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44525"/>
</workbook>
</file>

<file path=xl/calcChain.xml><?xml version="1.0" encoding="utf-8"?>
<calcChain xmlns="http://schemas.openxmlformats.org/spreadsheetml/2006/main">
  <c r="I92" i="5" l="1"/>
  <c r="I91" i="5"/>
  <c r="I90" i="5"/>
  <c r="I89" i="5"/>
  <c r="I88" i="5"/>
  <c r="I87" i="5"/>
  <c r="I86" i="5"/>
  <c r="I85" i="5"/>
  <c r="I84" i="5"/>
  <c r="I83" i="5"/>
  <c r="I82" i="5"/>
  <c r="I80" i="5"/>
  <c r="I79" i="5"/>
  <c r="I78" i="5"/>
  <c r="I77" i="5"/>
  <c r="I76" i="5"/>
  <c r="I75" i="5"/>
  <c r="I74" i="5"/>
  <c r="I73" i="5"/>
  <c r="I72" i="5"/>
  <c r="I71" i="5"/>
  <c r="I70" i="5"/>
  <c r="I69" i="5"/>
  <c r="I68" i="5"/>
  <c r="I67" i="5"/>
  <c r="I66" i="5"/>
  <c r="I65" i="5"/>
  <c r="I64" i="5"/>
  <c r="I63" i="5"/>
  <c r="I62" i="5"/>
  <c r="I61" i="5"/>
  <c r="I60" i="5"/>
  <c r="I59" i="5"/>
  <c r="I58" i="5"/>
  <c r="I57" i="5"/>
  <c r="I56" i="5"/>
  <c r="I54" i="5"/>
  <c r="I53" i="5"/>
  <c r="I52" i="5"/>
  <c r="I51" i="5"/>
  <c r="I50" i="5"/>
  <c r="I48" i="5"/>
  <c r="I47" i="5"/>
  <c r="I46" i="5"/>
  <c r="I45" i="5"/>
  <c r="I44" i="5"/>
  <c r="I43" i="5"/>
  <c r="I42" i="5"/>
  <c r="I38" i="5"/>
  <c r="I37" i="5"/>
  <c r="I36" i="5"/>
  <c r="I35" i="5"/>
  <c r="I34" i="5"/>
  <c r="I33" i="5"/>
  <c r="I32" i="5"/>
  <c r="I31" i="5"/>
  <c r="I30" i="5"/>
  <c r="I29" i="5"/>
  <c r="I28" i="5"/>
  <c r="I27" i="5"/>
  <c r="I26" i="5"/>
  <c r="I25" i="5"/>
  <c r="I24" i="5"/>
  <c r="I23" i="5"/>
  <c r="I21" i="5"/>
  <c r="I20" i="5"/>
  <c r="I19" i="5"/>
  <c r="I18" i="5"/>
  <c r="I17" i="5"/>
  <c r="I16" i="5"/>
  <c r="I15" i="5"/>
  <c r="I14" i="5"/>
  <c r="I13" i="5"/>
  <c r="I12" i="5"/>
  <c r="I11" i="5"/>
  <c r="I10" i="5"/>
  <c r="I9" i="5"/>
  <c r="I8" i="5"/>
  <c r="I7" i="5"/>
  <c r="I6" i="5"/>
  <c r="I5" i="5"/>
  <c r="E27" i="11" l="1"/>
  <c r="D27" i="11"/>
  <c r="E26" i="11"/>
  <c r="D26" i="1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5"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5"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5"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5" i="17"/>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E25" i="11"/>
  <c r="D25" i="11"/>
  <c r="E24" i="11"/>
  <c r="D24" i="11"/>
  <c r="E23" i="11"/>
  <c r="D23" i="11"/>
  <c r="E22" i="11"/>
  <c r="D22" i="11"/>
  <c r="E21" i="11"/>
  <c r="D21" i="11"/>
  <c r="E20" i="11"/>
  <c r="D20" i="11"/>
  <c r="E19" i="11"/>
  <c r="D19" i="11"/>
  <c r="E18" i="11"/>
  <c r="D18" i="11"/>
  <c r="E17" i="11"/>
  <c r="E16" i="11"/>
  <c r="D6" i="11"/>
  <c r="E6" i="11"/>
  <c r="C6" i="11"/>
  <c r="D17" i="11"/>
  <c r="D16" i="11"/>
  <c r="F26" i="11" l="1"/>
  <c r="F27" i="11"/>
  <c r="D28" i="1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F25" i="11" l="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<sst xmlns="http://schemas.openxmlformats.org/spreadsheetml/2006/main" count="4582" uniqueCount="873">
  <si>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</si>
  <si>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</si>
  <si>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</si>
  <si>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</si>
  <si>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</si>
  <si>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</si>
  <si>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</si>
  <si>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</si>
  <si>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</si>
  <si>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</si>
  <si>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</si>
  <si>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</si>
  <si>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</si>
  <si>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</si>
  <si>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</si>
  <si>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</si>
  <si>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</si>
  <si>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</si>
  <si>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</si>
  <si>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</si>
  <si>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</si>
  <si>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</si>
  <si>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</si>
  <si>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</si>
  <si>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</si>
  <si>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</si>
  <si>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</si>
  <si>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</si>
  <si>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</si>
  <si>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</si>
  <si>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</si>
  <si>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</si>
  <si>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</si>
  <si>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</si>
  <si>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</si>
  <si>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</si>
  <si>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</si>
  <si>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</si>
  <si>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</si>
  <si>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</si>
  <si>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</si>
  <si>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</si>
  <si>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</si>
  <si>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</si>
  <si>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</si>
  <si>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</si>
  <si>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</si>
  <si>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</si>
  <si>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</si>
  <si>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</si>
  <si>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</si>
  <si>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</si>
  <si>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</si>
  <si>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</si>
  <si>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</si>
  <si>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</si>
  <si>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</si>
  <si>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</si>
  <si>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</si>
  <si>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</si>
  <si>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</si>
  <si>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</si>
  <si>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</si>
  <si>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</si>
  <si>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</si>
  <si>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</si>
  <si>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</si>
  <si>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</si>
  <si>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</si>
  <si>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</si>
  <si>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</si>
  <si>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</si>
  <si>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S.J. Baruah</t>
  </si>
  <si>
    <t>9707810939</t>
  </si>
  <si>
    <t>Mamoni Sarma</t>
  </si>
  <si>
    <t>Dr. Mridul Hazarika</t>
  </si>
  <si>
    <t>MO</t>
  </si>
  <si>
    <t>8822505530</t>
  </si>
  <si>
    <t>Samsuz Zaman</t>
  </si>
  <si>
    <t>Pharmacist</t>
  </si>
  <si>
    <t>9957860771</t>
  </si>
  <si>
    <t>Bornita Bez</t>
  </si>
  <si>
    <t>ANM</t>
  </si>
  <si>
    <t>9435447881</t>
  </si>
  <si>
    <t>Dr. Ajoy Kr. Khaund</t>
  </si>
  <si>
    <t>Dr. Rafiqul Islam</t>
  </si>
  <si>
    <t>9706443162</t>
  </si>
  <si>
    <t>Dr. Priyanka Kalita</t>
  </si>
  <si>
    <t>Jagadish Kalita</t>
  </si>
  <si>
    <t>9577661614</t>
  </si>
  <si>
    <t>Pratima Nagbongshi</t>
  </si>
  <si>
    <t>7896202370</t>
  </si>
  <si>
    <t>9577661614,8812914030/bpa.nrhm.golaghat.missamora@gmail.com</t>
  </si>
  <si>
    <t>Kamar Gaon AWC</t>
  </si>
  <si>
    <t>18313070211</t>
  </si>
  <si>
    <t>8486280784</t>
  </si>
  <si>
    <t>Dergaon SHC</t>
  </si>
  <si>
    <t>Ranjana Rajkhowa</t>
  </si>
  <si>
    <t>Mrs. Ami Bora</t>
  </si>
  <si>
    <t>Mon</t>
  </si>
  <si>
    <t>Car</t>
  </si>
  <si>
    <t>Kamar Chuk AWC</t>
  </si>
  <si>
    <t>18313070214</t>
  </si>
  <si>
    <t>Balijaan Kakotibari Mazdoor LPS</t>
  </si>
  <si>
    <t>LP</t>
  </si>
  <si>
    <t>Khatgaon MPHC</t>
  </si>
  <si>
    <t>Ruplekha Shyam</t>
  </si>
  <si>
    <t>Sarubhoni Das</t>
  </si>
  <si>
    <t>Kakotibari AWC</t>
  </si>
  <si>
    <t>18313070217</t>
  </si>
  <si>
    <t>9859789255</t>
  </si>
  <si>
    <t>Santipur AWC</t>
  </si>
  <si>
    <t>18313040125</t>
  </si>
  <si>
    <t>9707528457</t>
  </si>
  <si>
    <t>Rinarani Chakraborty</t>
  </si>
  <si>
    <t>Mrs. Renu Bora</t>
  </si>
  <si>
    <t>Tue</t>
  </si>
  <si>
    <t>Gelabil Abhyason LPS</t>
  </si>
  <si>
    <t>9577119768</t>
  </si>
  <si>
    <t>Binapani Bora</t>
  </si>
  <si>
    <t>Mrs. Minoti Nath</t>
  </si>
  <si>
    <t>1 No. Joraguri AWC</t>
  </si>
  <si>
    <t>18313040204</t>
  </si>
  <si>
    <t xml:space="preserve">Joraguri </t>
  </si>
  <si>
    <t>Eva Kurmi</t>
  </si>
  <si>
    <t>Mrs. Kanchan Das</t>
  </si>
  <si>
    <t>3 No. Joraguri AWC</t>
  </si>
  <si>
    <t>18313040215</t>
  </si>
  <si>
    <t>9613457142</t>
  </si>
  <si>
    <t>Mrs. Mala Kakoti</t>
  </si>
  <si>
    <t>Mamorani Pancharatna HS</t>
  </si>
  <si>
    <t>High</t>
  </si>
  <si>
    <t>Mamorani SC</t>
  </si>
  <si>
    <t>Sabitri Borah</t>
  </si>
  <si>
    <t>Mrs. Dipali Das</t>
  </si>
  <si>
    <t>Wed</t>
  </si>
  <si>
    <t>Referral Camp at DEIC</t>
  </si>
  <si>
    <t>1 No. Kuralguri LPS</t>
  </si>
  <si>
    <t>Nahorani</t>
  </si>
  <si>
    <t>Putumai Saikia</t>
  </si>
  <si>
    <t>Mrs. Anjali Bora</t>
  </si>
  <si>
    <t>Thu</t>
  </si>
  <si>
    <t>Sikopam AWC</t>
  </si>
  <si>
    <t>18313040221</t>
  </si>
  <si>
    <t>8253927665</t>
  </si>
  <si>
    <t>Koroyani SC</t>
  </si>
  <si>
    <t>Ilamoni Dutta</t>
  </si>
  <si>
    <t>Mrs. Rintu Bora</t>
  </si>
  <si>
    <t>Kuhimari AWC</t>
  </si>
  <si>
    <t>18313040224</t>
  </si>
  <si>
    <t>9707632384</t>
  </si>
  <si>
    <t>Muhiram Hazarika HS</t>
  </si>
  <si>
    <t>Missamora BPHC</t>
  </si>
  <si>
    <t>Arurupa Bora</t>
  </si>
  <si>
    <t>Mrs. Charu Bora</t>
  </si>
  <si>
    <t>Fri</t>
  </si>
  <si>
    <t>Sawguri Chapori Line-2 AWC</t>
  </si>
  <si>
    <t>18313070415</t>
  </si>
  <si>
    <t>9678676848</t>
  </si>
  <si>
    <t>Negheriting SC</t>
  </si>
  <si>
    <t>Sumitra Pegu</t>
  </si>
  <si>
    <t>Mrs. Jun Taud</t>
  </si>
  <si>
    <t>Sat</t>
  </si>
  <si>
    <t>Sawguri Chapori Mini AWC</t>
  </si>
  <si>
    <t>18313070439</t>
  </si>
  <si>
    <t>9508807115</t>
  </si>
  <si>
    <t>Mrs. Kalpana Doley</t>
  </si>
  <si>
    <t>Sun</t>
  </si>
  <si>
    <t>Na-Bhanga Bapuji HS</t>
  </si>
  <si>
    <t>Khakandaguri MPHC</t>
  </si>
  <si>
    <t>Monita Bora</t>
  </si>
  <si>
    <t>Mrs. Rupali Pegu</t>
  </si>
  <si>
    <t>Sital Pather HS</t>
  </si>
  <si>
    <t>Sitalpather SC</t>
  </si>
  <si>
    <t>Madhurima Kalita</t>
  </si>
  <si>
    <t>Mrs. Forida Begum</t>
  </si>
  <si>
    <t>Amguri LPS</t>
  </si>
  <si>
    <t>Mrs. Archana Paw</t>
  </si>
  <si>
    <t>Sawguri Kachari AWC</t>
  </si>
  <si>
    <t>18313070409</t>
  </si>
  <si>
    <t>7399202473</t>
  </si>
  <si>
    <t>Nomita Gogoi</t>
  </si>
  <si>
    <t>Mrs. Fulmai Begum</t>
  </si>
  <si>
    <t>Nam Kanua AWC</t>
  </si>
  <si>
    <t>18313070416</t>
  </si>
  <si>
    <t>9508193689</t>
  </si>
  <si>
    <t>1 No. Puronimati AWC</t>
  </si>
  <si>
    <t>18313040211</t>
  </si>
  <si>
    <t>8486627995</t>
  </si>
  <si>
    <t>Mrs. Amiya Bora</t>
  </si>
  <si>
    <t>Puronimati Kubaltika AWC</t>
  </si>
  <si>
    <t>18313040226</t>
  </si>
  <si>
    <t>Kochgaon AWC</t>
  </si>
  <si>
    <t>18313070221</t>
  </si>
  <si>
    <t>9577964720</t>
  </si>
  <si>
    <t>4 no. Kochgaon LPS</t>
  </si>
  <si>
    <t>Balibat Moqtab LPS</t>
  </si>
  <si>
    <t>Bhakatia SC</t>
  </si>
  <si>
    <t>Ranjana Saikia</t>
  </si>
  <si>
    <t>Mrs. Sobina Begum</t>
  </si>
  <si>
    <t>Rongali Bihu</t>
  </si>
  <si>
    <t>Molai Kumar AWC</t>
  </si>
  <si>
    <t>18313040316</t>
  </si>
  <si>
    <t>9678314658</t>
  </si>
  <si>
    <t>Kuralguri</t>
  </si>
  <si>
    <t>Sushila Bora</t>
  </si>
  <si>
    <t>Mrs. Bulo Bora</t>
  </si>
  <si>
    <t>Nam Loguwa AWC</t>
  </si>
  <si>
    <t>18313040319</t>
  </si>
  <si>
    <t>9577967233</t>
  </si>
  <si>
    <t>Mrs. Runu Dutta</t>
  </si>
  <si>
    <t>Dhodang AWC</t>
  </si>
  <si>
    <t>18313040330</t>
  </si>
  <si>
    <t>9577216704</t>
  </si>
  <si>
    <t>Mrs. Anima Dutta</t>
  </si>
  <si>
    <t>Bhaboli AWC</t>
  </si>
  <si>
    <t>18313040332</t>
  </si>
  <si>
    <t>9854367867</t>
  </si>
  <si>
    <t>Bahoruwa Gaon AWC</t>
  </si>
  <si>
    <t>18313040333</t>
  </si>
  <si>
    <t>Gormora HS</t>
  </si>
  <si>
    <t>Mrs. Mitali Saikia</t>
  </si>
  <si>
    <t>Good Friday</t>
  </si>
  <si>
    <t>Negheriting Borline Namghor AWC</t>
  </si>
  <si>
    <t>18313070132</t>
  </si>
  <si>
    <t>8471905422</t>
  </si>
  <si>
    <t>Mrs. Sukahabala Das</t>
  </si>
  <si>
    <t>Nahordonga Bahbari AWC</t>
  </si>
  <si>
    <t>18313070148</t>
  </si>
  <si>
    <t>9085478638</t>
  </si>
  <si>
    <t>Mrs. Promila Kurmi</t>
  </si>
  <si>
    <t>Bahbari Mazdoor LPS</t>
  </si>
  <si>
    <t>Gusaisuti Neplai Gaon LPS</t>
  </si>
  <si>
    <t>Khakandaguri NSC</t>
  </si>
  <si>
    <t>Mrs. Mira Saikia</t>
  </si>
  <si>
    <t>Gusaisuti Neplai Gaon MES</t>
  </si>
  <si>
    <t>UP</t>
  </si>
  <si>
    <t>8253943250</t>
  </si>
  <si>
    <t>Lem Chapori AWC</t>
  </si>
  <si>
    <t>18313070407</t>
  </si>
  <si>
    <t>9577170061</t>
  </si>
  <si>
    <t>Bahguri SC</t>
  </si>
  <si>
    <t>Aparamoni Gogoi</t>
  </si>
  <si>
    <t>Mrs. Kunjalata Patir</t>
  </si>
  <si>
    <t>Solabuwa AWC</t>
  </si>
  <si>
    <t>18313070406</t>
  </si>
  <si>
    <t>9508138111</t>
  </si>
  <si>
    <t>Santi Koiri</t>
  </si>
  <si>
    <t>Mrs.Ahini Das</t>
  </si>
  <si>
    <t>Lamchapori LPS</t>
  </si>
  <si>
    <t>Hahchowa AWC</t>
  </si>
  <si>
    <t>18313040112</t>
  </si>
  <si>
    <t>9954184738</t>
  </si>
  <si>
    <t>Mrs. Parboti Das</t>
  </si>
  <si>
    <t>2 No. Hahchowa LPS</t>
  </si>
  <si>
    <t>Dulia Gaon SBS</t>
  </si>
  <si>
    <t>Mrs. Sabita Borah</t>
  </si>
  <si>
    <t>Mahonial Gaon LPS</t>
  </si>
  <si>
    <t>Mrs. Ritamoni Bora</t>
  </si>
  <si>
    <t>Bukura AWC</t>
  </si>
  <si>
    <t>18313070431</t>
  </si>
  <si>
    <t>9613475896</t>
  </si>
  <si>
    <t>Bukura Gaon LPS</t>
  </si>
  <si>
    <t>Milon Janajati MES</t>
  </si>
  <si>
    <t>Kumolia Chapori AWC</t>
  </si>
  <si>
    <t>18313040109</t>
  </si>
  <si>
    <t>9854914957</t>
  </si>
  <si>
    <t>Danichapori SC</t>
  </si>
  <si>
    <t>Ghanamaya Devi</t>
  </si>
  <si>
    <t>Mrs. Anjali Kari</t>
  </si>
  <si>
    <t>Pachim Kumolia Chapori AWC</t>
  </si>
  <si>
    <t>18313040139</t>
  </si>
  <si>
    <t>Not Available</t>
  </si>
  <si>
    <t>Kumolia Chapori Janajati LPS</t>
  </si>
  <si>
    <t>Missamora Girls HS</t>
  </si>
  <si>
    <t>Anurupa Borah</t>
  </si>
  <si>
    <t>Missamora Girls MES</t>
  </si>
  <si>
    <t>Dulia Bosti LPS</t>
  </si>
  <si>
    <t>Khonikor SC</t>
  </si>
  <si>
    <t>Apurba Hazarika(MPW)</t>
  </si>
  <si>
    <t>Ms. Rohima Begum</t>
  </si>
  <si>
    <t>Gormora LPS</t>
  </si>
  <si>
    <t>Fulaguri LPS</t>
  </si>
  <si>
    <t>Mrs. Pramila Saikia</t>
  </si>
  <si>
    <t>Gormora Joriguri LPS</t>
  </si>
  <si>
    <t>Dergaon Town Abhyason JBS</t>
  </si>
  <si>
    <t>Mrs. Minati Nath</t>
  </si>
  <si>
    <t>Bhokotia Gaon LPS</t>
  </si>
  <si>
    <t>Mrs. Kunja Bora</t>
  </si>
  <si>
    <t>Amar Sarma Girls HS</t>
  </si>
  <si>
    <t>Deven Sarma LPS</t>
  </si>
  <si>
    <t>Koilakhat</t>
  </si>
  <si>
    <t>Moni Jyoti Bora</t>
  </si>
  <si>
    <t>Mrs. Karimon Nissa</t>
  </si>
  <si>
    <t>Pachim Missamora Girls MES</t>
  </si>
  <si>
    <t>Nirola Teron</t>
  </si>
  <si>
    <t>Mrs. Bogimai Bora</t>
  </si>
  <si>
    <t>Pachim Missamora Girls HS</t>
  </si>
  <si>
    <t>18180306605</t>
  </si>
  <si>
    <t>1 No. Borpukhuripar LPS</t>
  </si>
  <si>
    <t>Dhemaji Koibatra AWC</t>
  </si>
  <si>
    <t>18313070438</t>
  </si>
  <si>
    <t>9613471379</t>
  </si>
  <si>
    <t>Dhemaji Koibatra LPS</t>
  </si>
  <si>
    <t>18180308101</t>
  </si>
  <si>
    <t>Negheriting Borline-1 AWC</t>
  </si>
  <si>
    <t>18313070103</t>
  </si>
  <si>
    <t>9613786913</t>
  </si>
  <si>
    <t>Bhokotia SC</t>
  </si>
  <si>
    <t>Rita Sahu</t>
  </si>
  <si>
    <t>Maa Khatun</t>
  </si>
  <si>
    <t>Khatgaon NSC</t>
  </si>
  <si>
    <t>Promila Kurmi</t>
  </si>
  <si>
    <t>Bogoriyani AWC</t>
  </si>
  <si>
    <t>18313040203</t>
  </si>
  <si>
    <t>9859457825</t>
  </si>
  <si>
    <t>Ghanamai Devi</t>
  </si>
  <si>
    <t>Rupa Dutta</t>
  </si>
  <si>
    <t>Bogoriyani LPS</t>
  </si>
  <si>
    <t>May Day</t>
  </si>
  <si>
    <t>1No. Borpukhuripar AWC</t>
  </si>
  <si>
    <t>18313040324</t>
  </si>
  <si>
    <t>9957295673</t>
  </si>
  <si>
    <t>Missamora NSC</t>
  </si>
  <si>
    <t>Bogimai Bora</t>
  </si>
  <si>
    <t>Junu Dutta</t>
  </si>
  <si>
    <t xml:space="preserve">Dental Surgeon </t>
  </si>
  <si>
    <t>Gosaisuti Nepali Gaon LPS</t>
  </si>
  <si>
    <t>Gosaisuti Nepali Gaon MES</t>
  </si>
  <si>
    <t>Kalpana Pachuni</t>
  </si>
  <si>
    <t>Lem Chapori LPS</t>
  </si>
  <si>
    <t>Ahini Das</t>
  </si>
  <si>
    <t>9132655441</t>
  </si>
  <si>
    <t>RTC AWC</t>
  </si>
  <si>
    <t>18313070114</t>
  </si>
  <si>
    <t>Hazam Line AWC</t>
  </si>
  <si>
    <t>18313070107</t>
  </si>
  <si>
    <t>8638028454</t>
  </si>
  <si>
    <t>Rupjyoti Borah</t>
  </si>
  <si>
    <t>Rinumai Bora Hazarika</t>
  </si>
  <si>
    <t>7896621205</t>
  </si>
  <si>
    <t>Binapani Borah</t>
  </si>
  <si>
    <t>11th AP Bn. ( Mini )</t>
  </si>
  <si>
    <t>Balijaan Mazdoor LPS</t>
  </si>
  <si>
    <t>Balijaan SC</t>
  </si>
  <si>
    <t>Binumai Begum</t>
  </si>
  <si>
    <t>Renu Kurmi</t>
  </si>
  <si>
    <t>Rangamati HS</t>
  </si>
  <si>
    <t>Rangamati SC</t>
  </si>
  <si>
    <t>Anima Chodhury</t>
  </si>
  <si>
    <t>Arupa Das</t>
  </si>
  <si>
    <t>Balijaan Natun Line AWC</t>
  </si>
  <si>
    <t>18313070141</t>
  </si>
  <si>
    <t>Sital Pather Borbari LPS</t>
  </si>
  <si>
    <t>8404099083</t>
  </si>
  <si>
    <t>Bobita Kurmi</t>
  </si>
  <si>
    <t>Jogeswari Kurmi</t>
  </si>
  <si>
    <t>Assam Police MES</t>
  </si>
  <si>
    <t>Assam Police Battelian HS</t>
  </si>
  <si>
    <t>Chawguri Dhemaji Miri MES</t>
  </si>
  <si>
    <t>Namita Gogoi</t>
  </si>
  <si>
    <t>Kalpona Doley</t>
  </si>
  <si>
    <t>Karayani HS</t>
  </si>
  <si>
    <t>Biju Baruah</t>
  </si>
  <si>
    <t>Purani Miri Das Gaon AWC</t>
  </si>
  <si>
    <t>18313070425</t>
  </si>
  <si>
    <t>Purani Miri A AWC</t>
  </si>
  <si>
    <t>18313070430</t>
  </si>
  <si>
    <t>9577071411</t>
  </si>
  <si>
    <t>Ruhena Pegu</t>
  </si>
  <si>
    <t>8753815507</t>
  </si>
  <si>
    <t>Fulmai Begum</t>
  </si>
  <si>
    <t>Koroiani LPS</t>
  </si>
  <si>
    <t>Koroiani Bonua Bosti LPS</t>
  </si>
  <si>
    <t>Minu Bharali</t>
  </si>
  <si>
    <t>Indranee Devi HSS</t>
  </si>
  <si>
    <t>HS</t>
  </si>
  <si>
    <t>Suranjali Borah</t>
  </si>
  <si>
    <t>Tulu Hazarika</t>
  </si>
  <si>
    <t>Puli Koroiani Mazdoor LPS</t>
  </si>
  <si>
    <t>Khalihamari LPS</t>
  </si>
  <si>
    <t>Buddha Purnima</t>
  </si>
  <si>
    <t>Madhabdev's Janmausthav</t>
  </si>
  <si>
    <t>Kumargaon No. 1 AWC</t>
  </si>
  <si>
    <t>18313070129</t>
  </si>
  <si>
    <t>Kumargaon LPS</t>
  </si>
  <si>
    <t>Devogram Basanta Borthakur LPS</t>
  </si>
  <si>
    <t>9854135624</t>
  </si>
  <si>
    <t>Kumargaon SC</t>
  </si>
  <si>
    <t>Tripti Gogoi</t>
  </si>
  <si>
    <t>Runu Hazarika</t>
  </si>
  <si>
    <t>Devogram AWC</t>
  </si>
  <si>
    <t>18313070128</t>
  </si>
  <si>
    <t>Devogram Girls MES</t>
  </si>
  <si>
    <t>Devogram Girls HS</t>
  </si>
  <si>
    <t>8486590277</t>
  </si>
  <si>
    <t>Uma Ghosh</t>
  </si>
  <si>
    <t>Fetabosti Mazdoor MES</t>
  </si>
  <si>
    <t>Niru Dutta</t>
  </si>
  <si>
    <t>Borbari AWC</t>
  </si>
  <si>
    <t>18313070146</t>
  </si>
  <si>
    <t>Sital Pather Kumar Chuk AWC</t>
  </si>
  <si>
    <t>18313070147</t>
  </si>
  <si>
    <t>9085941449</t>
  </si>
  <si>
    <t>9613370478</t>
  </si>
  <si>
    <t>Forida Begum</t>
  </si>
  <si>
    <t>Fetabosti AWC</t>
  </si>
  <si>
    <t>Bahguri AWC</t>
  </si>
  <si>
    <t>18313070408</t>
  </si>
  <si>
    <t>Bahguri 2 Mini AWC</t>
  </si>
  <si>
    <t>18313070432</t>
  </si>
  <si>
    <t>Rangamati GP AWC</t>
  </si>
  <si>
    <t>18313051415</t>
  </si>
  <si>
    <t>7638833475</t>
  </si>
  <si>
    <t>Minu Pachung</t>
  </si>
  <si>
    <t>8812932615</t>
  </si>
  <si>
    <t>9859593754</t>
  </si>
  <si>
    <t>Rangamati Adarsha AWC</t>
  </si>
  <si>
    <t>18313051414</t>
  </si>
  <si>
    <t>Rangamati Adarsha LPS</t>
  </si>
  <si>
    <t>Rangamati Hindhu Sashan AWC</t>
  </si>
  <si>
    <t>18313051321</t>
  </si>
  <si>
    <t>Rangamati Mazdoor LPS</t>
  </si>
  <si>
    <t>181800111032</t>
  </si>
  <si>
    <t>7896999895</t>
  </si>
  <si>
    <t>Anita Das</t>
  </si>
  <si>
    <t>9613591399</t>
  </si>
  <si>
    <t>9859335133</t>
  </si>
  <si>
    <t>Tileswari Kurmi</t>
  </si>
  <si>
    <t>Rangamati Telia Patty AWC</t>
  </si>
  <si>
    <t>18313051322</t>
  </si>
  <si>
    <t>Rangamati Jubak Sangha AWC</t>
  </si>
  <si>
    <t>18313051417</t>
  </si>
  <si>
    <t>7896951384</t>
  </si>
  <si>
    <t>Sita Thakur</t>
  </si>
  <si>
    <t>9613703755</t>
  </si>
  <si>
    <t>12 No. 1 AWC</t>
  </si>
  <si>
    <t>18313070401</t>
  </si>
  <si>
    <t>12 No. Negheriting 8 No. Line Mini AWC</t>
  </si>
  <si>
    <t>18313070402</t>
  </si>
  <si>
    <t>9127052531</t>
  </si>
  <si>
    <t>Rina Kurmi</t>
  </si>
  <si>
    <t>8474877388</t>
  </si>
  <si>
    <t>Koilakhat SC</t>
  </si>
  <si>
    <t>Karimon Nissa</t>
  </si>
  <si>
    <t>Balijan Puranaline AWC</t>
  </si>
  <si>
    <t>18313070144</t>
  </si>
  <si>
    <t>Balijan Puranaline Mazdoor LPS</t>
  </si>
  <si>
    <t>9859334580</t>
  </si>
  <si>
    <t>Guniprava Dutta Girls HS</t>
  </si>
  <si>
    <t>Barua Bamun Gaon SBS</t>
  </si>
  <si>
    <t>Nahorani SC</t>
  </si>
  <si>
    <t>Kabita Dutta</t>
  </si>
  <si>
    <t>Hira Baruah</t>
  </si>
  <si>
    <t>Pub Dergaon Krishnaram HS</t>
  </si>
  <si>
    <t>18180301006</t>
  </si>
  <si>
    <t>9707461899</t>
  </si>
  <si>
    <t>Lengera Chapori AWC</t>
  </si>
  <si>
    <t>18313040201</t>
  </si>
  <si>
    <t>Lengera Chapori LPS</t>
  </si>
  <si>
    <t>Neheru MES</t>
  </si>
  <si>
    <t>8751897141</t>
  </si>
  <si>
    <t>Mitali Baruah</t>
  </si>
  <si>
    <t>Budhuwa Nayak LPS</t>
  </si>
  <si>
    <t>Nalin Hazarika MES</t>
  </si>
  <si>
    <t>Kalpona Kalita</t>
  </si>
  <si>
    <t>Tayung Gaon-1 AWC</t>
  </si>
  <si>
    <t>18313070419</t>
  </si>
  <si>
    <t>Tayung Gaon-2 AWC</t>
  </si>
  <si>
    <t>18313070420</t>
  </si>
  <si>
    <t>Tayung Gaon-3 AWC</t>
  </si>
  <si>
    <t>18313070421</t>
  </si>
  <si>
    <t>Sangita Das</t>
  </si>
  <si>
    <t>9132383229</t>
  </si>
  <si>
    <t>9132378704</t>
  </si>
  <si>
    <t>MUDOI GHOLONG LPS</t>
  </si>
  <si>
    <t>LPS</t>
  </si>
  <si>
    <t>Mudoigulung</t>
  </si>
  <si>
    <t>Joraguri SC</t>
  </si>
  <si>
    <t>Brojobala Kalita</t>
  </si>
  <si>
    <t>Mrs. Urmila Kaman</t>
  </si>
  <si>
    <t>Dergaon Kendro Abhyason LPS</t>
  </si>
  <si>
    <t>Rina Rani Chakraborty</t>
  </si>
  <si>
    <t>Minoti Nath</t>
  </si>
  <si>
    <t>JARAGURI SANKAR MADHAB MES</t>
  </si>
  <si>
    <t>MES</t>
  </si>
  <si>
    <t>Mejali Gaon</t>
  </si>
  <si>
    <t>18313070414</t>
  </si>
  <si>
    <t>Mejali Miri</t>
  </si>
  <si>
    <t>18313070423</t>
  </si>
  <si>
    <t>9613038589</t>
  </si>
  <si>
    <t>Bilotia NSC</t>
  </si>
  <si>
    <t>Rashmirekha Hazarika</t>
  </si>
  <si>
    <t>Maijoni Begum</t>
  </si>
  <si>
    <t>9577954717</t>
  </si>
  <si>
    <t>Ed-Ul-Fitar</t>
  </si>
  <si>
    <t>1 NO KHAKANDA GURI LPS</t>
  </si>
  <si>
    <t>1 No. Khakandaguri</t>
  </si>
  <si>
    <t>Mrs. Jan Barua</t>
  </si>
  <si>
    <t>SAWGURI KANDWA LPS</t>
  </si>
  <si>
    <t>DHEMAJI DISOI</t>
  </si>
  <si>
    <t>Bilatia MPHC</t>
  </si>
  <si>
    <t>Mrs.Maijani Begum</t>
  </si>
  <si>
    <t>Mrs. Ruhina Pegu</t>
  </si>
  <si>
    <t>CHARA MISING LPS</t>
  </si>
  <si>
    <t>Mrs. Liva Pegu</t>
  </si>
  <si>
    <t>Kumargaonn SC</t>
  </si>
  <si>
    <t>Tipti Gogoi</t>
  </si>
  <si>
    <t>Mrs. Rekha Pal</t>
  </si>
  <si>
    <t>DOLOUR MUKH DERGAON High School</t>
  </si>
  <si>
    <t>Charah Missing Gaon</t>
  </si>
  <si>
    <t>KHOKONDOGURI MES</t>
  </si>
  <si>
    <t>2 No. Khakongaguri</t>
  </si>
  <si>
    <t>Mrs. Enu Hazarika</t>
  </si>
  <si>
    <t>SAWGURI CHAPARI LINE NO.-2</t>
  </si>
  <si>
    <t>Mrs.Jun Taud</t>
  </si>
  <si>
    <t>1 NO JARAGURI  LPS</t>
  </si>
  <si>
    <t>JORAGURI SHOMONIA LPS</t>
  </si>
  <si>
    <t>MON</t>
  </si>
  <si>
    <t>UJANI DHAMAJI  LPS (NEW)</t>
  </si>
  <si>
    <t>BILOTIA NOVA LPS</t>
  </si>
  <si>
    <t>THU</t>
  </si>
  <si>
    <t>PURONI MATI BHAKAT GAON MES</t>
  </si>
  <si>
    <t xml:space="preserve">1 No. Puranimati </t>
  </si>
  <si>
    <t>TUE</t>
  </si>
  <si>
    <t>Referral camp at DEIC</t>
  </si>
  <si>
    <t>2 No. Puranimati</t>
  </si>
  <si>
    <t>6 NO. NEGHERITING LPS</t>
  </si>
  <si>
    <t>FRI</t>
  </si>
  <si>
    <t>1 NO PURANI MATI B. GAON LPS</t>
  </si>
  <si>
    <t>Puranimati Kubal Tika</t>
  </si>
  <si>
    <t>NEGHERITING MOQTAB LPS</t>
  </si>
  <si>
    <t>SWHID S. KHAKANDAGURI GIRLS HS</t>
  </si>
  <si>
    <t>HIGH</t>
  </si>
  <si>
    <t>PACHIM JARAGURI LPS</t>
  </si>
  <si>
    <t>Mrs. Mala kakati</t>
  </si>
  <si>
    <t>DERGAON HSS</t>
  </si>
  <si>
    <t>Mrs. Runu Hazarika</t>
  </si>
  <si>
    <t>MAMORANI PANCHARATNA H. SCHOOL</t>
  </si>
  <si>
    <t>2 NO PURONI MATI B. GAON LPS</t>
  </si>
  <si>
    <t>1 NO. JORAGURI TEMERA LPS</t>
  </si>
  <si>
    <t>Hema Saikia</t>
  </si>
  <si>
    <t>Mrs.Dipali Das</t>
  </si>
  <si>
    <t>DERGAON PTC</t>
  </si>
  <si>
    <t>ASSAM POLICE BATTALION HIGH SCH</t>
  </si>
  <si>
    <t>Mrs.Uma Ghos</t>
  </si>
  <si>
    <t>DERGAON TOWN HS</t>
  </si>
  <si>
    <t>LENGARA CHAPORI LPS</t>
  </si>
  <si>
    <t>NEHERU MES</t>
  </si>
  <si>
    <t>Mrs. Nirada Baruah</t>
  </si>
  <si>
    <t>GOSAI SUTI NEPALI GAON MES</t>
  </si>
  <si>
    <t>GOSAISUTI NEPALI GAON LPS</t>
  </si>
  <si>
    <t>Gusaisuti Nepali Bosti</t>
  </si>
  <si>
    <t>Habigaon Bonua Bosti</t>
  </si>
  <si>
    <t>Khanikar Narahori</t>
  </si>
  <si>
    <t>Dubi Gaon</t>
  </si>
  <si>
    <t>DUBI GAON JANAJATI LPS</t>
  </si>
  <si>
    <t>Mrs. Toramai Doley</t>
  </si>
  <si>
    <t>Habigaon SC</t>
  </si>
  <si>
    <t>Malobika Lahon</t>
  </si>
  <si>
    <t>Mrs.Rinjumoni Bora</t>
  </si>
  <si>
    <t>Khanikar SC</t>
  </si>
  <si>
    <t>Elamoni Dutta</t>
  </si>
  <si>
    <t>Mrs. Subha Bora</t>
  </si>
  <si>
    <t>SWHID S. KHOKONDOGURI GIRLS ME</t>
  </si>
  <si>
    <t>KHAKANDA GURI MES</t>
  </si>
  <si>
    <t>OBHOTA CHAPORI LPS (NEW)</t>
  </si>
  <si>
    <t>Balidowa Ubhota Chapori</t>
  </si>
  <si>
    <t>Karaiani SC</t>
  </si>
  <si>
    <t>Mrs.Rintu Bora</t>
  </si>
  <si>
    <t>SRI MANTA LPS</t>
  </si>
  <si>
    <t>2 NO KOBAL LPS</t>
  </si>
  <si>
    <t>MAMORANI LPS</t>
  </si>
  <si>
    <t>BALI DUWAR LPS</t>
  </si>
  <si>
    <t>Sabitri Bora</t>
  </si>
  <si>
    <t xml:space="preserve">Habigaon </t>
  </si>
  <si>
    <t>HABIGAON LPS</t>
  </si>
  <si>
    <t>Mrs. Bhanu Bora</t>
  </si>
  <si>
    <t>2 NO. SAWGURI CHAPORI</t>
  </si>
  <si>
    <t>1 NO. TAYUNG GAON</t>
  </si>
  <si>
    <t>3 NO. TAYUNG GAON</t>
  </si>
  <si>
    <t>AMGURI MIRI</t>
  </si>
  <si>
    <t>2 NO. TAYUNG GAON</t>
  </si>
  <si>
    <t>2 NO. BAHGURI</t>
  </si>
  <si>
    <t xml:space="preserve">MEJALI NOTUN CHAPARI </t>
  </si>
  <si>
    <t>Apora Gogoi</t>
  </si>
  <si>
    <t>Mrs. Minu Pachung</t>
  </si>
  <si>
    <t>Mrs. Ahini das</t>
  </si>
  <si>
    <t>Mrs.Kunjalata Patir</t>
  </si>
  <si>
    <t>MEJALI NOTUN CHAPARI BUKURA</t>
  </si>
  <si>
    <t>DHEMAJI MIRI</t>
  </si>
  <si>
    <t>JURBARI</t>
  </si>
  <si>
    <t>JURBARI-A</t>
  </si>
  <si>
    <t>PURANI MIRI -A</t>
  </si>
  <si>
    <t>PURANI MIRI DAS GAON</t>
  </si>
  <si>
    <t>DOLOR MUKH</t>
  </si>
  <si>
    <t>Balijan SC</t>
  </si>
  <si>
    <t>Binomai Begum</t>
  </si>
  <si>
    <t>Mrs. Renu Kurmi</t>
  </si>
  <si>
    <t>KUMAR GAON</t>
  </si>
  <si>
    <t>KACHARI LINE</t>
  </si>
  <si>
    <t>Mrs.Dulumoni Sahu</t>
  </si>
  <si>
    <t>SITALDUBI BAHIKHOWA</t>
  </si>
  <si>
    <t>SAWGURI KACHARI</t>
  </si>
  <si>
    <t>SAT</t>
  </si>
  <si>
    <t>Kailakhat SC</t>
  </si>
  <si>
    <t>Monijyoti Bora</t>
  </si>
  <si>
    <t>Mrs. Nilima Bora</t>
  </si>
  <si>
    <t>KACHARILINE-A</t>
  </si>
  <si>
    <t>KACHARI GAON</t>
  </si>
  <si>
    <t>KACHARI BAURI CHUK</t>
  </si>
  <si>
    <t>Uttar Bongal Gaon</t>
  </si>
  <si>
    <t>Rajabahar</t>
  </si>
  <si>
    <t>Bongalgaon SC</t>
  </si>
  <si>
    <t>Bina Hazarika</t>
  </si>
  <si>
    <t>Mrs. Bulu Hazarika</t>
  </si>
  <si>
    <t>1 No Gormora</t>
  </si>
  <si>
    <t>Solmari</t>
  </si>
  <si>
    <t>Borkoriani</t>
  </si>
  <si>
    <t>Pulikoriyani Baouwa Bosti</t>
  </si>
  <si>
    <t>Mrs. Biju Baruah</t>
  </si>
  <si>
    <t>Mrs. Minu Bharali</t>
  </si>
  <si>
    <t>No 1 Joraguri</t>
  </si>
  <si>
    <t>3 No Joraguri</t>
  </si>
  <si>
    <t>SOLABUWA</t>
  </si>
  <si>
    <t xml:space="preserve">LEM CHAPARI </t>
  </si>
  <si>
    <t>DHEMAJI KOIBATRA</t>
  </si>
  <si>
    <t>DEVOGRAM</t>
  </si>
  <si>
    <t>3 No Dakhin Dolijalia</t>
  </si>
  <si>
    <t>Doyangia Guwal Gaon</t>
  </si>
  <si>
    <t>KUMARGAON</t>
  </si>
  <si>
    <t>2 NO. KUMARGAON</t>
  </si>
  <si>
    <t>Kubal Gaon</t>
  </si>
  <si>
    <t>Kuhimari</t>
  </si>
  <si>
    <t>Mamorani Kubal Pam</t>
  </si>
  <si>
    <t>Dergaon CHc</t>
  </si>
  <si>
    <t>Mrs.Rohima Begum</t>
  </si>
  <si>
    <t>Mrs. Gunaprova Das</t>
  </si>
  <si>
    <t>Mrs. Moon Bora</t>
  </si>
  <si>
    <t>Barichowa Bamun Chuk</t>
  </si>
  <si>
    <t>1 No. Barpukhuri Par</t>
  </si>
  <si>
    <t>Guwal Barichowa</t>
  </si>
  <si>
    <t>Pulikoriyani &amp; Korioyani Bhakot Gaon</t>
  </si>
  <si>
    <t>2 No. Joraguri</t>
  </si>
  <si>
    <t>Anurupa Bora</t>
  </si>
  <si>
    <t>Mrs.Junu Dutta</t>
  </si>
  <si>
    <t>2 No. Rangaliting</t>
  </si>
  <si>
    <t>1 No Rangoliting</t>
  </si>
  <si>
    <t>BARUAH GAON</t>
  </si>
  <si>
    <t>BAMUN GAON RLY STATION</t>
  </si>
  <si>
    <t>Anima Choudhury</t>
  </si>
  <si>
    <t>Mrs.Bobita Murmu</t>
  </si>
  <si>
    <t>2 NO. HOLLOW GAON</t>
  </si>
  <si>
    <t>HOLLOW GAON</t>
  </si>
  <si>
    <t>FETAGAON GAYAN CHUK</t>
  </si>
  <si>
    <t>Mrs. Niru Dutta</t>
  </si>
  <si>
    <t>NAHARANI DEWAN GAON</t>
  </si>
  <si>
    <t>NAHARNI KHAT</t>
  </si>
  <si>
    <t>Naharani SC</t>
  </si>
  <si>
    <t>Mrs.Chilu Baruah</t>
  </si>
  <si>
    <t>Khatgaon PHC</t>
  </si>
  <si>
    <t>Mrs. Sarubhoni Das</t>
  </si>
  <si>
    <t>DIGHOLIPAM KAIBATRA CHUK</t>
  </si>
  <si>
    <t>KACHARI NAMGHAR CHUK</t>
  </si>
  <si>
    <t>Mrs.Korimon Nissa</t>
  </si>
  <si>
    <t>BHOKOTIA</t>
  </si>
  <si>
    <t>2 NO BHAKOTIA</t>
  </si>
  <si>
    <t>Mrs. Nazma Begum</t>
  </si>
  <si>
    <t>Sokial Koilaghat</t>
  </si>
  <si>
    <t>Lengera Chapori</t>
  </si>
  <si>
    <t>BILOTIA MAJGAON</t>
  </si>
  <si>
    <t>MEJALI MIRI</t>
  </si>
  <si>
    <t>Mrs. Rupali Das</t>
  </si>
  <si>
    <t>Santipur Temera</t>
  </si>
  <si>
    <t>CHANEKI</t>
  </si>
  <si>
    <t>2 NO. BURHA GAON</t>
  </si>
  <si>
    <t>DIGHATI CHUK</t>
  </si>
  <si>
    <t>Namloguwa</t>
  </si>
  <si>
    <t>Santipur</t>
  </si>
  <si>
    <t>KAMAR CHUK</t>
  </si>
  <si>
    <t>Kuralguri SC</t>
  </si>
  <si>
    <t>SAWGURI CHAPARI MIRI</t>
  </si>
  <si>
    <t>Mrs.Kalpana Doley</t>
  </si>
  <si>
    <t>DIGHOLIPAM</t>
  </si>
  <si>
    <t>Dhodang Bhaboli</t>
  </si>
  <si>
    <t>Dhodang</t>
  </si>
  <si>
    <t>Mrs. Chinu Kalita</t>
  </si>
  <si>
    <t>2 No. Missamora</t>
  </si>
  <si>
    <t>SOKIAL GAON</t>
  </si>
  <si>
    <t>PACHANI BORAH</t>
  </si>
  <si>
    <t>NAHARANI KHONGIA</t>
  </si>
  <si>
    <t>BALIJAN BHUYAN BOSTI</t>
  </si>
  <si>
    <t>BALIBAT NO 2</t>
  </si>
  <si>
    <t>Bahorua Gaon</t>
  </si>
  <si>
    <t>TEKELA BARUAH GAON</t>
  </si>
  <si>
    <t>LEM CHAPARI DAS GAON</t>
  </si>
  <si>
    <t>UJANI BUKURA</t>
  </si>
  <si>
    <t>DISOIMUKH</t>
  </si>
  <si>
    <t>Ms. Anima Dutta</t>
  </si>
  <si>
    <t>Mrs. Mrinali Pegu</t>
  </si>
  <si>
    <t>Vatichuk AWC</t>
  </si>
  <si>
    <t>Kadomtoli AWC</t>
  </si>
  <si>
    <t>1 No. Ikorani AWC</t>
  </si>
  <si>
    <t>Ikorani Pather AWC</t>
  </si>
  <si>
    <t>9435610492</t>
  </si>
  <si>
    <t>Junumai Das</t>
  </si>
  <si>
    <t>9678116228</t>
  </si>
  <si>
    <t>Sadori Das</t>
  </si>
  <si>
    <t>9954305814</t>
  </si>
  <si>
    <t>Mamorani S/C</t>
  </si>
  <si>
    <t>Sabitry Bora</t>
  </si>
  <si>
    <t>Lakhimai Hazarika</t>
  </si>
  <si>
    <t>9613667760</t>
  </si>
  <si>
    <t>1 No. Puranimati AWC</t>
  </si>
  <si>
    <t>2 No. Puranimati AWC</t>
  </si>
  <si>
    <t>Dakhin Bongal Gaon AWC</t>
  </si>
  <si>
    <t>Uttar Bongalgaon</t>
  </si>
  <si>
    <t>Amiya Bora</t>
  </si>
  <si>
    <t>8256094087</t>
  </si>
  <si>
    <t>Bongalgaon S/C</t>
  </si>
  <si>
    <t>Mridula Bora</t>
  </si>
  <si>
    <t>9859328324</t>
  </si>
  <si>
    <t>Donai Chuk AWC</t>
  </si>
  <si>
    <t>Parboti Das</t>
  </si>
  <si>
    <t>7399605504</t>
  </si>
  <si>
    <t>Mira Hazarika</t>
  </si>
  <si>
    <t>Bulu Hazarika</t>
  </si>
  <si>
    <t>GORMORA LPS</t>
  </si>
  <si>
    <t>Gormora</t>
  </si>
  <si>
    <t>SOLMARI LPS</t>
  </si>
  <si>
    <t>FULAGURI LPS</t>
  </si>
  <si>
    <t>BALIDOWAR MES</t>
  </si>
  <si>
    <t>BAHGURI UDAYAN TRIBAL HS</t>
  </si>
  <si>
    <t>NATUN CHAPORI LPS</t>
  </si>
  <si>
    <t>CHITOLDUBI MISSING LPS</t>
  </si>
  <si>
    <t>BAHGURI</t>
  </si>
  <si>
    <t>BONGAL PAM LPS</t>
  </si>
  <si>
    <t>CIKOPAM LPS</t>
  </si>
  <si>
    <t>KHALI HAMARI LPS</t>
  </si>
  <si>
    <t>BRAHMAPUTRA JANAJATI MES</t>
  </si>
  <si>
    <t>RONGOLITING NAM DOLONI GALABIL</t>
  </si>
  <si>
    <t>GORMORA HIGH SCHOOL</t>
  </si>
  <si>
    <t>GORMORA MES</t>
  </si>
  <si>
    <t>RONGALITING BANUA LPS</t>
  </si>
  <si>
    <t>MISAMARA ADARSHA LPS</t>
  </si>
  <si>
    <t>DERGAON GIRLS HSS</t>
  </si>
  <si>
    <t>Mrs. Hafiza Begum</t>
  </si>
  <si>
    <t>INDEPENDENCE DAY</t>
  </si>
  <si>
    <t>Missamora Bagan No 4</t>
  </si>
  <si>
    <t>Mrs. Nobizon Nissa</t>
  </si>
  <si>
    <t>ABANI LPS</t>
  </si>
  <si>
    <t>ABANI  LPS (NEW)</t>
  </si>
  <si>
    <t>NEGHERITING KACHARI LINE M LP</t>
  </si>
  <si>
    <t>Tithi Of Sri Madhabdev</t>
  </si>
  <si>
    <t>Id-Ul-Zuha</t>
  </si>
  <si>
    <t>1 NO KURAL GURI LPS</t>
  </si>
  <si>
    <t xml:space="preserve">Punganitika </t>
  </si>
  <si>
    <t>Baligaon</t>
  </si>
  <si>
    <t>DEVOGRAM GIRLS HS</t>
  </si>
  <si>
    <t>Janmastomi</t>
  </si>
  <si>
    <t>DOKHIN CHORAI CHAPORI MISING LPS</t>
  </si>
  <si>
    <t>NOPOMUA LPS</t>
  </si>
  <si>
    <t>NAHARANI KHONGIA LPS</t>
  </si>
  <si>
    <t>MADHAB DEV MES</t>
  </si>
  <si>
    <t>BARUA BAMUN GAON SBS</t>
  </si>
  <si>
    <t>NAHARANI KOIBATRA LPS</t>
  </si>
  <si>
    <t>Bortika Sagar Gaon</t>
  </si>
  <si>
    <t>BARUA GAON CHANAKI LPS</t>
  </si>
  <si>
    <t>KOCH GAON</t>
  </si>
  <si>
    <t>KAILAGHAT LPS</t>
  </si>
  <si>
    <t>MAMORANI PANCHARATNA MES</t>
  </si>
  <si>
    <t>Khanikar Basti</t>
  </si>
  <si>
    <t>Khanikor Juria</t>
  </si>
  <si>
    <t>Bijumala Kalita</t>
  </si>
  <si>
    <t>KOROIANI LPS</t>
  </si>
  <si>
    <t>DERGAON TOWN ABHYOSON JBS</t>
  </si>
  <si>
    <t>Ms. Minati Nath</t>
  </si>
  <si>
    <t>ADARSHA MES</t>
  </si>
  <si>
    <t>wed</t>
  </si>
  <si>
    <t>KAHAR PARA</t>
  </si>
  <si>
    <t>Tulumoni Hazarika</t>
  </si>
  <si>
    <t>DERGAON KENDRA ABHYOSON LPS</t>
  </si>
  <si>
    <t>HAZAM LINE</t>
  </si>
  <si>
    <t>MILAN NAGAR</t>
  </si>
  <si>
    <t>MUHIRAM HAZARIKA HIGH SCHOOL</t>
  </si>
  <si>
    <t>NEGHERITING HS</t>
  </si>
  <si>
    <t>SUNDAY</t>
  </si>
  <si>
    <t>SUN</t>
  </si>
  <si>
    <t>MUHIRAM HAZARIKA
 HIGH SCHOOL</t>
  </si>
  <si>
    <t>Modoi Barichowa</t>
  </si>
  <si>
    <t>Tithi of Srimanta Sankardev</t>
  </si>
  <si>
    <t>1 No. Missamora</t>
  </si>
  <si>
    <t>3 No. Missamora</t>
  </si>
  <si>
    <t>Missamora Bagan No 5</t>
  </si>
  <si>
    <t>Anami Ghatowar</t>
  </si>
  <si>
    <t>MUHI RAM HAZARIKA MES</t>
  </si>
  <si>
    <t>12 NO. 1 NEGHERITING</t>
  </si>
  <si>
    <t>Mrs. Rina Kurmi</t>
  </si>
  <si>
    <t>FETA BOSTI LPS</t>
  </si>
  <si>
    <t>DHEMAJI KOIBORTA MES</t>
  </si>
  <si>
    <t>SANMILITA HIGH SCHOOL</t>
  </si>
  <si>
    <t>KAKOTI BARI</t>
  </si>
  <si>
    <t>JELEHUA GAON</t>
  </si>
  <si>
    <t>DERGAON NIMNA BUNIADI VIDYALAY</t>
  </si>
  <si>
    <t>Mrs. Runu Bora</t>
  </si>
  <si>
    <t xml:space="preserve"> Tulumoni Hazarika</t>
  </si>
  <si>
    <t>MISSAMORA BAGAN LPS</t>
  </si>
  <si>
    <t>RUNGOLITING PURBAPUR MES</t>
  </si>
  <si>
    <t>NEGHERITING BARLINE MOZDOOR LP</t>
  </si>
  <si>
    <t>NEGHERING 12 NO. 2 NO.</t>
  </si>
  <si>
    <t>NEGHERITING BORLINE 4</t>
  </si>
  <si>
    <t>BALIBAT MOQTAB LPS</t>
  </si>
  <si>
    <t>Mr. Anami Ghatowar</t>
  </si>
  <si>
    <t>Makhatoon Begum</t>
  </si>
  <si>
    <t>Jun moni Mirdha</t>
  </si>
  <si>
    <t>DULIAGAON SBS</t>
  </si>
  <si>
    <t>FETABOSTI MAZDOOR ME</t>
  </si>
  <si>
    <t>Mrs. Bibi Baua</t>
  </si>
  <si>
    <t>BORTIKA LPS</t>
  </si>
  <si>
    <t>ADARSHA LPS</t>
  </si>
  <si>
    <t>MUDOI BARICHOWA LPS</t>
  </si>
  <si>
    <t>1 NO. BORPAKHURI PAR LP</t>
  </si>
  <si>
    <t>SAGAR MUDOI LPS</t>
  </si>
  <si>
    <t>7 NO FETA GAON LPS</t>
  </si>
  <si>
    <t>MONURAM HAZARIKA LPS</t>
  </si>
  <si>
    <t>LAMCHAPORI LPS</t>
  </si>
  <si>
    <t>DESOI PORIA MISSING LPS</t>
  </si>
  <si>
    <t>DISOI PORIA JANAJATI MES</t>
  </si>
  <si>
    <t>SIRISTIKA</t>
  </si>
  <si>
    <t>MILAN PUR MISSING LPS</t>
  </si>
  <si>
    <t>SIRISTIKA MILON PUR JONAJATI LPS</t>
  </si>
  <si>
    <t>Mrs.Chenimai Bora</t>
  </si>
  <si>
    <t>Birina Gaon</t>
  </si>
  <si>
    <t>BIRINGA MIRI GOVT JBS</t>
  </si>
  <si>
    <t>Mrs. Anali Kari</t>
  </si>
  <si>
    <t>18313070426</t>
  </si>
  <si>
    <t>Digholipam Pre Senior Madrassa</t>
  </si>
  <si>
    <t>Khat Gaon No. -2  (Mini) AWC</t>
  </si>
  <si>
    <t>18313070228</t>
  </si>
  <si>
    <t>Gondhiagaon  (Mini) AWC</t>
  </si>
  <si>
    <t>18313070229</t>
  </si>
  <si>
    <t>Digholoti Chuk  (Mini) AWC</t>
  </si>
  <si>
    <t>18313070230</t>
  </si>
  <si>
    <t>9864650533</t>
  </si>
  <si>
    <t>Dergaon CHC</t>
  </si>
  <si>
    <t>Archana Borah</t>
  </si>
  <si>
    <t>Rahima Begum</t>
  </si>
  <si>
    <t>9707081972</t>
  </si>
  <si>
    <t>9859991364</t>
  </si>
  <si>
    <t>Ruprekha Shyam</t>
  </si>
  <si>
    <t>9508613806</t>
  </si>
  <si>
    <t>Rupali Hazarika</t>
  </si>
  <si>
    <t>9859772999</t>
  </si>
  <si>
    <t>Mejali Natun Chapori AWC</t>
  </si>
  <si>
    <t>18313070405</t>
  </si>
  <si>
    <t>Pachim Khonikor Bosti MES</t>
  </si>
  <si>
    <t>Bohikhowa Miri LPS</t>
  </si>
  <si>
    <t>Milan Janajati MES</t>
  </si>
  <si>
    <t>9707971448</t>
  </si>
  <si>
    <t>Bahguri</t>
  </si>
  <si>
    <t>Kunjalata Patir</t>
  </si>
  <si>
    <t>9435295758</t>
  </si>
  <si>
    <t>Khonikor</t>
  </si>
  <si>
    <t>Bijubala Kalita</t>
  </si>
  <si>
    <t>Sabita Bora</t>
  </si>
  <si>
    <t>9854638390</t>
  </si>
  <si>
    <t>Balijan Puronaline AWC</t>
  </si>
  <si>
    <t>Balijan Puronaline Mazdoor LPS</t>
  </si>
  <si>
    <t>Balijan</t>
  </si>
  <si>
    <t>9508656962</t>
  </si>
  <si>
    <t>8486107252</t>
  </si>
  <si>
    <t>1 No Danichapori</t>
  </si>
  <si>
    <t>Mrs.Punuabati Pegu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</si>
</sst>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1"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Calibri"/>
      <family val="2"/>
      <scheme val="minor"/>
    </font>
    <font>
      <sz val="11"/>
      <color rgb="FF000000"/>
      <name val="Calibri"/>
      <family val="2"/>
    </font>
    <font>
      <sz val="11"/>
      <color rgb="FF0000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9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protection locked="0"/>
    </xf>
    <xf numFmtId="0" fontId="15" fillId="0" borderId="1" xfId="0" quotePrefix="1" applyFont="1" applyFill="1" applyBorder="1" applyAlignment="1" applyProtection="1">
      <protection locked="0"/>
    </xf>
    <xf numFmtId="0" fontId="0" fillId="0" borderId="1" xfId="0" applyFont="1" applyBorder="1" applyProtection="1">
      <protection locked="0"/>
    </xf>
    <xf numFmtId="0" fontId="0" fillId="0" borderId="1" xfId="0" applyBorder="1" applyProtection="1">
      <protection locked="0"/>
    </xf>
    <xf numFmtId="49" fontId="0" fillId="10" borderId="1" xfId="0" applyNumberFormat="1" applyFont="1" applyFill="1" applyBorder="1" applyAlignment="1" applyProtection="1">
      <alignment horizontal="center" vertical="center"/>
      <protection locked="0"/>
    </xf>
    <xf numFmtId="0" fontId="0" fillId="10" borderId="1" xfId="0" applyFont="1" applyFill="1" applyBorder="1" applyAlignment="1" applyProtection="1">
      <alignment horizontal="center"/>
      <protection locked="0"/>
    </xf>
    <xf numFmtId="0" fontId="0" fillId="10" borderId="1" xfId="0" applyFill="1" applyBorder="1" applyAlignment="1" applyProtection="1">
      <alignment horizontal="center"/>
      <protection locked="0"/>
    </xf>
    <xf numFmtId="0" fontId="3" fillId="10" borderId="1" xfId="0" applyFont="1" applyFill="1" applyBorder="1" applyAlignment="1" applyProtection="1">
      <alignment horizontal="center" vertical="center"/>
      <protection locked="0"/>
    </xf>
    <xf numFmtId="0" fontId="0" fillId="10" borderId="1" xfId="0" applyFont="1" applyFill="1" applyBorder="1" applyProtection="1">
      <protection locked="0"/>
    </xf>
    <xf numFmtId="49" fontId="0" fillId="10" borderId="1" xfId="0" applyNumberFormat="1" applyFill="1" applyBorder="1" applyAlignment="1" applyProtection="1">
      <alignment horizontal="left" vertical="center"/>
      <protection locked="0"/>
    </xf>
    <xf numFmtId="0" fontId="18" fillId="0" borderId="1" xfId="0" applyFont="1" applyBorder="1" applyAlignment="1" applyProtection="1">
      <alignment horizontal="center"/>
      <protection locked="0"/>
    </xf>
    <xf numFmtId="0" fontId="19" fillId="0" borderId="1" xfId="0" applyFont="1" applyBorder="1" applyAlignment="1" applyProtection="1">
      <alignment horizontal="center"/>
      <protection locked="0"/>
    </xf>
    <xf numFmtId="14" fontId="0" fillId="0" borderId="1" xfId="0" applyNumberFormat="1" applyFont="1" applyBorder="1" applyProtection="1">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8" fillId="10" borderId="1" xfId="0" applyFont="1" applyFill="1" applyBorder="1" applyAlignment="1" applyProtection="1">
      <alignment horizontal="left"/>
      <protection locked="0"/>
    </xf>
    <xf numFmtId="0" fontId="18" fillId="10" borderId="1" xfId="0" applyFont="1" applyFill="1" applyBorder="1" applyAlignment="1" applyProtection="1">
      <protection locked="0"/>
    </xf>
    <xf numFmtId="0" fontId="18"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wrapText="1"/>
      <protection locked="0"/>
    </xf>
    <xf numFmtId="49" fontId="18" fillId="10"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protection locked="0"/>
    </xf>
    <xf numFmtId="0" fontId="18" fillId="10" borderId="1" xfId="0" applyFont="1" applyFill="1" applyBorder="1" applyAlignment="1" applyProtection="1">
      <alignment horizontal="center"/>
      <protection locked="0"/>
    </xf>
    <xf numFmtId="49" fontId="18" fillId="10" borderId="1" xfId="0" applyNumberFormat="1" applyFont="1" applyFill="1" applyBorder="1" applyAlignment="1" applyProtection="1">
      <alignment horizontal="center" vertical="center"/>
      <protection locked="0"/>
    </xf>
    <xf numFmtId="0" fontId="18" fillId="0" borderId="1" xfId="0" applyFont="1" applyBorder="1" applyProtection="1">
      <protection locked="0"/>
    </xf>
    <xf numFmtId="49" fontId="0" fillId="10" borderId="1" xfId="0" applyNumberFormat="1" applyFont="1" applyFill="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1" fontId="18" fillId="10" borderId="1" xfId="0" applyNumberFormat="1"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wrapText="1"/>
      <protection locked="0"/>
    </xf>
    <xf numFmtId="0" fontId="18" fillId="0" borderId="6" xfId="0" applyFont="1" applyBorder="1" applyAlignment="1" applyProtection="1">
      <alignment horizontal="center" wrapText="1"/>
      <protection locked="0"/>
    </xf>
    <xf numFmtId="49" fontId="18" fillId="10" borderId="1" xfId="0" applyNumberFormat="1" applyFont="1" applyFill="1" applyBorder="1" applyAlignment="1" applyProtection="1">
      <alignment vertical="center"/>
      <protection locked="0"/>
    </xf>
    <xf numFmtId="14" fontId="0" fillId="0" borderId="1" xfId="0" applyNumberFormat="1" applyFont="1" applyBorder="1" applyAlignment="1" applyProtection="1">
      <alignment horizontal="right"/>
      <protection locked="0"/>
    </xf>
    <xf numFmtId="0" fontId="19" fillId="0" borderId="1" xfId="0" applyFont="1" applyBorder="1" applyAlignment="1" applyProtection="1">
      <alignment horizontal="left"/>
      <protection locked="0"/>
    </xf>
    <xf numFmtId="0" fontId="0"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3" fillId="0" borderId="1" xfId="0" applyNumberFormat="1" applyFont="1" applyBorder="1" applyAlignment="1" applyProtection="1">
      <alignment horizontal="right" vertical="center" wrapText="1"/>
      <protection locked="0"/>
    </xf>
    <xf numFmtId="0" fontId="0" fillId="0" borderId="1" xfId="0" quotePrefix="1" applyFont="1" applyFill="1" applyBorder="1" applyAlignment="1" applyProtection="1">
      <alignment horizontal="center" vertical="center" wrapText="1"/>
      <protection locked="0"/>
    </xf>
    <xf numFmtId="49" fontId="0" fillId="10"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right"/>
      <protection locked="0"/>
    </xf>
    <xf numFmtId="0" fontId="0" fillId="0" borderId="0" xfId="0" applyFont="1" applyAlignment="1" applyProtection="1">
      <alignment horizontal="center"/>
      <protection locked="0"/>
    </xf>
    <xf numFmtId="14" fontId="0" fillId="0" borderId="1" xfId="0" applyNumberFormat="1" applyBorder="1" applyProtection="1">
      <protection locked="0"/>
    </xf>
    <xf numFmtId="0" fontId="3" fillId="0" borderId="1" xfId="0" applyFont="1" applyBorder="1" applyAlignment="1" applyProtection="1">
      <alignment horizontal="left" vertical="center"/>
      <protection locked="0"/>
    </xf>
    <xf numFmtId="0" fontId="18" fillId="0" borderId="1" xfId="0" applyFont="1" applyBorder="1" applyAlignment="1" applyProtection="1">
      <alignment vertical="center"/>
      <protection locked="0"/>
    </xf>
    <xf numFmtId="0" fontId="18" fillId="10" borderId="1" xfId="0" applyFont="1" applyFill="1" applyBorder="1" applyProtection="1">
      <protection locked="0"/>
    </xf>
    <xf numFmtId="49" fontId="18" fillId="10" borderId="1" xfId="0" applyNumberFormat="1" applyFont="1" applyFill="1" applyBorder="1" applyAlignment="1" applyProtection="1">
      <alignment horizontal="center"/>
      <protection locked="0"/>
    </xf>
    <xf numFmtId="14" fontId="18" fillId="10" borderId="1" xfId="0" applyNumberFormat="1" applyFont="1" applyFill="1" applyBorder="1" applyProtection="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0" fillId="0" borderId="1" xfId="0" applyBorder="1" applyAlignment="1" applyProtection="1">
      <alignment wrapText="1"/>
      <protection locked="0"/>
    </xf>
    <xf numFmtId="0" fontId="0" fillId="0" borderId="1" xfId="0"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workbookViewId="0">
      <selection activeCell="K11" sqref="K11"/>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118" t="s">
        <v>69</v>
      </c>
      <c r="B1" s="118"/>
      <c r="C1" s="118"/>
      <c r="D1" s="118"/>
      <c r="E1" s="118"/>
      <c r="F1" s="118"/>
      <c r="G1" s="118"/>
      <c r="H1" s="118"/>
      <c r="I1" s="118"/>
      <c r="J1" s="118"/>
      <c r="K1" s="118"/>
      <c r="L1" s="118"/>
      <c r="M1" s="118"/>
    </row>
    <row r="2" spans="1:14" x14ac:dyDescent="0.3">
      <c r="A2" s="119" t="s">
        <v>0</v>
      </c>
      <c r="B2" s="119"/>
      <c r="C2" s="121" t="s">
        <v>68</v>
      </c>
      <c r="D2" s="122"/>
      <c r="E2" s="2" t="s">
        <v>1</v>
      </c>
      <c r="F2" s="109"/>
      <c r="G2" s="109"/>
      <c r="H2" s="109"/>
      <c r="I2" s="109"/>
      <c r="J2" s="109"/>
      <c r="K2" s="134" t="s">
        <v>24</v>
      </c>
      <c r="L2" s="134"/>
      <c r="M2" s="36"/>
    </row>
    <row r="3" spans="1:14" ht="7.5" customHeight="1" x14ac:dyDescent="0.3">
      <c r="A3" s="154"/>
      <c r="B3" s="154"/>
      <c r="C3" s="154"/>
      <c r="D3" s="154"/>
      <c r="E3" s="154"/>
      <c r="F3" s="153"/>
      <c r="G3" s="153"/>
      <c r="H3" s="153"/>
      <c r="I3" s="153"/>
      <c r="J3" s="153"/>
      <c r="K3" s="155"/>
      <c r="L3" s="155"/>
      <c r="M3" s="155"/>
    </row>
    <row r="4" spans="1:14" x14ac:dyDescent="0.3">
      <c r="A4" s="128" t="s">
        <v>2</v>
      </c>
      <c r="B4" s="129"/>
      <c r="C4" s="129"/>
      <c r="D4" s="129"/>
      <c r="E4" s="130"/>
      <c r="F4" s="153"/>
      <c r="G4" s="153"/>
      <c r="H4" s="153"/>
      <c r="I4" s="156" t="s">
        <v>60</v>
      </c>
      <c r="J4" s="156"/>
      <c r="K4" s="156"/>
      <c r="L4" s="156"/>
      <c r="M4" s="156"/>
    </row>
    <row r="5" spans="1:14" ht="18.75" customHeight="1" x14ac:dyDescent="0.3">
      <c r="A5" s="152" t="s">
        <v>4</v>
      </c>
      <c r="B5" s="152"/>
      <c r="C5" s="131" t="s">
        <v>72</v>
      </c>
      <c r="D5" s="132"/>
      <c r="E5" s="133"/>
      <c r="F5" s="153"/>
      <c r="G5" s="153"/>
      <c r="H5" s="153"/>
      <c r="I5" s="123" t="s">
        <v>5</v>
      </c>
      <c r="J5" s="123"/>
      <c r="K5" s="125" t="s">
        <v>74</v>
      </c>
      <c r="L5" s="127"/>
      <c r="M5" s="126"/>
    </row>
    <row r="6" spans="1:14" ht="18.75" customHeight="1" x14ac:dyDescent="0.3">
      <c r="A6" s="124" t="s">
        <v>18</v>
      </c>
      <c r="B6" s="124"/>
      <c r="C6" s="61">
        <v>9864578282</v>
      </c>
      <c r="D6" s="120" t="s">
        <v>73</v>
      </c>
      <c r="E6" s="120"/>
      <c r="F6" s="153"/>
      <c r="G6" s="153"/>
      <c r="H6" s="153"/>
      <c r="I6" s="124" t="s">
        <v>18</v>
      </c>
      <c r="J6" s="124"/>
      <c r="K6" s="125">
        <v>9613359465</v>
      </c>
      <c r="L6" s="126"/>
      <c r="M6" s="135"/>
      <c r="N6" s="126"/>
    </row>
    <row r="7" spans="1:14" x14ac:dyDescent="0.3">
      <c r="A7" s="151" t="s">
        <v>3</v>
      </c>
      <c r="B7" s="151"/>
      <c r="C7" s="151"/>
      <c r="D7" s="151"/>
      <c r="E7" s="151"/>
      <c r="F7" s="151"/>
      <c r="G7" s="151"/>
      <c r="H7" s="151"/>
      <c r="I7" s="151"/>
      <c r="J7" s="151"/>
      <c r="K7" s="151"/>
      <c r="L7" s="151"/>
      <c r="M7" s="151"/>
    </row>
    <row r="8" spans="1:14" x14ac:dyDescent="0.3">
      <c r="A8" s="115" t="s">
        <v>21</v>
      </c>
      <c r="B8" s="116"/>
      <c r="C8" s="117"/>
      <c r="D8" s="3" t="s">
        <v>20</v>
      </c>
      <c r="E8" s="51"/>
      <c r="F8" s="138"/>
      <c r="G8" s="139"/>
      <c r="H8" s="139"/>
      <c r="I8" s="115" t="s">
        <v>22</v>
      </c>
      <c r="J8" s="116"/>
      <c r="K8" s="117"/>
      <c r="L8" s="3" t="s">
        <v>20</v>
      </c>
      <c r="M8" s="51"/>
    </row>
    <row r="9" spans="1:14" x14ac:dyDescent="0.3">
      <c r="A9" s="143" t="s">
        <v>26</v>
      </c>
      <c r="B9" s="144"/>
      <c r="C9" s="6" t="s">
        <v>6</v>
      </c>
      <c r="D9" s="9" t="s">
        <v>12</v>
      </c>
      <c r="E9" s="5" t="s">
        <v>15</v>
      </c>
      <c r="F9" s="140"/>
      <c r="G9" s="141"/>
      <c r="H9" s="141"/>
      <c r="I9" s="143" t="s">
        <v>26</v>
      </c>
      <c r="J9" s="144"/>
      <c r="K9" s="6" t="s">
        <v>6</v>
      </c>
      <c r="L9" s="9" t="s">
        <v>12</v>
      </c>
      <c r="M9" s="5" t="s">
        <v>15</v>
      </c>
    </row>
    <row r="10" spans="1:14" x14ac:dyDescent="0.3">
      <c r="A10" s="150" t="s">
        <v>75</v>
      </c>
      <c r="B10" s="150"/>
      <c r="C10" s="17" t="s">
        <v>76</v>
      </c>
      <c r="D10" s="62" t="s">
        <v>77</v>
      </c>
      <c r="E10" s="37"/>
      <c r="F10" s="140"/>
      <c r="G10" s="141"/>
      <c r="H10" s="141"/>
      <c r="I10" s="145" t="s">
        <v>85</v>
      </c>
      <c r="J10" s="146"/>
      <c r="K10" s="17" t="s">
        <v>76</v>
      </c>
      <c r="L10" s="62" t="s">
        <v>86</v>
      </c>
      <c r="M10" s="37"/>
    </row>
    <row r="11" spans="1:14" x14ac:dyDescent="0.3">
      <c r="A11" s="131" t="s">
        <v>84</v>
      </c>
      <c r="B11" s="133"/>
      <c r="C11" s="20" t="s">
        <v>76</v>
      </c>
      <c r="D11" s="62">
        <v>9435204065</v>
      </c>
      <c r="E11" s="37"/>
      <c r="F11" s="140"/>
      <c r="G11" s="141"/>
      <c r="H11" s="141"/>
      <c r="I11" s="131" t="s">
        <v>87</v>
      </c>
      <c r="J11" s="133"/>
      <c r="K11" s="17" t="s">
        <v>326</v>
      </c>
      <c r="L11" s="62">
        <v>9365482337</v>
      </c>
      <c r="M11" s="37"/>
    </row>
    <row r="12" spans="1:14" x14ac:dyDescent="0.3">
      <c r="A12" s="150" t="s">
        <v>78</v>
      </c>
      <c r="B12" s="150"/>
      <c r="C12" s="17" t="s">
        <v>79</v>
      </c>
      <c r="D12" s="62" t="s">
        <v>80</v>
      </c>
      <c r="E12" s="37"/>
      <c r="F12" s="140"/>
      <c r="G12" s="141"/>
      <c r="H12" s="141"/>
      <c r="I12" s="145" t="s">
        <v>88</v>
      </c>
      <c r="J12" s="146"/>
      <c r="K12" s="17" t="s">
        <v>79</v>
      </c>
      <c r="L12" s="62" t="s">
        <v>89</v>
      </c>
      <c r="M12" s="37"/>
    </row>
    <row r="13" spans="1:14" x14ac:dyDescent="0.3">
      <c r="A13" s="150" t="s">
        <v>81</v>
      </c>
      <c r="B13" s="150"/>
      <c r="C13" s="17" t="s">
        <v>82</v>
      </c>
      <c r="D13" s="62" t="s">
        <v>83</v>
      </c>
      <c r="E13" s="37"/>
      <c r="F13" s="140"/>
      <c r="G13" s="141"/>
      <c r="H13" s="141"/>
      <c r="I13" s="145" t="s">
        <v>90</v>
      </c>
      <c r="J13" s="146"/>
      <c r="K13" s="17" t="s">
        <v>82</v>
      </c>
      <c r="L13" s="62" t="s">
        <v>91</v>
      </c>
      <c r="M13" s="37"/>
    </row>
    <row r="14" spans="1:14" x14ac:dyDescent="0.3">
      <c r="A14" s="147" t="s">
        <v>19</v>
      </c>
      <c r="B14" s="148"/>
      <c r="C14" s="149"/>
      <c r="D14" s="114" t="s">
        <v>92</v>
      </c>
      <c r="E14" s="114"/>
      <c r="F14" s="140"/>
      <c r="G14" s="141"/>
      <c r="H14" s="141"/>
      <c r="I14" s="142"/>
      <c r="J14" s="142"/>
      <c r="K14" s="142"/>
      <c r="L14" s="142"/>
      <c r="M14" s="142"/>
      <c r="N14" s="8"/>
    </row>
    <row r="15" spans="1:14" x14ac:dyDescent="0.3">
      <c r="A15" s="137"/>
      <c r="B15" s="137"/>
      <c r="C15" s="137"/>
      <c r="D15" s="137"/>
      <c r="E15" s="137"/>
      <c r="F15" s="137"/>
      <c r="G15" s="137"/>
      <c r="H15" s="137"/>
      <c r="I15" s="137"/>
      <c r="J15" s="137"/>
      <c r="K15" s="137"/>
      <c r="L15" s="137"/>
      <c r="M15" s="137"/>
    </row>
    <row r="16" spans="1:14" x14ac:dyDescent="0.3">
      <c r="A16" s="136" t="s">
        <v>44</v>
      </c>
      <c r="B16" s="136"/>
      <c r="C16" s="136"/>
      <c r="D16" s="136"/>
      <c r="E16" s="136"/>
      <c r="F16" s="136"/>
      <c r="G16" s="136"/>
      <c r="H16" s="136"/>
      <c r="I16" s="136"/>
      <c r="J16" s="136"/>
      <c r="K16" s="136"/>
      <c r="L16" s="136"/>
      <c r="M16" s="136"/>
    </row>
    <row r="17" spans="1:13" ht="32.25" customHeight="1" x14ac:dyDescent="0.3">
      <c r="A17" s="112" t="s">
        <v>56</v>
      </c>
      <c r="B17" s="112"/>
      <c r="C17" s="112"/>
      <c r="D17" s="112"/>
      <c r="E17" s="112"/>
      <c r="F17" s="112"/>
      <c r="G17" s="112"/>
      <c r="H17" s="112"/>
      <c r="I17" s="112"/>
      <c r="J17" s="112"/>
      <c r="K17" s="112"/>
      <c r="L17" s="112"/>
      <c r="M17" s="112"/>
    </row>
    <row r="18" spans="1:13" x14ac:dyDescent="0.3">
      <c r="A18" s="111" t="s">
        <v>57</v>
      </c>
      <c r="B18" s="111"/>
      <c r="C18" s="111"/>
      <c r="D18" s="111"/>
      <c r="E18" s="111"/>
      <c r="F18" s="111"/>
      <c r="G18" s="111"/>
      <c r="H18" s="111"/>
      <c r="I18" s="111"/>
      <c r="J18" s="111"/>
      <c r="K18" s="111"/>
      <c r="L18" s="111"/>
      <c r="M18" s="111"/>
    </row>
    <row r="19" spans="1:13" x14ac:dyDescent="0.3">
      <c r="A19" s="111" t="s">
        <v>45</v>
      </c>
      <c r="B19" s="111"/>
      <c r="C19" s="111"/>
      <c r="D19" s="111"/>
      <c r="E19" s="111"/>
      <c r="F19" s="111"/>
      <c r="G19" s="111"/>
      <c r="H19" s="111"/>
      <c r="I19" s="111"/>
      <c r="J19" s="111"/>
      <c r="K19" s="111"/>
      <c r="L19" s="111"/>
      <c r="M19" s="111"/>
    </row>
    <row r="20" spans="1:13" x14ac:dyDescent="0.3">
      <c r="A20" s="111" t="s">
        <v>39</v>
      </c>
      <c r="B20" s="111"/>
      <c r="C20" s="111"/>
      <c r="D20" s="111"/>
      <c r="E20" s="111"/>
      <c r="F20" s="111"/>
      <c r="G20" s="111"/>
      <c r="H20" s="111"/>
      <c r="I20" s="111"/>
      <c r="J20" s="111"/>
      <c r="K20" s="111"/>
      <c r="L20" s="111"/>
      <c r="M20" s="111"/>
    </row>
    <row r="21" spans="1:13" x14ac:dyDescent="0.3">
      <c r="A21" s="111" t="s">
        <v>46</v>
      </c>
      <c r="B21" s="111"/>
      <c r="C21" s="111"/>
      <c r="D21" s="111"/>
      <c r="E21" s="111"/>
      <c r="F21" s="111"/>
      <c r="G21" s="111"/>
      <c r="H21" s="111"/>
      <c r="I21" s="111"/>
      <c r="J21" s="111"/>
      <c r="K21" s="111"/>
      <c r="L21" s="111"/>
      <c r="M21" s="111"/>
    </row>
    <row r="22" spans="1:13" x14ac:dyDescent="0.3">
      <c r="A22" s="111" t="s">
        <v>40</v>
      </c>
      <c r="B22" s="111"/>
      <c r="C22" s="111"/>
      <c r="D22" s="111"/>
      <c r="E22" s="111"/>
      <c r="F22" s="111"/>
      <c r="G22" s="111"/>
      <c r="H22" s="111"/>
      <c r="I22" s="111"/>
      <c r="J22" s="111"/>
      <c r="K22" s="111"/>
      <c r="L22" s="111"/>
      <c r="M22" s="111"/>
    </row>
    <row r="23" spans="1:13" x14ac:dyDescent="0.3">
      <c r="A23" s="113" t="s">
        <v>49</v>
      </c>
      <c r="B23" s="113"/>
      <c r="C23" s="113"/>
      <c r="D23" s="113"/>
      <c r="E23" s="113"/>
      <c r="F23" s="113"/>
      <c r="G23" s="113"/>
      <c r="H23" s="113"/>
      <c r="I23" s="113"/>
      <c r="J23" s="113"/>
      <c r="K23" s="113"/>
      <c r="L23" s="113"/>
      <c r="M23" s="113"/>
    </row>
    <row r="24" spans="1:13" x14ac:dyDescent="0.3">
      <c r="A24" s="111" t="s">
        <v>41</v>
      </c>
      <c r="B24" s="111"/>
      <c r="C24" s="111"/>
      <c r="D24" s="111"/>
      <c r="E24" s="111"/>
      <c r="F24" s="111"/>
      <c r="G24" s="111"/>
      <c r="H24" s="111"/>
      <c r="I24" s="111"/>
      <c r="J24" s="111"/>
      <c r="K24" s="111"/>
      <c r="L24" s="111"/>
      <c r="M24" s="111"/>
    </row>
    <row r="25" spans="1:13" x14ac:dyDescent="0.3">
      <c r="A25" s="111" t="s">
        <v>42</v>
      </c>
      <c r="B25" s="111"/>
      <c r="C25" s="111"/>
      <c r="D25" s="111"/>
      <c r="E25" s="111"/>
      <c r="F25" s="111"/>
      <c r="G25" s="111"/>
      <c r="H25" s="111"/>
      <c r="I25" s="111"/>
      <c r="J25" s="111"/>
      <c r="K25" s="111"/>
      <c r="L25" s="111"/>
      <c r="M25" s="111"/>
    </row>
    <row r="26" spans="1:13" x14ac:dyDescent="0.3">
      <c r="A26" s="111" t="s">
        <v>43</v>
      </c>
      <c r="B26" s="111"/>
      <c r="C26" s="111"/>
      <c r="D26" s="111"/>
      <c r="E26" s="111"/>
      <c r="F26" s="111"/>
      <c r="G26" s="111"/>
      <c r="H26" s="111"/>
      <c r="I26" s="111"/>
      <c r="J26" s="111"/>
      <c r="K26" s="111"/>
      <c r="L26" s="111"/>
      <c r="M26" s="111"/>
    </row>
    <row r="27" spans="1:13" x14ac:dyDescent="0.3">
      <c r="A27" s="110" t="s">
        <v>47</v>
      </c>
      <c r="B27" s="110"/>
      <c r="C27" s="110"/>
      <c r="D27" s="110"/>
      <c r="E27" s="110"/>
      <c r="F27" s="110"/>
      <c r="G27" s="110"/>
      <c r="H27" s="110"/>
      <c r="I27" s="110"/>
      <c r="J27" s="110"/>
      <c r="K27" s="110"/>
      <c r="L27" s="110"/>
      <c r="M27" s="110"/>
    </row>
    <row r="28" spans="1:13" x14ac:dyDescent="0.3">
      <c r="A28" s="111" t="s">
        <v>48</v>
      </c>
      <c r="B28" s="111"/>
      <c r="C28" s="111"/>
      <c r="D28" s="111"/>
      <c r="E28" s="111"/>
      <c r="F28" s="111"/>
      <c r="G28" s="111"/>
      <c r="H28" s="111"/>
      <c r="I28" s="111"/>
      <c r="J28" s="111"/>
      <c r="K28" s="111"/>
      <c r="L28" s="111"/>
      <c r="M28" s="111"/>
    </row>
    <row r="29" spans="1:13" ht="44.25" customHeight="1" x14ac:dyDescent="0.3">
      <c r="A29" s="108" t="s">
        <v>58</v>
      </c>
      <c r="B29" s="108"/>
      <c r="C29" s="108"/>
      <c r="D29" s="108"/>
      <c r="E29" s="108"/>
      <c r="F29" s="108"/>
      <c r="G29" s="108"/>
      <c r="H29" s="108"/>
      <c r="I29" s="108"/>
      <c r="J29" s="108"/>
      <c r="K29" s="108"/>
      <c r="L29" s="108"/>
      <c r="M29" s="108"/>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K23" sqref="K23"/>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157" t="s">
        <v>70</v>
      </c>
      <c r="B1" s="157"/>
      <c r="C1" s="157"/>
      <c r="D1" s="157"/>
      <c r="E1" s="157"/>
      <c r="F1" s="157"/>
      <c r="G1" s="157"/>
      <c r="H1" s="157"/>
      <c r="I1" s="157"/>
      <c r="J1" s="157"/>
      <c r="K1" s="157"/>
      <c r="L1" s="157"/>
      <c r="M1" s="157"/>
      <c r="N1" s="157"/>
      <c r="O1" s="157"/>
      <c r="P1" s="157"/>
      <c r="Q1" s="157"/>
      <c r="R1" s="157"/>
      <c r="S1" s="157"/>
    </row>
    <row r="2" spans="1:20" ht="16.5" customHeight="1" x14ac:dyDescent="0.3">
      <c r="A2" s="160" t="s">
        <v>59</v>
      </c>
      <c r="B2" s="161"/>
      <c r="C2" s="161"/>
      <c r="D2" s="25">
        <v>43556</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15" t="s">
        <v>9</v>
      </c>
      <c r="H4" s="15" t="s">
        <v>10</v>
      </c>
      <c r="I4" s="11" t="s">
        <v>11</v>
      </c>
      <c r="J4" s="163"/>
      <c r="K4" s="159"/>
      <c r="L4" s="159"/>
      <c r="M4" s="159"/>
      <c r="N4" s="159"/>
      <c r="O4" s="159"/>
      <c r="P4" s="162"/>
      <c r="Q4" s="162"/>
      <c r="R4" s="163"/>
      <c r="S4" s="163"/>
      <c r="T4" s="163"/>
    </row>
    <row r="5" spans="1:20" x14ac:dyDescent="0.3">
      <c r="A5" s="4">
        <v>1</v>
      </c>
      <c r="B5" s="17" t="s">
        <v>62</v>
      </c>
      <c r="C5" s="63" t="s">
        <v>93</v>
      </c>
      <c r="D5" s="64" t="s">
        <v>25</v>
      </c>
      <c r="E5" s="65" t="s">
        <v>94</v>
      </c>
      <c r="F5" s="66"/>
      <c r="G5" s="67">
        <v>10</v>
      </c>
      <c r="H5" s="67">
        <v>19</v>
      </c>
      <c r="I5" s="68">
        <f>G5+H5</f>
        <v>29</v>
      </c>
      <c r="J5" s="65" t="s">
        <v>95</v>
      </c>
      <c r="K5" s="69" t="s">
        <v>96</v>
      </c>
      <c r="L5" s="70" t="s">
        <v>97</v>
      </c>
      <c r="M5" s="71">
        <v>9435610492</v>
      </c>
      <c r="N5" s="63" t="s">
        <v>98</v>
      </c>
      <c r="O5" s="72">
        <v>7637895245</v>
      </c>
      <c r="P5" s="73">
        <v>43556</v>
      </c>
      <c r="Q5" s="63" t="s">
        <v>99</v>
      </c>
      <c r="R5" s="74">
        <v>22</v>
      </c>
      <c r="S5" s="74" t="s">
        <v>100</v>
      </c>
      <c r="T5" s="18"/>
    </row>
    <row r="6" spans="1:20" x14ac:dyDescent="0.3">
      <c r="A6" s="4">
        <v>2</v>
      </c>
      <c r="B6" s="17" t="s">
        <v>62</v>
      </c>
      <c r="C6" s="63" t="s">
        <v>101</v>
      </c>
      <c r="D6" s="64" t="s">
        <v>25</v>
      </c>
      <c r="E6" s="65" t="s">
        <v>102</v>
      </c>
      <c r="F6" s="66"/>
      <c r="G6" s="67">
        <v>11</v>
      </c>
      <c r="H6" s="67">
        <v>24</v>
      </c>
      <c r="I6" s="68">
        <f t="shared" ref="I6:I21" si="0">G6+H6</f>
        <v>35</v>
      </c>
      <c r="J6" s="66">
        <v>8811927045</v>
      </c>
      <c r="K6" s="69" t="s">
        <v>96</v>
      </c>
      <c r="L6" s="70" t="s">
        <v>97</v>
      </c>
      <c r="M6" s="71">
        <v>9435610492</v>
      </c>
      <c r="N6" s="63" t="s">
        <v>98</v>
      </c>
      <c r="O6" s="72">
        <v>7637895245</v>
      </c>
      <c r="P6" s="73">
        <v>43556</v>
      </c>
      <c r="Q6" s="63" t="s">
        <v>99</v>
      </c>
      <c r="R6" s="75">
        <v>22</v>
      </c>
      <c r="S6" s="74" t="s">
        <v>100</v>
      </c>
      <c r="T6" s="18"/>
    </row>
    <row r="7" spans="1:20" x14ac:dyDescent="0.3">
      <c r="A7" s="4">
        <v>3</v>
      </c>
      <c r="B7" s="17" t="s">
        <v>63</v>
      </c>
      <c r="C7" s="63" t="s">
        <v>103</v>
      </c>
      <c r="D7" s="64" t="s">
        <v>23</v>
      </c>
      <c r="E7" s="66">
        <v>18180300402</v>
      </c>
      <c r="F7" s="74" t="s">
        <v>104</v>
      </c>
      <c r="G7" s="76">
        <v>22</v>
      </c>
      <c r="H7" s="76">
        <v>23</v>
      </c>
      <c r="I7" s="17">
        <f t="shared" si="0"/>
        <v>45</v>
      </c>
      <c r="J7" s="66">
        <v>9854642725</v>
      </c>
      <c r="K7" s="63" t="s">
        <v>105</v>
      </c>
      <c r="L7" s="63" t="s">
        <v>106</v>
      </c>
      <c r="M7" s="71">
        <v>9854707618</v>
      </c>
      <c r="N7" s="63" t="s">
        <v>107</v>
      </c>
      <c r="O7" s="72">
        <v>9678203095</v>
      </c>
      <c r="P7" s="73">
        <v>43556</v>
      </c>
      <c r="Q7" s="63" t="s">
        <v>99</v>
      </c>
      <c r="R7" s="74">
        <v>39</v>
      </c>
      <c r="S7" s="74" t="s">
        <v>100</v>
      </c>
      <c r="T7" s="18"/>
    </row>
    <row r="8" spans="1:20" x14ac:dyDescent="0.3">
      <c r="A8" s="4">
        <v>4</v>
      </c>
      <c r="B8" s="17" t="s">
        <v>63</v>
      </c>
      <c r="C8" s="63" t="s">
        <v>108</v>
      </c>
      <c r="D8" s="64" t="s">
        <v>25</v>
      </c>
      <c r="E8" s="65" t="s">
        <v>109</v>
      </c>
      <c r="F8" s="74"/>
      <c r="G8" s="76">
        <v>44</v>
      </c>
      <c r="H8" s="76">
        <v>35</v>
      </c>
      <c r="I8" s="17">
        <f t="shared" si="0"/>
        <v>79</v>
      </c>
      <c r="J8" s="65" t="s">
        <v>110</v>
      </c>
      <c r="K8" s="63" t="s">
        <v>105</v>
      </c>
      <c r="L8" s="63" t="s">
        <v>106</v>
      </c>
      <c r="M8" s="71">
        <v>9854707618</v>
      </c>
      <c r="N8" s="63" t="s">
        <v>107</v>
      </c>
      <c r="O8" s="72">
        <v>9678203095</v>
      </c>
      <c r="P8" s="73">
        <v>43556</v>
      </c>
      <c r="Q8" s="63" t="s">
        <v>99</v>
      </c>
      <c r="R8" s="74">
        <v>39</v>
      </c>
      <c r="S8" s="74" t="s">
        <v>100</v>
      </c>
      <c r="T8" s="18"/>
    </row>
    <row r="9" spans="1:20" x14ac:dyDescent="0.3">
      <c r="A9" s="4">
        <v>5</v>
      </c>
      <c r="B9" s="17" t="s">
        <v>62</v>
      </c>
      <c r="C9" s="63" t="s">
        <v>111</v>
      </c>
      <c r="D9" s="64" t="s">
        <v>25</v>
      </c>
      <c r="E9" s="65" t="s">
        <v>112</v>
      </c>
      <c r="F9" s="74"/>
      <c r="G9" s="76">
        <v>26</v>
      </c>
      <c r="H9" s="76">
        <v>21</v>
      </c>
      <c r="I9" s="17">
        <f t="shared" si="0"/>
        <v>47</v>
      </c>
      <c r="J9" s="65" t="s">
        <v>113</v>
      </c>
      <c r="K9" s="77" t="s">
        <v>96</v>
      </c>
      <c r="L9" s="78" t="s">
        <v>114</v>
      </c>
      <c r="M9" s="71">
        <v>9435093191</v>
      </c>
      <c r="N9" s="77" t="s">
        <v>115</v>
      </c>
      <c r="O9" s="79">
        <v>9854640741</v>
      </c>
      <c r="P9" s="73">
        <v>43557</v>
      </c>
      <c r="Q9" s="63" t="s">
        <v>116</v>
      </c>
      <c r="R9" s="74">
        <v>10</v>
      </c>
      <c r="S9" s="74" t="s">
        <v>100</v>
      </c>
      <c r="T9" s="18"/>
    </row>
    <row r="10" spans="1:20" x14ac:dyDescent="0.3">
      <c r="A10" s="4">
        <v>6</v>
      </c>
      <c r="B10" s="17" t="s">
        <v>62</v>
      </c>
      <c r="C10" s="63" t="s">
        <v>117</v>
      </c>
      <c r="D10" s="64" t="s">
        <v>23</v>
      </c>
      <c r="E10" s="80">
        <v>18180300302</v>
      </c>
      <c r="F10" s="74" t="s">
        <v>104</v>
      </c>
      <c r="G10" s="76">
        <v>29</v>
      </c>
      <c r="H10" s="76">
        <v>42</v>
      </c>
      <c r="I10" s="17">
        <f t="shared" si="0"/>
        <v>71</v>
      </c>
      <c r="J10" s="81" t="s">
        <v>118</v>
      </c>
      <c r="K10" s="63" t="s">
        <v>96</v>
      </c>
      <c r="L10" s="63" t="s">
        <v>119</v>
      </c>
      <c r="M10" s="71">
        <v>9613799450</v>
      </c>
      <c r="N10" s="63" t="s">
        <v>120</v>
      </c>
      <c r="O10" s="82">
        <v>9854893073</v>
      </c>
      <c r="P10" s="73">
        <v>43557</v>
      </c>
      <c r="Q10" s="63" t="s">
        <v>116</v>
      </c>
      <c r="R10" s="74">
        <v>12</v>
      </c>
      <c r="S10" s="74" t="s">
        <v>100</v>
      </c>
      <c r="T10" s="18"/>
    </row>
    <row r="11" spans="1:20" x14ac:dyDescent="0.3">
      <c r="A11" s="4">
        <v>7</v>
      </c>
      <c r="B11" s="17" t="s">
        <v>63</v>
      </c>
      <c r="C11" s="63" t="s">
        <v>121</v>
      </c>
      <c r="D11" s="64" t="s">
        <v>25</v>
      </c>
      <c r="E11" s="65" t="s">
        <v>122</v>
      </c>
      <c r="F11" s="74"/>
      <c r="G11" s="76">
        <v>33</v>
      </c>
      <c r="H11" s="76">
        <v>40</v>
      </c>
      <c r="I11" s="17">
        <f t="shared" si="0"/>
        <v>73</v>
      </c>
      <c r="J11" s="83">
        <v>9613215733</v>
      </c>
      <c r="K11" s="77" t="s">
        <v>123</v>
      </c>
      <c r="L11" s="78" t="s">
        <v>124</v>
      </c>
      <c r="M11" s="71">
        <v>9085914873</v>
      </c>
      <c r="N11" s="77" t="s">
        <v>125</v>
      </c>
      <c r="O11" s="79">
        <v>9864652672</v>
      </c>
      <c r="P11" s="73">
        <v>43557</v>
      </c>
      <c r="Q11" s="63" t="s">
        <v>116</v>
      </c>
      <c r="R11" s="74">
        <v>38</v>
      </c>
      <c r="S11" s="74" t="s">
        <v>100</v>
      </c>
      <c r="T11" s="18"/>
    </row>
    <row r="12" spans="1:20" s="50" customFormat="1" x14ac:dyDescent="0.3">
      <c r="A12" s="49">
        <v>8</v>
      </c>
      <c r="B12" s="17" t="s">
        <v>63</v>
      </c>
      <c r="C12" s="63" t="s">
        <v>126</v>
      </c>
      <c r="D12" s="64" t="s">
        <v>25</v>
      </c>
      <c r="E12" s="65" t="s">
        <v>127</v>
      </c>
      <c r="F12" s="74"/>
      <c r="G12" s="76">
        <v>24</v>
      </c>
      <c r="H12" s="76">
        <v>15</v>
      </c>
      <c r="I12" s="17">
        <f t="shared" si="0"/>
        <v>39</v>
      </c>
      <c r="J12" s="84" t="s">
        <v>128</v>
      </c>
      <c r="K12" s="77" t="s">
        <v>123</v>
      </c>
      <c r="L12" s="78" t="s">
        <v>124</v>
      </c>
      <c r="M12" s="71">
        <v>9085914873</v>
      </c>
      <c r="N12" s="77" t="s">
        <v>129</v>
      </c>
      <c r="O12" s="79">
        <v>9864783502</v>
      </c>
      <c r="P12" s="73">
        <v>43557</v>
      </c>
      <c r="Q12" s="63" t="s">
        <v>116</v>
      </c>
      <c r="R12" s="74">
        <v>41</v>
      </c>
      <c r="S12" s="74" t="s">
        <v>100</v>
      </c>
      <c r="T12" s="18"/>
    </row>
    <row r="13" spans="1:20" x14ac:dyDescent="0.3">
      <c r="A13" s="4">
        <v>9</v>
      </c>
      <c r="B13" s="17" t="s">
        <v>62</v>
      </c>
      <c r="C13" s="63" t="s">
        <v>130</v>
      </c>
      <c r="D13" s="64" t="s">
        <v>23</v>
      </c>
      <c r="E13" s="66">
        <v>18180306104</v>
      </c>
      <c r="F13" s="74" t="s">
        <v>131</v>
      </c>
      <c r="G13" s="76">
        <v>64</v>
      </c>
      <c r="H13" s="76">
        <v>64</v>
      </c>
      <c r="I13" s="17">
        <f t="shared" si="0"/>
        <v>128</v>
      </c>
      <c r="J13" s="66">
        <v>9854821628</v>
      </c>
      <c r="K13" s="64" t="s">
        <v>132</v>
      </c>
      <c r="L13" s="85" t="s">
        <v>133</v>
      </c>
      <c r="M13" s="71">
        <v>8134079444</v>
      </c>
      <c r="N13" s="64" t="s">
        <v>134</v>
      </c>
      <c r="O13" s="76">
        <v>9678772903</v>
      </c>
      <c r="P13" s="73">
        <v>43558</v>
      </c>
      <c r="Q13" s="63" t="s">
        <v>135</v>
      </c>
      <c r="R13" s="74">
        <v>37</v>
      </c>
      <c r="S13" s="74" t="s">
        <v>100</v>
      </c>
      <c r="T13" s="18"/>
    </row>
    <row r="14" spans="1:20" x14ac:dyDescent="0.3">
      <c r="A14" s="4">
        <v>10</v>
      </c>
      <c r="B14" s="17" t="s">
        <v>63</v>
      </c>
      <c r="C14" s="63" t="s">
        <v>136</v>
      </c>
      <c r="D14" s="64"/>
      <c r="E14" s="84"/>
      <c r="F14" s="74"/>
      <c r="G14" s="76"/>
      <c r="H14" s="76"/>
      <c r="I14" s="17">
        <f t="shared" si="0"/>
        <v>0</v>
      </c>
      <c r="J14" s="84"/>
      <c r="K14" s="63"/>
      <c r="L14" s="63"/>
      <c r="M14" s="71"/>
      <c r="N14" s="63"/>
      <c r="O14" s="82"/>
      <c r="P14" s="73">
        <v>43558</v>
      </c>
      <c r="Q14" s="63" t="s">
        <v>135</v>
      </c>
      <c r="R14" s="74"/>
      <c r="S14" s="74"/>
      <c r="T14" s="18"/>
    </row>
    <row r="15" spans="1:20" x14ac:dyDescent="0.3">
      <c r="A15" s="4">
        <v>11</v>
      </c>
      <c r="B15" s="17" t="s">
        <v>62</v>
      </c>
      <c r="C15" s="63" t="s">
        <v>137</v>
      </c>
      <c r="D15" s="64" t="s">
        <v>23</v>
      </c>
      <c r="E15" s="66">
        <v>18180300104</v>
      </c>
      <c r="F15" s="74" t="s">
        <v>104</v>
      </c>
      <c r="G15" s="76">
        <v>88</v>
      </c>
      <c r="H15" s="76">
        <v>76</v>
      </c>
      <c r="I15" s="17">
        <f t="shared" si="0"/>
        <v>164</v>
      </c>
      <c r="J15" s="66">
        <v>9854483210</v>
      </c>
      <c r="K15" s="64" t="s">
        <v>138</v>
      </c>
      <c r="L15" s="85" t="s">
        <v>139</v>
      </c>
      <c r="M15" s="71">
        <v>8011432059</v>
      </c>
      <c r="N15" s="64" t="s">
        <v>140</v>
      </c>
      <c r="O15" s="76">
        <v>9678972896</v>
      </c>
      <c r="P15" s="73">
        <v>43559</v>
      </c>
      <c r="Q15" s="63" t="s">
        <v>141</v>
      </c>
      <c r="R15" s="74">
        <v>17</v>
      </c>
      <c r="S15" s="74" t="s">
        <v>100</v>
      </c>
      <c r="T15" s="18"/>
    </row>
    <row r="16" spans="1:20" x14ac:dyDescent="0.3">
      <c r="A16" s="4">
        <v>12</v>
      </c>
      <c r="B16" s="17" t="s">
        <v>63</v>
      </c>
      <c r="C16" s="63" t="s">
        <v>142</v>
      </c>
      <c r="D16" s="64" t="s">
        <v>25</v>
      </c>
      <c r="E16" s="65" t="s">
        <v>143</v>
      </c>
      <c r="F16" s="74"/>
      <c r="G16" s="76">
        <v>15</v>
      </c>
      <c r="H16" s="76">
        <v>12</v>
      </c>
      <c r="I16" s="17">
        <f t="shared" si="0"/>
        <v>27</v>
      </c>
      <c r="J16" s="65" t="s">
        <v>144</v>
      </c>
      <c r="K16" s="63" t="s">
        <v>145</v>
      </c>
      <c r="L16" s="85" t="s">
        <v>146</v>
      </c>
      <c r="M16" s="71">
        <v>9854801499</v>
      </c>
      <c r="N16" s="63" t="s">
        <v>147</v>
      </c>
      <c r="O16" s="72">
        <v>8822920534</v>
      </c>
      <c r="P16" s="73">
        <v>43559</v>
      </c>
      <c r="Q16" s="63" t="s">
        <v>141</v>
      </c>
      <c r="R16" s="74">
        <v>36</v>
      </c>
      <c r="S16" s="74" t="s">
        <v>100</v>
      </c>
      <c r="T16" s="18"/>
    </row>
    <row r="17" spans="1:20" x14ac:dyDescent="0.3">
      <c r="A17" s="4">
        <v>13</v>
      </c>
      <c r="B17" s="17" t="s">
        <v>63</v>
      </c>
      <c r="C17" s="63" t="s">
        <v>148</v>
      </c>
      <c r="D17" s="64" t="s">
        <v>25</v>
      </c>
      <c r="E17" s="65" t="s">
        <v>149</v>
      </c>
      <c r="F17" s="74"/>
      <c r="G17" s="76">
        <v>20</v>
      </c>
      <c r="H17" s="76">
        <v>26</v>
      </c>
      <c r="I17" s="17">
        <f t="shared" si="0"/>
        <v>46</v>
      </c>
      <c r="J17" s="65" t="s">
        <v>150</v>
      </c>
      <c r="K17" s="63" t="s">
        <v>145</v>
      </c>
      <c r="L17" s="85" t="s">
        <v>146</v>
      </c>
      <c r="M17" s="71">
        <v>9854801499</v>
      </c>
      <c r="N17" s="63" t="s">
        <v>147</v>
      </c>
      <c r="O17" s="72">
        <v>8822920534</v>
      </c>
      <c r="P17" s="73">
        <v>43559</v>
      </c>
      <c r="Q17" s="63" t="s">
        <v>141</v>
      </c>
      <c r="R17" s="74">
        <v>37</v>
      </c>
      <c r="S17" s="74" t="s">
        <v>100</v>
      </c>
      <c r="T17" s="18"/>
    </row>
    <row r="18" spans="1:20" x14ac:dyDescent="0.3">
      <c r="A18" s="4">
        <v>14</v>
      </c>
      <c r="B18" s="17" t="s">
        <v>62</v>
      </c>
      <c r="C18" s="63" t="s">
        <v>151</v>
      </c>
      <c r="D18" s="64" t="s">
        <v>23</v>
      </c>
      <c r="E18" s="66">
        <v>18180310409</v>
      </c>
      <c r="F18" s="74" t="s">
        <v>131</v>
      </c>
      <c r="G18" s="76">
        <v>120</v>
      </c>
      <c r="H18" s="76">
        <v>125</v>
      </c>
      <c r="I18" s="17">
        <f t="shared" si="0"/>
        <v>245</v>
      </c>
      <c r="J18" s="66">
        <v>9954868413</v>
      </c>
      <c r="K18" s="64" t="s">
        <v>152</v>
      </c>
      <c r="L18" s="64" t="s">
        <v>153</v>
      </c>
      <c r="M18" s="71">
        <v>9954786004</v>
      </c>
      <c r="N18" s="64" t="s">
        <v>154</v>
      </c>
      <c r="O18" s="76">
        <v>9864662099</v>
      </c>
      <c r="P18" s="73">
        <v>43560</v>
      </c>
      <c r="Q18" s="63" t="s">
        <v>155</v>
      </c>
      <c r="R18" s="74">
        <v>14</v>
      </c>
      <c r="S18" s="74" t="s">
        <v>100</v>
      </c>
      <c r="T18" s="18"/>
    </row>
    <row r="19" spans="1:20" x14ac:dyDescent="0.3">
      <c r="A19" s="4">
        <v>15</v>
      </c>
      <c r="B19" s="17" t="s">
        <v>63</v>
      </c>
      <c r="C19" s="63" t="s">
        <v>156</v>
      </c>
      <c r="D19" s="64" t="s">
        <v>25</v>
      </c>
      <c r="E19" s="65" t="s">
        <v>157</v>
      </c>
      <c r="F19" s="74"/>
      <c r="G19" s="76">
        <v>51</v>
      </c>
      <c r="H19" s="76">
        <v>63</v>
      </c>
      <c r="I19" s="17">
        <f t="shared" si="0"/>
        <v>114</v>
      </c>
      <c r="J19" s="65" t="s">
        <v>158</v>
      </c>
      <c r="K19" s="64" t="s">
        <v>159</v>
      </c>
      <c r="L19" s="64" t="s">
        <v>160</v>
      </c>
      <c r="M19" s="71">
        <v>9401451596</v>
      </c>
      <c r="N19" s="64" t="s">
        <v>161</v>
      </c>
      <c r="O19" s="76">
        <v>9613265536</v>
      </c>
      <c r="P19" s="73">
        <v>43560</v>
      </c>
      <c r="Q19" s="63" t="s">
        <v>155</v>
      </c>
      <c r="R19" s="74">
        <v>33</v>
      </c>
      <c r="S19" s="74" t="s">
        <v>100</v>
      </c>
      <c r="T19" s="18"/>
    </row>
    <row r="20" spans="1:20" x14ac:dyDescent="0.3">
      <c r="A20" s="4">
        <v>16</v>
      </c>
      <c r="B20" s="17" t="s">
        <v>62</v>
      </c>
      <c r="C20" s="63" t="s">
        <v>151</v>
      </c>
      <c r="D20" s="64"/>
      <c r="E20" s="66">
        <v>18180310409</v>
      </c>
      <c r="F20" s="74" t="s">
        <v>131</v>
      </c>
      <c r="G20" s="76">
        <v>0</v>
      </c>
      <c r="H20" s="76">
        <v>0</v>
      </c>
      <c r="I20" s="17">
        <f t="shared" si="0"/>
        <v>0</v>
      </c>
      <c r="J20" s="66">
        <v>9954868413</v>
      </c>
      <c r="K20" s="64" t="s">
        <v>152</v>
      </c>
      <c r="L20" s="64" t="s">
        <v>153</v>
      </c>
      <c r="M20" s="71">
        <v>9954786004</v>
      </c>
      <c r="N20" s="64" t="s">
        <v>154</v>
      </c>
      <c r="O20" s="76">
        <v>9864662099</v>
      </c>
      <c r="P20" s="73">
        <v>43561</v>
      </c>
      <c r="Q20" s="63" t="s">
        <v>162</v>
      </c>
      <c r="R20" s="74">
        <v>14</v>
      </c>
      <c r="S20" s="74" t="s">
        <v>100</v>
      </c>
      <c r="T20" s="18"/>
    </row>
    <row r="21" spans="1:20" x14ac:dyDescent="0.3">
      <c r="A21" s="4">
        <v>17</v>
      </c>
      <c r="B21" s="17" t="s">
        <v>63</v>
      </c>
      <c r="C21" s="63" t="s">
        <v>163</v>
      </c>
      <c r="D21" s="64" t="s">
        <v>25</v>
      </c>
      <c r="E21" s="84" t="s">
        <v>164</v>
      </c>
      <c r="F21" s="74"/>
      <c r="G21" s="76">
        <v>46</v>
      </c>
      <c r="H21" s="76">
        <v>55</v>
      </c>
      <c r="I21" s="17">
        <f t="shared" si="0"/>
        <v>101</v>
      </c>
      <c r="J21" s="84" t="s">
        <v>165</v>
      </c>
      <c r="K21" s="63" t="s">
        <v>159</v>
      </c>
      <c r="L21" s="63" t="s">
        <v>160</v>
      </c>
      <c r="M21" s="71">
        <v>9401451596</v>
      </c>
      <c r="N21" s="63" t="s">
        <v>166</v>
      </c>
      <c r="O21" s="82">
        <v>9859460045</v>
      </c>
      <c r="P21" s="73">
        <v>43561</v>
      </c>
      <c r="Q21" s="63" t="s">
        <v>162</v>
      </c>
      <c r="R21" s="75">
        <v>33</v>
      </c>
      <c r="S21" s="75" t="s">
        <v>100</v>
      </c>
      <c r="T21" s="18"/>
    </row>
    <row r="22" spans="1:20" x14ac:dyDescent="0.3">
      <c r="A22" s="4">
        <v>18</v>
      </c>
      <c r="B22" s="17"/>
      <c r="C22" s="63"/>
      <c r="D22" s="64"/>
      <c r="E22" s="84"/>
      <c r="F22" s="74"/>
      <c r="G22" s="76"/>
      <c r="H22" s="76"/>
      <c r="I22" s="17"/>
      <c r="J22" s="84"/>
      <c r="K22" s="63"/>
      <c r="L22" s="63"/>
      <c r="M22" s="83"/>
      <c r="N22" s="63"/>
      <c r="O22" s="83"/>
      <c r="P22" s="73">
        <v>43562</v>
      </c>
      <c r="Q22" s="63" t="s">
        <v>167</v>
      </c>
      <c r="R22" s="74"/>
      <c r="S22" s="74"/>
      <c r="T22" s="18"/>
    </row>
    <row r="23" spans="1:20" x14ac:dyDescent="0.3">
      <c r="A23" s="4">
        <v>19</v>
      </c>
      <c r="B23" s="17" t="s">
        <v>62</v>
      </c>
      <c r="C23" s="69" t="s">
        <v>168</v>
      </c>
      <c r="D23" s="64" t="s">
        <v>23</v>
      </c>
      <c r="E23" s="66">
        <v>18180306506</v>
      </c>
      <c r="F23" s="74" t="s">
        <v>131</v>
      </c>
      <c r="G23" s="76">
        <v>231</v>
      </c>
      <c r="H23" s="76">
        <v>224</v>
      </c>
      <c r="I23" s="17">
        <f t="shared" ref="I23:I38" si="1">G23+H23</f>
        <v>455</v>
      </c>
      <c r="J23" s="66">
        <v>9854268731</v>
      </c>
      <c r="K23" s="64" t="s">
        <v>169</v>
      </c>
      <c r="L23" s="85" t="s">
        <v>170</v>
      </c>
      <c r="M23" s="71">
        <v>9859060713</v>
      </c>
      <c r="N23" s="64" t="s">
        <v>171</v>
      </c>
      <c r="O23" s="76">
        <v>9864878869</v>
      </c>
      <c r="P23" s="73">
        <v>43563</v>
      </c>
      <c r="Q23" s="63" t="s">
        <v>99</v>
      </c>
      <c r="R23" s="74">
        <v>21</v>
      </c>
      <c r="S23" s="74" t="s">
        <v>100</v>
      </c>
      <c r="T23" s="18"/>
    </row>
    <row r="24" spans="1:20" x14ac:dyDescent="0.3">
      <c r="A24" s="4">
        <v>20</v>
      </c>
      <c r="B24" s="17" t="s">
        <v>63</v>
      </c>
      <c r="C24" s="69" t="s">
        <v>172</v>
      </c>
      <c r="D24" s="64" t="s">
        <v>23</v>
      </c>
      <c r="E24" s="66">
        <v>18180310106</v>
      </c>
      <c r="F24" s="74" t="s">
        <v>131</v>
      </c>
      <c r="G24" s="76">
        <v>333</v>
      </c>
      <c r="H24" s="76">
        <v>258</v>
      </c>
      <c r="I24" s="17">
        <f t="shared" si="1"/>
        <v>591</v>
      </c>
      <c r="J24" s="66">
        <v>9859324952</v>
      </c>
      <c r="K24" s="64" t="s">
        <v>173</v>
      </c>
      <c r="L24" s="64" t="s">
        <v>174</v>
      </c>
      <c r="M24" s="71">
        <v>9707227084</v>
      </c>
      <c r="N24" s="64" t="s">
        <v>175</v>
      </c>
      <c r="O24" s="76">
        <v>9859407461</v>
      </c>
      <c r="P24" s="73">
        <v>43563</v>
      </c>
      <c r="Q24" s="63" t="s">
        <v>99</v>
      </c>
      <c r="R24" s="74">
        <v>22</v>
      </c>
      <c r="S24" s="74" t="s">
        <v>100</v>
      </c>
      <c r="T24" s="18"/>
    </row>
    <row r="25" spans="1:20" x14ac:dyDescent="0.3">
      <c r="A25" s="4">
        <v>21</v>
      </c>
      <c r="B25" s="17" t="s">
        <v>62</v>
      </c>
      <c r="C25" s="69" t="s">
        <v>168</v>
      </c>
      <c r="D25" s="64"/>
      <c r="E25" s="66">
        <v>18180306506</v>
      </c>
      <c r="F25" s="74" t="s">
        <v>131</v>
      </c>
      <c r="G25" s="76">
        <v>0</v>
      </c>
      <c r="H25" s="76">
        <v>0</v>
      </c>
      <c r="I25" s="17">
        <f t="shared" si="1"/>
        <v>0</v>
      </c>
      <c r="J25" s="66">
        <v>9854268731</v>
      </c>
      <c r="K25" s="64" t="s">
        <v>169</v>
      </c>
      <c r="L25" s="85" t="s">
        <v>170</v>
      </c>
      <c r="M25" s="71">
        <v>9859060713</v>
      </c>
      <c r="N25" s="64" t="s">
        <v>171</v>
      </c>
      <c r="O25" s="76">
        <v>9864878869</v>
      </c>
      <c r="P25" s="73">
        <v>43564</v>
      </c>
      <c r="Q25" s="63" t="s">
        <v>116</v>
      </c>
      <c r="R25" s="74">
        <v>21</v>
      </c>
      <c r="S25" s="74" t="s">
        <v>100</v>
      </c>
      <c r="T25" s="18"/>
    </row>
    <row r="26" spans="1:20" x14ac:dyDescent="0.3">
      <c r="A26" s="4">
        <v>22</v>
      </c>
      <c r="B26" s="17" t="s">
        <v>63</v>
      </c>
      <c r="C26" s="69" t="s">
        <v>172</v>
      </c>
      <c r="D26" s="64"/>
      <c r="E26" s="66">
        <v>18180310106</v>
      </c>
      <c r="F26" s="74" t="s">
        <v>131</v>
      </c>
      <c r="G26" s="76">
        <v>0</v>
      </c>
      <c r="H26" s="76">
        <v>0</v>
      </c>
      <c r="I26" s="17">
        <f t="shared" si="1"/>
        <v>0</v>
      </c>
      <c r="J26" s="66">
        <v>9859324952</v>
      </c>
      <c r="K26" s="64" t="s">
        <v>173</v>
      </c>
      <c r="L26" s="64" t="s">
        <v>174</v>
      </c>
      <c r="M26" s="71">
        <v>9707227084</v>
      </c>
      <c r="N26" s="64" t="s">
        <v>175</v>
      </c>
      <c r="O26" s="76">
        <v>9859407461</v>
      </c>
      <c r="P26" s="73">
        <v>43564</v>
      </c>
      <c r="Q26" s="63" t="s">
        <v>116</v>
      </c>
      <c r="R26" s="74">
        <v>22</v>
      </c>
      <c r="S26" s="74" t="s">
        <v>100</v>
      </c>
      <c r="T26" s="18"/>
    </row>
    <row r="27" spans="1:20" x14ac:dyDescent="0.3">
      <c r="A27" s="4">
        <v>23</v>
      </c>
      <c r="B27" s="17" t="s">
        <v>62</v>
      </c>
      <c r="C27" s="69" t="s">
        <v>136</v>
      </c>
      <c r="D27" s="64"/>
      <c r="E27" s="80"/>
      <c r="F27" s="74"/>
      <c r="G27" s="76"/>
      <c r="H27" s="76"/>
      <c r="I27" s="17">
        <f t="shared" si="1"/>
        <v>0</v>
      </c>
      <c r="J27" s="81"/>
      <c r="K27" s="63"/>
      <c r="L27" s="85"/>
      <c r="M27" s="71"/>
      <c r="N27" s="63"/>
      <c r="O27" s="82"/>
      <c r="P27" s="73">
        <v>43565</v>
      </c>
      <c r="Q27" s="63" t="s">
        <v>135</v>
      </c>
      <c r="R27" s="74"/>
      <c r="S27" s="74"/>
      <c r="T27" s="18"/>
    </row>
    <row r="28" spans="1:20" x14ac:dyDescent="0.3">
      <c r="A28" s="4">
        <v>24</v>
      </c>
      <c r="B28" s="17" t="s">
        <v>63</v>
      </c>
      <c r="C28" s="69" t="s">
        <v>172</v>
      </c>
      <c r="D28" s="64"/>
      <c r="E28" s="66">
        <v>18180310106</v>
      </c>
      <c r="F28" s="74" t="s">
        <v>131</v>
      </c>
      <c r="G28" s="76">
        <v>0</v>
      </c>
      <c r="H28" s="76">
        <v>0</v>
      </c>
      <c r="I28" s="17">
        <f t="shared" si="1"/>
        <v>0</v>
      </c>
      <c r="J28" s="66">
        <v>9859324952</v>
      </c>
      <c r="K28" s="64" t="s">
        <v>173</v>
      </c>
      <c r="L28" s="64" t="s">
        <v>174</v>
      </c>
      <c r="M28" s="71">
        <v>9707227084</v>
      </c>
      <c r="N28" s="64" t="s">
        <v>175</v>
      </c>
      <c r="O28" s="76">
        <v>9859407461</v>
      </c>
      <c r="P28" s="73">
        <v>43565</v>
      </c>
      <c r="Q28" s="63" t="s">
        <v>135</v>
      </c>
      <c r="R28" s="74">
        <v>22</v>
      </c>
      <c r="S28" s="74" t="s">
        <v>100</v>
      </c>
      <c r="T28" s="18"/>
    </row>
    <row r="29" spans="1:20" x14ac:dyDescent="0.3">
      <c r="A29" s="4">
        <v>25</v>
      </c>
      <c r="B29" s="17" t="s">
        <v>62</v>
      </c>
      <c r="C29" s="69" t="s">
        <v>168</v>
      </c>
      <c r="D29" s="64"/>
      <c r="E29" s="66">
        <v>18180306506</v>
      </c>
      <c r="F29" s="74" t="s">
        <v>131</v>
      </c>
      <c r="G29" s="76">
        <v>0</v>
      </c>
      <c r="H29" s="76">
        <v>0</v>
      </c>
      <c r="I29" s="17">
        <f t="shared" si="1"/>
        <v>0</v>
      </c>
      <c r="J29" s="66">
        <v>9854268731</v>
      </c>
      <c r="K29" s="64" t="s">
        <v>169</v>
      </c>
      <c r="L29" s="85" t="s">
        <v>170</v>
      </c>
      <c r="M29" s="71">
        <v>9859060713</v>
      </c>
      <c r="N29" s="64" t="s">
        <v>171</v>
      </c>
      <c r="O29" s="76">
        <v>9864878869</v>
      </c>
      <c r="P29" s="73">
        <v>43566</v>
      </c>
      <c r="Q29" s="63" t="s">
        <v>141</v>
      </c>
      <c r="R29" s="74">
        <v>21</v>
      </c>
      <c r="S29" s="74" t="s">
        <v>100</v>
      </c>
      <c r="T29" s="18"/>
    </row>
    <row r="30" spans="1:20" x14ac:dyDescent="0.3">
      <c r="A30" s="4">
        <v>26</v>
      </c>
      <c r="B30" s="17" t="s">
        <v>63</v>
      </c>
      <c r="C30" s="69" t="s">
        <v>172</v>
      </c>
      <c r="D30" s="64"/>
      <c r="E30" s="66">
        <v>18180310106</v>
      </c>
      <c r="F30" s="74" t="s">
        <v>131</v>
      </c>
      <c r="G30" s="76">
        <v>0</v>
      </c>
      <c r="H30" s="76">
        <v>0</v>
      </c>
      <c r="I30" s="17">
        <f t="shared" si="1"/>
        <v>0</v>
      </c>
      <c r="J30" s="66">
        <v>9859324952</v>
      </c>
      <c r="K30" s="64" t="s">
        <v>173</v>
      </c>
      <c r="L30" s="64" t="s">
        <v>174</v>
      </c>
      <c r="M30" s="71">
        <v>9707227084</v>
      </c>
      <c r="N30" s="64" t="s">
        <v>175</v>
      </c>
      <c r="O30" s="76">
        <v>9859407461</v>
      </c>
      <c r="P30" s="73">
        <v>43566</v>
      </c>
      <c r="Q30" s="63" t="s">
        <v>141</v>
      </c>
      <c r="R30" s="74">
        <v>22</v>
      </c>
      <c r="S30" s="74" t="s">
        <v>100</v>
      </c>
      <c r="T30" s="18"/>
    </row>
    <row r="31" spans="1:20" x14ac:dyDescent="0.3">
      <c r="A31" s="4">
        <v>27</v>
      </c>
      <c r="B31" s="17" t="s">
        <v>62</v>
      </c>
      <c r="C31" s="63" t="s">
        <v>176</v>
      </c>
      <c r="D31" s="64" t="s">
        <v>23</v>
      </c>
      <c r="E31" s="66">
        <v>18180306501</v>
      </c>
      <c r="F31" s="74" t="s">
        <v>104</v>
      </c>
      <c r="G31" s="76">
        <v>36</v>
      </c>
      <c r="H31" s="76">
        <v>42</v>
      </c>
      <c r="I31" s="17">
        <f t="shared" si="1"/>
        <v>78</v>
      </c>
      <c r="J31" s="66">
        <v>8822197199</v>
      </c>
      <c r="K31" s="64" t="s">
        <v>169</v>
      </c>
      <c r="L31" s="85" t="s">
        <v>170</v>
      </c>
      <c r="M31" s="71">
        <v>9859060713</v>
      </c>
      <c r="N31" s="64" t="s">
        <v>177</v>
      </c>
      <c r="O31" s="76">
        <v>9508193547</v>
      </c>
      <c r="P31" s="73">
        <v>43567</v>
      </c>
      <c r="Q31" s="63" t="s">
        <v>155</v>
      </c>
      <c r="R31" s="74">
        <v>24</v>
      </c>
      <c r="S31" s="74" t="s">
        <v>100</v>
      </c>
      <c r="T31" s="18"/>
    </row>
    <row r="32" spans="1:20" x14ac:dyDescent="0.3">
      <c r="A32" s="4">
        <v>28</v>
      </c>
      <c r="B32" s="17" t="s">
        <v>63</v>
      </c>
      <c r="C32" s="69" t="s">
        <v>178</v>
      </c>
      <c r="D32" s="64" t="s">
        <v>25</v>
      </c>
      <c r="E32" s="65" t="s">
        <v>179</v>
      </c>
      <c r="F32" s="74"/>
      <c r="G32" s="76">
        <v>31</v>
      </c>
      <c r="H32" s="76">
        <v>22</v>
      </c>
      <c r="I32" s="17">
        <f t="shared" si="1"/>
        <v>53</v>
      </c>
      <c r="J32" s="65" t="s">
        <v>180</v>
      </c>
      <c r="K32" s="63" t="s">
        <v>159</v>
      </c>
      <c r="L32" s="63" t="s">
        <v>181</v>
      </c>
      <c r="M32" s="71">
        <v>8761817110</v>
      </c>
      <c r="N32" s="63" t="s">
        <v>182</v>
      </c>
      <c r="O32" s="72">
        <v>9707283771</v>
      </c>
      <c r="P32" s="73">
        <v>43567</v>
      </c>
      <c r="Q32" s="63" t="s">
        <v>155</v>
      </c>
      <c r="R32" s="74">
        <v>29</v>
      </c>
      <c r="S32" s="74" t="s">
        <v>100</v>
      </c>
      <c r="T32" s="18"/>
    </row>
    <row r="33" spans="1:20" x14ac:dyDescent="0.3">
      <c r="A33" s="4">
        <v>29</v>
      </c>
      <c r="B33" s="17" t="s">
        <v>63</v>
      </c>
      <c r="C33" s="63" t="s">
        <v>183</v>
      </c>
      <c r="D33" s="64" t="s">
        <v>25</v>
      </c>
      <c r="E33" s="65" t="s">
        <v>184</v>
      </c>
      <c r="F33" s="74"/>
      <c r="G33" s="76">
        <v>27</v>
      </c>
      <c r="H33" s="76">
        <v>16</v>
      </c>
      <c r="I33" s="17">
        <f t="shared" si="1"/>
        <v>43</v>
      </c>
      <c r="J33" s="65" t="s">
        <v>185</v>
      </c>
      <c r="K33" s="63" t="s">
        <v>159</v>
      </c>
      <c r="L33" s="63" t="s">
        <v>181</v>
      </c>
      <c r="M33" s="71">
        <v>8761817110</v>
      </c>
      <c r="N33" s="63" t="s">
        <v>182</v>
      </c>
      <c r="O33" s="72">
        <v>9707283771</v>
      </c>
      <c r="P33" s="73">
        <v>43567</v>
      </c>
      <c r="Q33" s="63" t="s">
        <v>155</v>
      </c>
      <c r="R33" s="74">
        <v>28</v>
      </c>
      <c r="S33" s="74" t="s">
        <v>100</v>
      </c>
      <c r="T33" s="18"/>
    </row>
    <row r="34" spans="1:20" x14ac:dyDescent="0.3">
      <c r="A34" s="4">
        <v>30</v>
      </c>
      <c r="B34" s="17" t="s">
        <v>62</v>
      </c>
      <c r="C34" s="63" t="s">
        <v>186</v>
      </c>
      <c r="D34" s="64" t="s">
        <v>25</v>
      </c>
      <c r="E34" s="65" t="s">
        <v>187</v>
      </c>
      <c r="F34" s="74"/>
      <c r="G34" s="76">
        <v>17</v>
      </c>
      <c r="H34" s="76">
        <v>22</v>
      </c>
      <c r="I34" s="17">
        <f t="shared" si="1"/>
        <v>39</v>
      </c>
      <c r="J34" s="65" t="s">
        <v>188</v>
      </c>
      <c r="K34" s="64" t="s">
        <v>169</v>
      </c>
      <c r="L34" s="85" t="s">
        <v>170</v>
      </c>
      <c r="M34" s="71">
        <v>9859060713</v>
      </c>
      <c r="N34" s="64" t="s">
        <v>189</v>
      </c>
      <c r="O34" s="76">
        <v>9706872918</v>
      </c>
      <c r="P34" s="73">
        <v>43568</v>
      </c>
      <c r="Q34" s="63" t="s">
        <v>162</v>
      </c>
      <c r="R34" s="74">
        <v>34</v>
      </c>
      <c r="S34" s="74" t="s">
        <v>100</v>
      </c>
      <c r="T34" s="18"/>
    </row>
    <row r="35" spans="1:20" x14ac:dyDescent="0.3">
      <c r="A35" s="4">
        <v>31</v>
      </c>
      <c r="B35" s="17" t="s">
        <v>62</v>
      </c>
      <c r="C35" s="63" t="s">
        <v>190</v>
      </c>
      <c r="D35" s="64" t="s">
        <v>25</v>
      </c>
      <c r="E35" s="65" t="s">
        <v>191</v>
      </c>
      <c r="F35" s="74"/>
      <c r="G35" s="76">
        <v>23</v>
      </c>
      <c r="H35" s="76">
        <v>21</v>
      </c>
      <c r="I35" s="17">
        <f t="shared" si="1"/>
        <v>44</v>
      </c>
      <c r="J35" s="66">
        <v>8256030876</v>
      </c>
      <c r="K35" s="64" t="s">
        <v>169</v>
      </c>
      <c r="L35" s="85" t="s">
        <v>170</v>
      </c>
      <c r="M35" s="71">
        <v>9859060713</v>
      </c>
      <c r="N35" s="64" t="s">
        <v>189</v>
      </c>
      <c r="O35" s="76">
        <v>9706872918</v>
      </c>
      <c r="P35" s="73">
        <v>43568</v>
      </c>
      <c r="Q35" s="63" t="s">
        <v>162</v>
      </c>
      <c r="R35" s="74">
        <v>35</v>
      </c>
      <c r="S35" s="74" t="s">
        <v>100</v>
      </c>
      <c r="T35" s="18"/>
    </row>
    <row r="36" spans="1:20" x14ac:dyDescent="0.3">
      <c r="A36" s="4">
        <v>32</v>
      </c>
      <c r="B36" s="17" t="s">
        <v>63</v>
      </c>
      <c r="C36" s="63" t="s">
        <v>192</v>
      </c>
      <c r="D36" s="64" t="s">
        <v>25</v>
      </c>
      <c r="E36" s="65" t="s">
        <v>193</v>
      </c>
      <c r="F36" s="74"/>
      <c r="G36" s="76">
        <v>12</v>
      </c>
      <c r="H36" s="76">
        <v>13</v>
      </c>
      <c r="I36" s="17">
        <f t="shared" si="1"/>
        <v>25</v>
      </c>
      <c r="J36" s="65" t="s">
        <v>194</v>
      </c>
      <c r="K36" s="63" t="s">
        <v>96</v>
      </c>
      <c r="L36" s="63" t="s">
        <v>97</v>
      </c>
      <c r="M36" s="71">
        <v>9435610492</v>
      </c>
      <c r="N36" s="63" t="s">
        <v>98</v>
      </c>
      <c r="O36" s="72">
        <v>7637895245</v>
      </c>
      <c r="P36" s="73">
        <v>43568</v>
      </c>
      <c r="Q36" s="63" t="s">
        <v>162</v>
      </c>
      <c r="R36" s="74">
        <v>19</v>
      </c>
      <c r="S36" s="74" t="s">
        <v>100</v>
      </c>
      <c r="T36" s="18"/>
    </row>
    <row r="37" spans="1:20" x14ac:dyDescent="0.3">
      <c r="A37" s="4">
        <v>33</v>
      </c>
      <c r="B37" s="17" t="s">
        <v>63</v>
      </c>
      <c r="C37" s="63" t="s">
        <v>195</v>
      </c>
      <c r="D37" s="64" t="s">
        <v>23</v>
      </c>
      <c r="E37" s="66">
        <v>18180310306</v>
      </c>
      <c r="F37" s="74" t="s">
        <v>104</v>
      </c>
      <c r="G37" s="76">
        <v>13</v>
      </c>
      <c r="H37" s="76">
        <v>8</v>
      </c>
      <c r="I37" s="17">
        <f t="shared" si="1"/>
        <v>21</v>
      </c>
      <c r="J37" s="66">
        <v>9577190978</v>
      </c>
      <c r="K37" s="63" t="s">
        <v>96</v>
      </c>
      <c r="L37" s="63" t="s">
        <v>97</v>
      </c>
      <c r="M37" s="71">
        <v>9435610492</v>
      </c>
      <c r="N37" s="63" t="s">
        <v>98</v>
      </c>
      <c r="O37" s="72">
        <v>7637895245</v>
      </c>
      <c r="P37" s="73">
        <v>43568</v>
      </c>
      <c r="Q37" s="63" t="s">
        <v>162</v>
      </c>
      <c r="R37" s="74">
        <v>19</v>
      </c>
      <c r="S37" s="74" t="s">
        <v>100</v>
      </c>
      <c r="T37" s="18"/>
    </row>
    <row r="38" spans="1:20" x14ac:dyDescent="0.3">
      <c r="A38" s="4">
        <v>34</v>
      </c>
      <c r="B38" s="17" t="s">
        <v>63</v>
      </c>
      <c r="C38" s="86" t="s">
        <v>196</v>
      </c>
      <c r="D38" s="63" t="s">
        <v>23</v>
      </c>
      <c r="E38" s="66">
        <v>18180301403</v>
      </c>
      <c r="F38" s="74" t="s">
        <v>104</v>
      </c>
      <c r="G38" s="67">
        <v>21</v>
      </c>
      <c r="H38" s="67">
        <v>23</v>
      </c>
      <c r="I38" s="17">
        <f t="shared" si="1"/>
        <v>44</v>
      </c>
      <c r="J38" s="66">
        <v>9864962709</v>
      </c>
      <c r="K38" s="64" t="s">
        <v>197</v>
      </c>
      <c r="L38" s="85" t="s">
        <v>198</v>
      </c>
      <c r="M38" s="71">
        <v>9401451604</v>
      </c>
      <c r="N38" s="64" t="s">
        <v>199</v>
      </c>
      <c r="O38" s="76">
        <v>9864065309</v>
      </c>
      <c r="P38" s="73">
        <v>43568</v>
      </c>
      <c r="Q38" s="63" t="s">
        <v>162</v>
      </c>
      <c r="R38" s="74">
        <v>23</v>
      </c>
      <c r="S38" s="74" t="s">
        <v>100</v>
      </c>
      <c r="T38" s="87"/>
    </row>
    <row r="39" spans="1:20" x14ac:dyDescent="0.3">
      <c r="A39" s="4">
        <v>35</v>
      </c>
      <c r="B39" s="17"/>
      <c r="C39" s="63" t="s">
        <v>200</v>
      </c>
      <c r="D39" s="64"/>
      <c r="E39" s="65"/>
      <c r="F39" s="74"/>
      <c r="G39" s="76"/>
      <c r="H39" s="76"/>
      <c r="I39" s="17"/>
      <c r="J39" s="65"/>
      <c r="K39" s="63"/>
      <c r="L39" s="63"/>
      <c r="M39" s="71"/>
      <c r="N39" s="63"/>
      <c r="O39" s="72"/>
      <c r="P39" s="73">
        <v>43569</v>
      </c>
      <c r="Q39" s="63" t="s">
        <v>167</v>
      </c>
      <c r="R39" s="74"/>
      <c r="S39" s="74"/>
      <c r="T39" s="18"/>
    </row>
    <row r="40" spans="1:20" x14ac:dyDescent="0.3">
      <c r="A40" s="4">
        <v>36</v>
      </c>
      <c r="B40" s="17"/>
      <c r="C40" s="63" t="s">
        <v>200</v>
      </c>
      <c r="D40" s="64"/>
      <c r="E40" s="66"/>
      <c r="F40" s="74"/>
      <c r="G40" s="76"/>
      <c r="H40" s="76"/>
      <c r="I40" s="17"/>
      <c r="J40" s="66"/>
      <c r="K40" s="63"/>
      <c r="L40" s="63"/>
      <c r="M40" s="71"/>
      <c r="N40" s="63"/>
      <c r="O40" s="72"/>
      <c r="P40" s="73">
        <v>43570</v>
      </c>
      <c r="Q40" s="63" t="s">
        <v>99</v>
      </c>
      <c r="R40" s="74"/>
      <c r="S40" s="74"/>
      <c r="T40" s="18"/>
    </row>
    <row r="41" spans="1:20" x14ac:dyDescent="0.3">
      <c r="A41" s="4">
        <v>37</v>
      </c>
      <c r="B41" s="17"/>
      <c r="C41" s="86" t="s">
        <v>200</v>
      </c>
      <c r="D41" s="63"/>
      <c r="E41" s="66"/>
      <c r="F41" s="74"/>
      <c r="G41" s="67"/>
      <c r="H41" s="67"/>
      <c r="I41" s="17"/>
      <c r="J41" s="66"/>
      <c r="K41" s="64"/>
      <c r="L41" s="85"/>
      <c r="M41" s="71"/>
      <c r="N41" s="64"/>
      <c r="O41" s="76"/>
      <c r="P41" s="73">
        <v>43571</v>
      </c>
      <c r="Q41" s="63" t="s">
        <v>116</v>
      </c>
      <c r="R41" s="74"/>
      <c r="S41" s="74"/>
      <c r="T41" s="87"/>
    </row>
    <row r="42" spans="1:20" x14ac:dyDescent="0.3">
      <c r="A42" s="4">
        <v>38</v>
      </c>
      <c r="B42" s="88" t="s">
        <v>62</v>
      </c>
      <c r="C42" s="86" t="s">
        <v>201</v>
      </c>
      <c r="D42" s="63" t="s">
        <v>25</v>
      </c>
      <c r="E42" s="65" t="s">
        <v>202</v>
      </c>
      <c r="F42" s="74"/>
      <c r="G42" s="67">
        <v>22</v>
      </c>
      <c r="H42" s="67">
        <v>23</v>
      </c>
      <c r="I42" s="17">
        <f t="shared" ref="I42:I48" si="2">G42+H42</f>
        <v>45</v>
      </c>
      <c r="J42" s="65" t="s">
        <v>203</v>
      </c>
      <c r="K42" s="63" t="s">
        <v>204</v>
      </c>
      <c r="L42" s="85" t="s">
        <v>205</v>
      </c>
      <c r="M42" s="71">
        <v>9854823848</v>
      </c>
      <c r="N42" s="63" t="s">
        <v>206</v>
      </c>
      <c r="O42" s="82">
        <v>8011847257</v>
      </c>
      <c r="P42" s="73">
        <v>43572</v>
      </c>
      <c r="Q42" s="63" t="s">
        <v>135</v>
      </c>
      <c r="R42" s="74">
        <v>14</v>
      </c>
      <c r="S42" s="74" t="s">
        <v>100</v>
      </c>
      <c r="T42" s="87"/>
    </row>
    <row r="43" spans="1:20" x14ac:dyDescent="0.3">
      <c r="A43" s="4">
        <v>39</v>
      </c>
      <c r="B43" s="88" t="s">
        <v>62</v>
      </c>
      <c r="C43" s="86" t="s">
        <v>207</v>
      </c>
      <c r="D43" s="64" t="s">
        <v>25</v>
      </c>
      <c r="E43" s="65" t="s">
        <v>208</v>
      </c>
      <c r="F43" s="74"/>
      <c r="G43" s="83">
        <v>15</v>
      </c>
      <c r="H43" s="83">
        <v>18</v>
      </c>
      <c r="I43" s="17">
        <f t="shared" si="2"/>
        <v>33</v>
      </c>
      <c r="J43" s="65" t="s">
        <v>209</v>
      </c>
      <c r="K43" s="63" t="s">
        <v>204</v>
      </c>
      <c r="L43" s="85" t="s">
        <v>205</v>
      </c>
      <c r="M43" s="71">
        <v>9854823848</v>
      </c>
      <c r="N43" s="63" t="s">
        <v>210</v>
      </c>
      <c r="O43" s="72">
        <v>7399296144</v>
      </c>
      <c r="P43" s="73">
        <v>43572</v>
      </c>
      <c r="Q43" s="63" t="s">
        <v>135</v>
      </c>
      <c r="R43" s="74">
        <v>15</v>
      </c>
      <c r="S43" s="74" t="s">
        <v>100</v>
      </c>
      <c r="T43" s="18"/>
    </row>
    <row r="44" spans="1:20" x14ac:dyDescent="0.3">
      <c r="A44" s="4">
        <v>40</v>
      </c>
      <c r="B44" s="17" t="s">
        <v>63</v>
      </c>
      <c r="C44" s="87" t="s">
        <v>136</v>
      </c>
      <c r="D44" s="18"/>
      <c r="E44" s="89"/>
      <c r="F44" s="47"/>
      <c r="G44" s="19"/>
      <c r="H44" s="19"/>
      <c r="I44" s="17">
        <f t="shared" si="2"/>
        <v>0</v>
      </c>
      <c r="J44" s="80"/>
      <c r="K44" s="87"/>
      <c r="L44" s="87"/>
      <c r="M44" s="75"/>
      <c r="N44" s="87"/>
      <c r="O44" s="75"/>
      <c r="P44" s="73">
        <v>43572</v>
      </c>
      <c r="Q44" s="63" t="s">
        <v>135</v>
      </c>
      <c r="R44" s="75"/>
      <c r="S44" s="75"/>
      <c r="T44" s="18"/>
    </row>
    <row r="45" spans="1:20" x14ac:dyDescent="0.3">
      <c r="A45" s="4">
        <v>41</v>
      </c>
      <c r="B45" s="17" t="s">
        <v>62</v>
      </c>
      <c r="C45" s="63" t="s">
        <v>211</v>
      </c>
      <c r="D45" s="64" t="s">
        <v>25</v>
      </c>
      <c r="E45" s="65" t="s">
        <v>212</v>
      </c>
      <c r="F45" s="74"/>
      <c r="G45" s="76">
        <v>22</v>
      </c>
      <c r="H45" s="76">
        <v>19</v>
      </c>
      <c r="I45" s="17">
        <f t="shared" si="2"/>
        <v>41</v>
      </c>
      <c r="J45" s="65" t="s">
        <v>213</v>
      </c>
      <c r="K45" s="63" t="s">
        <v>204</v>
      </c>
      <c r="L45" s="85" t="s">
        <v>205</v>
      </c>
      <c r="M45" s="71">
        <v>9854823848</v>
      </c>
      <c r="N45" s="77" t="s">
        <v>214</v>
      </c>
      <c r="O45" s="90">
        <v>9678719965</v>
      </c>
      <c r="P45" s="73">
        <v>43573</v>
      </c>
      <c r="Q45" s="63" t="s">
        <v>141</v>
      </c>
      <c r="R45" s="74">
        <v>19</v>
      </c>
      <c r="S45" s="74" t="s">
        <v>100</v>
      </c>
      <c r="T45" s="18"/>
    </row>
    <row r="46" spans="1:20" x14ac:dyDescent="0.3">
      <c r="A46" s="4">
        <v>42</v>
      </c>
      <c r="B46" s="17" t="s">
        <v>62</v>
      </c>
      <c r="C46" s="63" t="s">
        <v>215</v>
      </c>
      <c r="D46" s="64" t="s">
        <v>25</v>
      </c>
      <c r="E46" s="65" t="s">
        <v>216</v>
      </c>
      <c r="F46" s="74"/>
      <c r="G46" s="76">
        <v>21</v>
      </c>
      <c r="H46" s="76">
        <v>16</v>
      </c>
      <c r="I46" s="17">
        <f t="shared" si="2"/>
        <v>37</v>
      </c>
      <c r="J46" s="65" t="s">
        <v>217</v>
      </c>
      <c r="K46" s="63" t="s">
        <v>204</v>
      </c>
      <c r="L46" s="85" t="s">
        <v>205</v>
      </c>
      <c r="M46" s="71">
        <v>9854823848</v>
      </c>
      <c r="N46" s="77" t="s">
        <v>214</v>
      </c>
      <c r="O46" s="90">
        <v>9678719965</v>
      </c>
      <c r="P46" s="73">
        <v>43573</v>
      </c>
      <c r="Q46" s="63" t="s">
        <v>141</v>
      </c>
      <c r="R46" s="74">
        <v>19</v>
      </c>
      <c r="S46" s="74" t="s">
        <v>100</v>
      </c>
      <c r="T46" s="18"/>
    </row>
    <row r="47" spans="1:20" x14ac:dyDescent="0.3">
      <c r="A47" s="4">
        <v>43</v>
      </c>
      <c r="B47" s="17" t="s">
        <v>62</v>
      </c>
      <c r="C47" s="63" t="s">
        <v>218</v>
      </c>
      <c r="D47" s="64" t="s">
        <v>25</v>
      </c>
      <c r="E47" s="65" t="s">
        <v>219</v>
      </c>
      <c r="F47" s="74"/>
      <c r="G47" s="76">
        <v>12</v>
      </c>
      <c r="H47" s="76">
        <v>15</v>
      </c>
      <c r="I47" s="17">
        <f t="shared" si="2"/>
        <v>27</v>
      </c>
      <c r="J47" s="83">
        <v>9854055412</v>
      </c>
      <c r="K47" s="77" t="s">
        <v>204</v>
      </c>
      <c r="L47" s="85" t="s">
        <v>205</v>
      </c>
      <c r="M47" s="71">
        <v>9854823848</v>
      </c>
      <c r="N47" s="77" t="s">
        <v>214</v>
      </c>
      <c r="O47" s="90">
        <v>9678719965</v>
      </c>
      <c r="P47" s="73">
        <v>43573</v>
      </c>
      <c r="Q47" s="63" t="s">
        <v>141</v>
      </c>
      <c r="R47" s="74">
        <v>19</v>
      </c>
      <c r="S47" s="74" t="s">
        <v>100</v>
      </c>
      <c r="T47" s="18"/>
    </row>
    <row r="48" spans="1:20" x14ac:dyDescent="0.3">
      <c r="A48" s="4">
        <v>44</v>
      </c>
      <c r="B48" s="17" t="s">
        <v>63</v>
      </c>
      <c r="C48" s="63" t="s">
        <v>220</v>
      </c>
      <c r="D48" s="64" t="s">
        <v>23</v>
      </c>
      <c r="E48" s="66">
        <v>18180302908</v>
      </c>
      <c r="F48" s="74" t="s">
        <v>131</v>
      </c>
      <c r="G48" s="76">
        <v>83</v>
      </c>
      <c r="H48" s="76">
        <v>72</v>
      </c>
      <c r="I48" s="17">
        <f t="shared" si="2"/>
        <v>155</v>
      </c>
      <c r="J48" s="66">
        <v>8822385481</v>
      </c>
      <c r="K48" s="64" t="s">
        <v>169</v>
      </c>
      <c r="L48" s="85" t="s">
        <v>170</v>
      </c>
      <c r="M48" s="71">
        <v>9859060713</v>
      </c>
      <c r="N48" s="64" t="s">
        <v>221</v>
      </c>
      <c r="O48" s="76">
        <v>9707868245</v>
      </c>
      <c r="P48" s="73">
        <v>43573</v>
      </c>
      <c r="Q48" s="63" t="s">
        <v>141</v>
      </c>
      <c r="R48" s="74">
        <v>42</v>
      </c>
      <c r="S48" s="74" t="s">
        <v>100</v>
      </c>
      <c r="T48" s="18"/>
    </row>
    <row r="49" spans="1:20" x14ac:dyDescent="0.3">
      <c r="A49" s="4">
        <v>45</v>
      </c>
      <c r="B49" s="17"/>
      <c r="C49" s="63" t="s">
        <v>222</v>
      </c>
      <c r="D49" s="64"/>
      <c r="E49" s="65"/>
      <c r="F49" s="74"/>
      <c r="G49" s="76"/>
      <c r="H49" s="76"/>
      <c r="I49" s="17"/>
      <c r="J49" s="65"/>
      <c r="K49" s="64"/>
      <c r="L49" s="64"/>
      <c r="M49" s="71"/>
      <c r="N49" s="91"/>
      <c r="O49" s="72"/>
      <c r="P49" s="73">
        <v>43574</v>
      </c>
      <c r="Q49" s="63" t="s">
        <v>155</v>
      </c>
      <c r="R49" s="74"/>
      <c r="S49" s="74"/>
      <c r="T49" s="18"/>
    </row>
    <row r="50" spans="1:20" x14ac:dyDescent="0.3">
      <c r="A50" s="4">
        <v>46</v>
      </c>
      <c r="B50" s="17" t="s">
        <v>62</v>
      </c>
      <c r="C50" s="63" t="s">
        <v>223</v>
      </c>
      <c r="D50" s="64" t="s">
        <v>25</v>
      </c>
      <c r="E50" s="65" t="s">
        <v>224</v>
      </c>
      <c r="F50" s="74"/>
      <c r="G50" s="76">
        <v>16</v>
      </c>
      <c r="H50" s="76">
        <v>17</v>
      </c>
      <c r="I50" s="17">
        <f t="shared" ref="I50:I54" si="3">G50+H50</f>
        <v>33</v>
      </c>
      <c r="J50" s="65" t="s">
        <v>225</v>
      </c>
      <c r="K50" s="64" t="s">
        <v>173</v>
      </c>
      <c r="L50" s="64" t="s">
        <v>174</v>
      </c>
      <c r="M50" s="71">
        <v>9707227084</v>
      </c>
      <c r="N50" s="91" t="s">
        <v>226</v>
      </c>
      <c r="O50" s="72">
        <v>8011556825</v>
      </c>
      <c r="P50" s="73">
        <v>43575</v>
      </c>
      <c r="Q50" s="63" t="s">
        <v>162</v>
      </c>
      <c r="R50" s="74">
        <v>21</v>
      </c>
      <c r="S50" s="74" t="s">
        <v>100</v>
      </c>
      <c r="T50" s="18"/>
    </row>
    <row r="51" spans="1:20" x14ac:dyDescent="0.3">
      <c r="A51" s="4">
        <v>47</v>
      </c>
      <c r="B51" s="17" t="s">
        <v>62</v>
      </c>
      <c r="C51" s="63" t="s">
        <v>227</v>
      </c>
      <c r="D51" s="64" t="s">
        <v>25</v>
      </c>
      <c r="E51" s="65" t="s">
        <v>228</v>
      </c>
      <c r="F51" s="74"/>
      <c r="G51" s="76">
        <v>10</v>
      </c>
      <c r="H51" s="76">
        <v>12</v>
      </c>
      <c r="I51" s="17">
        <f t="shared" si="3"/>
        <v>22</v>
      </c>
      <c r="J51" s="65" t="s">
        <v>229</v>
      </c>
      <c r="K51" s="64" t="s">
        <v>105</v>
      </c>
      <c r="L51" s="64" t="s">
        <v>106</v>
      </c>
      <c r="M51" s="71">
        <v>9854707618</v>
      </c>
      <c r="N51" s="64" t="s">
        <v>230</v>
      </c>
      <c r="O51" s="76">
        <v>9707831249</v>
      </c>
      <c r="P51" s="73">
        <v>43575</v>
      </c>
      <c r="Q51" s="63" t="s">
        <v>162</v>
      </c>
      <c r="R51" s="74">
        <v>29</v>
      </c>
      <c r="S51" s="74" t="s">
        <v>100</v>
      </c>
      <c r="T51" s="18"/>
    </row>
    <row r="52" spans="1:20" x14ac:dyDescent="0.3">
      <c r="A52" s="4">
        <v>48</v>
      </c>
      <c r="B52" s="17" t="s">
        <v>62</v>
      </c>
      <c r="C52" s="63" t="s">
        <v>231</v>
      </c>
      <c r="D52" s="64" t="s">
        <v>23</v>
      </c>
      <c r="E52" s="66">
        <v>18180309902</v>
      </c>
      <c r="F52" s="74" t="s">
        <v>104</v>
      </c>
      <c r="G52" s="76">
        <v>18</v>
      </c>
      <c r="H52" s="76">
        <v>9</v>
      </c>
      <c r="I52" s="17">
        <f t="shared" si="3"/>
        <v>27</v>
      </c>
      <c r="J52" s="66">
        <v>9613987646</v>
      </c>
      <c r="K52" s="64" t="s">
        <v>105</v>
      </c>
      <c r="L52" s="64" t="s">
        <v>106</v>
      </c>
      <c r="M52" s="71">
        <v>9854707618</v>
      </c>
      <c r="N52" s="64" t="s">
        <v>230</v>
      </c>
      <c r="O52" s="76">
        <v>9707831249</v>
      </c>
      <c r="P52" s="73">
        <v>43575</v>
      </c>
      <c r="Q52" s="63" t="s">
        <v>162</v>
      </c>
      <c r="R52" s="74">
        <v>28</v>
      </c>
      <c r="S52" s="74" t="s">
        <v>100</v>
      </c>
      <c r="T52" s="18"/>
    </row>
    <row r="53" spans="1:20" x14ac:dyDescent="0.3">
      <c r="A53" s="4">
        <v>49</v>
      </c>
      <c r="B53" s="17" t="s">
        <v>63</v>
      </c>
      <c r="C53" s="63" t="s">
        <v>232</v>
      </c>
      <c r="D53" s="64" t="s">
        <v>23</v>
      </c>
      <c r="E53" s="80">
        <v>18180302904</v>
      </c>
      <c r="F53" s="74" t="s">
        <v>104</v>
      </c>
      <c r="G53" s="76">
        <v>31</v>
      </c>
      <c r="H53" s="76">
        <v>38</v>
      </c>
      <c r="I53" s="17">
        <f t="shared" si="3"/>
        <v>69</v>
      </c>
      <c r="J53" s="66">
        <v>9707876867</v>
      </c>
      <c r="K53" s="63" t="s">
        <v>233</v>
      </c>
      <c r="L53" s="85" t="s">
        <v>170</v>
      </c>
      <c r="M53" s="71">
        <v>9859060713</v>
      </c>
      <c r="N53" s="63" t="s">
        <v>234</v>
      </c>
      <c r="O53" s="83">
        <v>8822985396</v>
      </c>
      <c r="P53" s="73">
        <v>43575</v>
      </c>
      <c r="Q53" s="63" t="s">
        <v>162</v>
      </c>
      <c r="R53" s="74">
        <v>35</v>
      </c>
      <c r="S53" s="74" t="s">
        <v>100</v>
      </c>
      <c r="T53" s="18"/>
    </row>
    <row r="54" spans="1:20" x14ac:dyDescent="0.3">
      <c r="A54" s="4">
        <v>50</v>
      </c>
      <c r="B54" s="17" t="s">
        <v>63</v>
      </c>
      <c r="C54" s="63" t="s">
        <v>235</v>
      </c>
      <c r="D54" s="64" t="s">
        <v>23</v>
      </c>
      <c r="E54" s="80">
        <v>18180302907</v>
      </c>
      <c r="F54" s="74" t="s">
        <v>236</v>
      </c>
      <c r="G54" s="76">
        <v>32</v>
      </c>
      <c r="H54" s="76">
        <v>28</v>
      </c>
      <c r="I54" s="17">
        <f t="shared" si="3"/>
        <v>60</v>
      </c>
      <c r="J54" s="81" t="s">
        <v>237</v>
      </c>
      <c r="K54" s="63" t="s">
        <v>233</v>
      </c>
      <c r="L54" s="85" t="s">
        <v>170</v>
      </c>
      <c r="M54" s="71">
        <v>9859060713</v>
      </c>
      <c r="N54" s="63" t="s">
        <v>234</v>
      </c>
      <c r="O54" s="83">
        <v>8822985396</v>
      </c>
      <c r="P54" s="73">
        <v>43575</v>
      </c>
      <c r="Q54" s="63" t="s">
        <v>162</v>
      </c>
      <c r="R54" s="74">
        <v>35</v>
      </c>
      <c r="S54" s="74" t="s">
        <v>100</v>
      </c>
      <c r="T54" s="18"/>
    </row>
    <row r="55" spans="1:20" x14ac:dyDescent="0.3">
      <c r="A55" s="4">
        <v>51</v>
      </c>
      <c r="B55" s="17"/>
      <c r="C55" s="63"/>
      <c r="D55" s="64"/>
      <c r="E55" s="65"/>
      <c r="F55" s="74"/>
      <c r="G55" s="76"/>
      <c r="H55" s="76"/>
      <c r="I55" s="17"/>
      <c r="J55" s="65"/>
      <c r="K55" s="63"/>
      <c r="L55" s="63"/>
      <c r="M55" s="71"/>
      <c r="N55" s="63"/>
      <c r="O55" s="83"/>
      <c r="P55" s="73">
        <v>43576</v>
      </c>
      <c r="Q55" s="63" t="s">
        <v>167</v>
      </c>
      <c r="R55" s="74"/>
      <c r="S55" s="74"/>
      <c r="T55" s="18"/>
    </row>
    <row r="56" spans="1:20" x14ac:dyDescent="0.3">
      <c r="A56" s="4">
        <v>52</v>
      </c>
      <c r="B56" s="17" t="s">
        <v>62</v>
      </c>
      <c r="C56" s="63" t="s">
        <v>238</v>
      </c>
      <c r="D56" s="64" t="s">
        <v>25</v>
      </c>
      <c r="E56" s="84" t="s">
        <v>239</v>
      </c>
      <c r="F56" s="74"/>
      <c r="G56" s="76">
        <v>30</v>
      </c>
      <c r="H56" s="76">
        <v>29</v>
      </c>
      <c r="I56" s="17">
        <f t="shared" ref="I56:I80" si="4">G56+H56</f>
        <v>59</v>
      </c>
      <c r="J56" s="84" t="s">
        <v>240</v>
      </c>
      <c r="K56" s="63" t="s">
        <v>241</v>
      </c>
      <c r="L56" s="63" t="s">
        <v>242</v>
      </c>
      <c r="M56" s="71">
        <v>9401451602</v>
      </c>
      <c r="N56" s="63" t="s">
        <v>243</v>
      </c>
      <c r="O56" s="82">
        <v>9859685644</v>
      </c>
      <c r="P56" s="73">
        <v>43577</v>
      </c>
      <c r="Q56" s="63" t="s">
        <v>99</v>
      </c>
      <c r="R56" s="74">
        <v>36</v>
      </c>
      <c r="S56" s="74" t="s">
        <v>100</v>
      </c>
      <c r="T56" s="18"/>
    </row>
    <row r="57" spans="1:20" x14ac:dyDescent="0.3">
      <c r="A57" s="4">
        <v>53</v>
      </c>
      <c r="B57" s="17" t="s">
        <v>62</v>
      </c>
      <c r="C57" s="63" t="s">
        <v>244</v>
      </c>
      <c r="D57" s="64" t="s">
        <v>25</v>
      </c>
      <c r="E57" s="65" t="s">
        <v>245</v>
      </c>
      <c r="F57" s="74"/>
      <c r="G57" s="76">
        <v>17</v>
      </c>
      <c r="H57" s="76">
        <v>26</v>
      </c>
      <c r="I57" s="17">
        <f t="shared" si="4"/>
        <v>43</v>
      </c>
      <c r="J57" s="65" t="s">
        <v>246</v>
      </c>
      <c r="K57" s="63" t="s">
        <v>241</v>
      </c>
      <c r="L57" s="63" t="s">
        <v>247</v>
      </c>
      <c r="M57" s="71">
        <v>9854634447</v>
      </c>
      <c r="N57" s="63" t="s">
        <v>248</v>
      </c>
      <c r="O57" s="83">
        <v>9613707789</v>
      </c>
      <c r="P57" s="73">
        <v>43577</v>
      </c>
      <c r="Q57" s="63" t="s">
        <v>99</v>
      </c>
      <c r="R57" s="74">
        <v>35</v>
      </c>
      <c r="S57" s="74" t="s">
        <v>100</v>
      </c>
      <c r="T57" s="18"/>
    </row>
    <row r="58" spans="1:20" x14ac:dyDescent="0.3">
      <c r="A58" s="4">
        <v>54</v>
      </c>
      <c r="B58" s="17" t="s">
        <v>62</v>
      </c>
      <c r="C58" s="63" t="s">
        <v>249</v>
      </c>
      <c r="D58" s="64" t="s">
        <v>23</v>
      </c>
      <c r="E58" s="80">
        <v>18180308402</v>
      </c>
      <c r="F58" s="74" t="s">
        <v>104</v>
      </c>
      <c r="G58" s="76">
        <v>6</v>
      </c>
      <c r="H58" s="76">
        <v>9</v>
      </c>
      <c r="I58" s="17">
        <f t="shared" si="4"/>
        <v>15</v>
      </c>
      <c r="J58" s="66">
        <v>7399589084</v>
      </c>
      <c r="K58" s="63" t="s">
        <v>241</v>
      </c>
      <c r="L58" s="87" t="s">
        <v>242</v>
      </c>
      <c r="M58" s="71">
        <v>9401451602</v>
      </c>
      <c r="N58" s="63" t="s">
        <v>248</v>
      </c>
      <c r="O58" s="83">
        <v>9613707789</v>
      </c>
      <c r="P58" s="73">
        <v>43577</v>
      </c>
      <c r="Q58" s="63" t="s">
        <v>99</v>
      </c>
      <c r="R58" s="74">
        <v>35</v>
      </c>
      <c r="S58" s="74" t="s">
        <v>100</v>
      </c>
      <c r="T58" s="18"/>
    </row>
    <row r="59" spans="1:20" x14ac:dyDescent="0.3">
      <c r="A59" s="4">
        <v>55</v>
      </c>
      <c r="B59" s="88" t="s">
        <v>63</v>
      </c>
      <c r="C59" s="86" t="s">
        <v>250</v>
      </c>
      <c r="D59" s="63" t="s">
        <v>25</v>
      </c>
      <c r="E59" s="65" t="s">
        <v>251</v>
      </c>
      <c r="F59" s="74"/>
      <c r="G59" s="74">
        <v>52</v>
      </c>
      <c r="H59" s="74">
        <v>44</v>
      </c>
      <c r="I59" s="17">
        <f t="shared" si="4"/>
        <v>96</v>
      </c>
      <c r="J59" s="65" t="s">
        <v>252</v>
      </c>
      <c r="K59" s="63" t="s">
        <v>132</v>
      </c>
      <c r="L59" s="63" t="s">
        <v>133</v>
      </c>
      <c r="M59" s="71">
        <v>8134079444</v>
      </c>
      <c r="N59" s="63" t="s">
        <v>253</v>
      </c>
      <c r="O59" s="72">
        <v>8752986389</v>
      </c>
      <c r="P59" s="73">
        <v>43577</v>
      </c>
      <c r="Q59" s="63" t="s">
        <v>99</v>
      </c>
      <c r="R59" s="74">
        <v>15</v>
      </c>
      <c r="S59" s="74" t="s">
        <v>100</v>
      </c>
      <c r="T59" s="18"/>
    </row>
    <row r="60" spans="1:20" x14ac:dyDescent="0.3">
      <c r="A60" s="4">
        <v>56</v>
      </c>
      <c r="B60" s="88" t="s">
        <v>63</v>
      </c>
      <c r="C60" s="63" t="s">
        <v>254</v>
      </c>
      <c r="D60" s="63" t="s">
        <v>23</v>
      </c>
      <c r="E60" s="66">
        <v>18180311001</v>
      </c>
      <c r="F60" s="74" t="s">
        <v>104</v>
      </c>
      <c r="G60" s="74">
        <v>34</v>
      </c>
      <c r="H60" s="74">
        <v>39</v>
      </c>
      <c r="I60" s="17">
        <f t="shared" si="4"/>
        <v>73</v>
      </c>
      <c r="J60" s="66">
        <v>9613137798</v>
      </c>
      <c r="K60" s="63" t="s">
        <v>132</v>
      </c>
      <c r="L60" s="63" t="s">
        <v>133</v>
      </c>
      <c r="M60" s="71">
        <v>8134079444</v>
      </c>
      <c r="N60" s="63" t="s">
        <v>253</v>
      </c>
      <c r="O60" s="72">
        <v>8752986389</v>
      </c>
      <c r="P60" s="73">
        <v>43577</v>
      </c>
      <c r="Q60" s="63" t="s">
        <v>99</v>
      </c>
      <c r="R60" s="74">
        <v>16</v>
      </c>
      <c r="S60" s="74" t="s">
        <v>100</v>
      </c>
      <c r="T60" s="18"/>
    </row>
    <row r="61" spans="1:20" x14ac:dyDescent="0.3">
      <c r="A61" s="4">
        <v>57</v>
      </c>
      <c r="B61" s="17" t="s">
        <v>62</v>
      </c>
      <c r="C61" s="86" t="s">
        <v>255</v>
      </c>
      <c r="D61" s="63" t="s">
        <v>23</v>
      </c>
      <c r="E61" s="66">
        <v>18180310401</v>
      </c>
      <c r="F61" s="74" t="s">
        <v>236</v>
      </c>
      <c r="G61" s="74">
        <v>50</v>
      </c>
      <c r="H61" s="74">
        <v>43</v>
      </c>
      <c r="I61" s="17">
        <f t="shared" si="4"/>
        <v>93</v>
      </c>
      <c r="J61" s="66">
        <v>9854860803</v>
      </c>
      <c r="K61" s="64" t="s">
        <v>152</v>
      </c>
      <c r="L61" s="64" t="s">
        <v>153</v>
      </c>
      <c r="M61" s="71">
        <v>9954786004</v>
      </c>
      <c r="N61" s="63" t="s">
        <v>256</v>
      </c>
      <c r="O61" s="72">
        <v>8011249953</v>
      </c>
      <c r="P61" s="73">
        <v>43578</v>
      </c>
      <c r="Q61" s="87" t="s">
        <v>116</v>
      </c>
      <c r="R61" s="74">
        <v>16</v>
      </c>
      <c r="S61" s="74" t="s">
        <v>100</v>
      </c>
      <c r="T61" s="87"/>
    </row>
    <row r="62" spans="1:20" x14ac:dyDescent="0.3">
      <c r="A62" s="4">
        <v>58</v>
      </c>
      <c r="B62" s="17" t="s">
        <v>62</v>
      </c>
      <c r="C62" s="69" t="s">
        <v>257</v>
      </c>
      <c r="D62" s="63" t="s">
        <v>23</v>
      </c>
      <c r="E62" s="66">
        <v>18180303904</v>
      </c>
      <c r="F62" s="74" t="s">
        <v>104</v>
      </c>
      <c r="G62" s="74">
        <v>5</v>
      </c>
      <c r="H62" s="74">
        <v>9</v>
      </c>
      <c r="I62" s="17">
        <f t="shared" si="4"/>
        <v>14</v>
      </c>
      <c r="J62" s="66">
        <v>9435575788</v>
      </c>
      <c r="K62" s="64" t="s">
        <v>152</v>
      </c>
      <c r="L62" s="64" t="s">
        <v>153</v>
      </c>
      <c r="M62" s="71">
        <v>9954786004</v>
      </c>
      <c r="N62" s="64" t="s">
        <v>258</v>
      </c>
      <c r="O62" s="76">
        <v>8822170156</v>
      </c>
      <c r="P62" s="73">
        <v>43578</v>
      </c>
      <c r="Q62" s="87" t="s">
        <v>116</v>
      </c>
      <c r="R62" s="74">
        <v>11</v>
      </c>
      <c r="S62" s="74" t="s">
        <v>100</v>
      </c>
      <c r="T62" s="87"/>
    </row>
    <row r="63" spans="1:20" x14ac:dyDescent="0.3">
      <c r="A63" s="4">
        <v>59</v>
      </c>
      <c r="B63" s="17" t="s">
        <v>63</v>
      </c>
      <c r="C63" s="92" t="s">
        <v>259</v>
      </c>
      <c r="D63" s="64" t="s">
        <v>25</v>
      </c>
      <c r="E63" s="84" t="s">
        <v>260</v>
      </c>
      <c r="F63" s="74"/>
      <c r="G63" s="76">
        <v>18</v>
      </c>
      <c r="H63" s="76">
        <v>8</v>
      </c>
      <c r="I63" s="17">
        <f t="shared" si="4"/>
        <v>26</v>
      </c>
      <c r="J63" s="84" t="s">
        <v>261</v>
      </c>
      <c r="K63" s="64" t="s">
        <v>241</v>
      </c>
      <c r="L63" s="63" t="s">
        <v>242</v>
      </c>
      <c r="M63" s="71">
        <v>9401451602</v>
      </c>
      <c r="N63" s="63" t="s">
        <v>243</v>
      </c>
      <c r="O63" s="82">
        <v>9859685644</v>
      </c>
      <c r="P63" s="73">
        <v>43578</v>
      </c>
      <c r="Q63" s="87" t="s">
        <v>116</v>
      </c>
      <c r="R63" s="74">
        <v>32</v>
      </c>
      <c r="S63" s="74" t="s">
        <v>100</v>
      </c>
      <c r="T63" s="18"/>
    </row>
    <row r="64" spans="1:20" x14ac:dyDescent="0.3">
      <c r="A64" s="4">
        <v>60</v>
      </c>
      <c r="B64" s="17" t="s">
        <v>63</v>
      </c>
      <c r="C64" s="63" t="s">
        <v>262</v>
      </c>
      <c r="D64" s="64" t="s">
        <v>23</v>
      </c>
      <c r="E64" s="66">
        <v>18180308505</v>
      </c>
      <c r="F64" s="74" t="s">
        <v>104</v>
      </c>
      <c r="G64" s="76">
        <v>24</v>
      </c>
      <c r="H64" s="76">
        <v>45</v>
      </c>
      <c r="I64" s="17">
        <f t="shared" si="4"/>
        <v>69</v>
      </c>
      <c r="J64" s="66">
        <v>9854425310</v>
      </c>
      <c r="K64" s="64" t="s">
        <v>241</v>
      </c>
      <c r="L64" s="63" t="s">
        <v>242</v>
      </c>
      <c r="M64" s="71">
        <v>9401451602</v>
      </c>
      <c r="N64" s="63" t="s">
        <v>243</v>
      </c>
      <c r="O64" s="82">
        <v>9859685644</v>
      </c>
      <c r="P64" s="73">
        <v>43578</v>
      </c>
      <c r="Q64" s="87" t="s">
        <v>116</v>
      </c>
      <c r="R64" s="74">
        <v>32</v>
      </c>
      <c r="S64" s="74" t="s">
        <v>100</v>
      </c>
      <c r="T64" s="18"/>
    </row>
    <row r="65" spans="1:20" x14ac:dyDescent="0.3">
      <c r="A65" s="4">
        <v>61</v>
      </c>
      <c r="B65" s="17" t="s">
        <v>63</v>
      </c>
      <c r="C65" s="63" t="s">
        <v>263</v>
      </c>
      <c r="D65" s="64" t="s">
        <v>23</v>
      </c>
      <c r="E65" s="66">
        <v>18180308504</v>
      </c>
      <c r="F65" s="74" t="s">
        <v>236</v>
      </c>
      <c r="G65" s="76">
        <v>27</v>
      </c>
      <c r="H65" s="76">
        <v>33</v>
      </c>
      <c r="I65" s="17">
        <f t="shared" si="4"/>
        <v>60</v>
      </c>
      <c r="J65" s="66">
        <v>9854638390</v>
      </c>
      <c r="K65" s="64" t="s">
        <v>241</v>
      </c>
      <c r="L65" s="63" t="s">
        <v>242</v>
      </c>
      <c r="M65" s="71">
        <v>9401451602</v>
      </c>
      <c r="N65" s="64" t="s">
        <v>243</v>
      </c>
      <c r="O65" s="76">
        <v>9859065177</v>
      </c>
      <c r="P65" s="73">
        <v>43578</v>
      </c>
      <c r="Q65" s="87" t="s">
        <v>116</v>
      </c>
      <c r="R65" s="74">
        <v>33</v>
      </c>
      <c r="S65" s="74" t="s">
        <v>100</v>
      </c>
      <c r="T65" s="18"/>
    </row>
    <row r="66" spans="1:20" x14ac:dyDescent="0.3">
      <c r="A66" s="4">
        <v>62</v>
      </c>
      <c r="B66" s="17" t="s">
        <v>62</v>
      </c>
      <c r="C66" s="63" t="s">
        <v>136</v>
      </c>
      <c r="D66" s="64"/>
      <c r="E66" s="80"/>
      <c r="F66" s="74"/>
      <c r="G66" s="76"/>
      <c r="H66" s="76"/>
      <c r="I66" s="17">
        <f t="shared" si="4"/>
        <v>0</v>
      </c>
      <c r="J66" s="81"/>
      <c r="K66" s="63"/>
      <c r="L66" s="87"/>
      <c r="M66" s="83"/>
      <c r="N66" s="87"/>
      <c r="O66" s="83"/>
      <c r="P66" s="73">
        <v>43579</v>
      </c>
      <c r="Q66" s="63" t="s">
        <v>135</v>
      </c>
      <c r="R66" s="74"/>
      <c r="S66" s="74"/>
      <c r="T66" s="18"/>
    </row>
    <row r="67" spans="1:20" x14ac:dyDescent="0.3">
      <c r="A67" s="4">
        <v>63</v>
      </c>
      <c r="B67" s="17" t="s">
        <v>63</v>
      </c>
      <c r="C67" s="63" t="s">
        <v>264</v>
      </c>
      <c r="D67" s="64" t="s">
        <v>25</v>
      </c>
      <c r="E67" s="65" t="s">
        <v>265</v>
      </c>
      <c r="F67" s="74"/>
      <c r="G67" s="76">
        <v>25</v>
      </c>
      <c r="H67" s="76">
        <v>29</v>
      </c>
      <c r="I67" s="17">
        <f t="shared" si="4"/>
        <v>54</v>
      </c>
      <c r="J67" s="65" t="s">
        <v>266</v>
      </c>
      <c r="K67" s="64" t="s">
        <v>267</v>
      </c>
      <c r="L67" s="64" t="s">
        <v>268</v>
      </c>
      <c r="M67" s="71">
        <v>9401451606</v>
      </c>
      <c r="N67" s="64" t="s">
        <v>269</v>
      </c>
      <c r="O67" s="72">
        <v>8822215233</v>
      </c>
      <c r="P67" s="73">
        <v>43579</v>
      </c>
      <c r="Q67" s="63" t="s">
        <v>135</v>
      </c>
      <c r="R67" s="74">
        <v>32</v>
      </c>
      <c r="S67" s="74" t="s">
        <v>100</v>
      </c>
      <c r="T67" s="18"/>
    </row>
    <row r="68" spans="1:20" x14ac:dyDescent="0.3">
      <c r="A68" s="4">
        <v>64</v>
      </c>
      <c r="B68" s="17" t="s">
        <v>63</v>
      </c>
      <c r="C68" s="63" t="s">
        <v>270</v>
      </c>
      <c r="D68" s="64" t="s">
        <v>25</v>
      </c>
      <c r="E68" s="65" t="s">
        <v>271</v>
      </c>
      <c r="F68" s="74"/>
      <c r="G68" s="76">
        <v>32</v>
      </c>
      <c r="H68" s="76">
        <v>30</v>
      </c>
      <c r="I68" s="17">
        <f t="shared" si="4"/>
        <v>62</v>
      </c>
      <c r="J68" s="84" t="s">
        <v>272</v>
      </c>
      <c r="K68" s="64" t="s">
        <v>267</v>
      </c>
      <c r="L68" s="64" t="s">
        <v>268</v>
      </c>
      <c r="M68" s="71">
        <v>9401451606</v>
      </c>
      <c r="N68" s="64" t="s">
        <v>269</v>
      </c>
      <c r="O68" s="76">
        <v>9707563223</v>
      </c>
      <c r="P68" s="73">
        <v>43579</v>
      </c>
      <c r="Q68" s="63" t="s">
        <v>135</v>
      </c>
      <c r="R68" s="74">
        <v>32</v>
      </c>
      <c r="S68" s="74" t="s">
        <v>100</v>
      </c>
      <c r="T68" s="18"/>
    </row>
    <row r="69" spans="1:20" x14ac:dyDescent="0.3">
      <c r="A69" s="4">
        <v>65</v>
      </c>
      <c r="B69" s="17" t="s">
        <v>63</v>
      </c>
      <c r="C69" s="63" t="s">
        <v>273</v>
      </c>
      <c r="D69" s="63" t="s">
        <v>23</v>
      </c>
      <c r="E69" s="66">
        <v>18180302505</v>
      </c>
      <c r="F69" s="74" t="s">
        <v>104</v>
      </c>
      <c r="G69" s="74">
        <v>22</v>
      </c>
      <c r="H69" s="74">
        <v>24</v>
      </c>
      <c r="I69" s="17">
        <f t="shared" si="4"/>
        <v>46</v>
      </c>
      <c r="J69" s="66">
        <v>9508690014</v>
      </c>
      <c r="K69" s="64" t="s">
        <v>267</v>
      </c>
      <c r="L69" s="64" t="s">
        <v>268</v>
      </c>
      <c r="M69" s="71">
        <v>9401451606</v>
      </c>
      <c r="N69" s="64" t="s">
        <v>269</v>
      </c>
      <c r="O69" s="76">
        <v>9707563223</v>
      </c>
      <c r="P69" s="73">
        <v>43579</v>
      </c>
      <c r="Q69" s="63" t="s">
        <v>135</v>
      </c>
      <c r="R69" s="74">
        <v>33</v>
      </c>
      <c r="S69" s="74" t="s">
        <v>100</v>
      </c>
      <c r="T69" s="18"/>
    </row>
    <row r="70" spans="1:20" x14ac:dyDescent="0.3">
      <c r="A70" s="4">
        <v>66</v>
      </c>
      <c r="B70" s="17" t="s">
        <v>62</v>
      </c>
      <c r="C70" s="63" t="s">
        <v>274</v>
      </c>
      <c r="D70" s="64" t="s">
        <v>23</v>
      </c>
      <c r="E70" s="66">
        <v>18180303907</v>
      </c>
      <c r="F70" s="74" t="s">
        <v>131</v>
      </c>
      <c r="G70" s="76">
        <v>0</v>
      </c>
      <c r="H70" s="76">
        <v>32</v>
      </c>
      <c r="I70" s="17">
        <f t="shared" si="4"/>
        <v>32</v>
      </c>
      <c r="J70" s="66">
        <v>9954156758</v>
      </c>
      <c r="K70" s="63" t="s">
        <v>152</v>
      </c>
      <c r="L70" s="63" t="s">
        <v>275</v>
      </c>
      <c r="M70" s="71">
        <v>9954786004</v>
      </c>
      <c r="N70" s="63" t="s">
        <v>256</v>
      </c>
      <c r="O70" s="72">
        <v>8011249953</v>
      </c>
      <c r="P70" s="73">
        <v>43580</v>
      </c>
      <c r="Q70" s="63" t="s">
        <v>141</v>
      </c>
      <c r="R70" s="74">
        <v>16</v>
      </c>
      <c r="S70" s="74" t="s">
        <v>100</v>
      </c>
      <c r="T70" s="18"/>
    </row>
    <row r="71" spans="1:20" x14ac:dyDescent="0.3">
      <c r="A71" s="4">
        <v>67</v>
      </c>
      <c r="B71" s="17" t="s">
        <v>62</v>
      </c>
      <c r="C71" s="63" t="s">
        <v>276</v>
      </c>
      <c r="D71" s="64" t="s">
        <v>23</v>
      </c>
      <c r="E71" s="66">
        <v>18180303905</v>
      </c>
      <c r="F71" s="76" t="s">
        <v>236</v>
      </c>
      <c r="G71" s="76">
        <v>0</v>
      </c>
      <c r="H71" s="76">
        <v>51</v>
      </c>
      <c r="I71" s="17">
        <f t="shared" si="4"/>
        <v>51</v>
      </c>
      <c r="J71" s="66">
        <v>9854263980</v>
      </c>
      <c r="K71" s="63" t="s">
        <v>152</v>
      </c>
      <c r="L71" s="63" t="s">
        <v>275</v>
      </c>
      <c r="M71" s="71">
        <v>9954786004</v>
      </c>
      <c r="N71" s="63" t="s">
        <v>256</v>
      </c>
      <c r="O71" s="72">
        <v>8011249953</v>
      </c>
      <c r="P71" s="73">
        <v>43580</v>
      </c>
      <c r="Q71" s="63" t="s">
        <v>141</v>
      </c>
      <c r="R71" s="74">
        <v>16</v>
      </c>
      <c r="S71" s="74" t="s">
        <v>100</v>
      </c>
      <c r="T71" s="18"/>
    </row>
    <row r="72" spans="1:20" x14ac:dyDescent="0.3">
      <c r="A72" s="4">
        <v>68</v>
      </c>
      <c r="B72" s="17" t="s">
        <v>62</v>
      </c>
      <c r="C72" s="69" t="s">
        <v>277</v>
      </c>
      <c r="D72" s="64" t="s">
        <v>23</v>
      </c>
      <c r="E72" s="66">
        <v>18180303903</v>
      </c>
      <c r="F72" s="74" t="s">
        <v>104</v>
      </c>
      <c r="G72" s="76">
        <v>19</v>
      </c>
      <c r="H72" s="76">
        <v>30</v>
      </c>
      <c r="I72" s="17">
        <f t="shared" si="4"/>
        <v>49</v>
      </c>
      <c r="J72" s="66">
        <v>9859755425</v>
      </c>
      <c r="K72" s="64" t="s">
        <v>278</v>
      </c>
      <c r="L72" s="85" t="s">
        <v>279</v>
      </c>
      <c r="M72" s="71">
        <v>7399834959</v>
      </c>
      <c r="N72" s="64" t="s">
        <v>280</v>
      </c>
      <c r="O72" s="76">
        <v>9577092742</v>
      </c>
      <c r="P72" s="73">
        <v>43580</v>
      </c>
      <c r="Q72" s="63" t="s">
        <v>141</v>
      </c>
      <c r="R72" s="74">
        <v>17</v>
      </c>
      <c r="S72" s="74" t="s">
        <v>100</v>
      </c>
      <c r="T72" s="18"/>
    </row>
    <row r="73" spans="1:20" x14ac:dyDescent="0.3">
      <c r="A73" s="4">
        <v>69</v>
      </c>
      <c r="B73" s="17" t="s">
        <v>63</v>
      </c>
      <c r="C73" s="69" t="s">
        <v>281</v>
      </c>
      <c r="D73" s="64" t="s">
        <v>23</v>
      </c>
      <c r="E73" s="66">
        <v>18180302903</v>
      </c>
      <c r="F73" s="74" t="s">
        <v>104</v>
      </c>
      <c r="G73" s="76">
        <v>20</v>
      </c>
      <c r="H73" s="76">
        <v>20</v>
      </c>
      <c r="I73" s="17">
        <f t="shared" si="4"/>
        <v>40</v>
      </c>
      <c r="J73" s="66">
        <v>9864590016</v>
      </c>
      <c r="K73" s="64" t="s">
        <v>169</v>
      </c>
      <c r="L73" s="85" t="s">
        <v>170</v>
      </c>
      <c r="M73" s="71">
        <v>9859060713</v>
      </c>
      <c r="N73" s="64" t="s">
        <v>221</v>
      </c>
      <c r="O73" s="76">
        <v>9707868245</v>
      </c>
      <c r="P73" s="73">
        <v>43580</v>
      </c>
      <c r="Q73" s="63" t="s">
        <v>141</v>
      </c>
      <c r="R73" s="74">
        <v>43</v>
      </c>
      <c r="S73" s="74" t="s">
        <v>100</v>
      </c>
      <c r="T73" s="18"/>
    </row>
    <row r="74" spans="1:20" x14ac:dyDescent="0.3">
      <c r="A74" s="4">
        <v>70</v>
      </c>
      <c r="B74" s="17" t="s">
        <v>63</v>
      </c>
      <c r="C74" s="69" t="s">
        <v>282</v>
      </c>
      <c r="D74" s="64" t="s">
        <v>23</v>
      </c>
      <c r="E74" s="66">
        <v>18180302902</v>
      </c>
      <c r="F74" s="74" t="s">
        <v>104</v>
      </c>
      <c r="G74" s="76">
        <v>14</v>
      </c>
      <c r="H74" s="76">
        <v>15</v>
      </c>
      <c r="I74" s="17">
        <f t="shared" si="4"/>
        <v>29</v>
      </c>
      <c r="J74" s="66">
        <v>9706781556</v>
      </c>
      <c r="K74" s="64" t="s">
        <v>169</v>
      </c>
      <c r="L74" s="85" t="s">
        <v>170</v>
      </c>
      <c r="M74" s="71">
        <v>9859060713</v>
      </c>
      <c r="N74" s="64" t="s">
        <v>283</v>
      </c>
      <c r="O74" s="76">
        <v>9864238630</v>
      </c>
      <c r="P74" s="73">
        <v>43580</v>
      </c>
      <c r="Q74" s="63" t="s">
        <v>116</v>
      </c>
      <c r="R74" s="74">
        <v>42</v>
      </c>
      <c r="S74" s="74" t="s">
        <v>100</v>
      </c>
      <c r="T74" s="18"/>
    </row>
    <row r="75" spans="1:20" x14ac:dyDescent="0.3">
      <c r="A75" s="4">
        <v>71</v>
      </c>
      <c r="B75" s="17" t="s">
        <v>63</v>
      </c>
      <c r="C75" s="69" t="s">
        <v>284</v>
      </c>
      <c r="D75" s="64" t="s">
        <v>23</v>
      </c>
      <c r="E75" s="66">
        <v>18180302906</v>
      </c>
      <c r="F75" s="74" t="s">
        <v>104</v>
      </c>
      <c r="G75" s="76">
        <v>15</v>
      </c>
      <c r="H75" s="76">
        <v>16</v>
      </c>
      <c r="I75" s="17">
        <f t="shared" si="4"/>
        <v>31</v>
      </c>
      <c r="J75" s="66">
        <v>9864379296</v>
      </c>
      <c r="K75" s="64" t="s">
        <v>169</v>
      </c>
      <c r="L75" s="85" t="s">
        <v>170</v>
      </c>
      <c r="M75" s="71">
        <v>9859060713</v>
      </c>
      <c r="N75" s="64" t="s">
        <v>234</v>
      </c>
      <c r="O75" s="76">
        <v>9864439478</v>
      </c>
      <c r="P75" s="73">
        <v>43580</v>
      </c>
      <c r="Q75" s="63" t="s">
        <v>141</v>
      </c>
      <c r="R75" s="74">
        <v>43</v>
      </c>
      <c r="S75" s="74" t="s">
        <v>100</v>
      </c>
      <c r="T75" s="18"/>
    </row>
    <row r="76" spans="1:20" x14ac:dyDescent="0.3">
      <c r="A76" s="4">
        <v>72</v>
      </c>
      <c r="B76" s="88" t="s">
        <v>62</v>
      </c>
      <c r="C76" s="63" t="s">
        <v>285</v>
      </c>
      <c r="D76" s="63" t="s">
        <v>23</v>
      </c>
      <c r="E76" s="66">
        <v>18180301708</v>
      </c>
      <c r="F76" s="74" t="s">
        <v>104</v>
      </c>
      <c r="G76" s="74">
        <v>116</v>
      </c>
      <c r="H76" s="74">
        <v>120</v>
      </c>
      <c r="I76" s="17">
        <f t="shared" si="4"/>
        <v>236</v>
      </c>
      <c r="J76" s="66">
        <v>7896703782</v>
      </c>
      <c r="K76" s="64" t="s">
        <v>96</v>
      </c>
      <c r="L76" s="64" t="s">
        <v>119</v>
      </c>
      <c r="M76" s="71">
        <v>9613799450</v>
      </c>
      <c r="N76" s="64" t="s">
        <v>286</v>
      </c>
      <c r="O76" s="76">
        <v>9864941964</v>
      </c>
      <c r="P76" s="73">
        <v>43581</v>
      </c>
      <c r="Q76" s="63" t="s">
        <v>155</v>
      </c>
      <c r="R76" s="74">
        <v>17</v>
      </c>
      <c r="S76" s="74" t="s">
        <v>100</v>
      </c>
      <c r="T76" s="18"/>
    </row>
    <row r="77" spans="1:20" x14ac:dyDescent="0.3">
      <c r="A77" s="4">
        <v>73</v>
      </c>
      <c r="B77" s="88" t="s">
        <v>63</v>
      </c>
      <c r="C77" s="63" t="s">
        <v>287</v>
      </c>
      <c r="D77" s="63" t="s">
        <v>23</v>
      </c>
      <c r="E77" s="66">
        <v>18180300605</v>
      </c>
      <c r="F77" s="74" t="s">
        <v>104</v>
      </c>
      <c r="G77" s="74">
        <v>20</v>
      </c>
      <c r="H77" s="74">
        <v>23</v>
      </c>
      <c r="I77" s="17">
        <f t="shared" si="4"/>
        <v>43</v>
      </c>
      <c r="J77" s="66">
        <v>9613165349</v>
      </c>
      <c r="K77" s="85" t="s">
        <v>197</v>
      </c>
      <c r="L77" s="85" t="s">
        <v>198</v>
      </c>
      <c r="M77" s="71">
        <v>9401451604</v>
      </c>
      <c r="N77" s="63" t="s">
        <v>288</v>
      </c>
      <c r="O77" s="72">
        <v>9954747628</v>
      </c>
      <c r="P77" s="73">
        <v>43581</v>
      </c>
      <c r="Q77" s="63" t="s">
        <v>155</v>
      </c>
      <c r="R77" s="74">
        <v>34</v>
      </c>
      <c r="S77" s="74" t="s">
        <v>100</v>
      </c>
      <c r="T77" s="18"/>
    </row>
    <row r="78" spans="1:20" x14ac:dyDescent="0.3">
      <c r="A78" s="4">
        <v>74</v>
      </c>
      <c r="B78" s="88" t="s">
        <v>63</v>
      </c>
      <c r="C78" s="63" t="s">
        <v>289</v>
      </c>
      <c r="D78" s="63" t="s">
        <v>23</v>
      </c>
      <c r="E78" s="66">
        <v>18180310305</v>
      </c>
      <c r="F78" s="74" t="s">
        <v>131</v>
      </c>
      <c r="G78" s="74">
        <v>0</v>
      </c>
      <c r="H78" s="74">
        <v>81</v>
      </c>
      <c r="I78" s="17">
        <f t="shared" si="4"/>
        <v>81</v>
      </c>
      <c r="J78" s="66">
        <v>9401299006</v>
      </c>
      <c r="K78" s="85" t="s">
        <v>197</v>
      </c>
      <c r="L78" s="85" t="s">
        <v>198</v>
      </c>
      <c r="M78" s="71">
        <v>9401451604</v>
      </c>
      <c r="N78" s="63" t="s">
        <v>288</v>
      </c>
      <c r="O78" s="72">
        <v>9954747628</v>
      </c>
      <c r="P78" s="73">
        <v>43581</v>
      </c>
      <c r="Q78" s="63" t="s">
        <v>155</v>
      </c>
      <c r="R78" s="74">
        <v>18</v>
      </c>
      <c r="S78" s="74" t="s">
        <v>100</v>
      </c>
      <c r="T78" s="18"/>
    </row>
    <row r="79" spans="1:20" x14ac:dyDescent="0.3">
      <c r="A79" s="4">
        <v>75</v>
      </c>
      <c r="B79" s="88" t="s">
        <v>62</v>
      </c>
      <c r="C79" s="63" t="s">
        <v>285</v>
      </c>
      <c r="D79" s="63" t="s">
        <v>23</v>
      </c>
      <c r="E79" s="66">
        <v>18180301708</v>
      </c>
      <c r="F79" s="74" t="s">
        <v>104</v>
      </c>
      <c r="G79" s="76">
        <v>0</v>
      </c>
      <c r="H79" s="76">
        <v>0</v>
      </c>
      <c r="I79" s="17">
        <f t="shared" si="4"/>
        <v>0</v>
      </c>
      <c r="J79" s="66">
        <v>7896703782</v>
      </c>
      <c r="K79" s="64" t="s">
        <v>96</v>
      </c>
      <c r="L79" s="64" t="s">
        <v>119</v>
      </c>
      <c r="M79" s="71">
        <v>9613799450</v>
      </c>
      <c r="N79" s="64" t="s">
        <v>286</v>
      </c>
      <c r="O79" s="76">
        <v>9864941964</v>
      </c>
      <c r="P79" s="93">
        <v>43582</v>
      </c>
      <c r="Q79" s="63" t="s">
        <v>162</v>
      </c>
      <c r="R79" s="74">
        <v>17</v>
      </c>
      <c r="S79" s="74" t="s">
        <v>100</v>
      </c>
      <c r="T79" s="18"/>
    </row>
    <row r="80" spans="1:20" x14ac:dyDescent="0.3">
      <c r="A80" s="4">
        <v>76</v>
      </c>
      <c r="B80" s="17" t="s">
        <v>63</v>
      </c>
      <c r="C80" s="63" t="s">
        <v>290</v>
      </c>
      <c r="D80" s="64" t="s">
        <v>23</v>
      </c>
      <c r="E80" s="83">
        <v>18180308201</v>
      </c>
      <c r="F80" s="74" t="s">
        <v>104</v>
      </c>
      <c r="G80" s="76">
        <v>127</v>
      </c>
      <c r="H80" s="76">
        <v>111</v>
      </c>
      <c r="I80" s="17">
        <f t="shared" si="4"/>
        <v>238</v>
      </c>
      <c r="J80" s="66">
        <v>9864547279</v>
      </c>
      <c r="K80" s="63" t="s">
        <v>291</v>
      </c>
      <c r="L80" s="85" t="s">
        <v>292</v>
      </c>
      <c r="M80" s="71">
        <v>9401451600</v>
      </c>
      <c r="N80" s="63" t="s">
        <v>293</v>
      </c>
      <c r="O80" s="82">
        <v>7576956354</v>
      </c>
      <c r="P80" s="93">
        <v>43582</v>
      </c>
      <c r="Q80" s="63" t="s">
        <v>162</v>
      </c>
      <c r="R80" s="74">
        <v>21</v>
      </c>
      <c r="S80" s="74" t="s">
        <v>100</v>
      </c>
      <c r="T80" s="18"/>
    </row>
    <row r="81" spans="1:20" x14ac:dyDescent="0.3">
      <c r="A81" s="4">
        <v>77</v>
      </c>
      <c r="B81" s="17"/>
      <c r="C81" s="63"/>
      <c r="D81" s="64"/>
      <c r="E81" s="84"/>
      <c r="F81" s="74"/>
      <c r="G81" s="76"/>
      <c r="H81" s="76"/>
      <c r="I81" s="17"/>
      <c r="J81" s="66"/>
      <c r="K81" s="63"/>
      <c r="L81" s="85"/>
      <c r="M81" s="71"/>
      <c r="N81" s="94"/>
      <c r="O81" s="72"/>
      <c r="P81" s="73">
        <v>43583</v>
      </c>
      <c r="Q81" s="63" t="s">
        <v>167</v>
      </c>
      <c r="R81" s="74"/>
      <c r="S81" s="74"/>
      <c r="T81" s="18"/>
    </row>
    <row r="82" spans="1:20" x14ac:dyDescent="0.3">
      <c r="A82" s="4">
        <v>78</v>
      </c>
      <c r="B82" s="17" t="s">
        <v>62</v>
      </c>
      <c r="C82" s="63" t="s">
        <v>294</v>
      </c>
      <c r="D82" s="64" t="s">
        <v>23</v>
      </c>
      <c r="E82" s="66">
        <v>18180306601</v>
      </c>
      <c r="F82" s="74" t="s">
        <v>236</v>
      </c>
      <c r="G82" s="76">
        <v>25</v>
      </c>
      <c r="H82" s="76">
        <v>21</v>
      </c>
      <c r="I82" s="17">
        <f t="shared" ref="I82:I92" si="5">G82+H82</f>
        <v>46</v>
      </c>
      <c r="J82" s="66">
        <v>9401149385</v>
      </c>
      <c r="K82" s="63" t="s">
        <v>152</v>
      </c>
      <c r="L82" s="85" t="s">
        <v>295</v>
      </c>
      <c r="M82" s="71">
        <v>9957010972</v>
      </c>
      <c r="N82" s="94" t="s">
        <v>296</v>
      </c>
      <c r="O82" s="72">
        <v>9957893751</v>
      </c>
      <c r="P82" s="73">
        <v>43584</v>
      </c>
      <c r="Q82" s="63" t="s">
        <v>99</v>
      </c>
      <c r="R82" s="74">
        <v>17</v>
      </c>
      <c r="S82" s="74" t="s">
        <v>100</v>
      </c>
      <c r="T82" s="18"/>
    </row>
    <row r="83" spans="1:20" x14ac:dyDescent="0.3">
      <c r="A83" s="4">
        <v>79</v>
      </c>
      <c r="B83" s="17" t="s">
        <v>62</v>
      </c>
      <c r="C83" s="63" t="s">
        <v>297</v>
      </c>
      <c r="D83" s="64" t="s">
        <v>23</v>
      </c>
      <c r="E83" s="84" t="s">
        <v>298</v>
      </c>
      <c r="F83" s="74" t="s">
        <v>131</v>
      </c>
      <c r="G83" s="76">
        <v>0</v>
      </c>
      <c r="H83" s="76">
        <v>49</v>
      </c>
      <c r="I83" s="17">
        <f t="shared" si="5"/>
        <v>49</v>
      </c>
      <c r="J83" s="66">
        <v>9859321406</v>
      </c>
      <c r="K83" s="63" t="s">
        <v>152</v>
      </c>
      <c r="L83" s="85" t="s">
        <v>295</v>
      </c>
      <c r="M83" s="71">
        <v>9957010972</v>
      </c>
      <c r="N83" s="94" t="s">
        <v>296</v>
      </c>
      <c r="O83" s="72">
        <v>9957893751</v>
      </c>
      <c r="P83" s="73">
        <v>43584</v>
      </c>
      <c r="Q83" s="63" t="s">
        <v>99</v>
      </c>
      <c r="R83" s="74">
        <v>17</v>
      </c>
      <c r="S83" s="74" t="s">
        <v>100</v>
      </c>
      <c r="T83" s="18"/>
    </row>
    <row r="84" spans="1:20" x14ac:dyDescent="0.3">
      <c r="A84" s="4">
        <v>80</v>
      </c>
      <c r="B84" s="17" t="s">
        <v>62</v>
      </c>
      <c r="C84" s="63" t="s">
        <v>299</v>
      </c>
      <c r="D84" s="64" t="s">
        <v>23</v>
      </c>
      <c r="E84" s="66">
        <v>18180310406</v>
      </c>
      <c r="F84" s="74" t="s">
        <v>104</v>
      </c>
      <c r="G84" s="76">
        <v>12</v>
      </c>
      <c r="H84" s="76">
        <v>9</v>
      </c>
      <c r="I84" s="17">
        <f t="shared" si="5"/>
        <v>21</v>
      </c>
      <c r="J84" s="66">
        <v>8751871720</v>
      </c>
      <c r="K84" s="64" t="s">
        <v>152</v>
      </c>
      <c r="L84" s="64" t="s">
        <v>153</v>
      </c>
      <c r="M84" s="71">
        <v>9954786004</v>
      </c>
      <c r="N84" s="64" t="s">
        <v>154</v>
      </c>
      <c r="O84" s="76">
        <v>9864662099</v>
      </c>
      <c r="P84" s="73">
        <v>43584</v>
      </c>
      <c r="Q84" s="63" t="s">
        <v>99</v>
      </c>
      <c r="R84" s="74">
        <v>9</v>
      </c>
      <c r="S84" s="74" t="s">
        <v>100</v>
      </c>
      <c r="T84" s="18"/>
    </row>
    <row r="85" spans="1:20" x14ac:dyDescent="0.3">
      <c r="A85" s="4">
        <v>81</v>
      </c>
      <c r="B85" s="17" t="s">
        <v>63</v>
      </c>
      <c r="C85" s="63" t="s">
        <v>290</v>
      </c>
      <c r="D85" s="64"/>
      <c r="E85" s="83">
        <v>18180308201</v>
      </c>
      <c r="F85" s="74" t="s">
        <v>104</v>
      </c>
      <c r="G85" s="76">
        <v>0</v>
      </c>
      <c r="H85" s="76">
        <v>0</v>
      </c>
      <c r="I85" s="17">
        <f t="shared" si="5"/>
        <v>0</v>
      </c>
      <c r="J85" s="66">
        <v>9864547279</v>
      </c>
      <c r="K85" s="63" t="s">
        <v>291</v>
      </c>
      <c r="L85" s="85" t="s">
        <v>292</v>
      </c>
      <c r="M85" s="71">
        <v>9401451600</v>
      </c>
      <c r="N85" s="63" t="s">
        <v>293</v>
      </c>
      <c r="O85" s="82">
        <v>7576956354</v>
      </c>
      <c r="P85" s="73">
        <v>43584</v>
      </c>
      <c r="Q85" s="63" t="s">
        <v>99</v>
      </c>
      <c r="R85" s="74">
        <v>21</v>
      </c>
      <c r="S85" s="74" t="s">
        <v>100</v>
      </c>
      <c r="T85" s="18"/>
    </row>
    <row r="86" spans="1:20" x14ac:dyDescent="0.3">
      <c r="A86" s="4">
        <v>82</v>
      </c>
      <c r="B86" s="17" t="s">
        <v>63</v>
      </c>
      <c r="C86" s="63" t="s">
        <v>300</v>
      </c>
      <c r="D86" s="64" t="s">
        <v>25</v>
      </c>
      <c r="E86" s="84" t="s">
        <v>301</v>
      </c>
      <c r="F86" s="74"/>
      <c r="G86" s="76">
        <v>26</v>
      </c>
      <c r="H86" s="76">
        <v>19</v>
      </c>
      <c r="I86" s="17">
        <f t="shared" si="5"/>
        <v>45</v>
      </c>
      <c r="J86" s="84" t="s">
        <v>302</v>
      </c>
      <c r="K86" s="63" t="s">
        <v>291</v>
      </c>
      <c r="L86" s="85" t="s">
        <v>292</v>
      </c>
      <c r="M86" s="71">
        <v>9401451600</v>
      </c>
      <c r="N86" s="63" t="s">
        <v>293</v>
      </c>
      <c r="O86" s="82">
        <v>7576956354</v>
      </c>
      <c r="P86" s="73">
        <v>43584</v>
      </c>
      <c r="Q86" s="63" t="s">
        <v>99</v>
      </c>
      <c r="R86" s="74">
        <v>25</v>
      </c>
      <c r="S86" s="74" t="s">
        <v>100</v>
      </c>
      <c r="T86" s="18"/>
    </row>
    <row r="87" spans="1:20" x14ac:dyDescent="0.3">
      <c r="A87" s="4">
        <v>83</v>
      </c>
      <c r="B87" s="17" t="s">
        <v>63</v>
      </c>
      <c r="C87" s="63" t="s">
        <v>303</v>
      </c>
      <c r="D87" s="64" t="s">
        <v>23</v>
      </c>
      <c r="E87" s="84" t="s">
        <v>304</v>
      </c>
      <c r="F87" s="74" t="s">
        <v>104</v>
      </c>
      <c r="G87" s="76">
        <v>22</v>
      </c>
      <c r="H87" s="76">
        <v>5</v>
      </c>
      <c r="I87" s="17">
        <f t="shared" si="5"/>
        <v>27</v>
      </c>
      <c r="J87" s="66">
        <v>8822263741</v>
      </c>
      <c r="K87" s="63" t="s">
        <v>291</v>
      </c>
      <c r="L87" s="85" t="s">
        <v>292</v>
      </c>
      <c r="M87" s="71">
        <v>9401451600</v>
      </c>
      <c r="N87" s="63" t="s">
        <v>293</v>
      </c>
      <c r="O87" s="82">
        <v>7576956354</v>
      </c>
      <c r="P87" s="73">
        <v>43584</v>
      </c>
      <c r="Q87" s="63" t="s">
        <v>99</v>
      </c>
      <c r="R87" s="74">
        <v>24</v>
      </c>
      <c r="S87" s="74" t="s">
        <v>100</v>
      </c>
      <c r="T87" s="18"/>
    </row>
    <row r="88" spans="1:20" x14ac:dyDescent="0.3">
      <c r="A88" s="4">
        <v>84</v>
      </c>
      <c r="B88" s="17" t="s">
        <v>62</v>
      </c>
      <c r="C88" s="63" t="s">
        <v>305</v>
      </c>
      <c r="D88" s="63" t="s">
        <v>25</v>
      </c>
      <c r="E88" s="65" t="s">
        <v>306</v>
      </c>
      <c r="F88" s="74"/>
      <c r="G88" s="63">
        <v>42</v>
      </c>
      <c r="H88" s="63">
        <v>41</v>
      </c>
      <c r="I88" s="74">
        <f t="shared" si="5"/>
        <v>83</v>
      </c>
      <c r="J88" s="65" t="s">
        <v>307</v>
      </c>
      <c r="K88" s="63" t="s">
        <v>308</v>
      </c>
      <c r="L88" s="85" t="s">
        <v>309</v>
      </c>
      <c r="M88" s="71">
        <v>9613060459</v>
      </c>
      <c r="N88" s="63" t="s">
        <v>310</v>
      </c>
      <c r="O88" s="72">
        <v>9864728266</v>
      </c>
      <c r="P88" s="73">
        <v>43585</v>
      </c>
      <c r="Q88" s="63" t="s">
        <v>116</v>
      </c>
      <c r="R88" s="74">
        <v>27</v>
      </c>
      <c r="S88" s="74" t="s">
        <v>100</v>
      </c>
      <c r="T88" s="18"/>
    </row>
    <row r="89" spans="1:20" x14ac:dyDescent="0.3">
      <c r="A89" s="4">
        <v>85</v>
      </c>
      <c r="B89" s="17" t="s">
        <v>62</v>
      </c>
      <c r="C89" s="63" t="s">
        <v>227</v>
      </c>
      <c r="D89" s="63" t="s">
        <v>25</v>
      </c>
      <c r="E89" s="65" t="s">
        <v>228</v>
      </c>
      <c r="F89" s="74"/>
      <c r="G89" s="63">
        <v>10</v>
      </c>
      <c r="H89" s="63">
        <v>12</v>
      </c>
      <c r="I89" s="74">
        <f t="shared" si="5"/>
        <v>22</v>
      </c>
      <c r="J89" s="65" t="s">
        <v>229</v>
      </c>
      <c r="K89" s="63" t="s">
        <v>311</v>
      </c>
      <c r="L89" s="85" t="s">
        <v>106</v>
      </c>
      <c r="M89" s="71">
        <v>9854707618</v>
      </c>
      <c r="N89" s="63" t="s">
        <v>312</v>
      </c>
      <c r="O89" s="72">
        <v>7637923803</v>
      </c>
      <c r="P89" s="73">
        <v>43585</v>
      </c>
      <c r="Q89" s="63" t="s">
        <v>116</v>
      </c>
      <c r="R89" s="74">
        <v>29</v>
      </c>
      <c r="S89" s="74" t="s">
        <v>100</v>
      </c>
      <c r="T89" s="18"/>
    </row>
    <row r="90" spans="1:20" x14ac:dyDescent="0.3">
      <c r="A90" s="4">
        <v>86</v>
      </c>
      <c r="B90" s="17" t="s">
        <v>62</v>
      </c>
      <c r="C90" s="63" t="s">
        <v>231</v>
      </c>
      <c r="D90" s="63" t="s">
        <v>23</v>
      </c>
      <c r="E90" s="74">
        <v>18180309902</v>
      </c>
      <c r="F90" s="74" t="s">
        <v>104</v>
      </c>
      <c r="G90" s="63">
        <v>18</v>
      </c>
      <c r="H90" s="63">
        <v>9</v>
      </c>
      <c r="I90" s="74">
        <f t="shared" si="5"/>
        <v>27</v>
      </c>
      <c r="J90" s="74">
        <v>9613987646</v>
      </c>
      <c r="K90" s="63" t="s">
        <v>311</v>
      </c>
      <c r="L90" s="85" t="s">
        <v>106</v>
      </c>
      <c r="M90" s="71">
        <v>9854707618</v>
      </c>
      <c r="N90" s="63" t="s">
        <v>312</v>
      </c>
      <c r="O90" s="72">
        <v>7637923803</v>
      </c>
      <c r="P90" s="73">
        <v>43585</v>
      </c>
      <c r="Q90" s="63" t="s">
        <v>116</v>
      </c>
      <c r="R90" s="74">
        <v>28</v>
      </c>
      <c r="S90" s="74" t="s">
        <v>100</v>
      </c>
      <c r="T90" s="18"/>
    </row>
    <row r="91" spans="1:20" x14ac:dyDescent="0.3">
      <c r="A91" s="4">
        <v>87</v>
      </c>
      <c r="B91" s="17" t="s">
        <v>63</v>
      </c>
      <c r="C91" s="63" t="s">
        <v>313</v>
      </c>
      <c r="D91" s="63" t="s">
        <v>25</v>
      </c>
      <c r="E91" s="84" t="s">
        <v>314</v>
      </c>
      <c r="F91" s="74"/>
      <c r="G91" s="63">
        <v>31</v>
      </c>
      <c r="H91" s="63">
        <v>19</v>
      </c>
      <c r="I91" s="74">
        <f t="shared" si="5"/>
        <v>50</v>
      </c>
      <c r="J91" s="84" t="s">
        <v>315</v>
      </c>
      <c r="K91" s="63" t="s">
        <v>267</v>
      </c>
      <c r="L91" s="85" t="s">
        <v>316</v>
      </c>
      <c r="M91" s="71">
        <v>9401451606</v>
      </c>
      <c r="N91" s="63" t="s">
        <v>317</v>
      </c>
      <c r="O91" s="72">
        <v>9613924953</v>
      </c>
      <c r="P91" s="73">
        <v>43585</v>
      </c>
      <c r="Q91" s="63" t="s">
        <v>116</v>
      </c>
      <c r="R91" s="74">
        <v>25</v>
      </c>
      <c r="S91" s="74" t="s">
        <v>100</v>
      </c>
      <c r="T91" s="18"/>
    </row>
    <row r="92" spans="1:20" x14ac:dyDescent="0.3">
      <c r="A92" s="4">
        <v>88</v>
      </c>
      <c r="B92" s="17" t="s">
        <v>63</v>
      </c>
      <c r="C92" s="63" t="s">
        <v>318</v>
      </c>
      <c r="D92" s="63" t="s">
        <v>23</v>
      </c>
      <c r="E92" s="74">
        <v>18180302301</v>
      </c>
      <c r="F92" s="74" t="s">
        <v>104</v>
      </c>
      <c r="G92" s="63">
        <v>52</v>
      </c>
      <c r="H92" s="63">
        <v>46</v>
      </c>
      <c r="I92" s="74">
        <f t="shared" si="5"/>
        <v>98</v>
      </c>
      <c r="J92" s="74">
        <v>9508124311</v>
      </c>
      <c r="K92" s="63" t="s">
        <v>267</v>
      </c>
      <c r="L92" s="85" t="s">
        <v>316</v>
      </c>
      <c r="M92" s="71">
        <v>9401451606</v>
      </c>
      <c r="N92" s="63" t="s">
        <v>317</v>
      </c>
      <c r="O92" s="72">
        <v>9613924953</v>
      </c>
      <c r="P92" s="73">
        <v>43585</v>
      </c>
      <c r="Q92" s="63" t="s">
        <v>116</v>
      </c>
      <c r="R92" s="74">
        <v>25</v>
      </c>
      <c r="S92" s="74" t="s">
        <v>100</v>
      </c>
      <c r="T92" s="18"/>
    </row>
    <row r="93" spans="1:20" x14ac:dyDescent="0.3">
      <c r="A93" s="4">
        <v>89</v>
      </c>
      <c r="B93" s="17"/>
      <c r="C93" s="18"/>
      <c r="D93" s="18"/>
      <c r="E93" s="19"/>
      <c r="F93" s="18"/>
      <c r="G93" s="19"/>
      <c r="H93" s="19"/>
      <c r="I93" s="53">
        <f t="shared" ref="I93:I133" si="6">SUM(G93:H93)</f>
        <v>0</v>
      </c>
      <c r="J93" s="18"/>
      <c r="K93" s="18"/>
      <c r="L93" s="18"/>
      <c r="M93" s="18"/>
      <c r="N93" s="18"/>
      <c r="O93" s="18"/>
      <c r="P93" s="24"/>
      <c r="Q93" s="18"/>
      <c r="R93" s="18"/>
      <c r="S93" s="18"/>
      <c r="T93" s="18"/>
    </row>
    <row r="94" spans="1:20" x14ac:dyDescent="0.3">
      <c r="A94" s="4">
        <v>90</v>
      </c>
      <c r="B94" s="17"/>
      <c r="C94" s="18"/>
      <c r="D94" s="18"/>
      <c r="E94" s="19"/>
      <c r="F94" s="18"/>
      <c r="G94" s="19"/>
      <c r="H94" s="19"/>
      <c r="I94" s="53">
        <f t="shared" si="6"/>
        <v>0</v>
      </c>
      <c r="J94" s="18"/>
      <c r="K94" s="18"/>
      <c r="L94" s="18"/>
      <c r="M94" s="18"/>
      <c r="N94" s="18"/>
      <c r="O94" s="18"/>
      <c r="P94" s="24"/>
      <c r="Q94" s="18"/>
      <c r="R94" s="18"/>
      <c r="S94" s="18"/>
      <c r="T94" s="18"/>
    </row>
    <row r="95" spans="1:20" x14ac:dyDescent="0.3">
      <c r="A95" s="4">
        <v>91</v>
      </c>
      <c r="B95" s="17"/>
      <c r="C95" s="18"/>
      <c r="D95" s="18"/>
      <c r="E95" s="19"/>
      <c r="F95" s="18"/>
      <c r="G95" s="19"/>
      <c r="H95" s="19"/>
      <c r="I95" s="53">
        <f t="shared" si="6"/>
        <v>0</v>
      </c>
      <c r="J95" s="18"/>
      <c r="K95" s="18"/>
      <c r="L95" s="18"/>
      <c r="M95" s="18"/>
      <c r="N95" s="18"/>
      <c r="O95" s="18"/>
      <c r="P95" s="24"/>
      <c r="Q95" s="18"/>
      <c r="R95" s="18"/>
      <c r="S95" s="18"/>
      <c r="T95" s="18"/>
    </row>
    <row r="96" spans="1:20" x14ac:dyDescent="0.3">
      <c r="A96" s="4">
        <v>92</v>
      </c>
      <c r="B96" s="17"/>
      <c r="C96" s="18"/>
      <c r="D96" s="18"/>
      <c r="E96" s="19"/>
      <c r="F96" s="18"/>
      <c r="G96" s="19"/>
      <c r="H96" s="19"/>
      <c r="I96" s="53">
        <f t="shared" si="6"/>
        <v>0</v>
      </c>
      <c r="J96" s="18"/>
      <c r="K96" s="18"/>
      <c r="L96" s="18"/>
      <c r="M96" s="18"/>
      <c r="N96" s="18"/>
      <c r="O96" s="18"/>
      <c r="P96" s="24"/>
      <c r="Q96" s="18"/>
      <c r="R96" s="18"/>
      <c r="S96" s="18"/>
      <c r="T96" s="18"/>
    </row>
    <row r="97" spans="1:20" x14ac:dyDescent="0.3">
      <c r="A97" s="4">
        <v>93</v>
      </c>
      <c r="B97" s="17"/>
      <c r="C97" s="18"/>
      <c r="D97" s="18"/>
      <c r="E97" s="19"/>
      <c r="F97" s="18"/>
      <c r="G97" s="19"/>
      <c r="H97" s="19"/>
      <c r="I97" s="53">
        <f t="shared" si="6"/>
        <v>0</v>
      </c>
      <c r="J97" s="18"/>
      <c r="K97" s="18"/>
      <c r="L97" s="18"/>
      <c r="M97" s="18"/>
      <c r="N97" s="18"/>
      <c r="O97" s="18"/>
      <c r="P97" s="24"/>
      <c r="Q97" s="18"/>
      <c r="R97" s="18"/>
      <c r="S97" s="18"/>
      <c r="T97" s="18"/>
    </row>
    <row r="98" spans="1:20" x14ac:dyDescent="0.3">
      <c r="A98" s="4">
        <v>94</v>
      </c>
      <c r="B98" s="17"/>
      <c r="C98" s="18"/>
      <c r="D98" s="18"/>
      <c r="E98" s="19"/>
      <c r="F98" s="18"/>
      <c r="G98" s="19"/>
      <c r="H98" s="19"/>
      <c r="I98" s="53">
        <f t="shared" si="6"/>
        <v>0</v>
      </c>
      <c r="J98" s="18"/>
      <c r="K98" s="18"/>
      <c r="L98" s="18"/>
      <c r="M98" s="18"/>
      <c r="N98" s="18"/>
      <c r="O98" s="18"/>
      <c r="P98" s="24"/>
      <c r="Q98" s="18"/>
      <c r="R98" s="18"/>
      <c r="S98" s="18"/>
      <c r="T98" s="18"/>
    </row>
    <row r="99" spans="1:20" x14ac:dyDescent="0.3">
      <c r="A99" s="4">
        <v>95</v>
      </c>
      <c r="B99" s="17"/>
      <c r="C99" s="18"/>
      <c r="D99" s="18"/>
      <c r="E99" s="19"/>
      <c r="F99" s="18"/>
      <c r="G99" s="19"/>
      <c r="H99" s="19"/>
      <c r="I99" s="53">
        <f t="shared" si="6"/>
        <v>0</v>
      </c>
      <c r="J99" s="18"/>
      <c r="K99" s="18"/>
      <c r="L99" s="18"/>
      <c r="M99" s="18"/>
      <c r="N99" s="18"/>
      <c r="O99" s="18"/>
      <c r="P99" s="24"/>
      <c r="Q99" s="18"/>
      <c r="R99" s="18"/>
      <c r="S99" s="18"/>
      <c r="T99" s="18"/>
    </row>
    <row r="100" spans="1:20" x14ac:dyDescent="0.3">
      <c r="A100" s="4">
        <v>96</v>
      </c>
      <c r="B100" s="17"/>
      <c r="C100" s="18"/>
      <c r="D100" s="18"/>
      <c r="E100" s="19"/>
      <c r="F100" s="18"/>
      <c r="G100" s="19"/>
      <c r="H100" s="19"/>
      <c r="I100" s="53">
        <f t="shared" si="6"/>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3">
        <f t="shared" si="6"/>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3">
        <f t="shared" si="6"/>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3">
        <f t="shared" si="6"/>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3">
        <f t="shared" si="6"/>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3">
        <f t="shared" si="6"/>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3">
        <f t="shared" si="6"/>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3">
        <f t="shared" si="6"/>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3">
        <f t="shared" si="6"/>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3">
        <f t="shared" si="6"/>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3">
        <f t="shared" si="6"/>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3">
        <f t="shared" si="6"/>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3">
        <f t="shared" si="6"/>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3">
        <f t="shared" si="6"/>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3">
        <f t="shared" si="6"/>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3">
        <f t="shared" si="6"/>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3">
        <f t="shared" si="6"/>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3">
        <f t="shared" si="6"/>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3">
        <f t="shared" si="6"/>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3">
        <f t="shared" si="6"/>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3">
        <f t="shared" si="6"/>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3">
        <f t="shared" si="6"/>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3">
        <f t="shared" si="6"/>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3">
        <f t="shared" si="6"/>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3">
        <f t="shared" si="6"/>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3">
        <f t="shared" si="6"/>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3">
        <f t="shared" si="6"/>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3">
        <f t="shared" si="6"/>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3">
        <f t="shared" si="6"/>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3">
        <f t="shared" si="6"/>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3">
        <f t="shared" si="6"/>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3">
        <f t="shared" si="6"/>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3">
        <f t="shared" si="6"/>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3">
        <f t="shared" si="6"/>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3">
        <f t="shared" ref="I134:I164" si="7">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3">
        <f t="shared" si="7"/>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3">
        <f t="shared" si="7"/>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3">
        <f t="shared" si="7"/>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3">
        <f t="shared" si="7"/>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3">
        <f t="shared" si="7"/>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3">
        <f t="shared" si="7"/>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3">
        <f t="shared" si="7"/>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3">
        <f t="shared" si="7"/>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3">
        <f t="shared" si="7"/>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3">
        <f t="shared" si="7"/>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3">
        <f t="shared" si="7"/>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3">
        <f t="shared" si="7"/>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3">
        <f t="shared" si="7"/>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3">
        <f t="shared" si="7"/>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3">
        <f t="shared" si="7"/>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3">
        <f t="shared" si="7"/>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3">
        <f t="shared" si="7"/>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3">
        <f t="shared" si="7"/>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3">
        <f t="shared" si="7"/>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3">
        <f t="shared" si="7"/>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3">
        <f t="shared" si="7"/>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3">
        <f t="shared" si="7"/>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3">
        <f t="shared" si="7"/>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3">
        <f t="shared" si="7"/>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3">
        <f t="shared" si="7"/>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3">
        <f t="shared" si="7"/>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3">
        <f t="shared" si="7"/>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3">
        <f t="shared" si="7"/>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3">
        <f t="shared" si="7"/>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3">
        <f t="shared" si="7"/>
        <v>0</v>
      </c>
      <c r="J164" s="18"/>
      <c r="K164" s="18"/>
      <c r="L164" s="18"/>
      <c r="M164" s="18"/>
      <c r="N164" s="18"/>
      <c r="O164" s="18"/>
      <c r="P164" s="24"/>
      <c r="Q164" s="18"/>
      <c r="R164" s="18"/>
      <c r="S164" s="18"/>
      <c r="T164" s="18"/>
    </row>
    <row r="165" spans="1:20" x14ac:dyDescent="0.3">
      <c r="A165" s="3" t="s">
        <v>11</v>
      </c>
      <c r="B165" s="38"/>
      <c r="C165" s="3">
        <f>COUNTIFS(C5:C164,"*")</f>
        <v>85</v>
      </c>
      <c r="D165" s="3"/>
      <c r="E165" s="13"/>
      <c r="F165" s="3"/>
      <c r="G165" s="55">
        <f>SUM(G5:G164)</f>
        <v>2540</v>
      </c>
      <c r="H165" s="55">
        <f>SUM(H5:H164)</f>
        <v>2653</v>
      </c>
      <c r="I165" s="55">
        <f>SUM(I5:I164)</f>
        <v>5193</v>
      </c>
      <c r="J165" s="3"/>
      <c r="K165" s="7"/>
      <c r="L165" s="21"/>
      <c r="M165" s="21"/>
      <c r="N165" s="7"/>
      <c r="O165" s="7"/>
      <c r="P165" s="14"/>
      <c r="Q165" s="3"/>
      <c r="R165" s="3"/>
      <c r="S165" s="3"/>
      <c r="T165" s="12"/>
    </row>
    <row r="166" spans="1:20" x14ac:dyDescent="0.3">
      <c r="A166" s="43" t="s">
        <v>62</v>
      </c>
      <c r="B166" s="10">
        <f>COUNTIF(B$5:B$164,"Team 1")</f>
        <v>40</v>
      </c>
      <c r="C166" s="43" t="s">
        <v>25</v>
      </c>
      <c r="D166" s="10">
        <f>COUNTIF(D5:D164,"Anganwadi")</f>
        <v>32</v>
      </c>
    </row>
    <row r="167" spans="1:20" x14ac:dyDescent="0.3">
      <c r="A167" s="43" t="s">
        <v>63</v>
      </c>
      <c r="B167" s="10">
        <f>COUNTIF(B$6:B$164,"Team 2")</f>
        <v>41</v>
      </c>
      <c r="C167" s="43" t="s">
        <v>23</v>
      </c>
      <c r="D167" s="10">
        <f>COUNTIF(D5:D164,"School")</f>
        <v>38</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E13" activePane="bottomRight" state="frozen"/>
      <selection pane="topRight" activeCell="C1" sqref="C1"/>
      <selection pane="bottomLeft" activeCell="A5" sqref="A5"/>
      <selection pane="bottomRight" activeCell="K87" sqref="K87"/>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166" t="s">
        <v>70</v>
      </c>
      <c r="B1" s="166"/>
      <c r="C1" s="166"/>
      <c r="D1" s="52"/>
      <c r="E1" s="52"/>
      <c r="F1" s="52"/>
      <c r="G1" s="52"/>
      <c r="H1" s="52"/>
      <c r="I1" s="52"/>
      <c r="J1" s="52"/>
      <c r="K1" s="52"/>
      <c r="L1" s="52"/>
      <c r="M1" s="167"/>
      <c r="N1" s="167"/>
      <c r="O1" s="167"/>
      <c r="P1" s="167"/>
      <c r="Q1" s="167"/>
      <c r="R1" s="167"/>
      <c r="S1" s="167"/>
      <c r="T1" s="167"/>
    </row>
    <row r="2" spans="1:20" x14ac:dyDescent="0.3">
      <c r="A2" s="160" t="s">
        <v>59</v>
      </c>
      <c r="B2" s="161"/>
      <c r="C2" s="161"/>
      <c r="D2" s="25">
        <v>43586</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23" t="s">
        <v>9</v>
      </c>
      <c r="H4" s="23" t="s">
        <v>10</v>
      </c>
      <c r="I4" s="23" t="s">
        <v>11</v>
      </c>
      <c r="J4" s="163"/>
      <c r="K4" s="159"/>
      <c r="L4" s="159"/>
      <c r="M4" s="159"/>
      <c r="N4" s="159"/>
      <c r="O4" s="159"/>
      <c r="P4" s="162"/>
      <c r="Q4" s="162"/>
      <c r="R4" s="163"/>
      <c r="S4" s="163"/>
      <c r="T4" s="163"/>
    </row>
    <row r="5" spans="1:20" x14ac:dyDescent="0.3">
      <c r="A5" s="4">
        <v>1</v>
      </c>
      <c r="B5" s="17"/>
      <c r="C5" s="47" t="s">
        <v>319</v>
      </c>
      <c r="D5" s="47"/>
      <c r="E5" s="19"/>
      <c r="F5" s="47"/>
      <c r="G5" s="19"/>
      <c r="H5" s="19"/>
      <c r="I5" s="56">
        <f>SUM(G5:H5)</f>
        <v>0</v>
      </c>
      <c r="J5" s="47"/>
      <c r="K5" s="47"/>
      <c r="L5" s="47"/>
      <c r="M5" s="47"/>
      <c r="N5" s="47"/>
      <c r="O5" s="47"/>
      <c r="P5" s="48">
        <v>43586</v>
      </c>
      <c r="Q5" s="47" t="s">
        <v>135</v>
      </c>
      <c r="R5" s="47"/>
      <c r="S5" s="18"/>
      <c r="T5" s="47"/>
    </row>
    <row r="6" spans="1:20" x14ac:dyDescent="0.3">
      <c r="A6" s="4">
        <v>2</v>
      </c>
      <c r="B6" s="17" t="s">
        <v>62</v>
      </c>
      <c r="C6" s="63" t="s">
        <v>320</v>
      </c>
      <c r="D6" s="47" t="s">
        <v>23</v>
      </c>
      <c r="E6" s="65" t="s">
        <v>321</v>
      </c>
      <c r="F6" s="74"/>
      <c r="G6" s="63">
        <v>17</v>
      </c>
      <c r="H6" s="63">
        <v>18</v>
      </c>
      <c r="I6" s="56">
        <f t="shared" ref="I6:I69" si="0">SUM(G6:H6)</f>
        <v>35</v>
      </c>
      <c r="J6" s="65" t="s">
        <v>322</v>
      </c>
      <c r="K6" s="63" t="s">
        <v>323</v>
      </c>
      <c r="L6" s="85" t="s">
        <v>275</v>
      </c>
      <c r="M6" s="71">
        <v>9954786004</v>
      </c>
      <c r="N6" s="63" t="s">
        <v>324</v>
      </c>
      <c r="O6" s="72">
        <v>9957893751</v>
      </c>
      <c r="P6" s="73">
        <v>43587</v>
      </c>
      <c r="Q6" s="63" t="s">
        <v>141</v>
      </c>
      <c r="R6" s="74">
        <v>5</v>
      </c>
      <c r="S6" s="74" t="s">
        <v>100</v>
      </c>
      <c r="T6" s="18"/>
    </row>
    <row r="7" spans="1:20" x14ac:dyDescent="0.3">
      <c r="A7" s="4">
        <v>3</v>
      </c>
      <c r="B7" s="17" t="s">
        <v>62</v>
      </c>
      <c r="C7" s="63" t="s">
        <v>294</v>
      </c>
      <c r="D7" s="47" t="s">
        <v>23</v>
      </c>
      <c r="E7" s="74">
        <v>18180306601</v>
      </c>
      <c r="F7" s="74" t="s">
        <v>236</v>
      </c>
      <c r="G7" s="63">
        <v>25</v>
      </c>
      <c r="H7" s="63">
        <v>21</v>
      </c>
      <c r="I7" s="56">
        <f t="shared" si="0"/>
        <v>46</v>
      </c>
      <c r="J7" s="74">
        <v>9401149385</v>
      </c>
      <c r="K7" s="63" t="s">
        <v>323</v>
      </c>
      <c r="L7" s="85" t="s">
        <v>295</v>
      </c>
      <c r="M7" s="71">
        <v>9957010972</v>
      </c>
      <c r="N7" s="63" t="s">
        <v>325</v>
      </c>
      <c r="O7" s="72">
        <v>7896035312</v>
      </c>
      <c r="P7" s="73">
        <v>43587</v>
      </c>
      <c r="Q7" s="63" t="s">
        <v>141</v>
      </c>
      <c r="R7" s="74">
        <v>7</v>
      </c>
      <c r="S7" s="74" t="s">
        <v>100</v>
      </c>
      <c r="T7" s="18"/>
    </row>
    <row r="8" spans="1:20" x14ac:dyDescent="0.3">
      <c r="A8" s="4">
        <v>4</v>
      </c>
      <c r="B8" s="17" t="s">
        <v>62</v>
      </c>
      <c r="C8" s="63" t="s">
        <v>297</v>
      </c>
      <c r="D8" s="47" t="s">
        <v>23</v>
      </c>
      <c r="E8" s="74">
        <v>18180306605</v>
      </c>
      <c r="F8" s="74" t="s">
        <v>131</v>
      </c>
      <c r="G8" s="63">
        <v>0</v>
      </c>
      <c r="H8" s="63">
        <v>49</v>
      </c>
      <c r="I8" s="56">
        <f t="shared" si="0"/>
        <v>49</v>
      </c>
      <c r="J8" s="74">
        <v>9859321406</v>
      </c>
      <c r="K8" s="63" t="s">
        <v>323</v>
      </c>
      <c r="L8" s="85" t="s">
        <v>295</v>
      </c>
      <c r="M8" s="71">
        <v>9957010972</v>
      </c>
      <c r="N8" s="63" t="s">
        <v>325</v>
      </c>
      <c r="O8" s="72">
        <v>7896035312</v>
      </c>
      <c r="P8" s="73">
        <v>43587</v>
      </c>
      <c r="Q8" s="63" t="s">
        <v>141</v>
      </c>
      <c r="R8" s="74">
        <v>7</v>
      </c>
      <c r="S8" s="74" t="s">
        <v>100</v>
      </c>
      <c r="T8" s="18"/>
    </row>
    <row r="9" spans="1:20" x14ac:dyDescent="0.3">
      <c r="A9" s="4">
        <v>5</v>
      </c>
      <c r="B9" s="17" t="s">
        <v>63</v>
      </c>
      <c r="C9" s="63" t="s">
        <v>313</v>
      </c>
      <c r="D9" s="63" t="s">
        <v>25</v>
      </c>
      <c r="E9" s="84" t="s">
        <v>314</v>
      </c>
      <c r="F9" s="74"/>
      <c r="G9" s="63">
        <v>31</v>
      </c>
      <c r="H9" s="63">
        <v>19</v>
      </c>
      <c r="I9" s="56">
        <f t="shared" si="0"/>
        <v>50</v>
      </c>
      <c r="J9" s="84" t="s">
        <v>315</v>
      </c>
      <c r="K9" s="63" t="s">
        <v>267</v>
      </c>
      <c r="L9" s="85" t="s">
        <v>316</v>
      </c>
      <c r="M9" s="71">
        <v>9401451606</v>
      </c>
      <c r="N9" s="63" t="s">
        <v>317</v>
      </c>
      <c r="O9" s="72">
        <v>9613924953</v>
      </c>
      <c r="P9" s="73">
        <v>43587</v>
      </c>
      <c r="Q9" s="63" t="s">
        <v>141</v>
      </c>
      <c r="R9" s="74">
        <v>25</v>
      </c>
      <c r="S9" s="74" t="s">
        <v>100</v>
      </c>
      <c r="T9" s="18"/>
    </row>
    <row r="10" spans="1:20" x14ac:dyDescent="0.3">
      <c r="A10" s="4">
        <v>6</v>
      </c>
      <c r="B10" s="17" t="s">
        <v>63</v>
      </c>
      <c r="C10" s="63" t="s">
        <v>318</v>
      </c>
      <c r="D10" s="63" t="s">
        <v>23</v>
      </c>
      <c r="E10" s="74">
        <v>18180302301</v>
      </c>
      <c r="F10" s="74" t="s">
        <v>104</v>
      </c>
      <c r="G10" s="63">
        <v>52</v>
      </c>
      <c r="H10" s="63">
        <v>46</v>
      </c>
      <c r="I10" s="56">
        <f t="shared" si="0"/>
        <v>98</v>
      </c>
      <c r="J10" s="74">
        <v>9508124311</v>
      </c>
      <c r="K10" s="63" t="s">
        <v>267</v>
      </c>
      <c r="L10" s="85" t="s">
        <v>316</v>
      </c>
      <c r="M10" s="71">
        <v>9401451606</v>
      </c>
      <c r="N10" s="63" t="s">
        <v>317</v>
      </c>
      <c r="O10" s="72">
        <v>9613924953</v>
      </c>
      <c r="P10" s="73">
        <v>43587</v>
      </c>
      <c r="Q10" s="63" t="s">
        <v>141</v>
      </c>
      <c r="R10" s="74">
        <v>25</v>
      </c>
      <c r="S10" s="74" t="s">
        <v>100</v>
      </c>
      <c r="T10" s="18"/>
    </row>
    <row r="11" spans="1:20" x14ac:dyDescent="0.3">
      <c r="A11" s="4">
        <v>7</v>
      </c>
      <c r="B11" s="17" t="s">
        <v>62</v>
      </c>
      <c r="C11" s="63" t="s">
        <v>305</v>
      </c>
      <c r="D11" s="63" t="s">
        <v>25</v>
      </c>
      <c r="E11" s="65" t="s">
        <v>306</v>
      </c>
      <c r="F11" s="74"/>
      <c r="G11" s="63">
        <v>42</v>
      </c>
      <c r="H11" s="63">
        <v>41</v>
      </c>
      <c r="I11" s="56">
        <f t="shared" si="0"/>
        <v>83</v>
      </c>
      <c r="J11" s="65" t="s">
        <v>307</v>
      </c>
      <c r="K11" s="63" t="s">
        <v>308</v>
      </c>
      <c r="L11" s="85" t="s">
        <v>309</v>
      </c>
      <c r="M11" s="71">
        <v>9613060459</v>
      </c>
      <c r="N11" s="63" t="s">
        <v>310</v>
      </c>
      <c r="O11" s="72">
        <v>9864728266</v>
      </c>
      <c r="P11" s="73">
        <v>43588</v>
      </c>
      <c r="Q11" s="63" t="s">
        <v>155</v>
      </c>
      <c r="R11" s="74">
        <v>27</v>
      </c>
      <c r="S11" s="74" t="s">
        <v>100</v>
      </c>
      <c r="T11" s="18"/>
    </row>
    <row r="12" spans="1:20" x14ac:dyDescent="0.3">
      <c r="A12" s="4">
        <v>8</v>
      </c>
      <c r="B12" s="17" t="s">
        <v>62</v>
      </c>
      <c r="C12" s="63" t="s">
        <v>227</v>
      </c>
      <c r="D12" s="63" t="s">
        <v>25</v>
      </c>
      <c r="E12" s="65" t="s">
        <v>228</v>
      </c>
      <c r="F12" s="74"/>
      <c r="G12" s="63">
        <v>10</v>
      </c>
      <c r="H12" s="63">
        <v>12</v>
      </c>
      <c r="I12" s="56">
        <f t="shared" si="0"/>
        <v>22</v>
      </c>
      <c r="J12" s="65" t="s">
        <v>229</v>
      </c>
      <c r="K12" s="63" t="s">
        <v>311</v>
      </c>
      <c r="L12" s="85" t="s">
        <v>106</v>
      </c>
      <c r="M12" s="71">
        <v>9854707618</v>
      </c>
      <c r="N12" s="63" t="s">
        <v>312</v>
      </c>
      <c r="O12" s="72">
        <v>7637923803</v>
      </c>
      <c r="P12" s="73">
        <v>43588</v>
      </c>
      <c r="Q12" s="63" t="s">
        <v>155</v>
      </c>
      <c r="R12" s="74">
        <v>29</v>
      </c>
      <c r="S12" s="74" t="s">
        <v>100</v>
      </c>
      <c r="T12" s="18"/>
    </row>
    <row r="13" spans="1:20" x14ac:dyDescent="0.3">
      <c r="A13" s="4">
        <v>9</v>
      </c>
      <c r="B13" s="17" t="s">
        <v>62</v>
      </c>
      <c r="C13" s="63" t="s">
        <v>231</v>
      </c>
      <c r="D13" s="63" t="s">
        <v>23</v>
      </c>
      <c r="E13" s="74">
        <v>18180309902</v>
      </c>
      <c r="F13" s="74" t="s">
        <v>104</v>
      </c>
      <c r="G13" s="63">
        <v>18</v>
      </c>
      <c r="H13" s="63">
        <v>9</v>
      </c>
      <c r="I13" s="56">
        <f t="shared" si="0"/>
        <v>27</v>
      </c>
      <c r="J13" s="74">
        <v>9613987646</v>
      </c>
      <c r="K13" s="63" t="s">
        <v>311</v>
      </c>
      <c r="L13" s="85" t="s">
        <v>106</v>
      </c>
      <c r="M13" s="71">
        <v>9854707618</v>
      </c>
      <c r="N13" s="63" t="s">
        <v>312</v>
      </c>
      <c r="O13" s="72">
        <v>7637923803</v>
      </c>
      <c r="P13" s="73">
        <v>43588</v>
      </c>
      <c r="Q13" s="63" t="s">
        <v>155</v>
      </c>
      <c r="R13" s="74">
        <v>28</v>
      </c>
      <c r="S13" s="74" t="s">
        <v>100</v>
      </c>
      <c r="T13" s="18"/>
    </row>
    <row r="14" spans="1:20" x14ac:dyDescent="0.3">
      <c r="A14" s="4">
        <v>10</v>
      </c>
      <c r="B14" s="17" t="s">
        <v>63</v>
      </c>
      <c r="C14" s="63" t="s">
        <v>327</v>
      </c>
      <c r="D14" s="63" t="s">
        <v>23</v>
      </c>
      <c r="E14" s="74">
        <v>18180302904</v>
      </c>
      <c r="F14" s="74" t="s">
        <v>104</v>
      </c>
      <c r="G14" s="63">
        <v>31</v>
      </c>
      <c r="H14" s="63">
        <v>38</v>
      </c>
      <c r="I14" s="56">
        <f t="shared" si="0"/>
        <v>69</v>
      </c>
      <c r="J14" s="74">
        <v>9707876867</v>
      </c>
      <c r="K14" s="63" t="s">
        <v>233</v>
      </c>
      <c r="L14" s="85" t="s">
        <v>170</v>
      </c>
      <c r="M14" s="71">
        <v>9859060713</v>
      </c>
      <c r="N14" s="63" t="s">
        <v>329</v>
      </c>
      <c r="O14" s="72">
        <v>7399370982</v>
      </c>
      <c r="P14" s="73">
        <v>43588</v>
      </c>
      <c r="Q14" s="63" t="s">
        <v>155</v>
      </c>
      <c r="R14" s="74">
        <v>30</v>
      </c>
      <c r="S14" s="74" t="s">
        <v>100</v>
      </c>
      <c r="T14" s="18"/>
    </row>
    <row r="15" spans="1:20" x14ac:dyDescent="0.3">
      <c r="A15" s="4">
        <v>11</v>
      </c>
      <c r="B15" s="17" t="s">
        <v>63</v>
      </c>
      <c r="C15" s="63" t="s">
        <v>328</v>
      </c>
      <c r="D15" s="63" t="s">
        <v>23</v>
      </c>
      <c r="E15" s="74">
        <v>18180302907</v>
      </c>
      <c r="F15" s="74" t="s">
        <v>236</v>
      </c>
      <c r="G15" s="63">
        <v>32</v>
      </c>
      <c r="H15" s="63">
        <v>28</v>
      </c>
      <c r="I15" s="56">
        <f t="shared" si="0"/>
        <v>60</v>
      </c>
      <c r="J15" s="74">
        <v>8253943250</v>
      </c>
      <c r="K15" s="63" t="s">
        <v>233</v>
      </c>
      <c r="L15" s="85" t="s">
        <v>170</v>
      </c>
      <c r="M15" s="71">
        <v>9859060713</v>
      </c>
      <c r="N15" s="63" t="s">
        <v>329</v>
      </c>
      <c r="O15" s="72">
        <v>7399370982</v>
      </c>
      <c r="P15" s="73">
        <v>43588</v>
      </c>
      <c r="Q15" s="63" t="s">
        <v>155</v>
      </c>
      <c r="R15" s="74">
        <v>30</v>
      </c>
      <c r="S15" s="74" t="s">
        <v>100</v>
      </c>
      <c r="T15" s="18"/>
    </row>
    <row r="16" spans="1:20" x14ac:dyDescent="0.3">
      <c r="A16" s="4">
        <v>12</v>
      </c>
      <c r="B16" s="17" t="s">
        <v>62</v>
      </c>
      <c r="C16" s="63" t="s">
        <v>238</v>
      </c>
      <c r="D16" s="63" t="s">
        <v>25</v>
      </c>
      <c r="E16" s="65" t="s">
        <v>239</v>
      </c>
      <c r="F16" s="74"/>
      <c r="G16" s="63">
        <v>30</v>
      </c>
      <c r="H16" s="63">
        <v>29</v>
      </c>
      <c r="I16" s="56">
        <f t="shared" si="0"/>
        <v>59</v>
      </c>
      <c r="J16" s="65" t="s">
        <v>240</v>
      </c>
      <c r="K16" s="63" t="s">
        <v>241</v>
      </c>
      <c r="L16" s="85" t="s">
        <v>247</v>
      </c>
      <c r="M16" s="71">
        <v>9854634447</v>
      </c>
      <c r="N16" s="63" t="s">
        <v>331</v>
      </c>
      <c r="O16" s="72">
        <v>6900752849</v>
      </c>
      <c r="P16" s="73">
        <v>43589</v>
      </c>
      <c r="Q16" s="63" t="s">
        <v>162</v>
      </c>
      <c r="R16" s="74">
        <v>32</v>
      </c>
      <c r="S16" s="74" t="s">
        <v>100</v>
      </c>
      <c r="T16" s="18"/>
    </row>
    <row r="17" spans="1:20" x14ac:dyDescent="0.3">
      <c r="A17" s="4">
        <v>13</v>
      </c>
      <c r="B17" s="17" t="s">
        <v>62</v>
      </c>
      <c r="C17" s="63" t="s">
        <v>244</v>
      </c>
      <c r="D17" s="63" t="s">
        <v>25</v>
      </c>
      <c r="E17" s="65" t="s">
        <v>245</v>
      </c>
      <c r="F17" s="74"/>
      <c r="G17" s="63">
        <v>17</v>
      </c>
      <c r="H17" s="63">
        <v>26</v>
      </c>
      <c r="I17" s="56">
        <f t="shared" si="0"/>
        <v>43</v>
      </c>
      <c r="J17" s="65" t="s">
        <v>332</v>
      </c>
      <c r="K17" s="63" t="s">
        <v>241</v>
      </c>
      <c r="L17" s="85" t="s">
        <v>247</v>
      </c>
      <c r="M17" s="71">
        <v>9854634447</v>
      </c>
      <c r="N17" s="63" t="s">
        <v>331</v>
      </c>
      <c r="O17" s="72">
        <v>6900752849</v>
      </c>
      <c r="P17" s="73">
        <v>43589</v>
      </c>
      <c r="Q17" s="73" t="s">
        <v>162</v>
      </c>
      <c r="R17" s="74">
        <v>32</v>
      </c>
      <c r="S17" s="74" t="s">
        <v>100</v>
      </c>
      <c r="T17" s="18"/>
    </row>
    <row r="18" spans="1:20" x14ac:dyDescent="0.3">
      <c r="A18" s="4">
        <v>14</v>
      </c>
      <c r="B18" s="17" t="s">
        <v>62</v>
      </c>
      <c r="C18" s="63" t="s">
        <v>330</v>
      </c>
      <c r="D18" s="63" t="s">
        <v>23</v>
      </c>
      <c r="E18" s="74">
        <v>18180308402</v>
      </c>
      <c r="F18" s="74" t="s">
        <v>104</v>
      </c>
      <c r="G18" s="63">
        <v>6</v>
      </c>
      <c r="H18" s="63">
        <v>9</v>
      </c>
      <c r="I18" s="56">
        <f t="shared" si="0"/>
        <v>15</v>
      </c>
      <c r="J18" s="74">
        <v>9613308611</v>
      </c>
      <c r="K18" s="63" t="s">
        <v>241</v>
      </c>
      <c r="L18" s="85" t="s">
        <v>247</v>
      </c>
      <c r="M18" s="71">
        <v>9854634447</v>
      </c>
      <c r="N18" s="63" t="s">
        <v>331</v>
      </c>
      <c r="O18" s="72">
        <v>6900752849</v>
      </c>
      <c r="P18" s="73">
        <v>43589</v>
      </c>
      <c r="Q18" s="73" t="s">
        <v>162</v>
      </c>
      <c r="R18" s="74">
        <v>32</v>
      </c>
      <c r="S18" s="74" t="s">
        <v>100</v>
      </c>
      <c r="T18" s="18"/>
    </row>
    <row r="19" spans="1:20" x14ac:dyDescent="0.3">
      <c r="A19" s="4">
        <v>15</v>
      </c>
      <c r="B19" s="17" t="s">
        <v>63</v>
      </c>
      <c r="C19" s="63" t="s">
        <v>333</v>
      </c>
      <c r="D19" s="63" t="s">
        <v>25</v>
      </c>
      <c r="E19" s="84" t="s">
        <v>334</v>
      </c>
      <c r="F19" s="74"/>
      <c r="G19" s="63">
        <v>19</v>
      </c>
      <c r="H19" s="63">
        <v>22</v>
      </c>
      <c r="I19" s="56">
        <f t="shared" si="0"/>
        <v>41</v>
      </c>
      <c r="J19" s="84" t="s">
        <v>337</v>
      </c>
      <c r="K19" s="63" t="s">
        <v>96</v>
      </c>
      <c r="L19" s="85" t="s">
        <v>338</v>
      </c>
      <c r="M19" s="71">
        <v>9435610473</v>
      </c>
      <c r="N19" s="63" t="s">
        <v>339</v>
      </c>
      <c r="O19" s="72">
        <v>9854150558</v>
      </c>
      <c r="P19" s="73">
        <v>43589</v>
      </c>
      <c r="Q19" s="73" t="s">
        <v>162</v>
      </c>
      <c r="R19" s="74">
        <v>19</v>
      </c>
      <c r="S19" s="74" t="s">
        <v>100</v>
      </c>
      <c r="T19" s="18"/>
    </row>
    <row r="20" spans="1:20" x14ac:dyDescent="0.3">
      <c r="A20" s="4">
        <v>16</v>
      </c>
      <c r="B20" s="17" t="s">
        <v>63</v>
      </c>
      <c r="C20" s="63" t="s">
        <v>335</v>
      </c>
      <c r="D20" s="63" t="s">
        <v>25</v>
      </c>
      <c r="E20" s="84" t="s">
        <v>336</v>
      </c>
      <c r="F20" s="74"/>
      <c r="G20" s="63">
        <v>28</v>
      </c>
      <c r="H20" s="63">
        <v>38</v>
      </c>
      <c r="I20" s="56">
        <f t="shared" si="0"/>
        <v>66</v>
      </c>
      <c r="J20" s="84" t="s">
        <v>340</v>
      </c>
      <c r="K20" s="63" t="s">
        <v>96</v>
      </c>
      <c r="L20" s="85" t="s">
        <v>341</v>
      </c>
      <c r="M20" s="71">
        <v>9613799450</v>
      </c>
      <c r="N20" s="63" t="s">
        <v>339</v>
      </c>
      <c r="O20" s="72">
        <v>9854150558</v>
      </c>
      <c r="P20" s="73">
        <v>43589</v>
      </c>
      <c r="Q20" s="73" t="s">
        <v>162</v>
      </c>
      <c r="R20" s="74">
        <v>20</v>
      </c>
      <c r="S20" s="74" t="s">
        <v>100</v>
      </c>
      <c r="T20" s="18"/>
    </row>
    <row r="21" spans="1:20" ht="33" x14ac:dyDescent="0.3">
      <c r="A21" s="4">
        <v>17</v>
      </c>
      <c r="B21" s="17" t="s">
        <v>63</v>
      </c>
      <c r="C21" s="47" t="s">
        <v>342</v>
      </c>
      <c r="D21" s="47" t="s">
        <v>25</v>
      </c>
      <c r="E21" s="19">
        <v>18313070119</v>
      </c>
      <c r="F21" s="47"/>
      <c r="G21" s="19">
        <v>15</v>
      </c>
      <c r="H21" s="19">
        <v>15</v>
      </c>
      <c r="I21" s="56">
        <f t="shared" si="0"/>
        <v>30</v>
      </c>
      <c r="J21" s="47">
        <v>6001186552</v>
      </c>
      <c r="K21" s="47" t="s">
        <v>96</v>
      </c>
      <c r="L21" s="47" t="s">
        <v>341</v>
      </c>
      <c r="M21" s="47">
        <v>9613799450</v>
      </c>
      <c r="N21" s="47" t="s">
        <v>339</v>
      </c>
      <c r="O21" s="47">
        <v>9854150558</v>
      </c>
      <c r="P21" s="73">
        <v>43589</v>
      </c>
      <c r="Q21" s="73" t="s">
        <v>162</v>
      </c>
      <c r="R21" s="47">
        <v>19</v>
      </c>
      <c r="S21" s="18" t="s">
        <v>100</v>
      </c>
      <c r="T21" s="47"/>
    </row>
    <row r="22" spans="1:20" x14ac:dyDescent="0.3">
      <c r="A22" s="4">
        <v>18</v>
      </c>
      <c r="B22" s="17"/>
      <c r="C22" s="47"/>
      <c r="D22" s="47"/>
      <c r="E22" s="19"/>
      <c r="F22" s="47"/>
      <c r="G22" s="19"/>
      <c r="H22" s="19"/>
      <c r="I22" s="56">
        <f t="shared" si="0"/>
        <v>0</v>
      </c>
      <c r="J22" s="47"/>
      <c r="K22" s="47"/>
      <c r="L22" s="47"/>
      <c r="M22" s="47"/>
      <c r="N22" s="47"/>
      <c r="O22" s="47"/>
      <c r="P22" s="48">
        <v>43590</v>
      </c>
      <c r="Q22" s="47" t="s">
        <v>167</v>
      </c>
      <c r="R22" s="47"/>
      <c r="S22" s="18"/>
      <c r="T22" s="47"/>
    </row>
    <row r="23" spans="1:20" x14ac:dyDescent="0.3">
      <c r="A23" s="4">
        <v>19</v>
      </c>
      <c r="B23" s="17" t="s">
        <v>62</v>
      </c>
      <c r="C23" s="63" t="s">
        <v>343</v>
      </c>
      <c r="D23" s="63" t="s">
        <v>23</v>
      </c>
      <c r="E23" s="74">
        <v>18180309701</v>
      </c>
      <c r="F23" s="74" t="s">
        <v>104</v>
      </c>
      <c r="G23" s="63">
        <v>66</v>
      </c>
      <c r="H23" s="63">
        <v>65</v>
      </c>
      <c r="I23" s="56">
        <f t="shared" si="0"/>
        <v>131</v>
      </c>
      <c r="J23" s="74">
        <v>9436542100</v>
      </c>
      <c r="K23" s="63" t="s">
        <v>344</v>
      </c>
      <c r="L23" s="85" t="s">
        <v>345</v>
      </c>
      <c r="M23" s="71">
        <v>9508656962</v>
      </c>
      <c r="N23" s="63" t="s">
        <v>346</v>
      </c>
      <c r="O23" s="72">
        <v>9945283139</v>
      </c>
      <c r="P23" s="73">
        <v>43591</v>
      </c>
      <c r="Q23" s="63" t="s">
        <v>99</v>
      </c>
      <c r="R23" s="74">
        <v>26</v>
      </c>
      <c r="S23" s="74" t="s">
        <v>100</v>
      </c>
      <c r="T23" s="18"/>
    </row>
    <row r="24" spans="1:20" x14ac:dyDescent="0.3">
      <c r="A24" s="4">
        <v>20</v>
      </c>
      <c r="B24" s="17" t="s">
        <v>63</v>
      </c>
      <c r="C24" s="63" t="s">
        <v>347</v>
      </c>
      <c r="D24" s="63" t="s">
        <v>23</v>
      </c>
      <c r="E24" s="95">
        <v>18180111201</v>
      </c>
      <c r="F24" s="74" t="s">
        <v>131</v>
      </c>
      <c r="G24" s="63">
        <v>438</v>
      </c>
      <c r="H24" s="63">
        <v>448</v>
      </c>
      <c r="I24" s="56">
        <f t="shared" si="0"/>
        <v>886</v>
      </c>
      <c r="J24" s="74">
        <v>7002135214</v>
      </c>
      <c r="K24" s="63" t="s">
        <v>348</v>
      </c>
      <c r="L24" s="85" t="s">
        <v>349</v>
      </c>
      <c r="M24" s="71">
        <v>9854807975</v>
      </c>
      <c r="N24" s="63" t="s">
        <v>350</v>
      </c>
      <c r="O24" s="72">
        <v>9957782478</v>
      </c>
      <c r="P24" s="73">
        <v>43591</v>
      </c>
      <c r="Q24" s="63" t="s">
        <v>99</v>
      </c>
      <c r="R24" s="74">
        <v>27</v>
      </c>
      <c r="S24" s="74" t="s">
        <v>100</v>
      </c>
      <c r="T24" s="18"/>
    </row>
    <row r="25" spans="1:20" x14ac:dyDescent="0.3">
      <c r="A25" s="4">
        <v>21</v>
      </c>
      <c r="B25" s="17" t="s">
        <v>62</v>
      </c>
      <c r="C25" s="63" t="s">
        <v>351</v>
      </c>
      <c r="D25" s="63" t="s">
        <v>25</v>
      </c>
      <c r="E25" s="65" t="s">
        <v>352</v>
      </c>
      <c r="F25" s="74"/>
      <c r="G25" s="63">
        <v>31</v>
      </c>
      <c r="H25" s="63">
        <v>34</v>
      </c>
      <c r="I25" s="56">
        <f t="shared" si="0"/>
        <v>65</v>
      </c>
      <c r="J25" s="65" t="s">
        <v>354</v>
      </c>
      <c r="K25" s="63" t="s">
        <v>308</v>
      </c>
      <c r="L25" s="85" t="s">
        <v>309</v>
      </c>
      <c r="M25" s="71">
        <v>9613060459</v>
      </c>
      <c r="N25" s="63" t="s">
        <v>355</v>
      </c>
      <c r="O25" s="72">
        <v>7086934631</v>
      </c>
      <c r="P25" s="73">
        <v>43592</v>
      </c>
      <c r="Q25" s="63" t="s">
        <v>116</v>
      </c>
      <c r="R25" s="47">
        <v>22</v>
      </c>
      <c r="S25" s="47" t="s">
        <v>100</v>
      </c>
      <c r="T25" s="18"/>
    </row>
    <row r="26" spans="1:20" x14ac:dyDescent="0.3">
      <c r="A26" s="4">
        <v>22</v>
      </c>
      <c r="B26" s="17" t="s">
        <v>62</v>
      </c>
      <c r="C26" s="63" t="s">
        <v>353</v>
      </c>
      <c r="D26" s="63" t="s">
        <v>23</v>
      </c>
      <c r="E26" s="74">
        <v>18180310103</v>
      </c>
      <c r="F26" s="74" t="s">
        <v>104</v>
      </c>
      <c r="G26" s="63">
        <v>45</v>
      </c>
      <c r="H26" s="63">
        <v>45</v>
      </c>
      <c r="I26" s="56">
        <f t="shared" si="0"/>
        <v>90</v>
      </c>
      <c r="J26" s="74">
        <v>9859309397</v>
      </c>
      <c r="K26" s="63" t="s">
        <v>173</v>
      </c>
      <c r="L26" s="85" t="s">
        <v>174</v>
      </c>
      <c r="M26" s="71">
        <v>9707227084</v>
      </c>
      <c r="N26" s="63" t="s">
        <v>356</v>
      </c>
      <c r="O26" s="72">
        <v>8486325894</v>
      </c>
      <c r="P26" s="73">
        <v>43592</v>
      </c>
      <c r="Q26" s="63" t="s">
        <v>116</v>
      </c>
      <c r="R26" s="74">
        <v>23</v>
      </c>
      <c r="S26" s="74" t="s">
        <v>100</v>
      </c>
      <c r="T26" s="18"/>
    </row>
    <row r="27" spans="1:20" x14ac:dyDescent="0.3">
      <c r="A27" s="4">
        <v>23</v>
      </c>
      <c r="B27" s="17" t="s">
        <v>63</v>
      </c>
      <c r="C27" s="63" t="s">
        <v>347</v>
      </c>
      <c r="D27" s="63" t="s">
        <v>23</v>
      </c>
      <c r="E27" s="95">
        <v>18180111201</v>
      </c>
      <c r="F27" s="74" t="s">
        <v>131</v>
      </c>
      <c r="G27" s="63">
        <v>0</v>
      </c>
      <c r="H27" s="63">
        <v>0</v>
      </c>
      <c r="I27" s="56">
        <f t="shared" si="0"/>
        <v>0</v>
      </c>
      <c r="J27" s="74">
        <v>7002135214</v>
      </c>
      <c r="K27" s="63" t="s">
        <v>348</v>
      </c>
      <c r="L27" s="85" t="s">
        <v>349</v>
      </c>
      <c r="M27" s="71">
        <v>9854807975</v>
      </c>
      <c r="N27" s="63" t="s">
        <v>350</v>
      </c>
      <c r="O27" s="72">
        <v>9957782478</v>
      </c>
      <c r="P27" s="73">
        <v>43592</v>
      </c>
      <c r="Q27" s="63" t="s">
        <v>116</v>
      </c>
      <c r="R27" s="74">
        <v>27</v>
      </c>
      <c r="S27" s="74" t="s">
        <v>100</v>
      </c>
      <c r="T27" s="18"/>
    </row>
    <row r="28" spans="1:20" x14ac:dyDescent="0.3">
      <c r="A28" s="4">
        <v>24</v>
      </c>
      <c r="B28" s="17" t="s">
        <v>62</v>
      </c>
      <c r="C28" s="63" t="s">
        <v>136</v>
      </c>
      <c r="D28" s="47"/>
      <c r="E28" s="19"/>
      <c r="F28" s="47"/>
      <c r="G28" s="19"/>
      <c r="H28" s="19"/>
      <c r="I28" s="56">
        <f t="shared" si="0"/>
        <v>0</v>
      </c>
      <c r="J28" s="47"/>
      <c r="K28" s="47"/>
      <c r="L28" s="47"/>
      <c r="M28" s="47"/>
      <c r="N28" s="47"/>
      <c r="O28" s="47"/>
      <c r="P28" s="48">
        <v>43593</v>
      </c>
      <c r="Q28" s="47" t="s">
        <v>135</v>
      </c>
      <c r="R28" s="47"/>
      <c r="S28" s="18"/>
      <c r="T28" s="47"/>
    </row>
    <row r="29" spans="1:20" x14ac:dyDescent="0.3">
      <c r="A29" s="4">
        <v>25</v>
      </c>
      <c r="B29" s="17" t="s">
        <v>63</v>
      </c>
      <c r="C29" s="63" t="s">
        <v>347</v>
      </c>
      <c r="D29" s="63" t="s">
        <v>23</v>
      </c>
      <c r="E29" s="95">
        <v>18180111201</v>
      </c>
      <c r="F29" s="74" t="s">
        <v>131</v>
      </c>
      <c r="G29" s="63">
        <v>0</v>
      </c>
      <c r="H29" s="63">
        <v>0</v>
      </c>
      <c r="I29" s="56">
        <f t="shared" si="0"/>
        <v>0</v>
      </c>
      <c r="J29" s="74">
        <v>7002135214</v>
      </c>
      <c r="K29" s="63" t="s">
        <v>348</v>
      </c>
      <c r="L29" s="85" t="s">
        <v>349</v>
      </c>
      <c r="M29" s="71">
        <v>9854807975</v>
      </c>
      <c r="N29" s="63" t="s">
        <v>350</v>
      </c>
      <c r="O29" s="72">
        <v>9957782478</v>
      </c>
      <c r="P29" s="73">
        <v>43593</v>
      </c>
      <c r="Q29" s="63" t="s">
        <v>135</v>
      </c>
      <c r="R29" s="74">
        <v>27</v>
      </c>
      <c r="S29" s="74" t="s">
        <v>100</v>
      </c>
      <c r="T29" s="18"/>
    </row>
    <row r="30" spans="1:20" x14ac:dyDescent="0.3">
      <c r="A30" s="4">
        <v>26</v>
      </c>
      <c r="B30" s="17" t="s">
        <v>62</v>
      </c>
      <c r="C30" s="63" t="s">
        <v>357</v>
      </c>
      <c r="D30" s="63" t="s">
        <v>23</v>
      </c>
      <c r="E30" s="74">
        <v>18180312302</v>
      </c>
      <c r="F30" s="74" t="s">
        <v>236</v>
      </c>
      <c r="G30" s="63">
        <v>27</v>
      </c>
      <c r="H30" s="63">
        <v>30</v>
      </c>
      <c r="I30" s="56">
        <f t="shared" si="0"/>
        <v>57</v>
      </c>
      <c r="J30" s="74">
        <v>9707160068</v>
      </c>
      <c r="K30" s="63" t="s">
        <v>96</v>
      </c>
      <c r="L30" s="85" t="s">
        <v>338</v>
      </c>
      <c r="M30" s="71">
        <v>9435610473</v>
      </c>
      <c r="N30" s="63" t="s">
        <v>339</v>
      </c>
      <c r="O30" s="72">
        <v>9854150558</v>
      </c>
      <c r="P30" s="73">
        <v>43594</v>
      </c>
      <c r="Q30" s="63" t="s">
        <v>141</v>
      </c>
      <c r="R30" s="74">
        <v>21</v>
      </c>
      <c r="S30" s="74" t="s">
        <v>100</v>
      </c>
      <c r="T30" s="18"/>
    </row>
    <row r="31" spans="1:20" x14ac:dyDescent="0.3">
      <c r="A31" s="4">
        <v>27</v>
      </c>
      <c r="B31" s="17" t="s">
        <v>62</v>
      </c>
      <c r="C31" s="63" t="s">
        <v>358</v>
      </c>
      <c r="D31" s="63" t="s">
        <v>23</v>
      </c>
      <c r="E31" s="74">
        <v>18180312304</v>
      </c>
      <c r="F31" s="74" t="s">
        <v>131</v>
      </c>
      <c r="G31" s="63">
        <v>39</v>
      </c>
      <c r="H31" s="63">
        <v>26</v>
      </c>
      <c r="I31" s="56">
        <f t="shared" si="0"/>
        <v>65</v>
      </c>
      <c r="J31" s="74">
        <v>9435418991</v>
      </c>
      <c r="K31" s="63" t="s">
        <v>96</v>
      </c>
      <c r="L31" s="85" t="s">
        <v>338</v>
      </c>
      <c r="M31" s="71">
        <v>9435610473</v>
      </c>
      <c r="N31" s="63" t="s">
        <v>339</v>
      </c>
      <c r="O31" s="72">
        <v>9854150558</v>
      </c>
      <c r="P31" s="73">
        <v>43594</v>
      </c>
      <c r="Q31" s="63" t="s">
        <v>141</v>
      </c>
      <c r="R31" s="74">
        <v>21</v>
      </c>
      <c r="S31" s="74" t="s">
        <v>100</v>
      </c>
      <c r="T31" s="18"/>
    </row>
    <row r="32" spans="1:20" x14ac:dyDescent="0.3">
      <c r="A32" s="4">
        <v>28</v>
      </c>
      <c r="B32" s="17" t="s">
        <v>63</v>
      </c>
      <c r="C32" s="63" t="s">
        <v>347</v>
      </c>
      <c r="D32" s="63" t="s">
        <v>23</v>
      </c>
      <c r="E32" s="95">
        <v>18180111201</v>
      </c>
      <c r="F32" s="74" t="s">
        <v>131</v>
      </c>
      <c r="G32" s="63">
        <v>0</v>
      </c>
      <c r="H32" s="63">
        <v>0</v>
      </c>
      <c r="I32" s="56">
        <f t="shared" si="0"/>
        <v>0</v>
      </c>
      <c r="J32" s="74">
        <v>7002135214</v>
      </c>
      <c r="K32" s="63" t="s">
        <v>348</v>
      </c>
      <c r="L32" s="85" t="s">
        <v>349</v>
      </c>
      <c r="M32" s="71">
        <v>9854807975</v>
      </c>
      <c r="N32" s="63" t="s">
        <v>350</v>
      </c>
      <c r="O32" s="72">
        <v>9957782478</v>
      </c>
      <c r="P32" s="73">
        <v>43594</v>
      </c>
      <c r="Q32" s="63" t="s">
        <v>141</v>
      </c>
      <c r="R32" s="74">
        <v>27</v>
      </c>
      <c r="S32" s="74" t="s">
        <v>100</v>
      </c>
      <c r="T32" s="47"/>
    </row>
    <row r="33" spans="1:20" x14ac:dyDescent="0.3">
      <c r="A33" s="4">
        <v>29</v>
      </c>
      <c r="B33" s="17" t="s">
        <v>62</v>
      </c>
      <c r="C33" s="63" t="s">
        <v>359</v>
      </c>
      <c r="D33" s="63" t="s">
        <v>23</v>
      </c>
      <c r="E33" s="74">
        <v>18180307902</v>
      </c>
      <c r="F33" s="74" t="s">
        <v>236</v>
      </c>
      <c r="G33" s="96">
        <v>183</v>
      </c>
      <c r="H33" s="96">
        <v>155</v>
      </c>
      <c r="I33" s="56">
        <f t="shared" si="0"/>
        <v>338</v>
      </c>
      <c r="J33" s="74">
        <v>9864426022</v>
      </c>
      <c r="K33" s="63" t="s">
        <v>159</v>
      </c>
      <c r="L33" s="85" t="s">
        <v>360</v>
      </c>
      <c r="M33" s="71">
        <v>8761817110</v>
      </c>
      <c r="N33" s="63" t="s">
        <v>361</v>
      </c>
      <c r="O33" s="72">
        <v>9957665408</v>
      </c>
      <c r="P33" s="73">
        <v>43595</v>
      </c>
      <c r="Q33" s="63" t="s">
        <v>155</v>
      </c>
      <c r="R33" s="74">
        <v>24</v>
      </c>
      <c r="S33" s="74" t="s">
        <v>100</v>
      </c>
      <c r="T33" s="18"/>
    </row>
    <row r="34" spans="1:20" x14ac:dyDescent="0.3">
      <c r="A34" s="4">
        <v>30</v>
      </c>
      <c r="B34" s="17" t="s">
        <v>63</v>
      </c>
      <c r="C34" s="63" t="s">
        <v>347</v>
      </c>
      <c r="D34" s="63" t="s">
        <v>23</v>
      </c>
      <c r="E34" s="95">
        <v>18180111201</v>
      </c>
      <c r="F34" s="74" t="s">
        <v>131</v>
      </c>
      <c r="G34" s="63">
        <v>0</v>
      </c>
      <c r="H34" s="63">
        <v>0</v>
      </c>
      <c r="I34" s="56">
        <f t="shared" si="0"/>
        <v>0</v>
      </c>
      <c r="J34" s="74">
        <v>7002135214</v>
      </c>
      <c r="K34" s="63" t="s">
        <v>348</v>
      </c>
      <c r="L34" s="85" t="s">
        <v>349</v>
      </c>
      <c r="M34" s="71">
        <v>9854807975</v>
      </c>
      <c r="N34" s="63" t="s">
        <v>350</v>
      </c>
      <c r="O34" s="72">
        <v>9957782478</v>
      </c>
      <c r="P34" s="73">
        <v>43595</v>
      </c>
      <c r="Q34" s="63" t="s">
        <v>155</v>
      </c>
      <c r="R34" s="74">
        <v>27</v>
      </c>
      <c r="S34" s="74" t="s">
        <v>100</v>
      </c>
      <c r="T34" s="47"/>
    </row>
    <row r="35" spans="1:20" x14ac:dyDescent="0.3">
      <c r="A35" s="4">
        <v>31</v>
      </c>
      <c r="B35" s="17" t="s">
        <v>62</v>
      </c>
      <c r="C35" s="63" t="s">
        <v>359</v>
      </c>
      <c r="D35" s="63" t="s">
        <v>23</v>
      </c>
      <c r="E35" s="74">
        <v>18180307902</v>
      </c>
      <c r="F35" s="74" t="s">
        <v>236</v>
      </c>
      <c r="G35" s="63"/>
      <c r="H35" s="63"/>
      <c r="I35" s="56">
        <f t="shared" si="0"/>
        <v>0</v>
      </c>
      <c r="J35" s="74">
        <v>9864426022</v>
      </c>
      <c r="K35" s="63" t="s">
        <v>159</v>
      </c>
      <c r="L35" s="85" t="s">
        <v>360</v>
      </c>
      <c r="M35" s="71">
        <v>8761817110</v>
      </c>
      <c r="N35" s="63" t="s">
        <v>361</v>
      </c>
      <c r="O35" s="72">
        <v>9957665408</v>
      </c>
      <c r="P35" s="73">
        <v>43596</v>
      </c>
      <c r="Q35" s="63" t="s">
        <v>162</v>
      </c>
      <c r="R35" s="74">
        <v>24</v>
      </c>
      <c r="S35" s="74" t="s">
        <v>100</v>
      </c>
      <c r="T35" s="18"/>
    </row>
    <row r="36" spans="1:20" x14ac:dyDescent="0.3">
      <c r="A36" s="4">
        <v>32</v>
      </c>
      <c r="B36" s="17" t="s">
        <v>63</v>
      </c>
      <c r="C36" s="63" t="s">
        <v>347</v>
      </c>
      <c r="D36" s="63" t="s">
        <v>23</v>
      </c>
      <c r="E36" s="95">
        <v>18180111201</v>
      </c>
      <c r="F36" s="74" t="s">
        <v>131</v>
      </c>
      <c r="G36" s="63">
        <v>0</v>
      </c>
      <c r="H36" s="63">
        <v>0</v>
      </c>
      <c r="I36" s="56">
        <f t="shared" si="0"/>
        <v>0</v>
      </c>
      <c r="J36" s="74">
        <v>7002135214</v>
      </c>
      <c r="K36" s="63" t="s">
        <v>348</v>
      </c>
      <c r="L36" s="85" t="s">
        <v>349</v>
      </c>
      <c r="M36" s="71">
        <v>9854807975</v>
      </c>
      <c r="N36" s="63" t="s">
        <v>350</v>
      </c>
      <c r="O36" s="72">
        <v>9957782478</v>
      </c>
      <c r="P36" s="73">
        <v>43596</v>
      </c>
      <c r="Q36" s="63" t="s">
        <v>162</v>
      </c>
      <c r="R36" s="74">
        <v>27</v>
      </c>
      <c r="S36" s="74" t="s">
        <v>100</v>
      </c>
      <c r="T36" s="47"/>
    </row>
    <row r="37" spans="1:20" x14ac:dyDescent="0.3">
      <c r="A37" s="4">
        <v>33</v>
      </c>
      <c r="B37" s="17"/>
      <c r="C37" s="18"/>
      <c r="D37" s="18"/>
      <c r="E37" s="19"/>
      <c r="F37" s="18"/>
      <c r="G37" s="19"/>
      <c r="H37" s="19"/>
      <c r="I37" s="56">
        <f t="shared" si="0"/>
        <v>0</v>
      </c>
      <c r="J37" s="18"/>
      <c r="K37" s="18"/>
      <c r="L37" s="18"/>
      <c r="M37" s="18"/>
      <c r="N37" s="18"/>
      <c r="O37" s="18"/>
      <c r="P37" s="24">
        <v>43597</v>
      </c>
      <c r="Q37" s="18" t="s">
        <v>167</v>
      </c>
      <c r="R37" s="18"/>
      <c r="S37" s="18"/>
      <c r="T37" s="18"/>
    </row>
    <row r="38" spans="1:20" x14ac:dyDescent="0.3">
      <c r="A38" s="4">
        <v>34</v>
      </c>
      <c r="B38" s="17" t="s">
        <v>62</v>
      </c>
      <c r="C38" s="63" t="s">
        <v>359</v>
      </c>
      <c r="D38" s="63" t="s">
        <v>23</v>
      </c>
      <c r="E38" s="74">
        <v>18180307902</v>
      </c>
      <c r="F38" s="74" t="s">
        <v>236</v>
      </c>
      <c r="G38" s="63">
        <v>0</v>
      </c>
      <c r="H38" s="63">
        <v>0</v>
      </c>
      <c r="I38" s="56">
        <f t="shared" si="0"/>
        <v>0</v>
      </c>
      <c r="J38" s="74">
        <v>9864426022</v>
      </c>
      <c r="K38" s="63" t="s">
        <v>159</v>
      </c>
      <c r="L38" s="85" t="s">
        <v>360</v>
      </c>
      <c r="M38" s="71">
        <v>8761817110</v>
      </c>
      <c r="N38" s="63" t="s">
        <v>361</v>
      </c>
      <c r="O38" s="72">
        <v>9957665408</v>
      </c>
      <c r="P38" s="73">
        <v>43598</v>
      </c>
      <c r="Q38" s="63" t="s">
        <v>99</v>
      </c>
      <c r="R38" s="74">
        <v>24</v>
      </c>
      <c r="S38" s="74" t="s">
        <v>100</v>
      </c>
      <c r="T38" s="18"/>
    </row>
    <row r="39" spans="1:20" x14ac:dyDescent="0.3">
      <c r="A39" s="4">
        <v>35</v>
      </c>
      <c r="B39" s="17" t="s">
        <v>63</v>
      </c>
      <c r="C39" s="63" t="s">
        <v>347</v>
      </c>
      <c r="D39" s="63" t="s">
        <v>23</v>
      </c>
      <c r="E39" s="95">
        <v>18180111201</v>
      </c>
      <c r="F39" s="74" t="s">
        <v>131</v>
      </c>
      <c r="G39" s="63">
        <v>0</v>
      </c>
      <c r="H39" s="63">
        <v>0</v>
      </c>
      <c r="I39" s="56">
        <f t="shared" si="0"/>
        <v>0</v>
      </c>
      <c r="J39" s="74">
        <v>7002135214</v>
      </c>
      <c r="K39" s="63" t="s">
        <v>348</v>
      </c>
      <c r="L39" s="85" t="s">
        <v>349</v>
      </c>
      <c r="M39" s="71">
        <v>9854807975</v>
      </c>
      <c r="N39" s="63" t="s">
        <v>350</v>
      </c>
      <c r="O39" s="72">
        <v>9957782478</v>
      </c>
      <c r="P39" s="73">
        <v>43598</v>
      </c>
      <c r="Q39" s="63" t="s">
        <v>99</v>
      </c>
      <c r="R39" s="74">
        <v>27</v>
      </c>
      <c r="S39" s="74" t="s">
        <v>100</v>
      </c>
      <c r="T39" s="47"/>
    </row>
    <row r="40" spans="1:20" x14ac:dyDescent="0.3">
      <c r="A40" s="4">
        <v>36</v>
      </c>
      <c r="B40" s="17" t="s">
        <v>62</v>
      </c>
      <c r="C40" s="63" t="s">
        <v>362</v>
      </c>
      <c r="D40" s="63" t="s">
        <v>23</v>
      </c>
      <c r="E40" s="74">
        <v>18180305802</v>
      </c>
      <c r="F40" s="74" t="s">
        <v>131</v>
      </c>
      <c r="G40" s="63">
        <v>99</v>
      </c>
      <c r="H40" s="63">
        <v>105</v>
      </c>
      <c r="I40" s="56">
        <f t="shared" si="0"/>
        <v>204</v>
      </c>
      <c r="J40" s="74">
        <v>9435899778</v>
      </c>
      <c r="K40" s="63" t="s">
        <v>145</v>
      </c>
      <c r="L40" s="85" t="s">
        <v>146</v>
      </c>
      <c r="M40" s="71">
        <v>8133963887</v>
      </c>
      <c r="N40" s="63" t="s">
        <v>363</v>
      </c>
      <c r="O40" s="72">
        <v>9132655433</v>
      </c>
      <c r="P40" s="73">
        <v>43599</v>
      </c>
      <c r="Q40" s="63" t="s">
        <v>116</v>
      </c>
      <c r="R40" s="74">
        <v>28</v>
      </c>
      <c r="S40" s="74" t="s">
        <v>100</v>
      </c>
      <c r="T40" s="18"/>
    </row>
    <row r="41" spans="1:20" x14ac:dyDescent="0.3">
      <c r="A41" s="4">
        <v>37</v>
      </c>
      <c r="B41" s="17" t="s">
        <v>63</v>
      </c>
      <c r="C41" s="63" t="s">
        <v>364</v>
      </c>
      <c r="D41" s="63" t="s">
        <v>25</v>
      </c>
      <c r="E41" s="84" t="s">
        <v>365</v>
      </c>
      <c r="F41" s="74"/>
      <c r="G41" s="63">
        <v>17</v>
      </c>
      <c r="H41" s="63">
        <v>18</v>
      </c>
      <c r="I41" s="56">
        <f t="shared" si="0"/>
        <v>35</v>
      </c>
      <c r="J41" s="84" t="s">
        <v>368</v>
      </c>
      <c r="K41" s="63" t="s">
        <v>159</v>
      </c>
      <c r="L41" s="85" t="s">
        <v>360</v>
      </c>
      <c r="M41" s="71">
        <v>8761817110</v>
      </c>
      <c r="N41" s="63" t="s">
        <v>369</v>
      </c>
      <c r="O41" s="72">
        <v>9864969122</v>
      </c>
      <c r="P41" s="73">
        <v>43599</v>
      </c>
      <c r="Q41" s="63" t="s">
        <v>116</v>
      </c>
      <c r="R41" s="74">
        <v>25</v>
      </c>
      <c r="S41" s="74" t="s">
        <v>100</v>
      </c>
      <c r="T41" s="18"/>
    </row>
    <row r="42" spans="1:20" x14ac:dyDescent="0.3">
      <c r="A42" s="4">
        <v>38</v>
      </c>
      <c r="B42" s="17" t="s">
        <v>63</v>
      </c>
      <c r="C42" s="63" t="s">
        <v>366</v>
      </c>
      <c r="D42" s="63" t="s">
        <v>25</v>
      </c>
      <c r="E42" s="84" t="s">
        <v>367</v>
      </c>
      <c r="F42" s="74"/>
      <c r="G42" s="63">
        <v>17</v>
      </c>
      <c r="H42" s="63">
        <v>28</v>
      </c>
      <c r="I42" s="56">
        <f t="shared" si="0"/>
        <v>45</v>
      </c>
      <c r="J42" s="84" t="s">
        <v>370</v>
      </c>
      <c r="K42" s="63" t="s">
        <v>159</v>
      </c>
      <c r="L42" s="85" t="s">
        <v>360</v>
      </c>
      <c r="M42" s="71">
        <v>8761817110</v>
      </c>
      <c r="N42" s="63" t="s">
        <v>371</v>
      </c>
      <c r="O42" s="72">
        <v>9707283771</v>
      </c>
      <c r="P42" s="73">
        <v>43599</v>
      </c>
      <c r="Q42" s="63" t="s">
        <v>116</v>
      </c>
      <c r="R42" s="74">
        <v>25</v>
      </c>
      <c r="S42" s="74" t="s">
        <v>100</v>
      </c>
      <c r="T42" s="18"/>
    </row>
    <row r="43" spans="1:20" x14ac:dyDescent="0.3">
      <c r="A43" s="4">
        <v>39</v>
      </c>
      <c r="B43" s="17" t="s">
        <v>62</v>
      </c>
      <c r="C43" s="63" t="s">
        <v>362</v>
      </c>
      <c r="D43" s="63" t="s">
        <v>23</v>
      </c>
      <c r="E43" s="74">
        <v>18180305802</v>
      </c>
      <c r="F43" s="74" t="s">
        <v>131</v>
      </c>
      <c r="G43" s="63">
        <v>99</v>
      </c>
      <c r="H43" s="63">
        <v>105</v>
      </c>
      <c r="I43" s="56">
        <f t="shared" si="0"/>
        <v>204</v>
      </c>
      <c r="J43" s="74">
        <v>9435899778</v>
      </c>
      <c r="K43" s="63" t="s">
        <v>145</v>
      </c>
      <c r="L43" s="85" t="s">
        <v>146</v>
      </c>
      <c r="M43" s="71">
        <v>8133963887</v>
      </c>
      <c r="N43" s="63" t="s">
        <v>363</v>
      </c>
      <c r="O43" s="72">
        <v>9132655433</v>
      </c>
      <c r="P43" s="73">
        <v>43600</v>
      </c>
      <c r="Q43" s="63" t="s">
        <v>135</v>
      </c>
      <c r="R43" s="74">
        <v>28</v>
      </c>
      <c r="S43" s="74" t="s">
        <v>100</v>
      </c>
      <c r="T43" s="18"/>
    </row>
    <row r="44" spans="1:20" x14ac:dyDescent="0.3">
      <c r="A44" s="4">
        <v>40</v>
      </c>
      <c r="B44" s="17" t="s">
        <v>63</v>
      </c>
      <c r="C44" s="63" t="s">
        <v>136</v>
      </c>
      <c r="D44" s="18"/>
      <c r="E44" s="19"/>
      <c r="F44" s="18"/>
      <c r="G44" s="19"/>
      <c r="H44" s="19"/>
      <c r="I44" s="56">
        <f t="shared" si="0"/>
        <v>0</v>
      </c>
      <c r="J44" s="18"/>
      <c r="K44" s="18"/>
      <c r="L44" s="18"/>
      <c r="M44" s="18"/>
      <c r="N44" s="18"/>
      <c r="O44" s="18"/>
      <c r="P44" s="73">
        <v>43600</v>
      </c>
      <c r="Q44" s="63" t="s">
        <v>135</v>
      </c>
      <c r="R44" s="18"/>
      <c r="S44" s="18"/>
      <c r="T44" s="18"/>
    </row>
    <row r="45" spans="1:20" x14ac:dyDescent="0.3">
      <c r="A45" s="4">
        <v>41</v>
      </c>
      <c r="B45" s="17" t="s">
        <v>62</v>
      </c>
      <c r="C45" s="63" t="s">
        <v>372</v>
      </c>
      <c r="D45" s="63" t="s">
        <v>23</v>
      </c>
      <c r="E45" s="74">
        <v>18180305801</v>
      </c>
      <c r="F45" s="74" t="s">
        <v>104</v>
      </c>
      <c r="G45" s="63">
        <v>31</v>
      </c>
      <c r="H45" s="63">
        <v>38</v>
      </c>
      <c r="I45" s="56">
        <f t="shared" si="0"/>
        <v>69</v>
      </c>
      <c r="J45" s="74">
        <v>9707831256</v>
      </c>
      <c r="K45" s="63" t="s">
        <v>145</v>
      </c>
      <c r="L45" s="85" t="s">
        <v>146</v>
      </c>
      <c r="M45" s="71">
        <v>8133963887</v>
      </c>
      <c r="N45" s="63" t="s">
        <v>363</v>
      </c>
      <c r="O45" s="72">
        <v>9132655433</v>
      </c>
      <c r="P45" s="73">
        <v>43601</v>
      </c>
      <c r="Q45" s="63" t="s">
        <v>141</v>
      </c>
      <c r="R45" s="74">
        <v>28</v>
      </c>
      <c r="S45" s="74" t="s">
        <v>100</v>
      </c>
      <c r="T45" s="18"/>
    </row>
    <row r="46" spans="1:20" x14ac:dyDescent="0.3">
      <c r="A46" s="4">
        <v>42</v>
      </c>
      <c r="B46" s="17" t="s">
        <v>62</v>
      </c>
      <c r="C46" s="63" t="s">
        <v>373</v>
      </c>
      <c r="D46" s="63" t="s">
        <v>23</v>
      </c>
      <c r="E46" s="74">
        <v>18180305901</v>
      </c>
      <c r="F46" s="74" t="s">
        <v>104</v>
      </c>
      <c r="G46" s="63">
        <v>7</v>
      </c>
      <c r="H46" s="63">
        <v>6</v>
      </c>
      <c r="I46" s="56">
        <f t="shared" si="0"/>
        <v>13</v>
      </c>
      <c r="J46" s="74">
        <v>9954126187</v>
      </c>
      <c r="K46" s="63" t="s">
        <v>145</v>
      </c>
      <c r="L46" s="85" t="s">
        <v>146</v>
      </c>
      <c r="M46" s="71">
        <v>8133963887</v>
      </c>
      <c r="N46" s="63" t="s">
        <v>374</v>
      </c>
      <c r="O46" s="72">
        <v>8011551907</v>
      </c>
      <c r="P46" s="73">
        <v>43601</v>
      </c>
      <c r="Q46" s="63" t="s">
        <v>141</v>
      </c>
      <c r="R46" s="74">
        <v>29</v>
      </c>
      <c r="S46" s="74" t="s">
        <v>100</v>
      </c>
      <c r="T46" s="18"/>
    </row>
    <row r="47" spans="1:20" x14ac:dyDescent="0.3">
      <c r="A47" s="4">
        <v>43</v>
      </c>
      <c r="B47" s="17" t="s">
        <v>63</v>
      </c>
      <c r="C47" s="63" t="s">
        <v>375</v>
      </c>
      <c r="D47" s="63" t="s">
        <v>23</v>
      </c>
      <c r="E47" s="74">
        <v>18180312601</v>
      </c>
      <c r="F47" s="74" t="s">
        <v>376</v>
      </c>
      <c r="G47" s="63">
        <v>317</v>
      </c>
      <c r="H47" s="63">
        <v>55</v>
      </c>
      <c r="I47" s="56">
        <f t="shared" si="0"/>
        <v>372</v>
      </c>
      <c r="J47" s="74">
        <v>9435705460</v>
      </c>
      <c r="K47" s="63" t="s">
        <v>96</v>
      </c>
      <c r="L47" s="85" t="s">
        <v>377</v>
      </c>
      <c r="M47" s="71">
        <v>9435610106</v>
      </c>
      <c r="N47" s="63" t="s">
        <v>378</v>
      </c>
      <c r="O47" s="72">
        <v>9864292305</v>
      </c>
      <c r="P47" s="73">
        <v>43601</v>
      </c>
      <c r="Q47" s="63" t="s">
        <v>141</v>
      </c>
      <c r="R47" s="74">
        <v>17</v>
      </c>
      <c r="S47" s="74" t="s">
        <v>100</v>
      </c>
      <c r="T47" s="18"/>
    </row>
    <row r="48" spans="1:20" x14ac:dyDescent="0.3">
      <c r="A48" s="4">
        <v>44</v>
      </c>
      <c r="B48" s="17" t="s">
        <v>62</v>
      </c>
      <c r="C48" s="63" t="s">
        <v>379</v>
      </c>
      <c r="D48" s="63" t="s">
        <v>23</v>
      </c>
      <c r="E48" s="74">
        <v>18180305902</v>
      </c>
      <c r="F48" s="74" t="s">
        <v>104</v>
      </c>
      <c r="G48" s="63">
        <v>14</v>
      </c>
      <c r="H48" s="63">
        <v>6</v>
      </c>
      <c r="I48" s="56">
        <f t="shared" si="0"/>
        <v>20</v>
      </c>
      <c r="J48" s="74">
        <v>9859894918</v>
      </c>
      <c r="K48" s="63" t="s">
        <v>145</v>
      </c>
      <c r="L48" s="85" t="s">
        <v>146</v>
      </c>
      <c r="M48" s="71">
        <v>8133963887</v>
      </c>
      <c r="N48" s="63" t="s">
        <v>374</v>
      </c>
      <c r="O48" s="72">
        <v>8011551907</v>
      </c>
      <c r="P48" s="73">
        <v>43602</v>
      </c>
      <c r="Q48" s="63" t="s">
        <v>155</v>
      </c>
      <c r="R48" s="74">
        <v>29</v>
      </c>
      <c r="S48" s="74" t="s">
        <v>100</v>
      </c>
      <c r="T48" s="18"/>
    </row>
    <row r="49" spans="1:20" x14ac:dyDescent="0.3">
      <c r="A49" s="4">
        <v>45</v>
      </c>
      <c r="B49" s="17" t="s">
        <v>62</v>
      </c>
      <c r="C49" s="63" t="s">
        <v>380</v>
      </c>
      <c r="D49" s="63" t="s">
        <v>23</v>
      </c>
      <c r="E49" s="74">
        <v>18180305903</v>
      </c>
      <c r="F49" s="74" t="s">
        <v>104</v>
      </c>
      <c r="G49" s="63">
        <v>17</v>
      </c>
      <c r="H49" s="63">
        <v>17</v>
      </c>
      <c r="I49" s="56">
        <f t="shared" si="0"/>
        <v>34</v>
      </c>
      <c r="J49" s="74">
        <v>8254948984</v>
      </c>
      <c r="K49" s="63" t="s">
        <v>145</v>
      </c>
      <c r="L49" s="85" t="s">
        <v>146</v>
      </c>
      <c r="M49" s="71">
        <v>8133963887</v>
      </c>
      <c r="N49" s="63" t="s">
        <v>374</v>
      </c>
      <c r="O49" s="72">
        <v>8011551907</v>
      </c>
      <c r="P49" s="73">
        <v>43602</v>
      </c>
      <c r="Q49" s="63" t="s">
        <v>155</v>
      </c>
      <c r="R49" s="74">
        <v>29</v>
      </c>
      <c r="S49" s="74" t="s">
        <v>100</v>
      </c>
      <c r="T49" s="18"/>
    </row>
    <row r="50" spans="1:20" x14ac:dyDescent="0.3">
      <c r="A50" s="4">
        <v>46</v>
      </c>
      <c r="B50" s="17" t="s">
        <v>63</v>
      </c>
      <c r="C50" s="63" t="s">
        <v>375</v>
      </c>
      <c r="D50" s="63" t="s">
        <v>23</v>
      </c>
      <c r="E50" s="74">
        <v>18180312601</v>
      </c>
      <c r="F50" s="74" t="s">
        <v>376</v>
      </c>
      <c r="G50" s="63">
        <v>0</v>
      </c>
      <c r="H50" s="63">
        <v>0</v>
      </c>
      <c r="I50" s="56">
        <f t="shared" si="0"/>
        <v>0</v>
      </c>
      <c r="J50" s="74">
        <v>9435705460</v>
      </c>
      <c r="K50" s="63" t="s">
        <v>96</v>
      </c>
      <c r="L50" s="85" t="s">
        <v>377</v>
      </c>
      <c r="M50" s="71">
        <v>9435610106</v>
      </c>
      <c r="N50" s="63" t="s">
        <v>378</v>
      </c>
      <c r="O50" s="72">
        <v>9864292305</v>
      </c>
      <c r="P50" s="73">
        <v>43602</v>
      </c>
      <c r="Q50" s="63" t="s">
        <v>155</v>
      </c>
      <c r="R50" s="74">
        <v>17</v>
      </c>
      <c r="S50" s="74" t="s">
        <v>100</v>
      </c>
      <c r="T50" s="18"/>
    </row>
    <row r="51" spans="1:20" x14ac:dyDescent="0.3">
      <c r="A51" s="4">
        <v>47</v>
      </c>
      <c r="B51" s="17"/>
      <c r="C51" s="18" t="s">
        <v>381</v>
      </c>
      <c r="D51" s="18"/>
      <c r="E51" s="19"/>
      <c r="F51" s="18"/>
      <c r="G51" s="19"/>
      <c r="H51" s="19"/>
      <c r="I51" s="56">
        <f t="shared" si="0"/>
        <v>0</v>
      </c>
      <c r="J51" s="18"/>
      <c r="K51" s="18"/>
      <c r="L51" s="18"/>
      <c r="M51" s="18"/>
      <c r="N51" s="18"/>
      <c r="O51" s="18"/>
      <c r="P51" s="24">
        <v>43603</v>
      </c>
      <c r="Q51" s="18" t="s">
        <v>162</v>
      </c>
      <c r="R51" s="18"/>
      <c r="S51" s="18"/>
      <c r="T51" s="18"/>
    </row>
    <row r="52" spans="1:20" x14ac:dyDescent="0.3">
      <c r="A52" s="4">
        <v>48</v>
      </c>
      <c r="B52" s="17"/>
      <c r="C52" s="18" t="s">
        <v>382</v>
      </c>
      <c r="D52" s="18"/>
      <c r="E52" s="19"/>
      <c r="F52" s="18"/>
      <c r="G52" s="19"/>
      <c r="H52" s="19"/>
      <c r="I52" s="56">
        <f t="shared" si="0"/>
        <v>0</v>
      </c>
      <c r="J52" s="18"/>
      <c r="K52" s="18"/>
      <c r="L52" s="18"/>
      <c r="M52" s="18"/>
      <c r="N52" s="18"/>
      <c r="O52" s="18"/>
      <c r="P52" s="24">
        <v>43604</v>
      </c>
      <c r="Q52" s="18" t="s">
        <v>167</v>
      </c>
      <c r="R52" s="18"/>
      <c r="S52" s="18"/>
      <c r="T52" s="18"/>
    </row>
    <row r="53" spans="1:20" x14ac:dyDescent="0.3">
      <c r="A53" s="4">
        <v>49</v>
      </c>
      <c r="B53" s="17" t="s">
        <v>62</v>
      </c>
      <c r="C53" s="18" t="s">
        <v>383</v>
      </c>
      <c r="D53" s="18" t="s">
        <v>25</v>
      </c>
      <c r="E53" s="65" t="s">
        <v>384</v>
      </c>
      <c r="F53" s="47"/>
      <c r="G53" s="97">
        <v>26</v>
      </c>
      <c r="H53" s="97">
        <v>25</v>
      </c>
      <c r="I53" s="56">
        <f t="shared" si="0"/>
        <v>51</v>
      </c>
      <c r="J53" s="65" t="s">
        <v>387</v>
      </c>
      <c r="K53" s="18" t="s">
        <v>388</v>
      </c>
      <c r="L53" s="85" t="s">
        <v>389</v>
      </c>
      <c r="M53" s="71">
        <v>9401451605</v>
      </c>
      <c r="N53" s="63" t="s">
        <v>390</v>
      </c>
      <c r="O53" s="72">
        <v>9859745079</v>
      </c>
      <c r="P53" s="73">
        <v>43605</v>
      </c>
      <c r="Q53" s="18" t="s">
        <v>99</v>
      </c>
      <c r="R53" s="47">
        <v>16</v>
      </c>
      <c r="S53" s="47" t="s">
        <v>100</v>
      </c>
      <c r="T53" s="18"/>
    </row>
    <row r="54" spans="1:20" x14ac:dyDescent="0.3">
      <c r="A54" s="4">
        <v>50</v>
      </c>
      <c r="B54" s="17" t="s">
        <v>62</v>
      </c>
      <c r="C54" s="63" t="s">
        <v>385</v>
      </c>
      <c r="D54" s="63" t="s">
        <v>23</v>
      </c>
      <c r="E54" s="74">
        <v>18180301705</v>
      </c>
      <c r="F54" s="74" t="s">
        <v>104</v>
      </c>
      <c r="G54" s="63">
        <v>16</v>
      </c>
      <c r="H54" s="63">
        <v>21</v>
      </c>
      <c r="I54" s="56">
        <f t="shared" si="0"/>
        <v>37</v>
      </c>
      <c r="J54" s="74">
        <v>9864998602</v>
      </c>
      <c r="K54" s="18" t="s">
        <v>388</v>
      </c>
      <c r="L54" s="85" t="s">
        <v>389</v>
      </c>
      <c r="M54" s="71">
        <v>9401451605</v>
      </c>
      <c r="N54" s="63" t="s">
        <v>390</v>
      </c>
      <c r="O54" s="72">
        <v>9859745079</v>
      </c>
      <c r="P54" s="73">
        <v>43605</v>
      </c>
      <c r="Q54" s="18" t="s">
        <v>99</v>
      </c>
      <c r="R54" s="74">
        <v>16</v>
      </c>
      <c r="S54" s="74" t="s">
        <v>100</v>
      </c>
      <c r="T54" s="18"/>
    </row>
    <row r="55" spans="1:20" x14ac:dyDescent="0.3">
      <c r="A55" s="4">
        <v>51</v>
      </c>
      <c r="B55" s="17" t="s">
        <v>62</v>
      </c>
      <c r="C55" s="63" t="s">
        <v>386</v>
      </c>
      <c r="D55" s="63" t="s">
        <v>23</v>
      </c>
      <c r="E55" s="74">
        <v>18180301707</v>
      </c>
      <c r="F55" s="74" t="s">
        <v>104</v>
      </c>
      <c r="G55" s="63">
        <v>30</v>
      </c>
      <c r="H55" s="63">
        <v>26</v>
      </c>
      <c r="I55" s="56">
        <f t="shared" si="0"/>
        <v>56</v>
      </c>
      <c r="J55" s="74">
        <v>9854191924</v>
      </c>
      <c r="K55" s="18" t="s">
        <v>388</v>
      </c>
      <c r="L55" s="85" t="s">
        <v>389</v>
      </c>
      <c r="M55" s="71">
        <v>9401451605</v>
      </c>
      <c r="N55" s="63" t="s">
        <v>390</v>
      </c>
      <c r="O55" s="72">
        <v>9859745079</v>
      </c>
      <c r="P55" s="73">
        <v>43605</v>
      </c>
      <c r="Q55" s="18" t="s">
        <v>99</v>
      </c>
      <c r="R55" s="74">
        <v>16</v>
      </c>
      <c r="S55" s="74" t="s">
        <v>100</v>
      </c>
      <c r="T55" s="18"/>
    </row>
    <row r="56" spans="1:20" x14ac:dyDescent="0.3">
      <c r="A56" s="4">
        <v>52</v>
      </c>
      <c r="B56" s="17" t="s">
        <v>63</v>
      </c>
      <c r="C56" s="63" t="s">
        <v>375</v>
      </c>
      <c r="D56" s="63" t="s">
        <v>23</v>
      </c>
      <c r="E56" s="74">
        <v>18180312601</v>
      </c>
      <c r="F56" s="74" t="s">
        <v>376</v>
      </c>
      <c r="G56" s="63">
        <v>0</v>
      </c>
      <c r="H56" s="63">
        <v>0</v>
      </c>
      <c r="I56" s="56">
        <f t="shared" si="0"/>
        <v>0</v>
      </c>
      <c r="J56" s="74">
        <v>9435705460</v>
      </c>
      <c r="K56" s="63" t="s">
        <v>96</v>
      </c>
      <c r="L56" s="85" t="s">
        <v>377</v>
      </c>
      <c r="M56" s="71">
        <v>9435610106</v>
      </c>
      <c r="N56" s="63" t="s">
        <v>378</v>
      </c>
      <c r="O56" s="72">
        <v>9864292305</v>
      </c>
      <c r="P56" s="73">
        <v>43605</v>
      </c>
      <c r="Q56" s="18" t="s">
        <v>99</v>
      </c>
      <c r="R56" s="18">
        <v>17</v>
      </c>
      <c r="S56" s="18" t="s">
        <v>100</v>
      </c>
      <c r="T56" s="18"/>
    </row>
    <row r="57" spans="1:20" x14ac:dyDescent="0.3">
      <c r="A57" s="4">
        <v>53</v>
      </c>
      <c r="B57" s="17" t="s">
        <v>62</v>
      </c>
      <c r="C57" s="63" t="s">
        <v>391</v>
      </c>
      <c r="D57" s="63" t="s">
        <v>25</v>
      </c>
      <c r="E57" s="65" t="s">
        <v>392</v>
      </c>
      <c r="F57" s="74"/>
      <c r="G57" s="63">
        <v>25</v>
      </c>
      <c r="H57" s="63">
        <v>26</v>
      </c>
      <c r="I57" s="56">
        <f t="shared" si="0"/>
        <v>51</v>
      </c>
      <c r="J57" s="65" t="s">
        <v>395</v>
      </c>
      <c r="K57" s="63" t="s">
        <v>388</v>
      </c>
      <c r="L57" s="85" t="s">
        <v>389</v>
      </c>
      <c r="M57" s="71">
        <v>9401451605</v>
      </c>
      <c r="N57" s="63" t="s">
        <v>396</v>
      </c>
      <c r="O57" s="72">
        <v>9854604745</v>
      </c>
      <c r="P57" s="73">
        <v>43606</v>
      </c>
      <c r="Q57" s="63" t="s">
        <v>116</v>
      </c>
      <c r="R57" s="74">
        <v>16</v>
      </c>
      <c r="S57" s="74" t="s">
        <v>100</v>
      </c>
      <c r="T57" s="18"/>
    </row>
    <row r="58" spans="1:20" x14ac:dyDescent="0.3">
      <c r="A58" s="4">
        <v>54</v>
      </c>
      <c r="B58" s="17" t="s">
        <v>62</v>
      </c>
      <c r="C58" s="63" t="s">
        <v>393</v>
      </c>
      <c r="D58" s="63" t="s">
        <v>23</v>
      </c>
      <c r="E58" s="74">
        <v>18180301706</v>
      </c>
      <c r="F58" s="74" t="s">
        <v>236</v>
      </c>
      <c r="G58" s="63">
        <v>8</v>
      </c>
      <c r="H58" s="63">
        <v>26</v>
      </c>
      <c r="I58" s="56">
        <f t="shared" si="0"/>
        <v>34</v>
      </c>
      <c r="J58" s="74">
        <v>9854858645</v>
      </c>
      <c r="K58" s="63" t="s">
        <v>388</v>
      </c>
      <c r="L58" s="85" t="s">
        <v>389</v>
      </c>
      <c r="M58" s="71">
        <v>9401451605</v>
      </c>
      <c r="N58" s="63" t="s">
        <v>396</v>
      </c>
      <c r="O58" s="72">
        <v>9854604745</v>
      </c>
      <c r="P58" s="73">
        <v>43606</v>
      </c>
      <c r="Q58" s="63" t="s">
        <v>116</v>
      </c>
      <c r="R58" s="74">
        <v>16</v>
      </c>
      <c r="S58" s="74" t="s">
        <v>100</v>
      </c>
      <c r="T58" s="18"/>
    </row>
    <row r="59" spans="1:20" x14ac:dyDescent="0.3">
      <c r="A59" s="4">
        <v>55</v>
      </c>
      <c r="B59" s="17" t="s">
        <v>62</v>
      </c>
      <c r="C59" s="63" t="s">
        <v>394</v>
      </c>
      <c r="D59" s="63" t="s">
        <v>23</v>
      </c>
      <c r="E59" s="74">
        <v>18180301709</v>
      </c>
      <c r="F59" s="74" t="s">
        <v>131</v>
      </c>
      <c r="G59" s="63">
        <v>0</v>
      </c>
      <c r="H59" s="63">
        <v>58</v>
      </c>
      <c r="I59" s="56">
        <f t="shared" si="0"/>
        <v>58</v>
      </c>
      <c r="J59" s="74">
        <v>9859312081</v>
      </c>
      <c r="K59" s="63" t="s">
        <v>388</v>
      </c>
      <c r="L59" s="85" t="s">
        <v>389</v>
      </c>
      <c r="M59" s="71">
        <v>9401451605</v>
      </c>
      <c r="N59" s="63" t="s">
        <v>396</v>
      </c>
      <c r="O59" s="72">
        <v>9854604745</v>
      </c>
      <c r="P59" s="73">
        <v>43606</v>
      </c>
      <c r="Q59" s="63" t="s">
        <v>116</v>
      </c>
      <c r="R59" s="74">
        <v>16</v>
      </c>
      <c r="S59" s="74" t="s">
        <v>100</v>
      </c>
      <c r="T59" s="18"/>
    </row>
    <row r="60" spans="1:20" x14ac:dyDescent="0.3">
      <c r="A60" s="4">
        <v>56</v>
      </c>
      <c r="B60" s="17" t="s">
        <v>63</v>
      </c>
      <c r="C60" s="63" t="s">
        <v>375</v>
      </c>
      <c r="D60" s="63" t="s">
        <v>23</v>
      </c>
      <c r="E60" s="74">
        <v>18180312601</v>
      </c>
      <c r="F60" s="74" t="s">
        <v>376</v>
      </c>
      <c r="G60" s="63">
        <v>0</v>
      </c>
      <c r="H60" s="63">
        <v>0</v>
      </c>
      <c r="I60" s="56">
        <f t="shared" si="0"/>
        <v>0</v>
      </c>
      <c r="J60" s="74">
        <v>9435705460</v>
      </c>
      <c r="K60" s="63" t="s">
        <v>96</v>
      </c>
      <c r="L60" s="85" t="s">
        <v>377</v>
      </c>
      <c r="M60" s="71">
        <v>9435610106</v>
      </c>
      <c r="N60" s="63" t="s">
        <v>378</v>
      </c>
      <c r="O60" s="72">
        <v>9864292305</v>
      </c>
      <c r="P60" s="73">
        <v>43606</v>
      </c>
      <c r="Q60" s="63" t="s">
        <v>116</v>
      </c>
      <c r="R60" s="18">
        <v>17</v>
      </c>
      <c r="S60" s="18" t="s">
        <v>100</v>
      </c>
      <c r="T60" s="18"/>
    </row>
    <row r="61" spans="1:20" x14ac:dyDescent="0.3">
      <c r="A61" s="4">
        <v>57</v>
      </c>
      <c r="B61" s="17" t="s">
        <v>62</v>
      </c>
      <c r="C61" s="63" t="s">
        <v>136</v>
      </c>
      <c r="D61" s="54"/>
      <c r="E61" s="17"/>
      <c r="F61" s="54"/>
      <c r="G61" s="17"/>
      <c r="H61" s="17"/>
      <c r="I61" s="56">
        <f t="shared" si="0"/>
        <v>0</v>
      </c>
      <c r="J61" s="54"/>
      <c r="K61" s="54"/>
      <c r="L61" s="54"/>
      <c r="M61" s="54"/>
      <c r="N61" s="54"/>
      <c r="O61" s="54"/>
      <c r="P61" s="24">
        <v>43607</v>
      </c>
      <c r="Q61" s="18" t="s">
        <v>135</v>
      </c>
      <c r="R61" s="18"/>
      <c r="S61" s="18"/>
      <c r="T61" s="18"/>
    </row>
    <row r="62" spans="1:20" x14ac:dyDescent="0.3">
      <c r="A62" s="4">
        <v>58</v>
      </c>
      <c r="B62" s="17" t="s">
        <v>63</v>
      </c>
      <c r="C62" s="63" t="s">
        <v>397</v>
      </c>
      <c r="D62" s="63" t="s">
        <v>23</v>
      </c>
      <c r="E62" s="74">
        <v>18180301004</v>
      </c>
      <c r="F62" s="74" t="s">
        <v>236</v>
      </c>
      <c r="G62" s="96">
        <v>75</v>
      </c>
      <c r="H62" s="96">
        <v>76</v>
      </c>
      <c r="I62" s="56">
        <f t="shared" si="0"/>
        <v>151</v>
      </c>
      <c r="J62" s="74">
        <v>9401112273</v>
      </c>
      <c r="K62" s="63" t="s">
        <v>308</v>
      </c>
      <c r="L62" s="85" t="s">
        <v>309</v>
      </c>
      <c r="M62" s="71">
        <v>9613060459</v>
      </c>
      <c r="N62" s="63" t="s">
        <v>398</v>
      </c>
      <c r="O62" s="72">
        <v>8486612960</v>
      </c>
      <c r="P62" s="24">
        <v>43607</v>
      </c>
      <c r="Q62" s="18" t="s">
        <v>135</v>
      </c>
      <c r="R62" s="74">
        <v>27</v>
      </c>
      <c r="S62" s="74" t="s">
        <v>100</v>
      </c>
      <c r="T62" s="18"/>
    </row>
    <row r="63" spans="1:20" x14ac:dyDescent="0.3">
      <c r="A63" s="4">
        <v>59</v>
      </c>
      <c r="B63" s="17" t="s">
        <v>62</v>
      </c>
      <c r="C63" s="63" t="s">
        <v>399</v>
      </c>
      <c r="D63" s="63" t="s">
        <v>25</v>
      </c>
      <c r="E63" s="65" t="s">
        <v>400</v>
      </c>
      <c r="F63" s="74"/>
      <c r="G63" s="63">
        <v>45</v>
      </c>
      <c r="H63" s="63">
        <v>37</v>
      </c>
      <c r="I63" s="56">
        <f t="shared" si="0"/>
        <v>82</v>
      </c>
      <c r="J63" s="65" t="s">
        <v>403</v>
      </c>
      <c r="K63" s="63" t="s">
        <v>173</v>
      </c>
      <c r="L63" s="85" t="s">
        <v>174</v>
      </c>
      <c r="M63" s="71">
        <v>9707227084</v>
      </c>
      <c r="N63" s="63" t="s">
        <v>356</v>
      </c>
      <c r="O63" s="72">
        <v>8486325894</v>
      </c>
      <c r="P63" s="73">
        <v>43608</v>
      </c>
      <c r="Q63" s="63" t="s">
        <v>141</v>
      </c>
      <c r="R63" s="74">
        <v>23</v>
      </c>
      <c r="S63" s="74" t="s">
        <v>100</v>
      </c>
      <c r="T63" s="18"/>
    </row>
    <row r="64" spans="1:20" x14ac:dyDescent="0.3">
      <c r="A64" s="4">
        <v>60</v>
      </c>
      <c r="B64" s="17" t="s">
        <v>62</v>
      </c>
      <c r="C64" s="63" t="s">
        <v>401</v>
      </c>
      <c r="D64" s="63" t="s">
        <v>25</v>
      </c>
      <c r="E64" s="65" t="s">
        <v>402</v>
      </c>
      <c r="F64" s="74"/>
      <c r="G64" s="63">
        <v>14</v>
      </c>
      <c r="H64" s="63">
        <v>18</v>
      </c>
      <c r="I64" s="56">
        <f t="shared" si="0"/>
        <v>32</v>
      </c>
      <c r="J64" s="65" t="s">
        <v>404</v>
      </c>
      <c r="K64" s="63" t="s">
        <v>173</v>
      </c>
      <c r="L64" s="85" t="s">
        <v>174</v>
      </c>
      <c r="M64" s="71">
        <v>9707227084</v>
      </c>
      <c r="N64" s="63" t="s">
        <v>405</v>
      </c>
      <c r="O64" s="72">
        <v>8474022979</v>
      </c>
      <c r="P64" s="73">
        <v>43608</v>
      </c>
      <c r="Q64" s="63" t="s">
        <v>141</v>
      </c>
      <c r="R64" s="74">
        <v>24</v>
      </c>
      <c r="S64" s="74" t="s">
        <v>100</v>
      </c>
      <c r="T64" s="18"/>
    </row>
    <row r="65" spans="1:20" x14ac:dyDescent="0.3">
      <c r="A65" s="4">
        <v>61</v>
      </c>
      <c r="B65" s="17" t="s">
        <v>63</v>
      </c>
      <c r="C65" s="63" t="s">
        <v>397</v>
      </c>
      <c r="D65" s="63" t="s">
        <v>23</v>
      </c>
      <c r="E65" s="74">
        <v>18180301004</v>
      </c>
      <c r="F65" s="74" t="s">
        <v>236</v>
      </c>
      <c r="G65" s="96">
        <v>0</v>
      </c>
      <c r="H65" s="96">
        <v>0</v>
      </c>
      <c r="I65" s="56">
        <f t="shared" si="0"/>
        <v>0</v>
      </c>
      <c r="J65" s="74">
        <v>9401112273</v>
      </c>
      <c r="K65" s="63" t="s">
        <v>308</v>
      </c>
      <c r="L65" s="85" t="s">
        <v>309</v>
      </c>
      <c r="M65" s="71">
        <v>9613060459</v>
      </c>
      <c r="N65" s="63" t="s">
        <v>398</v>
      </c>
      <c r="O65" s="72">
        <v>8486612960</v>
      </c>
      <c r="P65" s="73">
        <v>43608</v>
      </c>
      <c r="Q65" s="63" t="s">
        <v>141</v>
      </c>
      <c r="R65" s="74">
        <v>27</v>
      </c>
      <c r="S65" s="74" t="s">
        <v>100</v>
      </c>
      <c r="T65" s="18"/>
    </row>
    <row r="66" spans="1:20" x14ac:dyDescent="0.3">
      <c r="A66" s="4">
        <v>62</v>
      </c>
      <c r="B66" s="17" t="s">
        <v>63</v>
      </c>
      <c r="C66" s="18" t="s">
        <v>406</v>
      </c>
      <c r="D66" s="18" t="s">
        <v>25</v>
      </c>
      <c r="E66" s="19">
        <v>18313070108</v>
      </c>
      <c r="F66" s="18"/>
      <c r="G66" s="19">
        <v>25</v>
      </c>
      <c r="H66" s="19">
        <v>32</v>
      </c>
      <c r="I66" s="56">
        <f t="shared" si="0"/>
        <v>57</v>
      </c>
      <c r="J66" s="74">
        <v>8876253058</v>
      </c>
      <c r="K66" s="63" t="s">
        <v>308</v>
      </c>
      <c r="L66" s="85" t="s">
        <v>309</v>
      </c>
      <c r="M66" s="71">
        <v>9613060459</v>
      </c>
      <c r="N66" s="63" t="s">
        <v>398</v>
      </c>
      <c r="O66" s="72">
        <v>8486612960</v>
      </c>
      <c r="P66" s="73">
        <v>43608</v>
      </c>
      <c r="Q66" s="63" t="s">
        <v>141</v>
      </c>
      <c r="R66" s="74">
        <v>27</v>
      </c>
      <c r="S66" s="74" t="s">
        <v>100</v>
      </c>
      <c r="T66" s="18"/>
    </row>
    <row r="67" spans="1:20" x14ac:dyDescent="0.3">
      <c r="A67" s="4">
        <v>63</v>
      </c>
      <c r="B67" s="17" t="s">
        <v>62</v>
      </c>
      <c r="C67" s="63" t="s">
        <v>407</v>
      </c>
      <c r="D67" s="63" t="s">
        <v>25</v>
      </c>
      <c r="E67" s="65" t="s">
        <v>408</v>
      </c>
      <c r="F67" s="74"/>
      <c r="G67" s="63">
        <v>28</v>
      </c>
      <c r="H67" s="63">
        <v>30</v>
      </c>
      <c r="I67" s="56">
        <f t="shared" si="0"/>
        <v>58</v>
      </c>
      <c r="J67" s="65" t="s">
        <v>413</v>
      </c>
      <c r="K67" s="63" t="s">
        <v>241</v>
      </c>
      <c r="L67" s="85" t="s">
        <v>247</v>
      </c>
      <c r="M67" s="71">
        <v>9854634447</v>
      </c>
      <c r="N67" s="63" t="s">
        <v>414</v>
      </c>
      <c r="O67" s="72">
        <v>9365431417</v>
      </c>
      <c r="P67" s="73">
        <v>43609</v>
      </c>
      <c r="Q67" s="63" t="s">
        <v>155</v>
      </c>
      <c r="R67" s="74">
        <v>29</v>
      </c>
      <c r="S67" s="74" t="s">
        <v>100</v>
      </c>
      <c r="T67" s="18"/>
    </row>
    <row r="68" spans="1:20" x14ac:dyDescent="0.3">
      <c r="A68" s="4">
        <v>64</v>
      </c>
      <c r="B68" s="17" t="s">
        <v>62</v>
      </c>
      <c r="C68" s="63" t="s">
        <v>409</v>
      </c>
      <c r="D68" s="63" t="s">
        <v>25</v>
      </c>
      <c r="E68" s="65" t="s">
        <v>410</v>
      </c>
      <c r="F68" s="74"/>
      <c r="G68" s="63">
        <v>17</v>
      </c>
      <c r="H68" s="63">
        <v>20</v>
      </c>
      <c r="I68" s="56">
        <f t="shared" si="0"/>
        <v>37</v>
      </c>
      <c r="J68" s="65" t="s">
        <v>415</v>
      </c>
      <c r="K68" s="63" t="s">
        <v>241</v>
      </c>
      <c r="L68" s="85" t="s">
        <v>247</v>
      </c>
      <c r="M68" s="71">
        <v>9854634447</v>
      </c>
      <c r="N68" s="63" t="s">
        <v>414</v>
      </c>
      <c r="O68" s="72">
        <v>9365431417</v>
      </c>
      <c r="P68" s="73">
        <v>43609</v>
      </c>
      <c r="Q68" s="63" t="s">
        <v>155</v>
      </c>
      <c r="R68" s="74">
        <v>29</v>
      </c>
      <c r="S68" s="74" t="s">
        <v>100</v>
      </c>
      <c r="T68" s="18"/>
    </row>
    <row r="69" spans="1:20" x14ac:dyDescent="0.3">
      <c r="A69" s="4">
        <v>65</v>
      </c>
      <c r="B69" s="17" t="s">
        <v>63</v>
      </c>
      <c r="C69" s="63" t="s">
        <v>411</v>
      </c>
      <c r="D69" s="63" t="s">
        <v>25</v>
      </c>
      <c r="E69" s="84" t="s">
        <v>412</v>
      </c>
      <c r="F69" s="74"/>
      <c r="G69" s="63">
        <v>59</v>
      </c>
      <c r="H69" s="63">
        <v>71</v>
      </c>
      <c r="I69" s="56">
        <f t="shared" si="0"/>
        <v>130</v>
      </c>
      <c r="J69" s="84" t="s">
        <v>416</v>
      </c>
      <c r="K69" s="63" t="s">
        <v>348</v>
      </c>
      <c r="L69" s="85" t="s">
        <v>349</v>
      </c>
      <c r="M69" s="71">
        <v>9854807975</v>
      </c>
      <c r="N69" s="63" t="s">
        <v>350</v>
      </c>
      <c r="O69" s="72">
        <v>9957782478</v>
      </c>
      <c r="P69" s="73">
        <v>43609</v>
      </c>
      <c r="Q69" s="63" t="s">
        <v>155</v>
      </c>
      <c r="R69" s="74">
        <v>31</v>
      </c>
      <c r="S69" s="74" t="s">
        <v>100</v>
      </c>
      <c r="T69" s="18"/>
    </row>
    <row r="70" spans="1:20" x14ac:dyDescent="0.3">
      <c r="A70" s="4">
        <v>66</v>
      </c>
      <c r="B70" s="17" t="s">
        <v>62</v>
      </c>
      <c r="C70" s="63" t="s">
        <v>417</v>
      </c>
      <c r="D70" s="63" t="s">
        <v>25</v>
      </c>
      <c r="E70" s="84" t="s">
        <v>418</v>
      </c>
      <c r="F70" s="74"/>
      <c r="G70" s="63">
        <v>65</v>
      </c>
      <c r="H70" s="63">
        <v>55</v>
      </c>
      <c r="I70" s="56">
        <f t="shared" ref="I70:I133" si="1">SUM(G70:H70)</f>
        <v>120</v>
      </c>
      <c r="J70" s="84" t="s">
        <v>424</v>
      </c>
      <c r="K70" s="63" t="s">
        <v>348</v>
      </c>
      <c r="L70" s="85" t="s">
        <v>349</v>
      </c>
      <c r="M70" s="71">
        <v>9854807975</v>
      </c>
      <c r="N70" s="63" t="s">
        <v>425</v>
      </c>
      <c r="O70" s="72">
        <v>9577320751</v>
      </c>
      <c r="P70" s="73">
        <v>43610</v>
      </c>
      <c r="Q70" s="63" t="s">
        <v>162</v>
      </c>
      <c r="R70" s="74">
        <v>32</v>
      </c>
      <c r="S70" s="74" t="s">
        <v>100</v>
      </c>
      <c r="T70" s="18"/>
    </row>
    <row r="71" spans="1:20" x14ac:dyDescent="0.3">
      <c r="A71" s="4">
        <v>67</v>
      </c>
      <c r="B71" s="17" t="s">
        <v>63</v>
      </c>
      <c r="C71" s="63" t="s">
        <v>420</v>
      </c>
      <c r="D71" s="63" t="s">
        <v>25</v>
      </c>
      <c r="E71" s="84" t="s">
        <v>421</v>
      </c>
      <c r="F71" s="74"/>
      <c r="G71" s="63">
        <v>41</v>
      </c>
      <c r="H71" s="63">
        <v>51</v>
      </c>
      <c r="I71" s="56">
        <f t="shared" si="1"/>
        <v>92</v>
      </c>
      <c r="J71" s="84" t="s">
        <v>427</v>
      </c>
      <c r="K71" s="63" t="s">
        <v>348</v>
      </c>
      <c r="L71" s="85" t="s">
        <v>349</v>
      </c>
      <c r="M71" s="71">
        <v>9854807975</v>
      </c>
      <c r="N71" s="63" t="s">
        <v>428</v>
      </c>
      <c r="O71" s="72">
        <v>9613994377</v>
      </c>
      <c r="P71" s="73">
        <v>43610</v>
      </c>
      <c r="Q71" s="63" t="s">
        <v>162</v>
      </c>
      <c r="R71" s="74">
        <v>33</v>
      </c>
      <c r="S71" s="74" t="s">
        <v>100</v>
      </c>
      <c r="T71" s="18"/>
    </row>
    <row r="72" spans="1:20" x14ac:dyDescent="0.3">
      <c r="A72" s="4">
        <v>68</v>
      </c>
      <c r="B72" s="17" t="s">
        <v>63</v>
      </c>
      <c r="C72" s="63" t="s">
        <v>422</v>
      </c>
      <c r="D72" s="63" t="s">
        <v>23</v>
      </c>
      <c r="E72" s="98" t="s">
        <v>423</v>
      </c>
      <c r="F72" s="74" t="s">
        <v>104</v>
      </c>
      <c r="G72" s="63">
        <v>44</v>
      </c>
      <c r="H72" s="63">
        <v>38</v>
      </c>
      <c r="I72" s="56">
        <f t="shared" si="1"/>
        <v>82</v>
      </c>
      <c r="J72" s="74">
        <v>8473833032</v>
      </c>
      <c r="K72" s="63" t="s">
        <v>348</v>
      </c>
      <c r="L72" s="85" t="s">
        <v>349</v>
      </c>
      <c r="M72" s="71">
        <v>9854807975</v>
      </c>
      <c r="N72" s="63" t="s">
        <v>428</v>
      </c>
      <c r="O72" s="72">
        <v>9613994377</v>
      </c>
      <c r="P72" s="73">
        <v>43610</v>
      </c>
      <c r="Q72" s="63" t="s">
        <v>162</v>
      </c>
      <c r="R72" s="74">
        <v>33</v>
      </c>
      <c r="S72" s="74" t="s">
        <v>100</v>
      </c>
      <c r="T72" s="18"/>
    </row>
    <row r="73" spans="1:20" x14ac:dyDescent="0.3">
      <c r="A73" s="4">
        <v>69</v>
      </c>
      <c r="B73" s="17"/>
      <c r="C73" s="63"/>
      <c r="D73" s="63"/>
      <c r="E73" s="95"/>
      <c r="F73" s="74"/>
      <c r="G73" s="63"/>
      <c r="H73" s="63"/>
      <c r="I73" s="56">
        <f t="shared" si="1"/>
        <v>0</v>
      </c>
      <c r="J73" s="99"/>
      <c r="K73" s="63"/>
      <c r="L73" s="85"/>
      <c r="M73" s="71"/>
      <c r="N73" s="63"/>
      <c r="O73" s="72"/>
      <c r="P73" s="73">
        <v>43611</v>
      </c>
      <c r="Q73" s="63" t="s">
        <v>167</v>
      </c>
      <c r="R73" s="74"/>
      <c r="S73" s="74"/>
      <c r="T73" s="18"/>
    </row>
    <row r="74" spans="1:20" x14ac:dyDescent="0.3">
      <c r="A74" s="4">
        <v>70</v>
      </c>
      <c r="B74" s="17" t="s">
        <v>62</v>
      </c>
      <c r="C74" s="63" t="s">
        <v>419</v>
      </c>
      <c r="D74" s="63" t="s">
        <v>23</v>
      </c>
      <c r="E74" s="95">
        <v>18180111206</v>
      </c>
      <c r="F74" s="74" t="s">
        <v>104</v>
      </c>
      <c r="G74" s="63">
        <v>64</v>
      </c>
      <c r="H74" s="63">
        <v>42</v>
      </c>
      <c r="I74" s="56">
        <f t="shared" si="1"/>
        <v>106</v>
      </c>
      <c r="J74" s="99" t="s">
        <v>426</v>
      </c>
      <c r="K74" s="63" t="s">
        <v>348</v>
      </c>
      <c r="L74" s="85" t="s">
        <v>349</v>
      </c>
      <c r="M74" s="71">
        <v>9854807975</v>
      </c>
      <c r="N74" s="63" t="s">
        <v>425</v>
      </c>
      <c r="O74" s="72">
        <v>9577320751</v>
      </c>
      <c r="P74" s="73">
        <v>43612</v>
      </c>
      <c r="Q74" s="63" t="s">
        <v>99</v>
      </c>
      <c r="R74" s="74">
        <v>32</v>
      </c>
      <c r="S74" s="74" t="s">
        <v>100</v>
      </c>
      <c r="T74" s="18"/>
    </row>
    <row r="75" spans="1:20" x14ac:dyDescent="0.3">
      <c r="A75" s="4">
        <v>71</v>
      </c>
      <c r="B75" s="17" t="s">
        <v>63</v>
      </c>
      <c r="C75" s="63" t="s">
        <v>429</v>
      </c>
      <c r="D75" s="63" t="s">
        <v>25</v>
      </c>
      <c r="E75" s="84" t="s">
        <v>430</v>
      </c>
      <c r="F75" s="74"/>
      <c r="G75" s="63">
        <v>14</v>
      </c>
      <c r="H75" s="63">
        <v>16</v>
      </c>
      <c r="I75" s="56">
        <f t="shared" si="1"/>
        <v>30</v>
      </c>
      <c r="J75" s="84" t="s">
        <v>433</v>
      </c>
      <c r="K75" s="63" t="s">
        <v>348</v>
      </c>
      <c r="L75" s="85" t="s">
        <v>349</v>
      </c>
      <c r="M75" s="71">
        <v>9854807975</v>
      </c>
      <c r="N75" s="63" t="s">
        <v>434</v>
      </c>
      <c r="O75" s="72">
        <v>8133885575</v>
      </c>
      <c r="P75" s="73">
        <v>43612</v>
      </c>
      <c r="Q75" s="63" t="s">
        <v>99</v>
      </c>
      <c r="R75" s="74">
        <v>35</v>
      </c>
      <c r="S75" s="74" t="s">
        <v>100</v>
      </c>
      <c r="T75" s="18"/>
    </row>
    <row r="76" spans="1:20" x14ac:dyDescent="0.3">
      <c r="A76" s="4">
        <v>72</v>
      </c>
      <c r="B76" s="17" t="s">
        <v>63</v>
      </c>
      <c r="C76" s="63" t="s">
        <v>431</v>
      </c>
      <c r="D76" s="63" t="s">
        <v>25</v>
      </c>
      <c r="E76" s="84" t="s">
        <v>432</v>
      </c>
      <c r="F76" s="74"/>
      <c r="G76" s="63">
        <v>43</v>
      </c>
      <c r="H76" s="63">
        <v>46</v>
      </c>
      <c r="I76" s="56">
        <f t="shared" si="1"/>
        <v>89</v>
      </c>
      <c r="J76" s="84" t="s">
        <v>435</v>
      </c>
      <c r="K76" s="63" t="s">
        <v>348</v>
      </c>
      <c r="L76" s="85" t="s">
        <v>349</v>
      </c>
      <c r="M76" s="71">
        <v>9854807975</v>
      </c>
      <c r="N76" s="63" t="s">
        <v>434</v>
      </c>
      <c r="O76" s="72">
        <v>8133885575</v>
      </c>
      <c r="P76" s="73">
        <v>43612</v>
      </c>
      <c r="Q76" s="63" t="s">
        <v>99</v>
      </c>
      <c r="R76" s="74">
        <v>35</v>
      </c>
      <c r="S76" s="74" t="s">
        <v>100</v>
      </c>
      <c r="T76" s="18"/>
    </row>
    <row r="77" spans="1:20" x14ac:dyDescent="0.3">
      <c r="A77" s="4">
        <v>73</v>
      </c>
      <c r="B77" s="17" t="s">
        <v>62</v>
      </c>
      <c r="C77" s="63" t="s">
        <v>436</v>
      </c>
      <c r="D77" s="63" t="s">
        <v>25</v>
      </c>
      <c r="E77" s="65" t="s">
        <v>437</v>
      </c>
      <c r="F77" s="74"/>
      <c r="G77" s="63">
        <v>48</v>
      </c>
      <c r="H77" s="63">
        <v>48</v>
      </c>
      <c r="I77" s="56">
        <f t="shared" si="1"/>
        <v>96</v>
      </c>
      <c r="J77" s="65" t="s">
        <v>440</v>
      </c>
      <c r="K77" s="63" t="s">
        <v>344</v>
      </c>
      <c r="L77" s="85" t="s">
        <v>345</v>
      </c>
      <c r="M77" s="71">
        <v>9508656962</v>
      </c>
      <c r="N77" s="63" t="s">
        <v>441</v>
      </c>
      <c r="O77" s="72">
        <v>9854916669</v>
      </c>
      <c r="P77" s="73">
        <v>43613</v>
      </c>
      <c r="Q77" s="63" t="s">
        <v>116</v>
      </c>
      <c r="R77" s="74">
        <v>28</v>
      </c>
      <c r="S77" s="74" t="s">
        <v>100</v>
      </c>
      <c r="T77" s="18"/>
    </row>
    <row r="78" spans="1:20" x14ac:dyDescent="0.3">
      <c r="A78" s="4">
        <v>74</v>
      </c>
      <c r="B78" s="17" t="s">
        <v>62</v>
      </c>
      <c r="C78" s="63" t="s">
        <v>438</v>
      </c>
      <c r="D78" s="63" t="s">
        <v>25</v>
      </c>
      <c r="E78" s="65" t="s">
        <v>439</v>
      </c>
      <c r="F78" s="74"/>
      <c r="G78" s="63">
        <v>12</v>
      </c>
      <c r="H78" s="63">
        <v>23</v>
      </c>
      <c r="I78" s="56">
        <f t="shared" si="1"/>
        <v>35</v>
      </c>
      <c r="J78" s="65" t="s">
        <v>442</v>
      </c>
      <c r="K78" s="63" t="s">
        <v>344</v>
      </c>
      <c r="L78" s="85" t="s">
        <v>345</v>
      </c>
      <c r="M78" s="71">
        <v>9508656962</v>
      </c>
      <c r="N78" s="63" t="s">
        <v>441</v>
      </c>
      <c r="O78" s="72">
        <v>9854916669</v>
      </c>
      <c r="P78" s="73">
        <v>43613</v>
      </c>
      <c r="Q78" s="63" t="s">
        <v>116</v>
      </c>
      <c r="R78" s="74">
        <v>28</v>
      </c>
      <c r="S78" s="74" t="s">
        <v>100</v>
      </c>
      <c r="T78" s="18"/>
    </row>
    <row r="79" spans="1:20" x14ac:dyDescent="0.3">
      <c r="A79" s="4">
        <v>75</v>
      </c>
      <c r="B79" s="17" t="s">
        <v>63</v>
      </c>
      <c r="C79" s="63" t="s">
        <v>290</v>
      </c>
      <c r="D79" s="63" t="s">
        <v>23</v>
      </c>
      <c r="E79" s="83">
        <v>18180308201</v>
      </c>
      <c r="F79" s="74" t="s">
        <v>104</v>
      </c>
      <c r="G79" s="100">
        <v>127</v>
      </c>
      <c r="H79" s="74">
        <v>111</v>
      </c>
      <c r="I79" s="56">
        <f t="shared" si="1"/>
        <v>238</v>
      </c>
      <c r="J79" s="66">
        <v>9864547279</v>
      </c>
      <c r="K79" s="18" t="s">
        <v>443</v>
      </c>
      <c r="L79" s="85" t="s">
        <v>292</v>
      </c>
      <c r="M79" s="71">
        <v>9401451600</v>
      </c>
      <c r="N79" s="63" t="s">
        <v>444</v>
      </c>
      <c r="O79" s="82">
        <v>7576956354</v>
      </c>
      <c r="P79" s="73">
        <v>43613</v>
      </c>
      <c r="Q79" s="63" t="s">
        <v>116</v>
      </c>
      <c r="R79" s="74">
        <v>21</v>
      </c>
      <c r="S79" s="74" t="s">
        <v>100</v>
      </c>
      <c r="T79" s="18"/>
    </row>
    <row r="80" spans="1:20" x14ac:dyDescent="0.3">
      <c r="A80" s="4">
        <v>76</v>
      </c>
      <c r="B80" s="17" t="s">
        <v>62</v>
      </c>
      <c r="C80" s="63" t="s">
        <v>445</v>
      </c>
      <c r="D80" s="63" t="s">
        <v>25</v>
      </c>
      <c r="E80" s="65" t="s">
        <v>446</v>
      </c>
      <c r="F80" s="74"/>
      <c r="G80" s="63">
        <v>26</v>
      </c>
      <c r="H80" s="63">
        <v>28</v>
      </c>
      <c r="I80" s="56">
        <f t="shared" si="1"/>
        <v>54</v>
      </c>
      <c r="J80" s="65" t="s">
        <v>448</v>
      </c>
      <c r="K80" s="63" t="s">
        <v>344</v>
      </c>
      <c r="L80" s="85" t="s">
        <v>345</v>
      </c>
      <c r="M80" s="71">
        <v>9508656962</v>
      </c>
      <c r="N80" s="63" t="s">
        <v>346</v>
      </c>
      <c r="O80" s="72">
        <v>9945283139</v>
      </c>
      <c r="P80" s="73">
        <v>43614</v>
      </c>
      <c r="Q80" s="63" t="s">
        <v>135</v>
      </c>
      <c r="R80" s="74">
        <v>27</v>
      </c>
      <c r="S80" s="74" t="s">
        <v>100</v>
      </c>
      <c r="T80" s="18"/>
    </row>
    <row r="81" spans="1:20" x14ac:dyDescent="0.3">
      <c r="A81" s="4">
        <v>77</v>
      </c>
      <c r="B81" s="17" t="s">
        <v>62</v>
      </c>
      <c r="C81" s="63" t="s">
        <v>447</v>
      </c>
      <c r="D81" s="63" t="s">
        <v>23</v>
      </c>
      <c r="E81" s="74">
        <v>18180309702</v>
      </c>
      <c r="F81" s="74" t="s">
        <v>104</v>
      </c>
      <c r="G81" s="63">
        <v>54</v>
      </c>
      <c r="H81" s="63">
        <v>41</v>
      </c>
      <c r="I81" s="56">
        <f t="shared" si="1"/>
        <v>95</v>
      </c>
      <c r="J81" s="74">
        <v>8486107252</v>
      </c>
      <c r="K81" s="63" t="s">
        <v>344</v>
      </c>
      <c r="L81" s="85" t="s">
        <v>345</v>
      </c>
      <c r="M81" s="71">
        <v>9508656962</v>
      </c>
      <c r="N81" s="63" t="s">
        <v>346</v>
      </c>
      <c r="O81" s="72">
        <v>9945283139</v>
      </c>
      <c r="P81" s="73">
        <v>43614</v>
      </c>
      <c r="Q81" s="63" t="s">
        <v>135</v>
      </c>
      <c r="R81" s="74">
        <v>27</v>
      </c>
      <c r="S81" s="74" t="s">
        <v>100</v>
      </c>
      <c r="T81" s="18"/>
    </row>
    <row r="82" spans="1:20" x14ac:dyDescent="0.3">
      <c r="A82" s="4">
        <v>78</v>
      </c>
      <c r="B82" s="17" t="s">
        <v>63</v>
      </c>
      <c r="C82" s="63" t="s">
        <v>136</v>
      </c>
      <c r="D82" s="18"/>
      <c r="E82" s="19"/>
      <c r="F82" s="18"/>
      <c r="G82" s="19"/>
      <c r="H82" s="19"/>
      <c r="I82" s="56">
        <f t="shared" si="1"/>
        <v>0</v>
      </c>
      <c r="J82" s="18"/>
      <c r="K82" s="18"/>
      <c r="L82" s="18"/>
      <c r="M82" s="18"/>
      <c r="N82" s="18"/>
      <c r="O82" s="18"/>
      <c r="P82" s="73">
        <v>43614</v>
      </c>
      <c r="Q82" s="63" t="s">
        <v>135</v>
      </c>
      <c r="R82" s="18"/>
      <c r="S82" s="18"/>
      <c r="T82" s="18"/>
    </row>
    <row r="83" spans="1:20" x14ac:dyDescent="0.3">
      <c r="A83" s="4">
        <v>79</v>
      </c>
      <c r="B83" s="17" t="s">
        <v>62</v>
      </c>
      <c r="C83" s="63" t="s">
        <v>449</v>
      </c>
      <c r="D83" s="63" t="s">
        <v>23</v>
      </c>
      <c r="E83" s="74">
        <v>18180300107</v>
      </c>
      <c r="F83" s="74" t="s">
        <v>131</v>
      </c>
      <c r="G83" s="96">
        <v>11</v>
      </c>
      <c r="H83" s="96">
        <v>10</v>
      </c>
      <c r="I83" s="56">
        <f t="shared" si="1"/>
        <v>21</v>
      </c>
      <c r="J83" s="74">
        <v>9435515920</v>
      </c>
      <c r="K83" s="63" t="s">
        <v>451</v>
      </c>
      <c r="L83" s="85" t="s">
        <v>452</v>
      </c>
      <c r="M83" s="71">
        <v>9577811212</v>
      </c>
      <c r="N83" s="63" t="s">
        <v>453</v>
      </c>
      <c r="O83" s="72">
        <v>9577810951</v>
      </c>
      <c r="P83" s="73">
        <v>43615</v>
      </c>
      <c r="Q83" s="63" t="s">
        <v>141</v>
      </c>
      <c r="R83" s="74">
        <v>23</v>
      </c>
      <c r="S83" s="74" t="s">
        <v>100</v>
      </c>
      <c r="T83" s="18"/>
    </row>
    <row r="84" spans="1:20" x14ac:dyDescent="0.3">
      <c r="A84" s="4">
        <v>80</v>
      </c>
      <c r="B84" s="17" t="s">
        <v>62</v>
      </c>
      <c r="C84" s="63" t="s">
        <v>450</v>
      </c>
      <c r="D84" s="63" t="s">
        <v>23</v>
      </c>
      <c r="E84" s="74">
        <v>18180300105</v>
      </c>
      <c r="F84" s="74" t="s">
        <v>236</v>
      </c>
      <c r="G84" s="96">
        <v>12</v>
      </c>
      <c r="H84" s="96">
        <v>12</v>
      </c>
      <c r="I84" s="56">
        <f t="shared" si="1"/>
        <v>24</v>
      </c>
      <c r="J84" s="74">
        <v>9577518738</v>
      </c>
      <c r="K84" s="63" t="s">
        <v>451</v>
      </c>
      <c r="L84" s="85" t="s">
        <v>452</v>
      </c>
      <c r="M84" s="71">
        <v>9577811212</v>
      </c>
      <c r="N84" s="63" t="s">
        <v>453</v>
      </c>
      <c r="O84" s="72">
        <v>9577810951</v>
      </c>
      <c r="P84" s="73">
        <v>43615</v>
      </c>
      <c r="Q84" s="63" t="s">
        <v>141</v>
      </c>
      <c r="R84" s="74">
        <v>24</v>
      </c>
      <c r="S84" s="74" t="s">
        <v>100</v>
      </c>
      <c r="T84" s="18"/>
    </row>
    <row r="85" spans="1:20" x14ac:dyDescent="0.3">
      <c r="A85" s="4">
        <v>81</v>
      </c>
      <c r="B85" s="17" t="s">
        <v>63</v>
      </c>
      <c r="C85" s="63" t="s">
        <v>290</v>
      </c>
      <c r="D85" s="63" t="s">
        <v>23</v>
      </c>
      <c r="E85" s="83">
        <v>18180308201</v>
      </c>
      <c r="F85" s="74" t="s">
        <v>104</v>
      </c>
      <c r="G85" s="100">
        <v>127</v>
      </c>
      <c r="H85" s="74">
        <v>111</v>
      </c>
      <c r="I85" s="56">
        <f t="shared" si="1"/>
        <v>238</v>
      </c>
      <c r="J85" s="66">
        <v>9864547279</v>
      </c>
      <c r="K85" s="18" t="s">
        <v>443</v>
      </c>
      <c r="L85" s="85" t="s">
        <v>292</v>
      </c>
      <c r="M85" s="71">
        <v>9401451600</v>
      </c>
      <c r="N85" s="63" t="s">
        <v>444</v>
      </c>
      <c r="O85" s="82">
        <v>7576956354</v>
      </c>
      <c r="P85" s="73">
        <v>43615</v>
      </c>
      <c r="Q85" s="63" t="s">
        <v>141</v>
      </c>
      <c r="R85" s="74">
        <v>21</v>
      </c>
      <c r="S85" s="74" t="s">
        <v>100</v>
      </c>
      <c r="T85" s="18"/>
    </row>
    <row r="86" spans="1:20" x14ac:dyDescent="0.3">
      <c r="A86" s="4">
        <v>82</v>
      </c>
      <c r="B86" s="17" t="s">
        <v>62</v>
      </c>
      <c r="C86" s="63" t="s">
        <v>457</v>
      </c>
      <c r="D86" s="63" t="s">
        <v>25</v>
      </c>
      <c r="E86" s="65" t="s">
        <v>458</v>
      </c>
      <c r="F86" s="74"/>
      <c r="G86" s="63">
        <v>21</v>
      </c>
      <c r="H86" s="63">
        <v>24</v>
      </c>
      <c r="I86" s="56">
        <f t="shared" si="1"/>
        <v>45</v>
      </c>
      <c r="J86" s="65" t="s">
        <v>461</v>
      </c>
      <c r="K86" s="18" t="s">
        <v>233</v>
      </c>
      <c r="L86" s="85" t="s">
        <v>170</v>
      </c>
      <c r="M86" s="71">
        <v>9859060713</v>
      </c>
      <c r="N86" s="63" t="s">
        <v>462</v>
      </c>
      <c r="O86" s="72">
        <v>8403943145</v>
      </c>
      <c r="P86" s="73">
        <v>43616</v>
      </c>
      <c r="Q86" s="63" t="s">
        <v>155</v>
      </c>
      <c r="R86" s="74">
        <v>32</v>
      </c>
      <c r="S86" s="74" t="s">
        <v>100</v>
      </c>
      <c r="T86" s="18"/>
    </row>
    <row r="87" spans="1:20" x14ac:dyDescent="0.3">
      <c r="A87" s="4">
        <v>83</v>
      </c>
      <c r="B87" s="17" t="s">
        <v>62</v>
      </c>
      <c r="C87" s="18" t="s">
        <v>459</v>
      </c>
      <c r="D87" s="18" t="s">
        <v>23</v>
      </c>
      <c r="E87" s="74">
        <v>18180303301</v>
      </c>
      <c r="F87" s="47" t="s">
        <v>104</v>
      </c>
      <c r="G87" s="97">
        <v>24</v>
      </c>
      <c r="H87" s="97">
        <v>28</v>
      </c>
      <c r="I87" s="56">
        <f t="shared" si="1"/>
        <v>52</v>
      </c>
      <c r="J87" s="74">
        <v>8822063212</v>
      </c>
      <c r="K87" s="18" t="s">
        <v>233</v>
      </c>
      <c r="L87" s="85" t="s">
        <v>170</v>
      </c>
      <c r="M87" s="71">
        <v>9859060713</v>
      </c>
      <c r="N87" s="63" t="s">
        <v>462</v>
      </c>
      <c r="O87" s="72">
        <v>8403943145</v>
      </c>
      <c r="P87" s="73">
        <v>43616</v>
      </c>
      <c r="Q87" s="63" t="s">
        <v>155</v>
      </c>
      <c r="R87" s="47">
        <v>32</v>
      </c>
      <c r="S87" s="47" t="s">
        <v>100</v>
      </c>
      <c r="T87" s="18"/>
    </row>
    <row r="88" spans="1:20" x14ac:dyDescent="0.3">
      <c r="A88" s="4">
        <v>84</v>
      </c>
      <c r="B88" s="17" t="s">
        <v>62</v>
      </c>
      <c r="C88" s="18" t="s">
        <v>460</v>
      </c>
      <c r="D88" s="18" t="s">
        <v>23</v>
      </c>
      <c r="E88" s="74">
        <v>18180303302</v>
      </c>
      <c r="F88" s="47" t="s">
        <v>236</v>
      </c>
      <c r="G88" s="97">
        <v>27</v>
      </c>
      <c r="H88" s="97">
        <v>33</v>
      </c>
      <c r="I88" s="56">
        <f t="shared" si="1"/>
        <v>60</v>
      </c>
      <c r="J88" s="74">
        <v>8822371943</v>
      </c>
      <c r="K88" s="18" t="s">
        <v>233</v>
      </c>
      <c r="L88" s="85" t="s">
        <v>170</v>
      </c>
      <c r="M88" s="71">
        <v>9859060713</v>
      </c>
      <c r="N88" s="63" t="s">
        <v>462</v>
      </c>
      <c r="O88" s="72">
        <v>8403943145</v>
      </c>
      <c r="P88" s="73">
        <v>43616</v>
      </c>
      <c r="Q88" s="63" t="s">
        <v>155</v>
      </c>
      <c r="R88" s="47">
        <v>32</v>
      </c>
      <c r="S88" s="47" t="s">
        <v>100</v>
      </c>
      <c r="T88" s="18"/>
    </row>
    <row r="89" spans="1:20" x14ac:dyDescent="0.3">
      <c r="A89" s="4">
        <v>85</v>
      </c>
      <c r="B89" s="17" t="s">
        <v>63</v>
      </c>
      <c r="C89" s="63" t="s">
        <v>454</v>
      </c>
      <c r="D89" s="63" t="s">
        <v>23</v>
      </c>
      <c r="E89" s="101" t="s">
        <v>455</v>
      </c>
      <c r="F89" s="74" t="s">
        <v>131</v>
      </c>
      <c r="G89" s="96">
        <v>83</v>
      </c>
      <c r="H89" s="96">
        <v>74</v>
      </c>
      <c r="I89" s="56">
        <f t="shared" si="1"/>
        <v>157</v>
      </c>
      <c r="J89" s="74" t="s">
        <v>456</v>
      </c>
      <c r="K89" s="63" t="s">
        <v>308</v>
      </c>
      <c r="L89" s="85" t="s">
        <v>309</v>
      </c>
      <c r="M89" s="71">
        <v>9613060459</v>
      </c>
      <c r="N89" s="63" t="s">
        <v>398</v>
      </c>
      <c r="O89" s="72">
        <v>8486612960</v>
      </c>
      <c r="P89" s="73">
        <v>43616</v>
      </c>
      <c r="Q89" s="63" t="s">
        <v>155</v>
      </c>
      <c r="R89" s="74">
        <v>22</v>
      </c>
      <c r="S89" s="74" t="s">
        <v>100</v>
      </c>
      <c r="T89" s="18"/>
    </row>
    <row r="90" spans="1:20" x14ac:dyDescent="0.3">
      <c r="A90" s="4">
        <v>86</v>
      </c>
      <c r="B90" s="17"/>
      <c r="C90" s="18"/>
      <c r="D90" s="18"/>
      <c r="E90" s="19"/>
      <c r="F90" s="18"/>
      <c r="G90" s="19"/>
      <c r="H90" s="19"/>
      <c r="I90" s="56">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56">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56">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56">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56">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56">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6">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6">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56">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56">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8"/>
      <c r="C165" s="21">
        <f>COUNTIFS(C5:C164,"*")</f>
        <v>82</v>
      </c>
      <c r="D165" s="21"/>
      <c r="E165" s="13"/>
      <c r="F165" s="21"/>
      <c r="G165" s="57">
        <f>SUM(G5:G164)</f>
        <v>3031</v>
      </c>
      <c r="H165" s="57">
        <f>SUM(H5:H164)</f>
        <v>2858</v>
      </c>
      <c r="I165" s="57">
        <f>SUM(I5:I164)</f>
        <v>5889</v>
      </c>
      <c r="J165" s="21"/>
      <c r="K165" s="21"/>
      <c r="L165" s="21"/>
      <c r="M165" s="21"/>
      <c r="N165" s="21"/>
      <c r="O165" s="21"/>
      <c r="P165" s="14"/>
      <c r="Q165" s="21"/>
      <c r="R165" s="21"/>
      <c r="S165" s="21"/>
      <c r="T165" s="12"/>
    </row>
    <row r="166" spans="1:20" x14ac:dyDescent="0.3">
      <c r="A166" s="43" t="s">
        <v>62</v>
      </c>
      <c r="B166" s="10">
        <f>COUNTIF(B$5:B$164,"Team 1")</f>
        <v>46</v>
      </c>
      <c r="C166" s="43" t="s">
        <v>25</v>
      </c>
      <c r="D166" s="10">
        <f>COUNTIF(D5:D164,"Anganwadi")</f>
        <v>27</v>
      </c>
    </row>
    <row r="167" spans="1:20" x14ac:dyDescent="0.3">
      <c r="A167" s="43" t="s">
        <v>63</v>
      </c>
      <c r="B167" s="10">
        <f>COUNTIF(B$6:B$164,"Team 2")</f>
        <v>33</v>
      </c>
      <c r="C167" s="43" t="s">
        <v>23</v>
      </c>
      <c r="D167" s="10">
        <f>COUNTIF(D5:D164,"School")</f>
        <v>48</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11" sqref="A11"/>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166" t="s">
        <v>70</v>
      </c>
      <c r="B1" s="166"/>
      <c r="C1" s="166"/>
      <c r="D1" s="52"/>
      <c r="E1" s="52"/>
      <c r="F1" s="52"/>
      <c r="G1" s="52"/>
      <c r="H1" s="52"/>
      <c r="I1" s="52"/>
      <c r="J1" s="52"/>
      <c r="K1" s="52"/>
      <c r="L1" s="52"/>
      <c r="M1" s="167"/>
      <c r="N1" s="167"/>
      <c r="O1" s="167"/>
      <c r="P1" s="167"/>
      <c r="Q1" s="167"/>
      <c r="R1" s="167"/>
      <c r="S1" s="167"/>
      <c r="T1" s="167"/>
    </row>
    <row r="2" spans="1:20" x14ac:dyDescent="0.3">
      <c r="A2" s="160" t="s">
        <v>59</v>
      </c>
      <c r="B2" s="161"/>
      <c r="C2" s="161"/>
      <c r="D2" s="25">
        <v>43617</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23" t="s">
        <v>9</v>
      </c>
      <c r="H4" s="23" t="s">
        <v>10</v>
      </c>
      <c r="I4" s="23" t="s">
        <v>11</v>
      </c>
      <c r="J4" s="163"/>
      <c r="K4" s="159"/>
      <c r="L4" s="159"/>
      <c r="M4" s="159"/>
      <c r="N4" s="159"/>
      <c r="O4" s="159"/>
      <c r="P4" s="162"/>
      <c r="Q4" s="162"/>
      <c r="R4" s="163"/>
      <c r="S4" s="163"/>
      <c r="T4" s="163"/>
    </row>
    <row r="5" spans="1:20" x14ac:dyDescent="0.3">
      <c r="A5" s="4">
        <v>1</v>
      </c>
      <c r="B5" s="17" t="s">
        <v>62</v>
      </c>
      <c r="C5" s="63" t="s">
        <v>463</v>
      </c>
      <c r="D5" s="63" t="s">
        <v>23</v>
      </c>
      <c r="E5" s="74">
        <v>18180301406</v>
      </c>
      <c r="F5" s="74" t="s">
        <v>104</v>
      </c>
      <c r="G5" s="63">
        <v>39</v>
      </c>
      <c r="H5" s="63">
        <v>41</v>
      </c>
      <c r="I5" s="56">
        <f>SUM(G5:H5)</f>
        <v>80</v>
      </c>
      <c r="J5" s="74">
        <v>9707332791</v>
      </c>
      <c r="K5" s="63" t="s">
        <v>96</v>
      </c>
      <c r="L5" s="85" t="s">
        <v>97</v>
      </c>
      <c r="M5" s="71">
        <v>9435610492</v>
      </c>
      <c r="N5" s="63" t="s">
        <v>465</v>
      </c>
      <c r="O5" s="72">
        <v>9864516567</v>
      </c>
      <c r="P5" s="73">
        <v>43617</v>
      </c>
      <c r="Q5" s="63" t="s">
        <v>162</v>
      </c>
      <c r="R5" s="74">
        <v>26</v>
      </c>
      <c r="S5" s="74" t="s">
        <v>100</v>
      </c>
      <c r="T5" s="18"/>
    </row>
    <row r="6" spans="1:20" x14ac:dyDescent="0.3">
      <c r="A6" s="4">
        <v>2</v>
      </c>
      <c r="B6" s="17" t="s">
        <v>62</v>
      </c>
      <c r="C6" s="63" t="s">
        <v>464</v>
      </c>
      <c r="D6" s="63" t="s">
        <v>23</v>
      </c>
      <c r="E6" s="74">
        <v>18180301407</v>
      </c>
      <c r="F6" s="74" t="s">
        <v>236</v>
      </c>
      <c r="G6" s="63">
        <v>32</v>
      </c>
      <c r="H6" s="63">
        <v>34</v>
      </c>
      <c r="I6" s="56">
        <f t="shared" ref="I6:I69" si="0">SUM(G6:H6)</f>
        <v>66</v>
      </c>
      <c r="J6" s="74">
        <v>9678315224</v>
      </c>
      <c r="K6" s="63" t="s">
        <v>96</v>
      </c>
      <c r="L6" s="85" t="s">
        <v>97</v>
      </c>
      <c r="M6" s="71">
        <v>9435610492</v>
      </c>
      <c r="N6" s="63" t="s">
        <v>465</v>
      </c>
      <c r="O6" s="72">
        <v>9864516567</v>
      </c>
      <c r="P6" s="73">
        <v>43617</v>
      </c>
      <c r="Q6" s="63" t="s">
        <v>162</v>
      </c>
      <c r="R6" s="74">
        <v>26</v>
      </c>
      <c r="S6" s="74" t="s">
        <v>100</v>
      </c>
      <c r="T6" s="18"/>
    </row>
    <row r="7" spans="1:20" x14ac:dyDescent="0.3">
      <c r="A7" s="4">
        <v>3</v>
      </c>
      <c r="B7" s="17" t="s">
        <v>62</v>
      </c>
      <c r="C7" s="63" t="s">
        <v>466</v>
      </c>
      <c r="D7" s="63" t="s">
        <v>25</v>
      </c>
      <c r="E7" s="65" t="s">
        <v>467</v>
      </c>
      <c r="F7" s="74"/>
      <c r="G7" s="63">
        <v>27</v>
      </c>
      <c r="H7" s="63">
        <v>21</v>
      </c>
      <c r="I7" s="56">
        <f t="shared" si="0"/>
        <v>48</v>
      </c>
      <c r="J7" s="65" t="s">
        <v>180</v>
      </c>
      <c r="K7" s="63" t="s">
        <v>443</v>
      </c>
      <c r="L7" s="85" t="s">
        <v>292</v>
      </c>
      <c r="M7" s="71">
        <v>9401451600</v>
      </c>
      <c r="N7" s="63" t="s">
        <v>472</v>
      </c>
      <c r="O7" s="72">
        <v>9613786885</v>
      </c>
      <c r="P7" s="73">
        <v>43617</v>
      </c>
      <c r="Q7" s="63" t="s">
        <v>162</v>
      </c>
      <c r="R7" s="74">
        <v>25</v>
      </c>
      <c r="S7" s="74" t="s">
        <v>100</v>
      </c>
      <c r="T7" s="18"/>
    </row>
    <row r="8" spans="1:20" x14ac:dyDescent="0.3">
      <c r="A8" s="4">
        <v>4</v>
      </c>
      <c r="B8" s="17" t="s">
        <v>62</v>
      </c>
      <c r="C8" s="63" t="s">
        <v>468</v>
      </c>
      <c r="D8" s="63" t="s">
        <v>25</v>
      </c>
      <c r="E8" s="65" t="s">
        <v>469</v>
      </c>
      <c r="F8" s="74"/>
      <c r="G8" s="63">
        <v>20</v>
      </c>
      <c r="H8" s="63">
        <v>20</v>
      </c>
      <c r="I8" s="56">
        <f t="shared" si="0"/>
        <v>40</v>
      </c>
      <c r="J8" s="65" t="s">
        <v>473</v>
      </c>
      <c r="K8" s="63" t="s">
        <v>443</v>
      </c>
      <c r="L8" s="85" t="s">
        <v>292</v>
      </c>
      <c r="M8" s="71">
        <v>9401451600</v>
      </c>
      <c r="N8" s="63" t="s">
        <v>472</v>
      </c>
      <c r="O8" s="72">
        <v>9613786885</v>
      </c>
      <c r="P8" s="73">
        <v>43617</v>
      </c>
      <c r="Q8" s="63" t="s">
        <v>162</v>
      </c>
      <c r="R8" s="74">
        <v>25</v>
      </c>
      <c r="S8" s="74" t="s">
        <v>100</v>
      </c>
      <c r="T8" s="18"/>
    </row>
    <row r="9" spans="1:20" x14ac:dyDescent="0.3">
      <c r="A9" s="4">
        <v>5</v>
      </c>
      <c r="B9" s="17" t="s">
        <v>62</v>
      </c>
      <c r="C9" s="63" t="s">
        <v>470</v>
      </c>
      <c r="D9" s="63" t="s">
        <v>25</v>
      </c>
      <c r="E9" s="65" t="s">
        <v>471</v>
      </c>
      <c r="F9" s="74"/>
      <c r="G9" s="63">
        <v>27</v>
      </c>
      <c r="H9" s="63">
        <v>23</v>
      </c>
      <c r="I9" s="56">
        <f t="shared" si="0"/>
        <v>50</v>
      </c>
      <c r="J9" s="65" t="s">
        <v>474</v>
      </c>
      <c r="K9" s="63" t="s">
        <v>443</v>
      </c>
      <c r="L9" s="85" t="s">
        <v>292</v>
      </c>
      <c r="M9" s="71">
        <v>9401451600</v>
      </c>
      <c r="N9" s="63" t="s">
        <v>472</v>
      </c>
      <c r="O9" s="72">
        <v>9613786885</v>
      </c>
      <c r="P9" s="73">
        <v>43617</v>
      </c>
      <c r="Q9" s="63" t="s">
        <v>162</v>
      </c>
      <c r="R9" s="74">
        <v>25</v>
      </c>
      <c r="S9" s="74" t="s">
        <v>100</v>
      </c>
      <c r="T9" s="18"/>
    </row>
    <row r="10" spans="1:20" x14ac:dyDescent="0.3">
      <c r="A10" s="4">
        <v>6</v>
      </c>
      <c r="B10" s="17" t="s">
        <v>63</v>
      </c>
      <c r="C10" s="63" t="s">
        <v>454</v>
      </c>
      <c r="D10" s="63" t="s">
        <v>23</v>
      </c>
      <c r="E10" s="101" t="s">
        <v>455</v>
      </c>
      <c r="F10" s="74" t="s">
        <v>131</v>
      </c>
      <c r="G10" s="96">
        <v>83</v>
      </c>
      <c r="H10" s="96">
        <v>74</v>
      </c>
      <c r="I10" s="56">
        <f t="shared" si="0"/>
        <v>157</v>
      </c>
      <c r="J10" s="74" t="s">
        <v>456</v>
      </c>
      <c r="K10" s="63" t="s">
        <v>308</v>
      </c>
      <c r="L10" s="85" t="s">
        <v>309</v>
      </c>
      <c r="M10" s="71">
        <v>9613060459</v>
      </c>
      <c r="N10" s="63" t="s">
        <v>398</v>
      </c>
      <c r="O10" s="72">
        <v>8486612960</v>
      </c>
      <c r="P10" s="73">
        <v>43617</v>
      </c>
      <c r="Q10" s="63" t="s">
        <v>162</v>
      </c>
      <c r="R10" s="74">
        <v>22</v>
      </c>
      <c r="S10" s="74" t="s">
        <v>100</v>
      </c>
      <c r="T10" s="18"/>
    </row>
    <row r="11" spans="1:20" x14ac:dyDescent="0.3">
      <c r="A11" s="4">
        <v>7</v>
      </c>
      <c r="B11" s="17"/>
      <c r="C11" s="47"/>
      <c r="D11" s="47"/>
      <c r="E11" s="19"/>
      <c r="F11" s="47"/>
      <c r="G11" s="19"/>
      <c r="H11" s="19"/>
      <c r="I11" s="56">
        <f t="shared" si="0"/>
        <v>0</v>
      </c>
      <c r="J11" s="47"/>
      <c r="K11" s="47"/>
      <c r="L11" s="47"/>
      <c r="M11" s="47"/>
      <c r="N11" s="47"/>
      <c r="O11" s="47"/>
      <c r="P11" s="24">
        <v>43618</v>
      </c>
      <c r="Q11" s="18" t="s">
        <v>167</v>
      </c>
      <c r="R11" s="47"/>
      <c r="S11" s="18"/>
      <c r="T11" s="18"/>
    </row>
    <row r="12" spans="1:20" x14ac:dyDescent="0.3">
      <c r="A12" s="4">
        <v>8</v>
      </c>
      <c r="B12" s="17" t="s">
        <v>62</v>
      </c>
      <c r="C12" s="64" t="s">
        <v>475</v>
      </c>
      <c r="D12" s="64" t="s">
        <v>23</v>
      </c>
      <c r="E12" s="64">
        <v>18180305403</v>
      </c>
      <c r="F12" s="64" t="s">
        <v>476</v>
      </c>
      <c r="G12" s="64">
        <v>41</v>
      </c>
      <c r="H12" s="64">
        <v>30</v>
      </c>
      <c r="I12" s="56">
        <f t="shared" si="0"/>
        <v>71</v>
      </c>
      <c r="J12" s="64">
        <v>9707657053</v>
      </c>
      <c r="K12" s="64" t="s">
        <v>478</v>
      </c>
      <c r="L12" s="64" t="s">
        <v>479</v>
      </c>
      <c r="M12" s="64">
        <v>9401451597</v>
      </c>
      <c r="N12" s="64" t="s">
        <v>125</v>
      </c>
      <c r="O12" s="64">
        <v>9864652672</v>
      </c>
      <c r="P12" s="102">
        <v>43619</v>
      </c>
      <c r="Q12" s="64" t="s">
        <v>99</v>
      </c>
      <c r="R12" s="76">
        <v>27</v>
      </c>
      <c r="S12" s="76" t="s">
        <v>100</v>
      </c>
      <c r="T12" s="18"/>
    </row>
    <row r="13" spans="1:20" x14ac:dyDescent="0.3">
      <c r="A13" s="4">
        <v>9</v>
      </c>
      <c r="B13" s="17" t="s">
        <v>62</v>
      </c>
      <c r="C13" s="64" t="s">
        <v>477</v>
      </c>
      <c r="D13" s="64" t="s">
        <v>25</v>
      </c>
      <c r="E13" s="64"/>
      <c r="F13" s="64"/>
      <c r="G13" s="64">
        <v>26</v>
      </c>
      <c r="H13" s="64">
        <v>15</v>
      </c>
      <c r="I13" s="56">
        <f t="shared" si="0"/>
        <v>41</v>
      </c>
      <c r="J13" s="64">
        <v>9508622990</v>
      </c>
      <c r="K13" s="64" t="s">
        <v>478</v>
      </c>
      <c r="L13" s="64" t="s">
        <v>479</v>
      </c>
      <c r="M13" s="64">
        <v>9401451597</v>
      </c>
      <c r="N13" s="64" t="s">
        <v>480</v>
      </c>
      <c r="O13" s="64">
        <v>8822197022</v>
      </c>
      <c r="P13" s="102">
        <v>43619</v>
      </c>
      <c r="Q13" s="64" t="s">
        <v>99</v>
      </c>
      <c r="R13" s="76">
        <v>27</v>
      </c>
      <c r="S13" s="76" t="s">
        <v>100</v>
      </c>
      <c r="T13" s="18"/>
    </row>
    <row r="14" spans="1:20" x14ac:dyDescent="0.3">
      <c r="A14" s="4">
        <v>10</v>
      </c>
      <c r="B14" s="17" t="s">
        <v>63</v>
      </c>
      <c r="C14" s="103" t="s">
        <v>481</v>
      </c>
      <c r="D14" s="18" t="s">
        <v>23</v>
      </c>
      <c r="E14" s="74">
        <v>18180300303</v>
      </c>
      <c r="F14" s="47" t="s">
        <v>104</v>
      </c>
      <c r="G14" s="97">
        <v>63</v>
      </c>
      <c r="H14" s="97">
        <v>58</v>
      </c>
      <c r="I14" s="56">
        <f t="shared" si="0"/>
        <v>121</v>
      </c>
      <c r="J14" s="74">
        <v>7399593530</v>
      </c>
      <c r="K14" s="18" t="s">
        <v>96</v>
      </c>
      <c r="L14" s="85" t="s">
        <v>482</v>
      </c>
      <c r="M14" s="71">
        <v>9435093191</v>
      </c>
      <c r="N14" s="18" t="s">
        <v>483</v>
      </c>
      <c r="O14" s="72">
        <v>9854893073</v>
      </c>
      <c r="P14" s="102">
        <v>43619</v>
      </c>
      <c r="Q14" s="64" t="s">
        <v>99</v>
      </c>
      <c r="R14" s="47">
        <v>17</v>
      </c>
      <c r="S14" s="47" t="s">
        <v>100</v>
      </c>
      <c r="T14" s="18"/>
    </row>
    <row r="15" spans="1:20" x14ac:dyDescent="0.3">
      <c r="A15" s="4">
        <v>11</v>
      </c>
      <c r="B15" s="17" t="s">
        <v>62</v>
      </c>
      <c r="C15" s="64" t="s">
        <v>484</v>
      </c>
      <c r="D15" s="64" t="s">
        <v>23</v>
      </c>
      <c r="E15" s="64">
        <v>18180305404</v>
      </c>
      <c r="F15" s="64" t="s">
        <v>485</v>
      </c>
      <c r="G15" s="64">
        <v>61</v>
      </c>
      <c r="H15" s="64">
        <v>49</v>
      </c>
      <c r="I15" s="56">
        <f t="shared" si="0"/>
        <v>110</v>
      </c>
      <c r="J15" s="64">
        <v>9508623515</v>
      </c>
      <c r="K15" s="64" t="s">
        <v>478</v>
      </c>
      <c r="L15" s="64" t="s">
        <v>479</v>
      </c>
      <c r="M15" s="64">
        <v>9401451597</v>
      </c>
      <c r="N15" s="64" t="s">
        <v>125</v>
      </c>
      <c r="O15" s="64">
        <v>9864652672</v>
      </c>
      <c r="P15" s="102">
        <v>43620</v>
      </c>
      <c r="Q15" s="64" t="s">
        <v>116</v>
      </c>
      <c r="R15" s="76">
        <v>30</v>
      </c>
      <c r="S15" s="76" t="s">
        <v>100</v>
      </c>
      <c r="T15" s="18"/>
    </row>
    <row r="16" spans="1:20" x14ac:dyDescent="0.3">
      <c r="A16" s="4">
        <v>12</v>
      </c>
      <c r="B16" s="17" t="s">
        <v>63</v>
      </c>
      <c r="C16" s="18" t="s">
        <v>486</v>
      </c>
      <c r="D16" s="18" t="s">
        <v>25</v>
      </c>
      <c r="E16" s="84" t="s">
        <v>487</v>
      </c>
      <c r="F16" s="47"/>
      <c r="G16" s="97">
        <v>22</v>
      </c>
      <c r="H16" s="97">
        <v>26</v>
      </c>
      <c r="I16" s="56">
        <f t="shared" si="0"/>
        <v>48</v>
      </c>
      <c r="J16" s="84" t="s">
        <v>490</v>
      </c>
      <c r="K16" s="18" t="s">
        <v>491</v>
      </c>
      <c r="L16" s="104" t="s">
        <v>492</v>
      </c>
      <c r="M16" s="88">
        <v>9864547606</v>
      </c>
      <c r="N16" s="18" t="s">
        <v>493</v>
      </c>
      <c r="O16" s="72">
        <v>9706214969</v>
      </c>
      <c r="P16" s="102">
        <v>43620</v>
      </c>
      <c r="Q16" s="64" t="s">
        <v>116</v>
      </c>
      <c r="R16" s="47">
        <v>27</v>
      </c>
      <c r="S16" s="47" t="s">
        <v>100</v>
      </c>
      <c r="T16" s="18"/>
    </row>
    <row r="17" spans="1:20" x14ac:dyDescent="0.3">
      <c r="A17" s="4">
        <v>13</v>
      </c>
      <c r="B17" s="17" t="s">
        <v>63</v>
      </c>
      <c r="C17" s="18" t="s">
        <v>488</v>
      </c>
      <c r="D17" s="18" t="s">
        <v>25</v>
      </c>
      <c r="E17" s="84" t="s">
        <v>489</v>
      </c>
      <c r="F17" s="47"/>
      <c r="G17" s="97">
        <v>17</v>
      </c>
      <c r="H17" s="97">
        <v>29</v>
      </c>
      <c r="I17" s="56">
        <f t="shared" si="0"/>
        <v>46</v>
      </c>
      <c r="J17" s="84" t="s">
        <v>494</v>
      </c>
      <c r="K17" s="18" t="s">
        <v>491</v>
      </c>
      <c r="L17" s="104" t="s">
        <v>492</v>
      </c>
      <c r="M17" s="88">
        <v>9864547606</v>
      </c>
      <c r="N17" s="18" t="s">
        <v>493</v>
      </c>
      <c r="O17" s="72">
        <v>9706214969</v>
      </c>
      <c r="P17" s="102">
        <v>43620</v>
      </c>
      <c r="Q17" s="64" t="s">
        <v>116</v>
      </c>
      <c r="R17" s="47">
        <v>27</v>
      </c>
      <c r="S17" s="47" t="s">
        <v>100</v>
      </c>
      <c r="T17" s="18"/>
    </row>
    <row r="18" spans="1:20" x14ac:dyDescent="0.3">
      <c r="A18" s="4">
        <v>14</v>
      </c>
      <c r="B18" s="17"/>
      <c r="C18" s="47" t="s">
        <v>495</v>
      </c>
      <c r="D18" s="47"/>
      <c r="E18" s="19"/>
      <c r="F18" s="47"/>
      <c r="G18" s="19"/>
      <c r="H18" s="19"/>
      <c r="I18" s="56">
        <f t="shared" si="0"/>
        <v>0</v>
      </c>
      <c r="J18" s="47"/>
      <c r="K18" s="47"/>
      <c r="L18" s="47"/>
      <c r="M18" s="47"/>
      <c r="N18" s="47"/>
      <c r="O18" s="47"/>
      <c r="P18" s="24">
        <v>43621</v>
      </c>
      <c r="Q18" s="18" t="s">
        <v>135</v>
      </c>
      <c r="R18" s="47"/>
      <c r="S18" s="18"/>
      <c r="T18" s="18"/>
    </row>
    <row r="19" spans="1:20" x14ac:dyDescent="0.3">
      <c r="A19" s="4">
        <v>15</v>
      </c>
      <c r="B19" s="17" t="s">
        <v>62</v>
      </c>
      <c r="C19" s="64" t="s">
        <v>496</v>
      </c>
      <c r="D19" s="64" t="s">
        <v>23</v>
      </c>
      <c r="E19" s="64">
        <v>18180305601</v>
      </c>
      <c r="F19" s="64" t="s">
        <v>476</v>
      </c>
      <c r="G19" s="64">
        <v>31</v>
      </c>
      <c r="H19" s="64">
        <v>27</v>
      </c>
      <c r="I19" s="56">
        <f t="shared" si="0"/>
        <v>58</v>
      </c>
      <c r="J19" s="64">
        <v>9401112217</v>
      </c>
      <c r="K19" s="64" t="s">
        <v>169</v>
      </c>
      <c r="L19" s="64" t="s">
        <v>479</v>
      </c>
      <c r="M19" s="64">
        <v>9401451597</v>
      </c>
      <c r="N19" s="64" t="s">
        <v>498</v>
      </c>
      <c r="O19" s="64">
        <v>8822451572</v>
      </c>
      <c r="P19" s="102">
        <v>43622</v>
      </c>
      <c r="Q19" s="64" t="s">
        <v>141</v>
      </c>
      <c r="R19" s="76">
        <v>24</v>
      </c>
      <c r="S19" s="76" t="s">
        <v>100</v>
      </c>
      <c r="T19" s="18"/>
    </row>
    <row r="20" spans="1:20" x14ac:dyDescent="0.3">
      <c r="A20" s="4">
        <v>16</v>
      </c>
      <c r="B20" s="17" t="s">
        <v>62</v>
      </c>
      <c r="C20" s="64" t="s">
        <v>497</v>
      </c>
      <c r="D20" s="64" t="s">
        <v>25</v>
      </c>
      <c r="E20" s="64"/>
      <c r="F20" s="64"/>
      <c r="G20" s="64">
        <v>29</v>
      </c>
      <c r="H20" s="64">
        <v>27</v>
      </c>
      <c r="I20" s="56">
        <f t="shared" si="0"/>
        <v>56</v>
      </c>
      <c r="J20" s="64">
        <v>8822673948</v>
      </c>
      <c r="K20" s="64" t="s">
        <v>169</v>
      </c>
      <c r="L20" s="64" t="s">
        <v>479</v>
      </c>
      <c r="M20" s="64">
        <v>9401451597</v>
      </c>
      <c r="N20" s="64" t="s">
        <v>498</v>
      </c>
      <c r="O20" s="64">
        <v>8822451572</v>
      </c>
      <c r="P20" s="102">
        <v>43622</v>
      </c>
      <c r="Q20" s="64" t="s">
        <v>141</v>
      </c>
      <c r="R20" s="76">
        <v>24</v>
      </c>
      <c r="S20" s="76" t="s">
        <v>100</v>
      </c>
      <c r="T20" s="18"/>
    </row>
    <row r="21" spans="1:20" x14ac:dyDescent="0.3">
      <c r="A21" s="4">
        <v>17</v>
      </c>
      <c r="B21" s="17" t="s">
        <v>63</v>
      </c>
      <c r="C21" s="64" t="s">
        <v>499</v>
      </c>
      <c r="D21" s="64" t="s">
        <v>23</v>
      </c>
      <c r="E21" s="64">
        <v>18180307801</v>
      </c>
      <c r="F21" s="64" t="s">
        <v>476</v>
      </c>
      <c r="G21" s="64">
        <v>46</v>
      </c>
      <c r="H21" s="64">
        <v>53</v>
      </c>
      <c r="I21" s="56">
        <f t="shared" si="0"/>
        <v>99</v>
      </c>
      <c r="J21" s="64">
        <v>9577317459</v>
      </c>
      <c r="K21" s="64" t="s">
        <v>501</v>
      </c>
      <c r="L21" s="64"/>
      <c r="M21" s="64"/>
      <c r="N21" s="64" t="s">
        <v>502</v>
      </c>
      <c r="O21" s="64">
        <v>8822372019</v>
      </c>
      <c r="P21" s="102">
        <v>43622</v>
      </c>
      <c r="Q21" s="64" t="s">
        <v>141</v>
      </c>
      <c r="R21" s="76">
        <v>26</v>
      </c>
      <c r="S21" s="76" t="s">
        <v>100</v>
      </c>
      <c r="T21" s="18"/>
    </row>
    <row r="22" spans="1:20" x14ac:dyDescent="0.3">
      <c r="A22" s="4">
        <v>18</v>
      </c>
      <c r="B22" s="17" t="s">
        <v>63</v>
      </c>
      <c r="C22" s="64" t="s">
        <v>500</v>
      </c>
      <c r="D22" s="64" t="s">
        <v>25</v>
      </c>
      <c r="E22" s="64"/>
      <c r="F22" s="64"/>
      <c r="G22" s="64">
        <v>8</v>
      </c>
      <c r="H22" s="64">
        <v>10</v>
      </c>
      <c r="I22" s="56">
        <f t="shared" si="0"/>
        <v>18</v>
      </c>
      <c r="J22" s="64">
        <v>9854638711</v>
      </c>
      <c r="K22" s="64" t="s">
        <v>159</v>
      </c>
      <c r="L22" s="64" t="s">
        <v>160</v>
      </c>
      <c r="M22" s="64">
        <v>9401451596</v>
      </c>
      <c r="N22" s="64" t="s">
        <v>503</v>
      </c>
      <c r="O22" s="64">
        <v>9864969122</v>
      </c>
      <c r="P22" s="102">
        <v>43622</v>
      </c>
      <c r="Q22" s="64" t="s">
        <v>141</v>
      </c>
      <c r="R22" s="76">
        <v>24</v>
      </c>
      <c r="S22" s="76" t="s">
        <v>100</v>
      </c>
      <c r="T22" s="18"/>
    </row>
    <row r="23" spans="1:20" x14ac:dyDescent="0.3">
      <c r="A23" s="4">
        <v>19</v>
      </c>
      <c r="B23" s="17" t="s">
        <v>62</v>
      </c>
      <c r="C23" s="64" t="s">
        <v>504</v>
      </c>
      <c r="D23" s="64" t="s">
        <v>23</v>
      </c>
      <c r="E23" s="64">
        <v>18180305604</v>
      </c>
      <c r="F23" s="64" t="s">
        <v>476</v>
      </c>
      <c r="G23" s="64">
        <v>100</v>
      </c>
      <c r="H23" s="64">
        <v>108</v>
      </c>
      <c r="I23" s="56">
        <f t="shared" si="0"/>
        <v>208</v>
      </c>
      <c r="J23" s="64">
        <v>9707365270</v>
      </c>
      <c r="K23" s="64" t="s">
        <v>169</v>
      </c>
      <c r="L23" s="64" t="s">
        <v>479</v>
      </c>
      <c r="M23" s="64">
        <v>9401451597</v>
      </c>
      <c r="N23" s="64" t="s">
        <v>505</v>
      </c>
      <c r="O23" s="64">
        <v>9707341251</v>
      </c>
      <c r="P23" s="102">
        <v>43623</v>
      </c>
      <c r="Q23" s="64" t="s">
        <v>155</v>
      </c>
      <c r="R23" s="76">
        <v>22</v>
      </c>
      <c r="S23" s="76" t="s">
        <v>100</v>
      </c>
      <c r="T23" s="18"/>
    </row>
    <row r="24" spans="1:20" x14ac:dyDescent="0.3">
      <c r="A24" s="4">
        <v>20</v>
      </c>
      <c r="B24" s="17" t="s">
        <v>63</v>
      </c>
      <c r="C24" s="64" t="s">
        <v>509</v>
      </c>
      <c r="D24" s="64" t="s">
        <v>23</v>
      </c>
      <c r="E24" s="64">
        <v>18180304704</v>
      </c>
      <c r="F24" s="64" t="s">
        <v>485</v>
      </c>
      <c r="G24" s="64">
        <v>85</v>
      </c>
      <c r="H24" s="64">
        <v>80</v>
      </c>
      <c r="I24" s="56">
        <f t="shared" si="0"/>
        <v>165</v>
      </c>
      <c r="J24" s="64">
        <v>9854857619</v>
      </c>
      <c r="K24" s="64" t="s">
        <v>506</v>
      </c>
      <c r="L24" s="64" t="s">
        <v>507</v>
      </c>
      <c r="M24" s="64">
        <v>9401451605</v>
      </c>
      <c r="N24" s="64" t="s">
        <v>508</v>
      </c>
      <c r="O24" s="64">
        <v>9707586537</v>
      </c>
      <c r="P24" s="102">
        <v>43623</v>
      </c>
      <c r="Q24" s="64" t="s">
        <v>155</v>
      </c>
      <c r="R24" s="76">
        <v>24</v>
      </c>
      <c r="S24" s="76" t="s">
        <v>100</v>
      </c>
      <c r="T24" s="18"/>
    </row>
    <row r="25" spans="1:20" x14ac:dyDescent="0.3">
      <c r="A25" s="4">
        <v>21</v>
      </c>
      <c r="B25" s="17" t="s">
        <v>62</v>
      </c>
      <c r="C25" s="64" t="s">
        <v>504</v>
      </c>
      <c r="D25" s="64"/>
      <c r="E25" s="64">
        <v>18180305604</v>
      </c>
      <c r="F25" s="64" t="s">
        <v>476</v>
      </c>
      <c r="G25" s="64"/>
      <c r="H25" s="64"/>
      <c r="I25" s="56">
        <f t="shared" si="0"/>
        <v>0</v>
      </c>
      <c r="J25" s="64">
        <v>9707365270</v>
      </c>
      <c r="K25" s="64" t="s">
        <v>169</v>
      </c>
      <c r="L25" s="64" t="s">
        <v>479</v>
      </c>
      <c r="M25" s="64">
        <v>9401451597</v>
      </c>
      <c r="N25" s="64" t="s">
        <v>505</v>
      </c>
      <c r="O25" s="64">
        <v>9707341251</v>
      </c>
      <c r="P25" s="102">
        <v>43624</v>
      </c>
      <c r="Q25" s="64" t="s">
        <v>162</v>
      </c>
      <c r="R25" s="76">
        <v>22</v>
      </c>
      <c r="S25" s="76" t="s">
        <v>100</v>
      </c>
      <c r="T25" s="18"/>
    </row>
    <row r="26" spans="1:20" x14ac:dyDescent="0.3">
      <c r="A26" s="4">
        <v>22</v>
      </c>
      <c r="B26" s="17" t="s">
        <v>62</v>
      </c>
      <c r="C26" s="64" t="s">
        <v>510</v>
      </c>
      <c r="D26" s="64" t="s">
        <v>25</v>
      </c>
      <c r="E26" s="64"/>
      <c r="F26" s="64"/>
      <c r="G26" s="64">
        <v>77</v>
      </c>
      <c r="H26" s="64">
        <v>67</v>
      </c>
      <c r="I26" s="56">
        <f t="shared" si="0"/>
        <v>144</v>
      </c>
      <c r="J26" s="64">
        <v>9707629832</v>
      </c>
      <c r="K26" s="64" t="s">
        <v>169</v>
      </c>
      <c r="L26" s="64" t="s">
        <v>479</v>
      </c>
      <c r="M26" s="64">
        <v>9401451597</v>
      </c>
      <c r="N26" s="64" t="s">
        <v>505</v>
      </c>
      <c r="O26" s="64">
        <v>9707341251</v>
      </c>
      <c r="P26" s="102">
        <v>43624</v>
      </c>
      <c r="Q26" s="64" t="s">
        <v>162</v>
      </c>
      <c r="R26" s="76">
        <v>22</v>
      </c>
      <c r="S26" s="76" t="s">
        <v>100</v>
      </c>
      <c r="T26" s="18"/>
    </row>
    <row r="27" spans="1:20" x14ac:dyDescent="0.3">
      <c r="A27" s="4">
        <v>23</v>
      </c>
      <c r="B27" s="17" t="s">
        <v>63</v>
      </c>
      <c r="C27" s="64" t="s">
        <v>509</v>
      </c>
      <c r="D27" s="64"/>
      <c r="E27" s="64">
        <v>18180304704</v>
      </c>
      <c r="F27" s="64" t="s">
        <v>485</v>
      </c>
      <c r="G27" s="64">
        <v>0</v>
      </c>
      <c r="H27" s="64">
        <v>0</v>
      </c>
      <c r="I27" s="56">
        <f t="shared" si="0"/>
        <v>0</v>
      </c>
      <c r="J27" s="64">
        <v>9854857619</v>
      </c>
      <c r="K27" s="64" t="s">
        <v>506</v>
      </c>
      <c r="L27" s="64" t="s">
        <v>507</v>
      </c>
      <c r="M27" s="64">
        <v>9401451605</v>
      </c>
      <c r="N27" s="64" t="s">
        <v>508</v>
      </c>
      <c r="O27" s="64">
        <v>9707586537</v>
      </c>
      <c r="P27" s="102">
        <v>43624</v>
      </c>
      <c r="Q27" s="64" t="s">
        <v>162</v>
      </c>
      <c r="R27" s="76">
        <v>24</v>
      </c>
      <c r="S27" s="76" t="s">
        <v>100</v>
      </c>
      <c r="T27" s="18"/>
    </row>
    <row r="28" spans="1:20" x14ac:dyDescent="0.3">
      <c r="A28" s="4">
        <v>24</v>
      </c>
      <c r="B28" s="17"/>
      <c r="C28" s="18"/>
      <c r="D28" s="18"/>
      <c r="E28" s="19"/>
      <c r="F28" s="18"/>
      <c r="G28" s="19"/>
      <c r="H28" s="19"/>
      <c r="I28" s="56">
        <f t="shared" si="0"/>
        <v>0</v>
      </c>
      <c r="J28" s="18"/>
      <c r="K28" s="18"/>
      <c r="L28" s="18"/>
      <c r="M28" s="18"/>
      <c r="N28" s="18"/>
      <c r="O28" s="18"/>
      <c r="P28" s="24">
        <v>43625</v>
      </c>
      <c r="Q28" s="18" t="s">
        <v>167</v>
      </c>
      <c r="R28" s="47"/>
      <c r="S28" s="18"/>
      <c r="T28" s="18"/>
    </row>
    <row r="29" spans="1:20" x14ac:dyDescent="0.3">
      <c r="A29" s="4">
        <v>25</v>
      </c>
      <c r="B29" s="17" t="s">
        <v>62</v>
      </c>
      <c r="C29" s="64" t="s">
        <v>511</v>
      </c>
      <c r="D29" s="64" t="s">
        <v>23</v>
      </c>
      <c r="E29" s="64">
        <v>18180305602</v>
      </c>
      <c r="F29" s="64" t="s">
        <v>485</v>
      </c>
      <c r="G29" s="64">
        <v>42</v>
      </c>
      <c r="H29" s="64">
        <v>35</v>
      </c>
      <c r="I29" s="56">
        <f t="shared" si="0"/>
        <v>77</v>
      </c>
      <c r="J29" s="64">
        <v>9707220499</v>
      </c>
      <c r="K29" s="64" t="s">
        <v>169</v>
      </c>
      <c r="L29" s="64" t="s">
        <v>479</v>
      </c>
      <c r="M29" s="64">
        <v>9401451597</v>
      </c>
      <c r="N29" s="64" t="s">
        <v>498</v>
      </c>
      <c r="O29" s="64">
        <v>8822451572</v>
      </c>
      <c r="P29" s="102">
        <v>43626</v>
      </c>
      <c r="Q29" s="64" t="s">
        <v>99</v>
      </c>
      <c r="R29" s="76">
        <v>22</v>
      </c>
      <c r="S29" s="76" t="s">
        <v>100</v>
      </c>
      <c r="T29" s="18"/>
    </row>
    <row r="30" spans="1:20" x14ac:dyDescent="0.3">
      <c r="A30" s="4">
        <v>26</v>
      </c>
      <c r="B30" s="17" t="s">
        <v>62</v>
      </c>
      <c r="C30" s="64" t="s">
        <v>512</v>
      </c>
      <c r="D30" s="64" t="s">
        <v>25</v>
      </c>
      <c r="E30" s="64"/>
      <c r="F30" s="64"/>
      <c r="G30" s="64">
        <v>19</v>
      </c>
      <c r="H30" s="64">
        <v>21</v>
      </c>
      <c r="I30" s="56">
        <f t="shared" si="0"/>
        <v>40</v>
      </c>
      <c r="J30" s="64">
        <v>9613045159</v>
      </c>
      <c r="K30" s="64" t="s">
        <v>169</v>
      </c>
      <c r="L30" s="64" t="s">
        <v>479</v>
      </c>
      <c r="M30" s="64">
        <v>9401451597</v>
      </c>
      <c r="N30" s="64" t="s">
        <v>513</v>
      </c>
      <c r="O30" s="64">
        <v>9577347388</v>
      </c>
      <c r="P30" s="102">
        <v>43626</v>
      </c>
      <c r="Q30" s="64" t="s">
        <v>99</v>
      </c>
      <c r="R30" s="76">
        <v>28</v>
      </c>
      <c r="S30" s="76" t="s">
        <v>100</v>
      </c>
      <c r="T30" s="18"/>
    </row>
    <row r="31" spans="1:20" x14ac:dyDescent="0.3">
      <c r="A31" s="4">
        <v>27</v>
      </c>
      <c r="B31" s="17" t="s">
        <v>63</v>
      </c>
      <c r="C31" s="64" t="s">
        <v>514</v>
      </c>
      <c r="D31" s="64" t="s">
        <v>25</v>
      </c>
      <c r="E31" s="64"/>
      <c r="F31" s="64"/>
      <c r="G31" s="64">
        <v>51</v>
      </c>
      <c r="H31" s="64">
        <v>63</v>
      </c>
      <c r="I31" s="56">
        <f t="shared" si="0"/>
        <v>114</v>
      </c>
      <c r="J31" s="64">
        <v>9859754967</v>
      </c>
      <c r="K31" s="64" t="s">
        <v>159</v>
      </c>
      <c r="L31" s="64" t="s">
        <v>160</v>
      </c>
      <c r="M31" s="64">
        <v>9401451596</v>
      </c>
      <c r="N31" s="64" t="s">
        <v>515</v>
      </c>
      <c r="O31" s="64">
        <v>9613265536</v>
      </c>
      <c r="P31" s="102">
        <v>43626</v>
      </c>
      <c r="Q31" s="64" t="s">
        <v>99</v>
      </c>
      <c r="R31" s="76">
        <v>22</v>
      </c>
      <c r="S31" s="76" t="s">
        <v>100</v>
      </c>
      <c r="T31" s="18"/>
    </row>
    <row r="32" spans="1:20" x14ac:dyDescent="0.3">
      <c r="A32" s="4">
        <v>28</v>
      </c>
      <c r="B32" s="17" t="s">
        <v>62</v>
      </c>
      <c r="C32" s="64" t="s">
        <v>516</v>
      </c>
      <c r="D32" s="64" t="s">
        <v>23</v>
      </c>
      <c r="E32" s="64">
        <v>18180305401</v>
      </c>
      <c r="F32" s="64" t="s">
        <v>476</v>
      </c>
      <c r="G32" s="64">
        <v>21</v>
      </c>
      <c r="H32" s="64">
        <v>18</v>
      </c>
      <c r="I32" s="56">
        <f t="shared" si="0"/>
        <v>39</v>
      </c>
      <c r="J32" s="64">
        <v>9401094208</v>
      </c>
      <c r="K32" s="64" t="s">
        <v>478</v>
      </c>
      <c r="L32" s="64" t="s">
        <v>479</v>
      </c>
      <c r="M32" s="64">
        <v>9401451597</v>
      </c>
      <c r="N32" s="64" t="s">
        <v>125</v>
      </c>
      <c r="O32" s="64">
        <v>9864652672</v>
      </c>
      <c r="P32" s="102">
        <v>43627</v>
      </c>
      <c r="Q32" s="64" t="s">
        <v>116</v>
      </c>
      <c r="R32" s="76">
        <v>28</v>
      </c>
      <c r="S32" s="76" t="s">
        <v>100</v>
      </c>
      <c r="T32" s="18"/>
    </row>
    <row r="33" spans="1:20" x14ac:dyDescent="0.3">
      <c r="A33" s="4">
        <v>29</v>
      </c>
      <c r="B33" s="17" t="s">
        <v>62</v>
      </c>
      <c r="C33" s="64" t="s">
        <v>517</v>
      </c>
      <c r="D33" s="64" t="s">
        <v>23</v>
      </c>
      <c r="E33" s="64">
        <v>18180305501</v>
      </c>
      <c r="F33" s="64" t="s">
        <v>476</v>
      </c>
      <c r="G33" s="64">
        <v>39</v>
      </c>
      <c r="H33" s="64">
        <v>30</v>
      </c>
      <c r="I33" s="56">
        <f t="shared" si="0"/>
        <v>69</v>
      </c>
      <c r="J33" s="64">
        <v>9678784424</v>
      </c>
      <c r="K33" s="64" t="s">
        <v>478</v>
      </c>
      <c r="L33" s="64" t="s">
        <v>479</v>
      </c>
      <c r="M33" s="64">
        <v>9401451597</v>
      </c>
      <c r="N33" s="64" t="s">
        <v>480</v>
      </c>
      <c r="O33" s="64">
        <v>8822197022</v>
      </c>
      <c r="P33" s="102">
        <v>43627</v>
      </c>
      <c r="Q33" s="64" t="s">
        <v>116</v>
      </c>
      <c r="R33" s="76">
        <v>30</v>
      </c>
      <c r="S33" s="76" t="s">
        <v>100</v>
      </c>
      <c r="T33" s="18"/>
    </row>
    <row r="34" spans="1:20" x14ac:dyDescent="0.3">
      <c r="A34" s="4">
        <v>30</v>
      </c>
      <c r="B34" s="17" t="s">
        <v>63</v>
      </c>
      <c r="C34" s="64" t="s">
        <v>519</v>
      </c>
      <c r="D34" s="64" t="s">
        <v>23</v>
      </c>
      <c r="E34" s="64">
        <v>18180307903</v>
      </c>
      <c r="F34" s="64" t="s">
        <v>476</v>
      </c>
      <c r="G34" s="64">
        <v>40</v>
      </c>
      <c r="H34" s="64">
        <v>37</v>
      </c>
      <c r="I34" s="56">
        <f t="shared" si="0"/>
        <v>77</v>
      </c>
      <c r="J34" s="64">
        <v>9706136167</v>
      </c>
      <c r="K34" s="64" t="s">
        <v>159</v>
      </c>
      <c r="L34" s="64" t="s">
        <v>160</v>
      </c>
      <c r="M34" s="64">
        <v>9401451596</v>
      </c>
      <c r="N34" s="64" t="s">
        <v>503</v>
      </c>
      <c r="O34" s="64">
        <v>9864969122</v>
      </c>
      <c r="P34" s="102">
        <v>43627</v>
      </c>
      <c r="Q34" s="64" t="s">
        <v>116</v>
      </c>
      <c r="R34" s="76">
        <v>30</v>
      </c>
      <c r="S34" s="76" t="s">
        <v>100</v>
      </c>
      <c r="T34" s="18"/>
    </row>
    <row r="35" spans="1:20" x14ac:dyDescent="0.3">
      <c r="A35" s="4">
        <v>31</v>
      </c>
      <c r="B35" s="17" t="s">
        <v>63</v>
      </c>
      <c r="C35" s="64" t="s">
        <v>520</v>
      </c>
      <c r="D35" s="64" t="s">
        <v>23</v>
      </c>
      <c r="E35" s="64">
        <v>18180308102</v>
      </c>
      <c r="F35" s="64" t="s">
        <v>476</v>
      </c>
      <c r="G35" s="64">
        <v>10</v>
      </c>
      <c r="H35" s="64">
        <v>11</v>
      </c>
      <c r="I35" s="56">
        <f t="shared" si="0"/>
        <v>21</v>
      </c>
      <c r="J35" s="64">
        <v>9707212422</v>
      </c>
      <c r="K35" s="64" t="s">
        <v>159</v>
      </c>
      <c r="L35" s="64" t="s">
        <v>160</v>
      </c>
      <c r="M35" s="64">
        <v>9401451596</v>
      </c>
      <c r="N35" s="64" t="s">
        <v>503</v>
      </c>
      <c r="O35" s="64">
        <v>9864969122</v>
      </c>
      <c r="P35" s="102">
        <v>43627</v>
      </c>
      <c r="Q35" s="64" t="s">
        <v>116</v>
      </c>
      <c r="R35" s="76">
        <v>26</v>
      </c>
      <c r="S35" s="76" t="s">
        <v>100</v>
      </c>
      <c r="T35" s="18"/>
    </row>
    <row r="36" spans="1:20" x14ac:dyDescent="0.3">
      <c r="A36" s="4">
        <v>32</v>
      </c>
      <c r="B36" s="17" t="s">
        <v>62</v>
      </c>
      <c r="C36" s="64" t="s">
        <v>522</v>
      </c>
      <c r="D36" s="64" t="s">
        <v>23</v>
      </c>
      <c r="E36" s="64">
        <v>18180306507</v>
      </c>
      <c r="F36" s="64" t="s">
        <v>485</v>
      </c>
      <c r="G36" s="64">
        <v>45</v>
      </c>
      <c r="H36" s="64">
        <v>35</v>
      </c>
      <c r="I36" s="56">
        <f t="shared" si="0"/>
        <v>80</v>
      </c>
      <c r="J36" s="64">
        <v>9854357620</v>
      </c>
      <c r="K36" s="64" t="s">
        <v>169</v>
      </c>
      <c r="L36" s="64" t="s">
        <v>479</v>
      </c>
      <c r="M36" s="64">
        <v>9401451597</v>
      </c>
      <c r="N36" s="64" t="s">
        <v>189</v>
      </c>
      <c r="O36" s="64">
        <v>9706872918</v>
      </c>
      <c r="P36" s="102">
        <v>43628</v>
      </c>
      <c r="Q36" s="64" t="s">
        <v>135</v>
      </c>
      <c r="R36" s="76">
        <v>28</v>
      </c>
      <c r="S36" s="76" t="s">
        <v>100</v>
      </c>
      <c r="T36" s="18"/>
    </row>
    <row r="37" spans="1:20" x14ac:dyDescent="0.3">
      <c r="A37" s="4">
        <v>33</v>
      </c>
      <c r="B37" s="17" t="s">
        <v>62</v>
      </c>
      <c r="C37" s="64" t="s">
        <v>523</v>
      </c>
      <c r="D37" s="64" t="s">
        <v>25</v>
      </c>
      <c r="E37" s="64"/>
      <c r="F37" s="64"/>
      <c r="G37" s="64">
        <v>17</v>
      </c>
      <c r="H37" s="64">
        <v>22</v>
      </c>
      <c r="I37" s="56">
        <f t="shared" si="0"/>
        <v>39</v>
      </c>
      <c r="J37" s="64">
        <v>9859578830</v>
      </c>
      <c r="K37" s="64" t="s">
        <v>169</v>
      </c>
      <c r="L37" s="64" t="s">
        <v>479</v>
      </c>
      <c r="M37" s="64">
        <v>9401451597</v>
      </c>
      <c r="N37" s="64" t="s">
        <v>189</v>
      </c>
      <c r="O37" s="64">
        <v>9706872918</v>
      </c>
      <c r="P37" s="102">
        <v>43628</v>
      </c>
      <c r="Q37" s="64" t="s">
        <v>135</v>
      </c>
      <c r="R37" s="76">
        <v>27</v>
      </c>
      <c r="S37" s="76" t="s">
        <v>100</v>
      </c>
      <c r="T37" s="18"/>
    </row>
    <row r="38" spans="1:20" x14ac:dyDescent="0.3">
      <c r="A38" s="4">
        <v>34</v>
      </c>
      <c r="B38" s="17" t="s">
        <v>63</v>
      </c>
      <c r="C38" s="18" t="s">
        <v>525</v>
      </c>
      <c r="D38" s="18"/>
      <c r="E38" s="19"/>
      <c r="F38" s="18"/>
      <c r="G38" s="19"/>
      <c r="H38" s="19"/>
      <c r="I38" s="56">
        <f t="shared" si="0"/>
        <v>0</v>
      </c>
      <c r="J38" s="18"/>
      <c r="K38" s="18"/>
      <c r="L38" s="18"/>
      <c r="M38" s="18"/>
      <c r="N38" s="18"/>
      <c r="O38" s="18"/>
      <c r="P38" s="102">
        <v>43628</v>
      </c>
      <c r="Q38" s="64" t="s">
        <v>135</v>
      </c>
      <c r="R38" s="18"/>
      <c r="S38" s="18"/>
      <c r="T38" s="18"/>
    </row>
    <row r="39" spans="1:20" x14ac:dyDescent="0.3">
      <c r="A39" s="4">
        <v>35</v>
      </c>
      <c r="B39" s="17" t="s">
        <v>62</v>
      </c>
      <c r="C39" s="64" t="s">
        <v>526</v>
      </c>
      <c r="D39" s="64" t="s">
        <v>25</v>
      </c>
      <c r="E39" s="64"/>
      <c r="F39" s="64"/>
      <c r="G39" s="64">
        <v>55</v>
      </c>
      <c r="H39" s="64">
        <v>53</v>
      </c>
      <c r="I39" s="56">
        <f t="shared" si="0"/>
        <v>108</v>
      </c>
      <c r="J39" s="64">
        <v>8822609064</v>
      </c>
      <c r="K39" s="64" t="s">
        <v>169</v>
      </c>
      <c r="L39" s="64" t="s">
        <v>479</v>
      </c>
      <c r="M39" s="64">
        <v>9401451597</v>
      </c>
      <c r="N39" s="64" t="s">
        <v>189</v>
      </c>
      <c r="O39" s="64">
        <v>9706872918</v>
      </c>
      <c r="P39" s="102">
        <v>43629</v>
      </c>
      <c r="Q39" s="64" t="s">
        <v>521</v>
      </c>
      <c r="R39" s="76">
        <v>29</v>
      </c>
      <c r="S39" s="76" t="s">
        <v>100</v>
      </c>
      <c r="T39" s="18"/>
    </row>
    <row r="40" spans="1:20" x14ac:dyDescent="0.3">
      <c r="A40" s="4">
        <v>36</v>
      </c>
      <c r="B40" s="17" t="s">
        <v>63</v>
      </c>
      <c r="C40" s="64" t="s">
        <v>527</v>
      </c>
      <c r="D40" s="64" t="s">
        <v>23</v>
      </c>
      <c r="E40" s="64">
        <v>18180310501</v>
      </c>
      <c r="F40" s="64" t="s">
        <v>476</v>
      </c>
      <c r="G40" s="64">
        <v>102</v>
      </c>
      <c r="H40" s="64">
        <v>95</v>
      </c>
      <c r="I40" s="56">
        <f t="shared" si="0"/>
        <v>197</v>
      </c>
      <c r="J40" s="64">
        <v>9401663221</v>
      </c>
      <c r="K40" s="64" t="s">
        <v>173</v>
      </c>
      <c r="L40" s="64" t="s">
        <v>174</v>
      </c>
      <c r="M40" s="64">
        <v>9401451594</v>
      </c>
      <c r="N40" s="64" t="s">
        <v>226</v>
      </c>
      <c r="O40" s="64">
        <v>9707414385</v>
      </c>
      <c r="P40" s="102">
        <v>43629</v>
      </c>
      <c r="Q40" s="64" t="s">
        <v>521</v>
      </c>
      <c r="R40" s="76">
        <v>25</v>
      </c>
      <c r="S40" s="76" t="s">
        <v>100</v>
      </c>
      <c r="T40" s="18"/>
    </row>
    <row r="41" spans="1:20" x14ac:dyDescent="0.3">
      <c r="A41" s="4">
        <v>37</v>
      </c>
      <c r="B41" s="17" t="s">
        <v>62</v>
      </c>
      <c r="C41" s="64" t="s">
        <v>529</v>
      </c>
      <c r="D41" s="64" t="s">
        <v>23</v>
      </c>
      <c r="E41" s="64">
        <v>18180306504</v>
      </c>
      <c r="F41" s="64" t="s">
        <v>476</v>
      </c>
      <c r="G41" s="64">
        <v>31</v>
      </c>
      <c r="H41" s="64">
        <v>26</v>
      </c>
      <c r="I41" s="56">
        <f t="shared" si="0"/>
        <v>57</v>
      </c>
      <c r="J41" s="64">
        <v>9707341260</v>
      </c>
      <c r="K41" s="64" t="s">
        <v>169</v>
      </c>
      <c r="L41" s="64" t="s">
        <v>479</v>
      </c>
      <c r="M41" s="64">
        <v>9401451597</v>
      </c>
      <c r="N41" s="64" t="s">
        <v>189</v>
      </c>
      <c r="O41" s="64">
        <v>9706872918</v>
      </c>
      <c r="P41" s="102">
        <v>43630</v>
      </c>
      <c r="Q41" s="64" t="s">
        <v>528</v>
      </c>
      <c r="R41" s="76">
        <v>27</v>
      </c>
      <c r="S41" s="76" t="s">
        <v>100</v>
      </c>
      <c r="T41" s="18"/>
    </row>
    <row r="42" spans="1:20" x14ac:dyDescent="0.3">
      <c r="A42" s="4">
        <v>38</v>
      </c>
      <c r="B42" s="17" t="s">
        <v>62</v>
      </c>
      <c r="C42" s="64" t="s">
        <v>530</v>
      </c>
      <c r="D42" s="64" t="s">
        <v>25</v>
      </c>
      <c r="E42" s="64"/>
      <c r="F42" s="64"/>
      <c r="G42" s="64">
        <v>26</v>
      </c>
      <c r="H42" s="64">
        <v>24</v>
      </c>
      <c r="I42" s="56">
        <f t="shared" si="0"/>
        <v>50</v>
      </c>
      <c r="J42" s="64">
        <v>8256030876</v>
      </c>
      <c r="K42" s="64" t="s">
        <v>169</v>
      </c>
      <c r="L42" s="64" t="s">
        <v>479</v>
      </c>
      <c r="M42" s="64">
        <v>9401451597</v>
      </c>
      <c r="N42" s="64" t="s">
        <v>189</v>
      </c>
      <c r="O42" s="64">
        <v>9706872918</v>
      </c>
      <c r="P42" s="102">
        <v>43630</v>
      </c>
      <c r="Q42" s="64" t="s">
        <v>528</v>
      </c>
      <c r="R42" s="76">
        <v>28</v>
      </c>
      <c r="S42" s="76" t="s">
        <v>100</v>
      </c>
      <c r="T42" s="18"/>
    </row>
    <row r="43" spans="1:20" x14ac:dyDescent="0.3">
      <c r="A43" s="4">
        <v>39</v>
      </c>
      <c r="B43" s="17" t="s">
        <v>63</v>
      </c>
      <c r="C43" s="64" t="s">
        <v>527</v>
      </c>
      <c r="D43" s="64"/>
      <c r="E43" s="64">
        <v>18180310501</v>
      </c>
      <c r="F43" s="64" t="s">
        <v>476</v>
      </c>
      <c r="G43" s="64">
        <v>0</v>
      </c>
      <c r="H43" s="64">
        <v>0</v>
      </c>
      <c r="I43" s="56">
        <f t="shared" si="0"/>
        <v>0</v>
      </c>
      <c r="J43" s="64">
        <v>9401663221</v>
      </c>
      <c r="K43" s="64" t="s">
        <v>173</v>
      </c>
      <c r="L43" s="64" t="s">
        <v>174</v>
      </c>
      <c r="M43" s="64">
        <v>9401451594</v>
      </c>
      <c r="N43" s="64" t="s">
        <v>226</v>
      </c>
      <c r="O43" s="64">
        <v>9707414385</v>
      </c>
      <c r="P43" s="102">
        <v>43630</v>
      </c>
      <c r="Q43" s="64" t="s">
        <v>528</v>
      </c>
      <c r="R43" s="76">
        <v>25</v>
      </c>
      <c r="S43" s="76" t="s">
        <v>100</v>
      </c>
      <c r="T43" s="18"/>
    </row>
    <row r="44" spans="1:20" x14ac:dyDescent="0.3">
      <c r="A44" s="4">
        <v>40</v>
      </c>
      <c r="B44" s="17" t="s">
        <v>63</v>
      </c>
      <c r="C44" s="64" t="s">
        <v>531</v>
      </c>
      <c r="D44" s="64" t="s">
        <v>23</v>
      </c>
      <c r="E44" s="64">
        <v>18180310001</v>
      </c>
      <c r="F44" s="64" t="s">
        <v>476</v>
      </c>
      <c r="G44" s="64">
        <v>12</v>
      </c>
      <c r="H44" s="64">
        <v>16</v>
      </c>
      <c r="I44" s="56">
        <f t="shared" si="0"/>
        <v>28</v>
      </c>
      <c r="J44" s="64">
        <v>8812983080</v>
      </c>
      <c r="K44" s="64" t="s">
        <v>173</v>
      </c>
      <c r="L44" s="64" t="s">
        <v>174</v>
      </c>
      <c r="M44" s="64">
        <v>9401451594</v>
      </c>
      <c r="N44" s="64" t="s">
        <v>226</v>
      </c>
      <c r="O44" s="64">
        <v>9707414385</v>
      </c>
      <c r="P44" s="102">
        <v>43630</v>
      </c>
      <c r="Q44" s="64" t="s">
        <v>528</v>
      </c>
      <c r="R44" s="76">
        <v>27</v>
      </c>
      <c r="S44" s="76" t="s">
        <v>100</v>
      </c>
      <c r="T44" s="18"/>
    </row>
    <row r="45" spans="1:20" x14ac:dyDescent="0.3">
      <c r="A45" s="4">
        <v>41</v>
      </c>
      <c r="B45" s="17" t="s">
        <v>62</v>
      </c>
      <c r="C45" s="64" t="s">
        <v>532</v>
      </c>
      <c r="D45" s="64" t="s">
        <v>23</v>
      </c>
      <c r="E45" s="64">
        <v>18180305605</v>
      </c>
      <c r="F45" s="64" t="s">
        <v>533</v>
      </c>
      <c r="G45" s="64">
        <v>0</v>
      </c>
      <c r="H45" s="64">
        <v>65</v>
      </c>
      <c r="I45" s="56">
        <f t="shared" si="0"/>
        <v>65</v>
      </c>
      <c r="J45" s="64">
        <v>9707188215</v>
      </c>
      <c r="K45" s="64" t="s">
        <v>169</v>
      </c>
      <c r="L45" s="64" t="s">
        <v>479</v>
      </c>
      <c r="M45" s="64">
        <v>9401451597</v>
      </c>
      <c r="N45" s="64" t="s">
        <v>513</v>
      </c>
      <c r="O45" s="64">
        <v>9577347388</v>
      </c>
      <c r="P45" s="102">
        <v>43631</v>
      </c>
      <c r="Q45" s="64" t="s">
        <v>162</v>
      </c>
      <c r="R45" s="76">
        <v>26</v>
      </c>
      <c r="S45" s="76" t="s">
        <v>100</v>
      </c>
      <c r="T45" s="18"/>
    </row>
    <row r="46" spans="1:20" x14ac:dyDescent="0.3">
      <c r="A46" s="4">
        <v>42</v>
      </c>
      <c r="B46" s="17" t="s">
        <v>62</v>
      </c>
      <c r="C46" s="64" t="s">
        <v>534</v>
      </c>
      <c r="D46" s="64" t="s">
        <v>23</v>
      </c>
      <c r="E46" s="64">
        <v>18180305402</v>
      </c>
      <c r="F46" s="64" t="s">
        <v>476</v>
      </c>
      <c r="G46" s="64">
        <v>26</v>
      </c>
      <c r="H46" s="64">
        <v>31</v>
      </c>
      <c r="I46" s="56">
        <f t="shared" si="0"/>
        <v>57</v>
      </c>
      <c r="J46" s="64">
        <v>9854354737</v>
      </c>
      <c r="K46" s="64" t="s">
        <v>478</v>
      </c>
      <c r="L46" s="64" t="s">
        <v>479</v>
      </c>
      <c r="M46" s="64">
        <v>9401451597</v>
      </c>
      <c r="N46" s="64" t="s">
        <v>535</v>
      </c>
      <c r="O46" s="64">
        <v>9613162107</v>
      </c>
      <c r="P46" s="102">
        <v>43631</v>
      </c>
      <c r="Q46" s="64" t="s">
        <v>162</v>
      </c>
      <c r="R46" s="76">
        <v>30</v>
      </c>
      <c r="S46" s="76" t="s">
        <v>100</v>
      </c>
      <c r="T46" s="18"/>
    </row>
    <row r="47" spans="1:20" x14ac:dyDescent="0.3">
      <c r="A47" s="4">
        <v>43</v>
      </c>
      <c r="B47" s="17" t="s">
        <v>63</v>
      </c>
      <c r="C47" s="64" t="s">
        <v>536</v>
      </c>
      <c r="D47" s="64" t="s">
        <v>23</v>
      </c>
      <c r="E47" s="64">
        <v>18180311805</v>
      </c>
      <c r="F47" s="64" t="s">
        <v>376</v>
      </c>
      <c r="G47" s="64">
        <v>372</v>
      </c>
      <c r="H47" s="64">
        <v>351</v>
      </c>
      <c r="I47" s="56">
        <f t="shared" si="0"/>
        <v>723</v>
      </c>
      <c r="J47" s="64">
        <v>9435610478</v>
      </c>
      <c r="K47" s="64" t="s">
        <v>96</v>
      </c>
      <c r="L47" s="64" t="s">
        <v>119</v>
      </c>
      <c r="M47" s="64">
        <v>9613799450</v>
      </c>
      <c r="N47" s="64" t="s">
        <v>537</v>
      </c>
      <c r="O47" s="64">
        <v>9859745079</v>
      </c>
      <c r="P47" s="102">
        <v>43631</v>
      </c>
      <c r="Q47" s="64" t="s">
        <v>162</v>
      </c>
      <c r="R47" s="76">
        <v>13</v>
      </c>
      <c r="S47" s="76" t="s">
        <v>100</v>
      </c>
      <c r="T47" s="18"/>
    </row>
    <row r="48" spans="1:20" x14ac:dyDescent="0.3">
      <c r="A48" s="4">
        <v>44</v>
      </c>
      <c r="B48" s="17"/>
      <c r="C48" s="18"/>
      <c r="D48" s="18"/>
      <c r="E48" s="19"/>
      <c r="F48" s="18"/>
      <c r="G48" s="19"/>
      <c r="H48" s="19"/>
      <c r="I48" s="56">
        <f t="shared" si="0"/>
        <v>0</v>
      </c>
      <c r="J48" s="18"/>
      <c r="K48" s="18"/>
      <c r="L48" s="18"/>
      <c r="M48" s="18"/>
      <c r="N48" s="18"/>
      <c r="O48" s="18"/>
      <c r="P48" s="24">
        <v>43632</v>
      </c>
      <c r="Q48" s="18" t="s">
        <v>167</v>
      </c>
      <c r="R48" s="18"/>
      <c r="S48" s="18"/>
      <c r="T48" s="18"/>
    </row>
    <row r="49" spans="1:20" x14ac:dyDescent="0.3">
      <c r="A49" s="4">
        <v>45</v>
      </c>
      <c r="B49" s="17" t="s">
        <v>62</v>
      </c>
      <c r="C49" s="64" t="s">
        <v>538</v>
      </c>
      <c r="D49" s="64" t="s">
        <v>23</v>
      </c>
      <c r="E49" s="64">
        <v>18180306104</v>
      </c>
      <c r="F49" s="64" t="s">
        <v>533</v>
      </c>
      <c r="G49" s="64">
        <v>21</v>
      </c>
      <c r="H49" s="64">
        <v>20</v>
      </c>
      <c r="I49" s="56">
        <f t="shared" si="0"/>
        <v>41</v>
      </c>
      <c r="J49" s="64">
        <v>9854821628</v>
      </c>
      <c r="K49" s="64" t="s">
        <v>132</v>
      </c>
      <c r="L49" s="64" t="s">
        <v>541</v>
      </c>
      <c r="M49" s="64">
        <v>9401451597</v>
      </c>
      <c r="N49" s="64" t="s">
        <v>542</v>
      </c>
      <c r="O49" s="64">
        <v>9678772903</v>
      </c>
      <c r="P49" s="102">
        <v>43633</v>
      </c>
      <c r="Q49" s="64" t="s">
        <v>99</v>
      </c>
      <c r="R49" s="76">
        <v>27</v>
      </c>
      <c r="S49" s="76" t="s">
        <v>100</v>
      </c>
      <c r="T49" s="18"/>
    </row>
    <row r="50" spans="1:20" x14ac:dyDescent="0.3">
      <c r="A50" s="4">
        <v>46</v>
      </c>
      <c r="B50" s="17" t="s">
        <v>62</v>
      </c>
      <c r="C50" s="64" t="s">
        <v>539</v>
      </c>
      <c r="D50" s="64" t="s">
        <v>23</v>
      </c>
      <c r="E50" s="64">
        <v>18180306503</v>
      </c>
      <c r="F50" s="64" t="s">
        <v>476</v>
      </c>
      <c r="G50" s="64">
        <v>16</v>
      </c>
      <c r="H50" s="64">
        <v>13</v>
      </c>
      <c r="I50" s="56">
        <f t="shared" si="0"/>
        <v>29</v>
      </c>
      <c r="J50" s="64">
        <v>9508794447</v>
      </c>
      <c r="K50" s="64" t="s">
        <v>169</v>
      </c>
      <c r="L50" s="64" t="s">
        <v>479</v>
      </c>
      <c r="M50" s="64">
        <v>9401451597</v>
      </c>
      <c r="N50" s="64" t="s">
        <v>189</v>
      </c>
      <c r="O50" s="64">
        <v>9706872918</v>
      </c>
      <c r="P50" s="102">
        <v>43633</v>
      </c>
      <c r="Q50" s="64" t="s">
        <v>99</v>
      </c>
      <c r="R50" s="76">
        <v>28</v>
      </c>
      <c r="S50" s="76" t="s">
        <v>100</v>
      </c>
      <c r="T50" s="18"/>
    </row>
    <row r="51" spans="1:20" x14ac:dyDescent="0.3">
      <c r="A51" s="4">
        <v>47</v>
      </c>
      <c r="B51" s="17" t="s">
        <v>62</v>
      </c>
      <c r="C51" s="64" t="s">
        <v>540</v>
      </c>
      <c r="D51" s="64" t="s">
        <v>23</v>
      </c>
      <c r="E51" s="64">
        <v>18180305405</v>
      </c>
      <c r="F51" s="64" t="s">
        <v>476</v>
      </c>
      <c r="G51" s="64">
        <v>26</v>
      </c>
      <c r="H51" s="64">
        <v>23</v>
      </c>
      <c r="I51" s="56">
        <f t="shared" si="0"/>
        <v>49</v>
      </c>
      <c r="J51" s="64">
        <v>7896051047</v>
      </c>
      <c r="K51" s="64" t="s">
        <v>478</v>
      </c>
      <c r="L51" s="64" t="s">
        <v>479</v>
      </c>
      <c r="M51" s="64">
        <v>9401451597</v>
      </c>
      <c r="N51" s="64" t="s">
        <v>125</v>
      </c>
      <c r="O51" s="64">
        <v>9864652672</v>
      </c>
      <c r="P51" s="102">
        <v>43633</v>
      </c>
      <c r="Q51" s="64" t="s">
        <v>99</v>
      </c>
      <c r="R51" s="76">
        <v>30</v>
      </c>
      <c r="S51" s="76" t="s">
        <v>100</v>
      </c>
      <c r="T51" s="18"/>
    </row>
    <row r="52" spans="1:20" x14ac:dyDescent="0.3">
      <c r="A52" s="4">
        <v>48</v>
      </c>
      <c r="B52" s="17" t="s">
        <v>63</v>
      </c>
      <c r="C52" s="64" t="s">
        <v>536</v>
      </c>
      <c r="D52" s="64" t="s">
        <v>23</v>
      </c>
      <c r="E52" s="64">
        <v>18180311805</v>
      </c>
      <c r="F52" s="64" t="s">
        <v>376</v>
      </c>
      <c r="G52" s="64">
        <v>372</v>
      </c>
      <c r="H52" s="64">
        <v>351</v>
      </c>
      <c r="I52" s="56">
        <f t="shared" si="0"/>
        <v>723</v>
      </c>
      <c r="J52" s="64">
        <v>9435610478</v>
      </c>
      <c r="K52" s="64" t="s">
        <v>96</v>
      </c>
      <c r="L52" s="64" t="s">
        <v>119</v>
      </c>
      <c r="M52" s="64">
        <v>9613799450</v>
      </c>
      <c r="N52" s="64" t="s">
        <v>537</v>
      </c>
      <c r="O52" s="64">
        <v>9859745079</v>
      </c>
      <c r="P52" s="102">
        <v>43633</v>
      </c>
      <c r="Q52" s="64" t="s">
        <v>99</v>
      </c>
      <c r="R52" s="76">
        <v>13</v>
      </c>
      <c r="S52" s="76" t="s">
        <v>100</v>
      </c>
      <c r="T52" s="18"/>
    </row>
    <row r="53" spans="1:20" x14ac:dyDescent="0.3">
      <c r="A53" s="4">
        <v>49</v>
      </c>
      <c r="B53" s="17" t="s">
        <v>62</v>
      </c>
      <c r="C53" s="64" t="s">
        <v>543</v>
      </c>
      <c r="D53" s="64" t="s">
        <v>25</v>
      </c>
      <c r="E53" s="64"/>
      <c r="F53" s="64"/>
      <c r="G53" s="64">
        <v>37</v>
      </c>
      <c r="H53" s="64">
        <v>31</v>
      </c>
      <c r="I53" s="56">
        <f t="shared" si="0"/>
        <v>68</v>
      </c>
      <c r="J53" s="64">
        <v>9577980654</v>
      </c>
      <c r="K53" s="64" t="s">
        <v>96</v>
      </c>
      <c r="L53" s="64" t="s">
        <v>119</v>
      </c>
      <c r="M53" s="64">
        <v>9613799451</v>
      </c>
      <c r="N53" s="64" t="s">
        <v>537</v>
      </c>
      <c r="O53" s="64">
        <v>9859745079</v>
      </c>
      <c r="P53" s="102">
        <v>43634</v>
      </c>
      <c r="Q53" s="64" t="s">
        <v>116</v>
      </c>
      <c r="R53" s="76">
        <v>17</v>
      </c>
      <c r="S53" s="76" t="s">
        <v>100</v>
      </c>
      <c r="T53" s="18"/>
    </row>
    <row r="54" spans="1:20" x14ac:dyDescent="0.3">
      <c r="A54" s="4">
        <v>50</v>
      </c>
      <c r="B54" s="17" t="s">
        <v>62</v>
      </c>
      <c r="C54" s="64" t="s">
        <v>544</v>
      </c>
      <c r="D54" s="64" t="s">
        <v>23</v>
      </c>
      <c r="E54" s="64">
        <v>18180312304</v>
      </c>
      <c r="F54" s="64" t="s">
        <v>533</v>
      </c>
      <c r="G54" s="64">
        <v>134</v>
      </c>
      <c r="H54" s="64">
        <v>122</v>
      </c>
      <c r="I54" s="56">
        <f t="shared" si="0"/>
        <v>256</v>
      </c>
      <c r="J54" s="64">
        <v>9435418991</v>
      </c>
      <c r="K54" s="64" t="s">
        <v>96</v>
      </c>
      <c r="L54" s="64" t="s">
        <v>119</v>
      </c>
      <c r="M54" s="64">
        <v>9613799452</v>
      </c>
      <c r="N54" s="64" t="s">
        <v>537</v>
      </c>
      <c r="O54" s="64">
        <v>9859745079</v>
      </c>
      <c r="P54" s="102">
        <v>43634</v>
      </c>
      <c r="Q54" s="64" t="s">
        <v>116</v>
      </c>
      <c r="R54" s="76">
        <v>19</v>
      </c>
      <c r="S54" s="76" t="s">
        <v>100</v>
      </c>
      <c r="T54" s="18"/>
    </row>
    <row r="55" spans="1:20" x14ac:dyDescent="0.3">
      <c r="A55" s="4">
        <v>51</v>
      </c>
      <c r="B55" s="17" t="s">
        <v>63</v>
      </c>
      <c r="C55" s="64" t="s">
        <v>536</v>
      </c>
      <c r="D55" s="64" t="s">
        <v>23</v>
      </c>
      <c r="E55" s="64">
        <v>18180311805</v>
      </c>
      <c r="F55" s="64" t="s">
        <v>376</v>
      </c>
      <c r="G55" s="64">
        <v>372</v>
      </c>
      <c r="H55" s="64">
        <v>351</v>
      </c>
      <c r="I55" s="56">
        <f t="shared" si="0"/>
        <v>723</v>
      </c>
      <c r="J55" s="64">
        <v>9435610478</v>
      </c>
      <c r="K55" s="64" t="s">
        <v>96</v>
      </c>
      <c r="L55" s="64" t="s">
        <v>119</v>
      </c>
      <c r="M55" s="64">
        <v>9613799450</v>
      </c>
      <c r="N55" s="64" t="s">
        <v>537</v>
      </c>
      <c r="O55" s="64">
        <v>9859745079</v>
      </c>
      <c r="P55" s="102">
        <v>43634</v>
      </c>
      <c r="Q55" s="64" t="s">
        <v>116</v>
      </c>
      <c r="R55" s="76">
        <v>13</v>
      </c>
      <c r="S55" s="76" t="s">
        <v>100</v>
      </c>
      <c r="T55" s="18"/>
    </row>
    <row r="56" spans="1:20" x14ac:dyDescent="0.3">
      <c r="A56" s="4">
        <v>52</v>
      </c>
      <c r="B56" s="17" t="s">
        <v>62</v>
      </c>
      <c r="C56" s="18" t="s">
        <v>525</v>
      </c>
      <c r="D56" s="18"/>
      <c r="E56" s="19"/>
      <c r="F56" s="18"/>
      <c r="G56" s="19"/>
      <c r="H56" s="19"/>
      <c r="I56" s="56">
        <f t="shared" si="0"/>
        <v>0</v>
      </c>
      <c r="J56" s="18"/>
      <c r="K56" s="18"/>
      <c r="L56" s="18"/>
      <c r="M56" s="18"/>
      <c r="N56" s="18"/>
      <c r="O56" s="18"/>
      <c r="P56" s="24">
        <v>43635</v>
      </c>
      <c r="Q56" s="18" t="s">
        <v>135</v>
      </c>
      <c r="R56" s="18"/>
      <c r="S56" s="18"/>
      <c r="T56" s="18"/>
    </row>
    <row r="57" spans="1:20" x14ac:dyDescent="0.3">
      <c r="A57" s="4">
        <v>53</v>
      </c>
      <c r="B57" s="17" t="s">
        <v>63</v>
      </c>
      <c r="C57" s="64" t="s">
        <v>536</v>
      </c>
      <c r="D57" s="64" t="s">
        <v>23</v>
      </c>
      <c r="E57" s="64">
        <v>18180311805</v>
      </c>
      <c r="F57" s="64" t="s">
        <v>376</v>
      </c>
      <c r="G57" s="64">
        <v>372</v>
      </c>
      <c r="H57" s="64">
        <v>351</v>
      </c>
      <c r="I57" s="56">
        <f t="shared" si="0"/>
        <v>723</v>
      </c>
      <c r="J57" s="64">
        <v>9435610478</v>
      </c>
      <c r="K57" s="64" t="s">
        <v>96</v>
      </c>
      <c r="L57" s="64" t="s">
        <v>119</v>
      </c>
      <c r="M57" s="64">
        <v>9613799450</v>
      </c>
      <c r="N57" s="64" t="s">
        <v>537</v>
      </c>
      <c r="O57" s="64">
        <v>9859745079</v>
      </c>
      <c r="P57" s="102">
        <v>43635</v>
      </c>
      <c r="Q57" s="64" t="s">
        <v>135</v>
      </c>
      <c r="R57" s="76">
        <v>13</v>
      </c>
      <c r="S57" s="76" t="s">
        <v>100</v>
      </c>
      <c r="T57" s="18"/>
    </row>
    <row r="58" spans="1:20" x14ac:dyDescent="0.3">
      <c r="A58" s="4">
        <v>54</v>
      </c>
      <c r="B58" s="17" t="s">
        <v>62</v>
      </c>
      <c r="C58" s="64" t="s">
        <v>544</v>
      </c>
      <c r="D58" s="64" t="s">
        <v>23</v>
      </c>
      <c r="E58" s="64">
        <v>18180312304</v>
      </c>
      <c r="F58" s="64" t="s">
        <v>533</v>
      </c>
      <c r="G58" s="64">
        <v>134</v>
      </c>
      <c r="H58" s="64">
        <v>122</v>
      </c>
      <c r="I58" s="56">
        <f t="shared" si="0"/>
        <v>256</v>
      </c>
      <c r="J58" s="64">
        <v>9435418991</v>
      </c>
      <c r="K58" s="64" t="s">
        <v>96</v>
      </c>
      <c r="L58" s="64" t="s">
        <v>119</v>
      </c>
      <c r="M58" s="64">
        <v>9613799452</v>
      </c>
      <c r="N58" s="64" t="s">
        <v>537</v>
      </c>
      <c r="O58" s="64">
        <v>9859745079</v>
      </c>
      <c r="P58" s="102">
        <v>43636</v>
      </c>
      <c r="Q58" s="64" t="s">
        <v>141</v>
      </c>
      <c r="R58" s="76">
        <v>19</v>
      </c>
      <c r="S58" s="76" t="s">
        <v>100</v>
      </c>
      <c r="T58" s="18"/>
    </row>
    <row r="59" spans="1:20" x14ac:dyDescent="0.3">
      <c r="A59" s="4">
        <v>55</v>
      </c>
      <c r="B59" s="17" t="s">
        <v>63</v>
      </c>
      <c r="C59" s="64" t="s">
        <v>536</v>
      </c>
      <c r="D59" s="64" t="s">
        <v>23</v>
      </c>
      <c r="E59" s="64">
        <v>18180311805</v>
      </c>
      <c r="F59" s="64" t="s">
        <v>376</v>
      </c>
      <c r="G59" s="64">
        <v>372</v>
      </c>
      <c r="H59" s="64">
        <v>351</v>
      </c>
      <c r="I59" s="56">
        <f t="shared" si="0"/>
        <v>723</v>
      </c>
      <c r="J59" s="64">
        <v>9435610478</v>
      </c>
      <c r="K59" s="64" t="s">
        <v>96</v>
      </c>
      <c r="L59" s="64" t="s">
        <v>119</v>
      </c>
      <c r="M59" s="64">
        <v>9613799450</v>
      </c>
      <c r="N59" s="64" t="s">
        <v>537</v>
      </c>
      <c r="O59" s="64">
        <v>9859745079</v>
      </c>
      <c r="P59" s="102">
        <v>43636</v>
      </c>
      <c r="Q59" s="64" t="s">
        <v>141</v>
      </c>
      <c r="R59" s="76">
        <v>13</v>
      </c>
      <c r="S59" s="76" t="s">
        <v>100</v>
      </c>
      <c r="T59" s="18"/>
    </row>
    <row r="60" spans="1:20" x14ac:dyDescent="0.3">
      <c r="A60" s="4">
        <v>56</v>
      </c>
      <c r="B60" s="17" t="s">
        <v>62</v>
      </c>
      <c r="C60" s="64" t="s">
        <v>546</v>
      </c>
      <c r="D60" s="64" t="s">
        <v>23</v>
      </c>
      <c r="E60" s="64">
        <v>18180302001</v>
      </c>
      <c r="F60" s="64" t="s">
        <v>485</v>
      </c>
      <c r="G60" s="96">
        <v>127</v>
      </c>
      <c r="H60" s="96">
        <v>141</v>
      </c>
      <c r="I60" s="56">
        <f t="shared" si="0"/>
        <v>268</v>
      </c>
      <c r="J60" s="64">
        <v>9435350679</v>
      </c>
      <c r="K60" s="64" t="s">
        <v>96</v>
      </c>
      <c r="L60" s="64" t="s">
        <v>119</v>
      </c>
      <c r="M60" s="64">
        <v>9613799453</v>
      </c>
      <c r="N60" s="64" t="s">
        <v>545</v>
      </c>
      <c r="O60" s="64">
        <v>9854664745</v>
      </c>
      <c r="P60" s="102">
        <v>43637</v>
      </c>
      <c r="Q60" s="64" t="s">
        <v>528</v>
      </c>
      <c r="R60" s="76">
        <v>18</v>
      </c>
      <c r="S60" s="76" t="s">
        <v>100</v>
      </c>
      <c r="T60" s="18"/>
    </row>
    <row r="61" spans="1:20" x14ac:dyDescent="0.3">
      <c r="A61" s="4">
        <v>57</v>
      </c>
      <c r="B61" s="17" t="s">
        <v>63</v>
      </c>
      <c r="C61" s="64" t="s">
        <v>536</v>
      </c>
      <c r="D61" s="64" t="s">
        <v>23</v>
      </c>
      <c r="E61" s="64">
        <v>18180311805</v>
      </c>
      <c r="F61" s="64" t="s">
        <v>376</v>
      </c>
      <c r="G61" s="64">
        <v>372</v>
      </c>
      <c r="H61" s="64">
        <v>351</v>
      </c>
      <c r="I61" s="56">
        <f t="shared" si="0"/>
        <v>723</v>
      </c>
      <c r="J61" s="64">
        <v>9435610478</v>
      </c>
      <c r="K61" s="64" t="s">
        <v>96</v>
      </c>
      <c r="L61" s="64" t="s">
        <v>119</v>
      </c>
      <c r="M61" s="64">
        <v>9613799450</v>
      </c>
      <c r="N61" s="64" t="s">
        <v>537</v>
      </c>
      <c r="O61" s="64">
        <v>9859745079</v>
      </c>
      <c r="P61" s="102">
        <v>43637</v>
      </c>
      <c r="Q61" s="64" t="s">
        <v>155</v>
      </c>
      <c r="R61" s="76">
        <v>13</v>
      </c>
      <c r="S61" s="76" t="s">
        <v>100</v>
      </c>
      <c r="T61" s="18"/>
    </row>
    <row r="62" spans="1:20" x14ac:dyDescent="0.3">
      <c r="A62" s="4">
        <v>58</v>
      </c>
      <c r="B62" s="17" t="s">
        <v>62</v>
      </c>
      <c r="C62" s="64" t="s">
        <v>546</v>
      </c>
      <c r="D62" s="64" t="s">
        <v>23</v>
      </c>
      <c r="E62" s="64">
        <v>18180302001</v>
      </c>
      <c r="F62" s="64" t="s">
        <v>485</v>
      </c>
      <c r="G62" s="96">
        <v>127</v>
      </c>
      <c r="H62" s="96">
        <v>141</v>
      </c>
      <c r="I62" s="56">
        <f t="shared" si="0"/>
        <v>268</v>
      </c>
      <c r="J62" s="64">
        <v>9435350679</v>
      </c>
      <c r="K62" s="64" t="s">
        <v>96</v>
      </c>
      <c r="L62" s="64" t="s">
        <v>119</v>
      </c>
      <c r="M62" s="64">
        <v>9613799453</v>
      </c>
      <c r="N62" s="64" t="s">
        <v>545</v>
      </c>
      <c r="O62" s="64">
        <v>9854664745</v>
      </c>
      <c r="P62" s="102">
        <v>43638</v>
      </c>
      <c r="Q62" s="64" t="s">
        <v>162</v>
      </c>
      <c r="R62" s="76">
        <v>18</v>
      </c>
      <c r="S62" s="76" t="s">
        <v>100</v>
      </c>
      <c r="T62" s="18"/>
    </row>
    <row r="63" spans="1:20" x14ac:dyDescent="0.3">
      <c r="A63" s="4">
        <v>59</v>
      </c>
      <c r="B63" s="17" t="s">
        <v>63</v>
      </c>
      <c r="C63" s="64" t="s">
        <v>536</v>
      </c>
      <c r="D63" s="64" t="s">
        <v>23</v>
      </c>
      <c r="E63" s="64">
        <v>18180311805</v>
      </c>
      <c r="F63" s="64" t="s">
        <v>376</v>
      </c>
      <c r="G63" s="64">
        <v>372</v>
      </c>
      <c r="H63" s="64">
        <v>351</v>
      </c>
      <c r="I63" s="56">
        <f t="shared" si="0"/>
        <v>723</v>
      </c>
      <c r="J63" s="64">
        <v>9435610478</v>
      </c>
      <c r="K63" s="64" t="s">
        <v>96</v>
      </c>
      <c r="L63" s="64" t="s">
        <v>119</v>
      </c>
      <c r="M63" s="64">
        <v>9613799450</v>
      </c>
      <c r="N63" s="64" t="s">
        <v>537</v>
      </c>
      <c r="O63" s="64">
        <v>9859745079</v>
      </c>
      <c r="P63" s="102">
        <v>43638</v>
      </c>
      <c r="Q63" s="64" t="s">
        <v>162</v>
      </c>
      <c r="R63" s="76">
        <v>13</v>
      </c>
      <c r="S63" s="76" t="s">
        <v>100</v>
      </c>
      <c r="T63" s="18"/>
    </row>
    <row r="64" spans="1:20" x14ac:dyDescent="0.3">
      <c r="A64" s="4">
        <v>60</v>
      </c>
      <c r="B64" s="17"/>
      <c r="C64" s="18"/>
      <c r="D64" s="18"/>
      <c r="E64" s="19"/>
      <c r="F64" s="18"/>
      <c r="G64" s="19"/>
      <c r="H64" s="19"/>
      <c r="I64" s="56">
        <f t="shared" si="0"/>
        <v>0</v>
      </c>
      <c r="J64" s="18"/>
      <c r="K64" s="18"/>
      <c r="L64" s="18"/>
      <c r="M64" s="18"/>
      <c r="N64" s="18"/>
      <c r="O64" s="18"/>
      <c r="P64" s="24">
        <v>43639</v>
      </c>
      <c r="Q64" s="18" t="s">
        <v>167</v>
      </c>
      <c r="R64" s="18"/>
      <c r="S64" s="18"/>
      <c r="T64" s="18"/>
    </row>
    <row r="65" spans="1:20" x14ac:dyDescent="0.3">
      <c r="A65" s="4">
        <v>61</v>
      </c>
      <c r="B65" s="17" t="s">
        <v>62</v>
      </c>
      <c r="C65" s="64" t="s">
        <v>547</v>
      </c>
      <c r="D65" s="64" t="s">
        <v>23</v>
      </c>
      <c r="E65" s="64">
        <v>18180303301</v>
      </c>
      <c r="F65" s="64" t="s">
        <v>476</v>
      </c>
      <c r="G65" s="64">
        <v>31</v>
      </c>
      <c r="H65" s="64">
        <v>24</v>
      </c>
      <c r="I65" s="56">
        <f t="shared" si="0"/>
        <v>55</v>
      </c>
      <c r="J65" s="64">
        <v>8822063212</v>
      </c>
      <c r="K65" s="64" t="s">
        <v>169</v>
      </c>
      <c r="L65" s="64" t="s">
        <v>541</v>
      </c>
      <c r="M65" s="64">
        <v>9401451597</v>
      </c>
      <c r="N65" s="64" t="s">
        <v>549</v>
      </c>
      <c r="O65" s="64">
        <v>9864575492</v>
      </c>
      <c r="P65" s="102">
        <v>43640</v>
      </c>
      <c r="Q65" s="64" t="s">
        <v>518</v>
      </c>
      <c r="R65" s="76">
        <v>28</v>
      </c>
      <c r="S65" s="76" t="s">
        <v>100</v>
      </c>
      <c r="T65" s="18"/>
    </row>
    <row r="66" spans="1:20" x14ac:dyDescent="0.3">
      <c r="A66" s="4">
        <v>62</v>
      </c>
      <c r="B66" s="17" t="s">
        <v>62</v>
      </c>
      <c r="C66" s="64" t="s">
        <v>548</v>
      </c>
      <c r="D66" s="64" t="s">
        <v>23</v>
      </c>
      <c r="E66" s="64">
        <v>18180303302</v>
      </c>
      <c r="F66" s="64" t="s">
        <v>485</v>
      </c>
      <c r="G66" s="64">
        <v>34</v>
      </c>
      <c r="H66" s="64">
        <v>25</v>
      </c>
      <c r="I66" s="56">
        <f t="shared" si="0"/>
        <v>59</v>
      </c>
      <c r="J66" s="64">
        <v>8822371943</v>
      </c>
      <c r="K66" s="64" t="s">
        <v>169</v>
      </c>
      <c r="L66" s="64" t="s">
        <v>541</v>
      </c>
      <c r="M66" s="64">
        <v>9401451597</v>
      </c>
      <c r="N66" s="64" t="s">
        <v>549</v>
      </c>
      <c r="O66" s="64">
        <v>9864575492</v>
      </c>
      <c r="P66" s="102">
        <v>43640</v>
      </c>
      <c r="Q66" s="64" t="s">
        <v>518</v>
      </c>
      <c r="R66" s="76">
        <v>28</v>
      </c>
      <c r="S66" s="76" t="s">
        <v>100</v>
      </c>
      <c r="T66" s="18"/>
    </row>
    <row r="67" spans="1:20" x14ac:dyDescent="0.3">
      <c r="A67" s="4">
        <v>63</v>
      </c>
      <c r="B67" s="17" t="s">
        <v>63</v>
      </c>
      <c r="C67" s="64" t="s">
        <v>550</v>
      </c>
      <c r="D67" s="64" t="s">
        <v>23</v>
      </c>
      <c r="E67" s="64">
        <v>18180302907</v>
      </c>
      <c r="F67" s="64" t="s">
        <v>485</v>
      </c>
      <c r="G67" s="96">
        <v>37</v>
      </c>
      <c r="H67" s="96">
        <v>22</v>
      </c>
      <c r="I67" s="56">
        <f t="shared" si="0"/>
        <v>59</v>
      </c>
      <c r="J67" s="64">
        <v>9854142260</v>
      </c>
      <c r="K67" s="64" t="s">
        <v>169</v>
      </c>
      <c r="L67" s="64" t="s">
        <v>541</v>
      </c>
      <c r="M67" s="64">
        <v>9401451598</v>
      </c>
      <c r="N67" s="64" t="s">
        <v>221</v>
      </c>
      <c r="O67" s="64">
        <v>9707868245</v>
      </c>
      <c r="P67" s="102">
        <v>43640</v>
      </c>
      <c r="Q67" s="64" t="s">
        <v>518</v>
      </c>
      <c r="R67" s="76">
        <v>24</v>
      </c>
      <c r="S67" s="76" t="s">
        <v>100</v>
      </c>
      <c r="T67" s="18"/>
    </row>
    <row r="68" spans="1:20" x14ac:dyDescent="0.3">
      <c r="A68" s="4">
        <v>64</v>
      </c>
      <c r="B68" s="17" t="s">
        <v>63</v>
      </c>
      <c r="C68" s="64" t="s">
        <v>551</v>
      </c>
      <c r="D68" s="64" t="s">
        <v>23</v>
      </c>
      <c r="E68" s="64">
        <v>18180302904</v>
      </c>
      <c r="F68" s="64" t="s">
        <v>476</v>
      </c>
      <c r="G68" s="96">
        <v>43</v>
      </c>
      <c r="H68" s="96">
        <v>37</v>
      </c>
      <c r="I68" s="56">
        <f t="shared" si="0"/>
        <v>80</v>
      </c>
      <c r="J68" s="64">
        <v>9707876867</v>
      </c>
      <c r="K68" s="64" t="s">
        <v>169</v>
      </c>
      <c r="L68" s="64" t="s">
        <v>479</v>
      </c>
      <c r="M68" s="64">
        <v>9401451597</v>
      </c>
      <c r="N68" s="64" t="s">
        <v>221</v>
      </c>
      <c r="O68" s="64">
        <v>9707868245</v>
      </c>
      <c r="P68" s="102">
        <v>43640</v>
      </c>
      <c r="Q68" s="64" t="s">
        <v>518</v>
      </c>
      <c r="R68" s="76">
        <v>24</v>
      </c>
      <c r="S68" s="76" t="s">
        <v>100</v>
      </c>
      <c r="T68" s="18"/>
    </row>
    <row r="69" spans="1:20" x14ac:dyDescent="0.3">
      <c r="A69" s="4">
        <v>65</v>
      </c>
      <c r="B69" s="17" t="s">
        <v>62</v>
      </c>
      <c r="C69" s="64" t="s">
        <v>552</v>
      </c>
      <c r="D69" s="64" t="s">
        <v>25</v>
      </c>
      <c r="E69" s="64"/>
      <c r="F69" s="64"/>
      <c r="G69" s="64">
        <v>31</v>
      </c>
      <c r="H69" s="64">
        <v>38</v>
      </c>
      <c r="I69" s="56">
        <f t="shared" si="0"/>
        <v>69</v>
      </c>
      <c r="J69" s="64">
        <v>8822296944</v>
      </c>
      <c r="K69" s="64" t="s">
        <v>169</v>
      </c>
      <c r="L69" s="64" t="s">
        <v>541</v>
      </c>
      <c r="M69" s="64">
        <v>9401451598</v>
      </c>
      <c r="N69" s="64" t="s">
        <v>221</v>
      </c>
      <c r="O69" s="64">
        <v>9707868245</v>
      </c>
      <c r="P69" s="102">
        <v>43641</v>
      </c>
      <c r="Q69" s="64" t="s">
        <v>524</v>
      </c>
      <c r="R69" s="76">
        <v>24</v>
      </c>
      <c r="S69" s="76" t="s">
        <v>100</v>
      </c>
      <c r="T69" s="18"/>
    </row>
    <row r="70" spans="1:20" x14ac:dyDescent="0.3">
      <c r="A70" s="4">
        <v>66</v>
      </c>
      <c r="B70" s="17" t="s">
        <v>63</v>
      </c>
      <c r="C70" s="64" t="s">
        <v>555</v>
      </c>
      <c r="D70" s="64" t="s">
        <v>25</v>
      </c>
      <c r="E70" s="64"/>
      <c r="F70" s="64"/>
      <c r="G70" s="64">
        <v>43</v>
      </c>
      <c r="H70" s="64">
        <v>29</v>
      </c>
      <c r="I70" s="56">
        <f t="shared" ref="I70:I133" si="1">SUM(G70:H70)</f>
        <v>72</v>
      </c>
      <c r="J70" s="64">
        <v>9864012873</v>
      </c>
      <c r="K70" s="64" t="s">
        <v>267</v>
      </c>
      <c r="L70" s="64" t="s">
        <v>268</v>
      </c>
      <c r="M70" s="64">
        <v>9401451606</v>
      </c>
      <c r="N70" s="64" t="s">
        <v>557</v>
      </c>
      <c r="O70" s="64">
        <v>9706781644</v>
      </c>
      <c r="P70" s="102">
        <v>43641</v>
      </c>
      <c r="Q70" s="64" t="s">
        <v>524</v>
      </c>
      <c r="R70" s="76">
        <v>22</v>
      </c>
      <c r="S70" s="76" t="s">
        <v>100</v>
      </c>
      <c r="T70" s="18"/>
    </row>
    <row r="71" spans="1:20" x14ac:dyDescent="0.3">
      <c r="A71" s="4">
        <v>67</v>
      </c>
      <c r="B71" s="17" t="s">
        <v>63</v>
      </c>
      <c r="C71" s="64" t="s">
        <v>556</v>
      </c>
      <c r="D71" s="64" t="s">
        <v>23</v>
      </c>
      <c r="E71" s="64">
        <v>18180303202</v>
      </c>
      <c r="F71" s="64" t="s">
        <v>476</v>
      </c>
      <c r="G71" s="64">
        <v>24</v>
      </c>
      <c r="H71" s="64">
        <v>21</v>
      </c>
      <c r="I71" s="56">
        <f t="shared" si="1"/>
        <v>45</v>
      </c>
      <c r="J71" s="64">
        <v>9854434470</v>
      </c>
      <c r="K71" s="64" t="s">
        <v>267</v>
      </c>
      <c r="L71" s="64" t="s">
        <v>268</v>
      </c>
      <c r="M71" s="64">
        <v>9401451606</v>
      </c>
      <c r="N71" s="64" t="s">
        <v>557</v>
      </c>
      <c r="O71" s="64">
        <v>9706781644</v>
      </c>
      <c r="P71" s="102">
        <v>43641</v>
      </c>
      <c r="Q71" s="64" t="s">
        <v>524</v>
      </c>
      <c r="R71" s="76">
        <v>22</v>
      </c>
      <c r="S71" s="76" t="s">
        <v>100</v>
      </c>
      <c r="T71" s="18"/>
    </row>
    <row r="72" spans="1:20" x14ac:dyDescent="0.3">
      <c r="A72" s="4">
        <v>68</v>
      </c>
      <c r="B72" s="17" t="s">
        <v>62</v>
      </c>
      <c r="C72" s="64" t="s">
        <v>553</v>
      </c>
      <c r="D72" s="64" t="s">
        <v>25</v>
      </c>
      <c r="E72" s="64"/>
      <c r="F72" s="64"/>
      <c r="G72" s="64">
        <v>42</v>
      </c>
      <c r="H72" s="64">
        <v>37</v>
      </c>
      <c r="I72" s="56">
        <f t="shared" si="1"/>
        <v>79</v>
      </c>
      <c r="J72" s="64">
        <v>9854683654</v>
      </c>
      <c r="K72" s="64" t="s">
        <v>558</v>
      </c>
      <c r="L72" s="64" t="s">
        <v>559</v>
      </c>
      <c r="M72" s="64">
        <v>9864715500</v>
      </c>
      <c r="N72" s="64" t="s">
        <v>560</v>
      </c>
      <c r="O72" s="64">
        <v>9864662099</v>
      </c>
      <c r="P72" s="102">
        <v>43642</v>
      </c>
      <c r="Q72" s="64" t="s">
        <v>135</v>
      </c>
      <c r="R72" s="76">
        <v>10</v>
      </c>
      <c r="S72" s="76" t="s">
        <v>100</v>
      </c>
      <c r="T72" s="18"/>
    </row>
    <row r="73" spans="1:20" x14ac:dyDescent="0.3">
      <c r="A73" s="4">
        <v>69</v>
      </c>
      <c r="B73" s="17" t="s">
        <v>62</v>
      </c>
      <c r="C73" s="64" t="s">
        <v>554</v>
      </c>
      <c r="D73" s="64" t="s">
        <v>25</v>
      </c>
      <c r="E73" s="64"/>
      <c r="F73" s="64"/>
      <c r="G73" s="64">
        <v>18</v>
      </c>
      <c r="H73" s="64">
        <v>14</v>
      </c>
      <c r="I73" s="56">
        <f t="shared" si="1"/>
        <v>32</v>
      </c>
      <c r="J73" s="64">
        <v>9577391778</v>
      </c>
      <c r="K73" s="64" t="s">
        <v>561</v>
      </c>
      <c r="L73" s="64" t="s">
        <v>562</v>
      </c>
      <c r="M73" s="64">
        <v>9401451598</v>
      </c>
      <c r="N73" s="64" t="s">
        <v>563</v>
      </c>
      <c r="O73" s="64">
        <v>9435354468</v>
      </c>
      <c r="P73" s="102">
        <v>43642</v>
      </c>
      <c r="Q73" s="64" t="s">
        <v>135</v>
      </c>
      <c r="R73" s="76">
        <v>10</v>
      </c>
      <c r="S73" s="76" t="s">
        <v>100</v>
      </c>
      <c r="T73" s="18"/>
    </row>
    <row r="74" spans="1:20" x14ac:dyDescent="0.3">
      <c r="A74" s="4">
        <v>70</v>
      </c>
      <c r="B74" s="17" t="s">
        <v>63</v>
      </c>
      <c r="C74" s="18" t="s">
        <v>525</v>
      </c>
      <c r="D74" s="18"/>
      <c r="E74" s="19"/>
      <c r="F74" s="18"/>
      <c r="G74" s="19"/>
      <c r="H74" s="19"/>
      <c r="I74" s="56">
        <f t="shared" si="1"/>
        <v>0</v>
      </c>
      <c r="J74" s="18"/>
      <c r="K74" s="18"/>
      <c r="L74" s="18"/>
      <c r="M74" s="18"/>
      <c r="N74" s="18"/>
      <c r="O74" s="18"/>
      <c r="P74" s="102">
        <v>43642</v>
      </c>
      <c r="Q74" s="64" t="s">
        <v>135</v>
      </c>
      <c r="R74" s="18"/>
      <c r="S74" s="18"/>
      <c r="T74" s="18"/>
    </row>
    <row r="75" spans="1:20" x14ac:dyDescent="0.3">
      <c r="A75" s="4">
        <v>71</v>
      </c>
      <c r="B75" s="17" t="s">
        <v>62</v>
      </c>
      <c r="C75" s="64" t="s">
        <v>564</v>
      </c>
      <c r="D75" s="64" t="s">
        <v>23</v>
      </c>
      <c r="E75" s="64">
        <v>18180305603</v>
      </c>
      <c r="F75" s="64" t="s">
        <v>485</v>
      </c>
      <c r="G75" s="64">
        <v>26</v>
      </c>
      <c r="H75" s="64">
        <v>31</v>
      </c>
      <c r="I75" s="56">
        <f t="shared" si="1"/>
        <v>57</v>
      </c>
      <c r="J75" s="64">
        <v>9508337948</v>
      </c>
      <c r="K75" s="64" t="s">
        <v>169</v>
      </c>
      <c r="L75" s="64" t="s">
        <v>479</v>
      </c>
      <c r="M75" s="64">
        <v>9401451597</v>
      </c>
      <c r="N75" s="64" t="s">
        <v>513</v>
      </c>
      <c r="O75" s="64">
        <v>9577347388</v>
      </c>
      <c r="P75" s="102">
        <v>43643</v>
      </c>
      <c r="Q75" s="64" t="s">
        <v>521</v>
      </c>
      <c r="R75" s="76">
        <v>26</v>
      </c>
      <c r="S75" s="76" t="s">
        <v>100</v>
      </c>
      <c r="T75" s="18"/>
    </row>
    <row r="76" spans="1:20" x14ac:dyDescent="0.3">
      <c r="A76" s="4">
        <v>72</v>
      </c>
      <c r="B76" s="17" t="s">
        <v>62</v>
      </c>
      <c r="C76" s="64" t="s">
        <v>565</v>
      </c>
      <c r="D76" s="64" t="s">
        <v>23</v>
      </c>
      <c r="E76" s="64">
        <v>18180305701</v>
      </c>
      <c r="F76" s="64" t="s">
        <v>485</v>
      </c>
      <c r="G76" s="64">
        <v>29</v>
      </c>
      <c r="H76" s="64">
        <v>25</v>
      </c>
      <c r="I76" s="56">
        <f t="shared" si="1"/>
        <v>54</v>
      </c>
      <c r="J76" s="64">
        <v>9401112220</v>
      </c>
      <c r="K76" s="64" t="s">
        <v>169</v>
      </c>
      <c r="L76" s="64" t="s">
        <v>479</v>
      </c>
      <c r="M76" s="64">
        <v>9401451597</v>
      </c>
      <c r="N76" s="64" t="s">
        <v>513</v>
      </c>
      <c r="O76" s="64">
        <v>9577347388</v>
      </c>
      <c r="P76" s="102">
        <v>43643</v>
      </c>
      <c r="Q76" s="64" t="s">
        <v>521</v>
      </c>
      <c r="R76" s="76">
        <v>27</v>
      </c>
      <c r="S76" s="76" t="s">
        <v>100</v>
      </c>
      <c r="T76" s="18"/>
    </row>
    <row r="77" spans="1:20" x14ac:dyDescent="0.3">
      <c r="A77" s="4">
        <v>73</v>
      </c>
      <c r="B77" s="17" t="s">
        <v>63</v>
      </c>
      <c r="C77" s="64" t="s">
        <v>566</v>
      </c>
      <c r="D77" s="64" t="s">
        <v>23</v>
      </c>
      <c r="E77" s="64">
        <v>18180311601</v>
      </c>
      <c r="F77" s="64" t="s">
        <v>476</v>
      </c>
      <c r="G77" s="64">
        <v>22</v>
      </c>
      <c r="H77" s="64">
        <v>18</v>
      </c>
      <c r="I77" s="56">
        <f t="shared" si="1"/>
        <v>40</v>
      </c>
      <c r="J77" s="64">
        <v>9954995264</v>
      </c>
      <c r="K77" s="64" t="s">
        <v>568</v>
      </c>
      <c r="L77" s="64" t="s">
        <v>562</v>
      </c>
      <c r="M77" s="64">
        <v>9401451598</v>
      </c>
      <c r="N77" s="64" t="s">
        <v>569</v>
      </c>
      <c r="O77" s="64">
        <v>9577123337</v>
      </c>
      <c r="P77" s="102">
        <v>43643</v>
      </c>
      <c r="Q77" s="64" t="s">
        <v>521</v>
      </c>
      <c r="R77" s="76">
        <v>32</v>
      </c>
      <c r="S77" s="76" t="s">
        <v>100</v>
      </c>
      <c r="T77" s="18"/>
    </row>
    <row r="78" spans="1:20" x14ac:dyDescent="0.3">
      <c r="A78" s="4">
        <v>74</v>
      </c>
      <c r="B78" s="17" t="s">
        <v>63</v>
      </c>
      <c r="C78" s="64" t="s">
        <v>567</v>
      </c>
      <c r="D78" s="64" t="s">
        <v>25</v>
      </c>
      <c r="E78" s="64"/>
      <c r="F78" s="64"/>
      <c r="G78" s="64">
        <v>25</v>
      </c>
      <c r="H78" s="64">
        <v>31</v>
      </c>
      <c r="I78" s="56">
        <f t="shared" si="1"/>
        <v>56</v>
      </c>
      <c r="J78" s="64">
        <v>9859371488</v>
      </c>
      <c r="K78" s="64" t="s">
        <v>568</v>
      </c>
      <c r="L78" s="64" t="s">
        <v>562</v>
      </c>
      <c r="M78" s="64">
        <v>9401451598</v>
      </c>
      <c r="N78" s="64" t="s">
        <v>569</v>
      </c>
      <c r="O78" s="64">
        <v>9577123337</v>
      </c>
      <c r="P78" s="102">
        <v>43643</v>
      </c>
      <c r="Q78" s="64" t="s">
        <v>521</v>
      </c>
      <c r="R78" s="76">
        <v>32</v>
      </c>
      <c r="S78" s="76" t="s">
        <v>100</v>
      </c>
      <c r="T78" s="18"/>
    </row>
    <row r="79" spans="1:20" x14ac:dyDescent="0.3">
      <c r="A79" s="4">
        <v>75</v>
      </c>
      <c r="B79" s="17" t="s">
        <v>62</v>
      </c>
      <c r="C79" s="64" t="s">
        <v>570</v>
      </c>
      <c r="D79" s="64" t="s">
        <v>23</v>
      </c>
      <c r="E79" s="64">
        <v>18180307202</v>
      </c>
      <c r="F79" s="64" t="s">
        <v>476</v>
      </c>
      <c r="G79" s="64">
        <v>90</v>
      </c>
      <c r="H79" s="64">
        <v>80</v>
      </c>
      <c r="I79" s="56">
        <f t="shared" si="1"/>
        <v>170</v>
      </c>
      <c r="J79" s="64">
        <v>9854391697</v>
      </c>
      <c r="K79" s="64" t="s">
        <v>558</v>
      </c>
      <c r="L79" s="64" t="s">
        <v>559</v>
      </c>
      <c r="M79" s="64">
        <v>9864715500</v>
      </c>
      <c r="N79" s="64" t="s">
        <v>560</v>
      </c>
      <c r="O79" s="64">
        <v>9864662099</v>
      </c>
      <c r="P79" s="102">
        <v>43644</v>
      </c>
      <c r="Q79" s="64" t="s">
        <v>528</v>
      </c>
      <c r="R79" s="76">
        <v>25</v>
      </c>
      <c r="S79" s="76" t="s">
        <v>100</v>
      </c>
      <c r="T79" s="18"/>
    </row>
    <row r="80" spans="1:20" x14ac:dyDescent="0.3">
      <c r="A80" s="4">
        <v>76</v>
      </c>
      <c r="B80" s="17" t="s">
        <v>63</v>
      </c>
      <c r="C80" s="64" t="s">
        <v>571</v>
      </c>
      <c r="D80" s="64" t="s">
        <v>23</v>
      </c>
      <c r="E80" s="64">
        <v>18180302302</v>
      </c>
      <c r="F80" s="64" t="s">
        <v>476</v>
      </c>
      <c r="G80" s="64">
        <v>7</v>
      </c>
      <c r="H80" s="64">
        <v>6</v>
      </c>
      <c r="I80" s="56">
        <f t="shared" si="1"/>
        <v>13</v>
      </c>
      <c r="J80" s="64">
        <v>8721033620</v>
      </c>
      <c r="K80" s="64" t="s">
        <v>132</v>
      </c>
      <c r="L80" s="64" t="s">
        <v>574</v>
      </c>
      <c r="M80" s="64">
        <v>9401451590</v>
      </c>
      <c r="N80" s="64" t="s">
        <v>542</v>
      </c>
      <c r="O80" s="64">
        <v>9678772903</v>
      </c>
      <c r="P80" s="102">
        <v>43644</v>
      </c>
      <c r="Q80" s="64" t="s">
        <v>528</v>
      </c>
      <c r="R80" s="76">
        <v>31</v>
      </c>
      <c r="S80" s="76" t="s">
        <v>100</v>
      </c>
      <c r="T80" s="18"/>
    </row>
    <row r="81" spans="1:20" x14ac:dyDescent="0.3">
      <c r="A81" s="4">
        <v>77</v>
      </c>
      <c r="B81" s="17" t="s">
        <v>63</v>
      </c>
      <c r="C81" s="64" t="s">
        <v>572</v>
      </c>
      <c r="D81" s="64" t="s">
        <v>23</v>
      </c>
      <c r="E81" s="64">
        <v>18180306103</v>
      </c>
      <c r="F81" s="64" t="s">
        <v>476</v>
      </c>
      <c r="G81" s="64">
        <v>20</v>
      </c>
      <c r="H81" s="64">
        <v>18</v>
      </c>
      <c r="I81" s="56">
        <f t="shared" si="1"/>
        <v>38</v>
      </c>
      <c r="J81" s="64">
        <v>9854360021</v>
      </c>
      <c r="K81" s="64" t="s">
        <v>132</v>
      </c>
      <c r="L81" s="64" t="s">
        <v>574</v>
      </c>
      <c r="M81" s="64">
        <v>9401451590</v>
      </c>
      <c r="N81" s="64" t="s">
        <v>542</v>
      </c>
      <c r="O81" s="64">
        <v>9678772903</v>
      </c>
      <c r="P81" s="102">
        <v>43644</v>
      </c>
      <c r="Q81" s="64" t="s">
        <v>528</v>
      </c>
      <c r="R81" s="76">
        <v>27</v>
      </c>
      <c r="S81" s="76" t="s">
        <v>100</v>
      </c>
      <c r="T81" s="18"/>
    </row>
    <row r="82" spans="1:20" x14ac:dyDescent="0.3">
      <c r="A82" s="4">
        <v>78</v>
      </c>
      <c r="B82" s="17" t="s">
        <v>63</v>
      </c>
      <c r="C82" s="64" t="s">
        <v>573</v>
      </c>
      <c r="D82" s="64" t="s">
        <v>23</v>
      </c>
      <c r="E82" s="64">
        <v>18180305101</v>
      </c>
      <c r="F82" s="64" t="s">
        <v>476</v>
      </c>
      <c r="G82" s="64">
        <v>14</v>
      </c>
      <c r="H82" s="64">
        <v>18</v>
      </c>
      <c r="I82" s="56">
        <f t="shared" si="1"/>
        <v>32</v>
      </c>
      <c r="J82" s="64">
        <v>8254848787</v>
      </c>
      <c r="K82" s="64" t="s">
        <v>568</v>
      </c>
      <c r="L82" s="64" t="s">
        <v>562</v>
      </c>
      <c r="M82" s="64">
        <v>9401451598</v>
      </c>
      <c r="N82" s="64" t="s">
        <v>569</v>
      </c>
      <c r="O82" s="64">
        <v>9577123337</v>
      </c>
      <c r="P82" s="102">
        <v>43644</v>
      </c>
      <c r="Q82" s="64" t="s">
        <v>528</v>
      </c>
      <c r="R82" s="76">
        <v>33</v>
      </c>
      <c r="S82" s="76" t="s">
        <v>100</v>
      </c>
      <c r="T82" s="18"/>
    </row>
    <row r="83" spans="1:20" x14ac:dyDescent="0.3">
      <c r="A83" s="4">
        <v>79</v>
      </c>
      <c r="B83" s="17" t="s">
        <v>62</v>
      </c>
      <c r="C83" s="64" t="s">
        <v>575</v>
      </c>
      <c r="D83" s="64" t="s">
        <v>25</v>
      </c>
      <c r="E83" s="64"/>
      <c r="F83" s="64"/>
      <c r="G83" s="64">
        <v>19</v>
      </c>
      <c r="H83" s="64">
        <v>14</v>
      </c>
      <c r="I83" s="56">
        <f t="shared" si="1"/>
        <v>33</v>
      </c>
      <c r="J83" s="64">
        <v>7896716129</v>
      </c>
      <c r="K83" s="64" t="s">
        <v>558</v>
      </c>
      <c r="L83" s="64" t="s">
        <v>559</v>
      </c>
      <c r="M83" s="64">
        <v>9864715500</v>
      </c>
      <c r="N83" s="64" t="s">
        <v>577</v>
      </c>
      <c r="O83" s="64">
        <v>9864662099</v>
      </c>
      <c r="P83" s="102">
        <v>43645</v>
      </c>
      <c r="Q83" s="64" t="s">
        <v>162</v>
      </c>
      <c r="R83" s="76">
        <v>15</v>
      </c>
      <c r="S83" s="76" t="s">
        <v>100</v>
      </c>
      <c r="T83" s="18"/>
    </row>
    <row r="84" spans="1:20" x14ac:dyDescent="0.3">
      <c r="A84" s="4">
        <v>80</v>
      </c>
      <c r="B84" s="17" t="s">
        <v>62</v>
      </c>
      <c r="C84" s="64" t="s">
        <v>576</v>
      </c>
      <c r="D84" s="64" t="s">
        <v>23</v>
      </c>
      <c r="E84" s="64">
        <v>18180307201</v>
      </c>
      <c r="F84" s="64" t="s">
        <v>476</v>
      </c>
      <c r="G84" s="64">
        <v>14</v>
      </c>
      <c r="H84" s="64">
        <v>16</v>
      </c>
      <c r="I84" s="56">
        <f t="shared" si="1"/>
        <v>30</v>
      </c>
      <c r="J84" s="64">
        <v>9707757835</v>
      </c>
      <c r="K84" s="64" t="s">
        <v>558</v>
      </c>
      <c r="L84" s="64" t="s">
        <v>559</v>
      </c>
      <c r="M84" s="64">
        <v>9864715500</v>
      </c>
      <c r="N84" s="64" t="s">
        <v>577</v>
      </c>
      <c r="O84" s="64">
        <v>9864662099</v>
      </c>
      <c r="P84" s="102">
        <v>43645</v>
      </c>
      <c r="Q84" s="64" t="s">
        <v>162</v>
      </c>
      <c r="R84" s="76">
        <v>15</v>
      </c>
      <c r="S84" s="76" t="s">
        <v>100</v>
      </c>
      <c r="T84" s="18"/>
    </row>
    <row r="85" spans="1:20" x14ac:dyDescent="0.3">
      <c r="A85" s="4">
        <v>81</v>
      </c>
      <c r="B85" s="17" t="s">
        <v>63</v>
      </c>
      <c r="C85" s="64" t="s">
        <v>578</v>
      </c>
      <c r="D85" s="64" t="s">
        <v>25</v>
      </c>
      <c r="E85" s="64"/>
      <c r="F85" s="64"/>
      <c r="G85" s="64">
        <v>51</v>
      </c>
      <c r="H85" s="64">
        <v>59</v>
      </c>
      <c r="I85" s="56">
        <f t="shared" si="1"/>
        <v>110</v>
      </c>
      <c r="J85" s="64">
        <v>9859530262</v>
      </c>
      <c r="K85" s="64" t="s">
        <v>159</v>
      </c>
      <c r="L85" s="64" t="s">
        <v>160</v>
      </c>
      <c r="M85" s="64">
        <v>9401451596</v>
      </c>
      <c r="N85" s="64" t="s">
        <v>515</v>
      </c>
      <c r="O85" s="64">
        <v>9613265536</v>
      </c>
      <c r="P85" s="102">
        <v>43645</v>
      </c>
      <c r="Q85" s="64" t="s">
        <v>162</v>
      </c>
      <c r="R85" s="76">
        <v>22</v>
      </c>
      <c r="S85" s="76" t="s">
        <v>100</v>
      </c>
      <c r="T85" s="18"/>
    </row>
    <row r="86" spans="1:20" x14ac:dyDescent="0.3">
      <c r="A86" s="4">
        <v>82</v>
      </c>
      <c r="B86" s="17"/>
      <c r="C86" s="18"/>
      <c r="D86" s="18"/>
      <c r="E86" s="19"/>
      <c r="F86" s="18"/>
      <c r="G86" s="19"/>
      <c r="H86" s="19"/>
      <c r="I86" s="56">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56">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56">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56">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56">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56">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56">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56">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56">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56">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6">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6">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56">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56">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8"/>
      <c r="C165" s="21">
        <f>COUNTIFS(C5:C164,"*")</f>
        <v>77</v>
      </c>
      <c r="D165" s="21"/>
      <c r="E165" s="13"/>
      <c r="F165" s="21"/>
      <c r="G165" s="57">
        <f>SUM(G5:G164)</f>
        <v>5216</v>
      </c>
      <c r="H165" s="57">
        <f>SUM(H5:H164)</f>
        <v>5007</v>
      </c>
      <c r="I165" s="57">
        <f>SUM(I5:I164)</f>
        <v>10223</v>
      </c>
      <c r="J165" s="21"/>
      <c r="K165" s="21"/>
      <c r="L165" s="21"/>
      <c r="M165" s="21"/>
      <c r="N165" s="21"/>
      <c r="O165" s="21"/>
      <c r="P165" s="14"/>
      <c r="Q165" s="21"/>
      <c r="R165" s="21"/>
      <c r="S165" s="21"/>
      <c r="T165" s="12"/>
    </row>
    <row r="166" spans="1:20" x14ac:dyDescent="0.3">
      <c r="A166" s="43" t="s">
        <v>62</v>
      </c>
      <c r="B166" s="10">
        <f>COUNTIF(B$5:B$164,"Team 1")</f>
        <v>43</v>
      </c>
      <c r="C166" s="43" t="s">
        <v>25</v>
      </c>
      <c r="D166" s="10">
        <f>COUNTIF(D5:D164,"Anganwadi")</f>
        <v>22</v>
      </c>
    </row>
    <row r="167" spans="1:20" x14ac:dyDescent="0.3">
      <c r="A167" s="43" t="s">
        <v>63</v>
      </c>
      <c r="B167" s="10">
        <f>COUNTIF(B$6:B$164,"Team 2")</f>
        <v>33</v>
      </c>
      <c r="C167" s="43" t="s">
        <v>23</v>
      </c>
      <c r="D167" s="10">
        <f>COUNTIF(D5:D164,"School")</f>
        <v>48</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107" activePane="bottomRight" state="frozen"/>
      <selection pane="topRight" activeCell="C1" sqref="C1"/>
      <selection pane="bottomLeft" activeCell="A5" sqref="A5"/>
      <selection pane="bottomRight" activeCell="A117" sqref="A117"/>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166" t="s">
        <v>70</v>
      </c>
      <c r="B1" s="166"/>
      <c r="C1" s="166"/>
      <c r="D1" s="52"/>
      <c r="E1" s="52"/>
      <c r="F1" s="52"/>
      <c r="G1" s="52"/>
      <c r="H1" s="52"/>
      <c r="I1" s="52"/>
      <c r="J1" s="52"/>
      <c r="K1" s="52"/>
      <c r="L1" s="52"/>
      <c r="M1" s="168"/>
      <c r="N1" s="168"/>
      <c r="O1" s="168"/>
      <c r="P1" s="168"/>
      <c r="Q1" s="168"/>
      <c r="R1" s="168"/>
      <c r="S1" s="168"/>
      <c r="T1" s="168"/>
    </row>
    <row r="2" spans="1:20" x14ac:dyDescent="0.3">
      <c r="A2" s="160" t="s">
        <v>59</v>
      </c>
      <c r="B2" s="161"/>
      <c r="C2" s="161"/>
      <c r="D2" s="25">
        <v>43647</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23" t="s">
        <v>9</v>
      </c>
      <c r="H4" s="23" t="s">
        <v>10</v>
      </c>
      <c r="I4" s="23" t="s">
        <v>11</v>
      </c>
      <c r="J4" s="163"/>
      <c r="K4" s="159"/>
      <c r="L4" s="159"/>
      <c r="M4" s="159"/>
      <c r="N4" s="159"/>
      <c r="O4" s="159"/>
      <c r="P4" s="162"/>
      <c r="Q4" s="162"/>
      <c r="R4" s="163"/>
      <c r="S4" s="163"/>
      <c r="T4" s="163"/>
    </row>
    <row r="5" spans="1:20" x14ac:dyDescent="0.3">
      <c r="A5" s="4">
        <v>1</v>
      </c>
      <c r="B5" s="17" t="s">
        <v>62</v>
      </c>
      <c r="C5" s="64" t="s">
        <v>579</v>
      </c>
      <c r="D5" s="64" t="s">
        <v>25</v>
      </c>
      <c r="E5" s="64"/>
      <c r="F5" s="64"/>
      <c r="G5" s="64">
        <v>27</v>
      </c>
      <c r="H5" s="64">
        <v>21</v>
      </c>
      <c r="I5" s="56">
        <f>SUM(G5:H5)</f>
        <v>48</v>
      </c>
      <c r="J5" s="64">
        <v>7399202973</v>
      </c>
      <c r="K5" s="64" t="s">
        <v>241</v>
      </c>
      <c r="L5" s="64" t="s">
        <v>585</v>
      </c>
      <c r="M5" s="64">
        <v>9401451602</v>
      </c>
      <c r="N5" s="64" t="s">
        <v>586</v>
      </c>
      <c r="O5" s="64">
        <v>7399197400</v>
      </c>
      <c r="P5" s="102">
        <v>43647</v>
      </c>
      <c r="Q5" s="64" t="s">
        <v>518</v>
      </c>
      <c r="R5" s="76">
        <v>25</v>
      </c>
      <c r="S5" s="76" t="s">
        <v>100</v>
      </c>
      <c r="T5" s="18"/>
    </row>
    <row r="6" spans="1:20" x14ac:dyDescent="0.3">
      <c r="A6" s="4">
        <v>2</v>
      </c>
      <c r="B6" s="17" t="s">
        <v>62</v>
      </c>
      <c r="C6" s="64" t="s">
        <v>580</v>
      </c>
      <c r="D6" s="64" t="s">
        <v>25</v>
      </c>
      <c r="E6" s="64"/>
      <c r="F6" s="64"/>
      <c r="G6" s="64">
        <v>27</v>
      </c>
      <c r="H6" s="64">
        <v>23</v>
      </c>
      <c r="I6" s="56">
        <f t="shared" ref="I6:I69" si="0">SUM(G6:H6)</f>
        <v>50</v>
      </c>
      <c r="J6" s="64">
        <v>7399238581</v>
      </c>
      <c r="K6" s="64" t="s">
        <v>241</v>
      </c>
      <c r="L6" s="64" t="s">
        <v>585</v>
      </c>
      <c r="M6" s="64">
        <v>9401451602</v>
      </c>
      <c r="N6" s="64" t="s">
        <v>586</v>
      </c>
      <c r="O6" s="64">
        <v>7399197400</v>
      </c>
      <c r="P6" s="102">
        <v>43647</v>
      </c>
      <c r="Q6" s="64" t="s">
        <v>518</v>
      </c>
      <c r="R6" s="76">
        <v>25</v>
      </c>
      <c r="S6" s="76" t="s">
        <v>100</v>
      </c>
      <c r="T6" s="18"/>
    </row>
    <row r="7" spans="1:20" x14ac:dyDescent="0.3">
      <c r="A7" s="4">
        <v>3</v>
      </c>
      <c r="B7" s="17" t="s">
        <v>62</v>
      </c>
      <c r="C7" s="64" t="s">
        <v>581</v>
      </c>
      <c r="D7" s="64" t="s">
        <v>25</v>
      </c>
      <c r="E7" s="64"/>
      <c r="F7" s="64"/>
      <c r="G7" s="64">
        <v>2</v>
      </c>
      <c r="H7" s="64">
        <v>8</v>
      </c>
      <c r="I7" s="56">
        <f t="shared" si="0"/>
        <v>10</v>
      </c>
      <c r="J7" s="64"/>
      <c r="K7" s="64" t="s">
        <v>241</v>
      </c>
      <c r="L7" s="64" t="s">
        <v>585</v>
      </c>
      <c r="M7" s="64">
        <v>9401451602</v>
      </c>
      <c r="N7" s="64" t="s">
        <v>587</v>
      </c>
      <c r="O7" s="64">
        <v>9613707789</v>
      </c>
      <c r="P7" s="102">
        <v>43647</v>
      </c>
      <c r="Q7" s="64" t="s">
        <v>518</v>
      </c>
      <c r="R7" s="76">
        <v>24</v>
      </c>
      <c r="S7" s="76" t="s">
        <v>100</v>
      </c>
      <c r="T7" s="18"/>
    </row>
    <row r="8" spans="1:20" x14ac:dyDescent="0.3">
      <c r="A8" s="4">
        <v>4</v>
      </c>
      <c r="B8" s="17" t="s">
        <v>63</v>
      </c>
      <c r="C8" s="64" t="s">
        <v>514</v>
      </c>
      <c r="D8" s="64" t="s">
        <v>25</v>
      </c>
      <c r="E8" s="64"/>
      <c r="F8" s="64"/>
      <c r="G8" s="64">
        <v>51</v>
      </c>
      <c r="H8" s="64">
        <v>63</v>
      </c>
      <c r="I8" s="56">
        <f t="shared" si="0"/>
        <v>114</v>
      </c>
      <c r="J8" s="64">
        <v>9859754967</v>
      </c>
      <c r="K8" s="64" t="s">
        <v>159</v>
      </c>
      <c r="L8" s="64" t="s">
        <v>160</v>
      </c>
      <c r="M8" s="64">
        <v>9401451596</v>
      </c>
      <c r="N8" s="64" t="s">
        <v>515</v>
      </c>
      <c r="O8" s="64">
        <v>9613265536</v>
      </c>
      <c r="P8" s="102">
        <v>43647</v>
      </c>
      <c r="Q8" s="64" t="s">
        <v>518</v>
      </c>
      <c r="R8" s="76">
        <v>24</v>
      </c>
      <c r="S8" s="76" t="s">
        <v>100</v>
      </c>
      <c r="T8" s="18"/>
    </row>
    <row r="9" spans="1:20" x14ac:dyDescent="0.3">
      <c r="A9" s="4">
        <v>5</v>
      </c>
      <c r="B9" s="17" t="s">
        <v>62</v>
      </c>
      <c r="C9" s="64" t="s">
        <v>582</v>
      </c>
      <c r="D9" s="64" t="s">
        <v>25</v>
      </c>
      <c r="E9" s="64"/>
      <c r="F9" s="64"/>
      <c r="G9" s="64">
        <v>20</v>
      </c>
      <c r="H9" s="64">
        <v>20</v>
      </c>
      <c r="I9" s="56">
        <f t="shared" si="0"/>
        <v>40</v>
      </c>
      <c r="J9" s="64">
        <v>9707241237</v>
      </c>
      <c r="K9" s="64" t="s">
        <v>241</v>
      </c>
      <c r="L9" s="64" t="s">
        <v>585</v>
      </c>
      <c r="M9" s="64">
        <v>9401451602</v>
      </c>
      <c r="N9" s="64" t="s">
        <v>586</v>
      </c>
      <c r="O9" s="64">
        <v>7399197400</v>
      </c>
      <c r="P9" s="102">
        <v>43648</v>
      </c>
      <c r="Q9" s="64" t="s">
        <v>524</v>
      </c>
      <c r="R9" s="76">
        <v>25</v>
      </c>
      <c r="S9" s="76" t="s">
        <v>100</v>
      </c>
      <c r="T9" s="18"/>
    </row>
    <row r="10" spans="1:20" x14ac:dyDescent="0.3">
      <c r="A10" s="4">
        <v>6</v>
      </c>
      <c r="B10" s="17" t="s">
        <v>62</v>
      </c>
      <c r="C10" s="64" t="s">
        <v>583</v>
      </c>
      <c r="D10" s="64" t="s">
        <v>25</v>
      </c>
      <c r="E10" s="64"/>
      <c r="F10" s="64"/>
      <c r="G10" s="64">
        <v>17</v>
      </c>
      <c r="H10" s="64">
        <v>20</v>
      </c>
      <c r="I10" s="56">
        <f t="shared" si="0"/>
        <v>37</v>
      </c>
      <c r="J10" s="64">
        <v>9864652542</v>
      </c>
      <c r="K10" s="64" t="s">
        <v>241</v>
      </c>
      <c r="L10" s="64" t="s">
        <v>585</v>
      </c>
      <c r="M10" s="64">
        <v>9401451602</v>
      </c>
      <c r="N10" s="64" t="s">
        <v>586</v>
      </c>
      <c r="O10" s="64">
        <v>7399197400</v>
      </c>
      <c r="P10" s="102">
        <v>43648</v>
      </c>
      <c r="Q10" s="64" t="s">
        <v>524</v>
      </c>
      <c r="R10" s="76">
        <v>24</v>
      </c>
      <c r="S10" s="76" t="s">
        <v>100</v>
      </c>
      <c r="T10" s="18"/>
    </row>
    <row r="11" spans="1:20" x14ac:dyDescent="0.3">
      <c r="A11" s="4">
        <v>7</v>
      </c>
      <c r="B11" s="17" t="s">
        <v>62</v>
      </c>
      <c r="C11" s="64" t="s">
        <v>584</v>
      </c>
      <c r="D11" s="64" t="s">
        <v>25</v>
      </c>
      <c r="E11" s="64"/>
      <c r="F11" s="64"/>
      <c r="G11" s="64">
        <v>18</v>
      </c>
      <c r="H11" s="64">
        <v>7</v>
      </c>
      <c r="I11" s="56">
        <f t="shared" si="0"/>
        <v>25</v>
      </c>
      <c r="J11" s="64"/>
      <c r="K11" s="64" t="s">
        <v>241</v>
      </c>
      <c r="L11" s="64" t="s">
        <v>585</v>
      </c>
      <c r="M11" s="64">
        <v>9401451602</v>
      </c>
      <c r="N11" s="64" t="s">
        <v>588</v>
      </c>
      <c r="O11" s="64">
        <v>9859065177</v>
      </c>
      <c r="P11" s="102">
        <v>43648</v>
      </c>
      <c r="Q11" s="64" t="s">
        <v>524</v>
      </c>
      <c r="R11" s="76">
        <v>23</v>
      </c>
      <c r="S11" s="76" t="s">
        <v>100</v>
      </c>
      <c r="T11" s="18"/>
    </row>
    <row r="12" spans="1:20" x14ac:dyDescent="0.3">
      <c r="A12" s="4">
        <v>8</v>
      </c>
      <c r="B12" s="17" t="s">
        <v>63</v>
      </c>
      <c r="C12" s="64" t="s">
        <v>578</v>
      </c>
      <c r="D12" s="64" t="s">
        <v>25</v>
      </c>
      <c r="E12" s="64"/>
      <c r="F12" s="64"/>
      <c r="G12" s="64">
        <v>51</v>
      </c>
      <c r="H12" s="64">
        <v>59</v>
      </c>
      <c r="I12" s="56">
        <f t="shared" si="0"/>
        <v>110</v>
      </c>
      <c r="J12" s="64">
        <v>9859530262</v>
      </c>
      <c r="K12" s="64" t="s">
        <v>159</v>
      </c>
      <c r="L12" s="64" t="s">
        <v>160</v>
      </c>
      <c r="M12" s="64">
        <v>9401451596</v>
      </c>
      <c r="N12" s="64" t="s">
        <v>515</v>
      </c>
      <c r="O12" s="64">
        <v>9613265536</v>
      </c>
      <c r="P12" s="102">
        <v>43648</v>
      </c>
      <c r="Q12" s="64" t="s">
        <v>524</v>
      </c>
      <c r="R12" s="76">
        <v>24</v>
      </c>
      <c r="S12" s="76" t="s">
        <v>100</v>
      </c>
      <c r="T12" s="18"/>
    </row>
    <row r="13" spans="1:20" x14ac:dyDescent="0.3">
      <c r="A13" s="4">
        <v>9</v>
      </c>
      <c r="B13" s="17" t="s">
        <v>62</v>
      </c>
      <c r="C13" s="64" t="s">
        <v>136</v>
      </c>
      <c r="D13" s="47"/>
      <c r="E13" s="19"/>
      <c r="F13" s="47"/>
      <c r="G13" s="19"/>
      <c r="H13" s="19"/>
      <c r="I13" s="56">
        <f t="shared" si="0"/>
        <v>0</v>
      </c>
      <c r="J13" s="47"/>
      <c r="K13" s="47"/>
      <c r="L13" s="47"/>
      <c r="M13" s="47"/>
      <c r="N13" s="47"/>
      <c r="O13" s="47"/>
      <c r="P13" s="48">
        <v>43649</v>
      </c>
      <c r="Q13" s="47" t="s">
        <v>135</v>
      </c>
      <c r="R13" s="47"/>
      <c r="S13" s="18"/>
      <c r="T13" s="18"/>
    </row>
    <row r="14" spans="1:20" x14ac:dyDescent="0.3">
      <c r="A14" s="4">
        <v>10</v>
      </c>
      <c r="B14" s="17" t="s">
        <v>63</v>
      </c>
      <c r="C14" s="64" t="s">
        <v>589</v>
      </c>
      <c r="D14" s="64" t="s">
        <v>25</v>
      </c>
      <c r="E14" s="64"/>
      <c r="F14" s="64"/>
      <c r="G14" s="64">
        <v>18</v>
      </c>
      <c r="H14" s="64">
        <v>23</v>
      </c>
      <c r="I14" s="56">
        <f t="shared" si="0"/>
        <v>41</v>
      </c>
      <c r="J14" s="64">
        <v>9859530262</v>
      </c>
      <c r="K14" s="64" t="s">
        <v>241</v>
      </c>
      <c r="L14" s="64" t="s">
        <v>585</v>
      </c>
      <c r="M14" s="64">
        <v>9401451602</v>
      </c>
      <c r="N14" s="64" t="s">
        <v>588</v>
      </c>
      <c r="O14" s="64">
        <v>9859065177</v>
      </c>
      <c r="P14" s="102">
        <v>43649</v>
      </c>
      <c r="Q14" s="64" t="s">
        <v>135</v>
      </c>
      <c r="R14" s="76">
        <v>25</v>
      </c>
      <c r="S14" s="76" t="s">
        <v>100</v>
      </c>
      <c r="T14" s="18"/>
    </row>
    <row r="15" spans="1:20" x14ac:dyDescent="0.3">
      <c r="A15" s="4">
        <v>11</v>
      </c>
      <c r="B15" s="17" t="s">
        <v>63</v>
      </c>
      <c r="C15" s="64" t="s">
        <v>590</v>
      </c>
      <c r="D15" s="64" t="s">
        <v>25</v>
      </c>
      <c r="E15" s="64"/>
      <c r="F15" s="64"/>
      <c r="G15" s="64">
        <v>34</v>
      </c>
      <c r="H15" s="64">
        <v>33</v>
      </c>
      <c r="I15" s="56">
        <f t="shared" si="0"/>
        <v>67</v>
      </c>
      <c r="J15" s="64">
        <v>8822373216</v>
      </c>
      <c r="K15" s="64" t="s">
        <v>159</v>
      </c>
      <c r="L15" s="64" t="s">
        <v>160</v>
      </c>
      <c r="M15" s="64">
        <v>9401451596</v>
      </c>
      <c r="N15" s="64" t="s">
        <v>182</v>
      </c>
      <c r="O15" s="64">
        <v>9707283771</v>
      </c>
      <c r="P15" s="102">
        <v>43649</v>
      </c>
      <c r="Q15" s="64" t="s">
        <v>135</v>
      </c>
      <c r="R15" s="76">
        <v>24</v>
      </c>
      <c r="S15" s="76" t="s">
        <v>100</v>
      </c>
      <c r="T15" s="18"/>
    </row>
    <row r="16" spans="1:20" x14ac:dyDescent="0.3">
      <c r="A16" s="4">
        <v>12</v>
      </c>
      <c r="B16" s="17" t="s">
        <v>62</v>
      </c>
      <c r="C16" s="64" t="s">
        <v>591</v>
      </c>
      <c r="D16" s="64" t="s">
        <v>25</v>
      </c>
      <c r="E16" s="64"/>
      <c r="F16" s="64"/>
      <c r="G16" s="64">
        <v>36</v>
      </c>
      <c r="H16" s="64">
        <v>30</v>
      </c>
      <c r="I16" s="56">
        <f t="shared" si="0"/>
        <v>66</v>
      </c>
      <c r="J16" s="64">
        <v>9954407811</v>
      </c>
      <c r="K16" s="64" t="s">
        <v>506</v>
      </c>
      <c r="L16" s="64" t="s">
        <v>507</v>
      </c>
      <c r="M16" s="64">
        <v>9401451605</v>
      </c>
      <c r="N16" s="64" t="s">
        <v>508</v>
      </c>
      <c r="O16" s="64">
        <v>9707586537</v>
      </c>
      <c r="P16" s="102">
        <v>43650</v>
      </c>
      <c r="Q16" s="64" t="s">
        <v>521</v>
      </c>
      <c r="R16" s="76">
        <v>21</v>
      </c>
      <c r="S16" s="76" t="s">
        <v>100</v>
      </c>
      <c r="T16" s="18"/>
    </row>
    <row r="17" spans="1:20" x14ac:dyDescent="0.3">
      <c r="A17" s="4">
        <v>13</v>
      </c>
      <c r="B17" s="17" t="s">
        <v>62</v>
      </c>
      <c r="C17" s="64" t="s">
        <v>592</v>
      </c>
      <c r="D17" s="64" t="s">
        <v>25</v>
      </c>
      <c r="E17" s="64"/>
      <c r="F17" s="64"/>
      <c r="G17" s="64">
        <v>21</v>
      </c>
      <c r="H17" s="64">
        <v>23</v>
      </c>
      <c r="I17" s="56">
        <f t="shared" si="0"/>
        <v>44</v>
      </c>
      <c r="J17" s="64"/>
      <c r="K17" s="64" t="s">
        <v>506</v>
      </c>
      <c r="L17" s="64" t="s">
        <v>507</v>
      </c>
      <c r="M17" s="64">
        <v>9401451605</v>
      </c>
      <c r="N17" s="64" t="s">
        <v>508</v>
      </c>
      <c r="O17" s="64">
        <v>9707586537</v>
      </c>
      <c r="P17" s="102">
        <v>43650</v>
      </c>
      <c r="Q17" s="64" t="s">
        <v>521</v>
      </c>
      <c r="R17" s="76">
        <v>21</v>
      </c>
      <c r="S17" s="76" t="s">
        <v>100</v>
      </c>
      <c r="T17" s="18"/>
    </row>
    <row r="18" spans="1:20" x14ac:dyDescent="0.3">
      <c r="A18" s="4">
        <v>14</v>
      </c>
      <c r="B18" s="17" t="s">
        <v>63</v>
      </c>
      <c r="C18" s="64" t="s">
        <v>593</v>
      </c>
      <c r="D18" s="64" t="s">
        <v>25</v>
      </c>
      <c r="E18" s="64"/>
      <c r="F18" s="64"/>
      <c r="G18" s="64">
        <v>17</v>
      </c>
      <c r="H18" s="64">
        <v>28</v>
      </c>
      <c r="I18" s="56">
        <f t="shared" si="0"/>
        <v>45</v>
      </c>
      <c r="J18" s="64">
        <v>8753815507</v>
      </c>
      <c r="K18" s="64" t="s">
        <v>596</v>
      </c>
      <c r="L18" s="64" t="s">
        <v>597</v>
      </c>
      <c r="M18" s="64">
        <v>9401451591</v>
      </c>
      <c r="N18" s="64" t="s">
        <v>598</v>
      </c>
      <c r="O18" s="64">
        <v>9854874839</v>
      </c>
      <c r="P18" s="102">
        <v>43650</v>
      </c>
      <c r="Q18" s="64" t="s">
        <v>521</v>
      </c>
      <c r="R18" s="76">
        <v>26</v>
      </c>
      <c r="S18" s="76" t="s">
        <v>100</v>
      </c>
      <c r="T18" s="18"/>
    </row>
    <row r="19" spans="1:20" x14ac:dyDescent="0.3">
      <c r="A19" s="4">
        <v>15</v>
      </c>
      <c r="B19" s="17" t="s">
        <v>63</v>
      </c>
      <c r="C19" s="64" t="s">
        <v>594</v>
      </c>
      <c r="D19" s="64" t="s">
        <v>25</v>
      </c>
      <c r="E19" s="64"/>
      <c r="F19" s="64"/>
      <c r="G19" s="64">
        <v>17</v>
      </c>
      <c r="H19" s="64">
        <v>28</v>
      </c>
      <c r="I19" s="56">
        <f t="shared" si="0"/>
        <v>45</v>
      </c>
      <c r="J19" s="64">
        <v>9577071411</v>
      </c>
      <c r="K19" s="64" t="s">
        <v>596</v>
      </c>
      <c r="L19" s="64" t="s">
        <v>597</v>
      </c>
      <c r="M19" s="64">
        <v>9401451591</v>
      </c>
      <c r="N19" s="64" t="s">
        <v>598</v>
      </c>
      <c r="O19" s="64">
        <v>9854874839</v>
      </c>
      <c r="P19" s="102">
        <v>43650</v>
      </c>
      <c r="Q19" s="64" t="s">
        <v>521</v>
      </c>
      <c r="R19" s="76">
        <v>27</v>
      </c>
      <c r="S19" s="76" t="s">
        <v>100</v>
      </c>
      <c r="T19" s="18"/>
    </row>
    <row r="20" spans="1:20" x14ac:dyDescent="0.3">
      <c r="A20" s="4">
        <v>16</v>
      </c>
      <c r="B20" s="17" t="s">
        <v>63</v>
      </c>
      <c r="C20" s="64" t="s">
        <v>595</v>
      </c>
      <c r="D20" s="64" t="s">
        <v>25</v>
      </c>
      <c r="E20" s="64"/>
      <c r="F20" s="64"/>
      <c r="G20" s="64">
        <v>12</v>
      </c>
      <c r="H20" s="64">
        <v>12</v>
      </c>
      <c r="I20" s="56">
        <f t="shared" si="0"/>
        <v>24</v>
      </c>
      <c r="J20" s="64">
        <v>8486541941</v>
      </c>
      <c r="K20" s="64" t="s">
        <v>506</v>
      </c>
      <c r="L20" s="64" t="s">
        <v>507</v>
      </c>
      <c r="M20" s="64">
        <v>9401451605</v>
      </c>
      <c r="N20" s="64" t="s">
        <v>508</v>
      </c>
      <c r="O20" s="64">
        <v>9707586537</v>
      </c>
      <c r="P20" s="102">
        <v>43650</v>
      </c>
      <c r="Q20" s="64" t="s">
        <v>521</v>
      </c>
      <c r="R20" s="76">
        <v>24</v>
      </c>
      <c r="S20" s="76" t="s">
        <v>100</v>
      </c>
      <c r="T20" s="18"/>
    </row>
    <row r="21" spans="1:20" x14ac:dyDescent="0.3">
      <c r="A21" s="4">
        <v>17</v>
      </c>
      <c r="B21" s="17" t="s">
        <v>62</v>
      </c>
      <c r="C21" s="64" t="s">
        <v>599</v>
      </c>
      <c r="D21" s="64" t="s">
        <v>25</v>
      </c>
      <c r="E21" s="64"/>
      <c r="F21" s="64"/>
      <c r="G21" s="64">
        <v>26</v>
      </c>
      <c r="H21" s="64">
        <v>25</v>
      </c>
      <c r="I21" s="56">
        <f t="shared" si="0"/>
        <v>51</v>
      </c>
      <c r="J21" s="64">
        <v>9508741518</v>
      </c>
      <c r="K21" s="64" t="s">
        <v>506</v>
      </c>
      <c r="L21" s="64" t="s">
        <v>507</v>
      </c>
      <c r="M21" s="64">
        <v>9401451605</v>
      </c>
      <c r="N21" s="64" t="s">
        <v>508</v>
      </c>
      <c r="O21" s="64">
        <v>9707586537</v>
      </c>
      <c r="P21" s="102">
        <v>43651</v>
      </c>
      <c r="Q21" s="64" t="s">
        <v>528</v>
      </c>
      <c r="R21" s="76">
        <v>22</v>
      </c>
      <c r="S21" s="76" t="s">
        <v>100</v>
      </c>
      <c r="T21" s="18"/>
    </row>
    <row r="22" spans="1:20" x14ac:dyDescent="0.3">
      <c r="A22" s="4">
        <v>18</v>
      </c>
      <c r="B22" s="17" t="s">
        <v>62</v>
      </c>
      <c r="C22" s="64" t="s">
        <v>600</v>
      </c>
      <c r="D22" s="64" t="s">
        <v>25</v>
      </c>
      <c r="E22" s="64"/>
      <c r="F22" s="64"/>
      <c r="G22" s="64">
        <v>30</v>
      </c>
      <c r="H22" s="64">
        <v>25</v>
      </c>
      <c r="I22" s="56">
        <f t="shared" si="0"/>
        <v>55</v>
      </c>
      <c r="J22" s="64"/>
      <c r="K22" s="64" t="s">
        <v>596</v>
      </c>
      <c r="L22" s="64" t="s">
        <v>597</v>
      </c>
      <c r="M22" s="64">
        <v>9401451591</v>
      </c>
      <c r="N22" s="64" t="s">
        <v>601</v>
      </c>
      <c r="O22" s="64">
        <v>9613594152</v>
      </c>
      <c r="P22" s="102">
        <v>43651</v>
      </c>
      <c r="Q22" s="64" t="s">
        <v>528</v>
      </c>
      <c r="R22" s="76">
        <v>23</v>
      </c>
      <c r="S22" s="76" t="s">
        <v>100</v>
      </c>
      <c r="T22" s="18"/>
    </row>
    <row r="23" spans="1:20" x14ac:dyDescent="0.3">
      <c r="A23" s="4">
        <v>19</v>
      </c>
      <c r="B23" s="17" t="s">
        <v>63</v>
      </c>
      <c r="C23" s="64" t="s">
        <v>602</v>
      </c>
      <c r="D23" s="64" t="s">
        <v>25</v>
      </c>
      <c r="E23" s="64"/>
      <c r="F23" s="64"/>
      <c r="G23" s="64">
        <v>16</v>
      </c>
      <c r="H23" s="64">
        <v>21</v>
      </c>
      <c r="I23" s="56">
        <f t="shared" si="0"/>
        <v>37</v>
      </c>
      <c r="J23" s="64">
        <v>8134858554</v>
      </c>
      <c r="K23" s="64" t="s">
        <v>241</v>
      </c>
      <c r="L23" s="64" t="s">
        <v>585</v>
      </c>
      <c r="M23" s="64">
        <v>9401451602</v>
      </c>
      <c r="N23" s="64" t="s">
        <v>587</v>
      </c>
      <c r="O23" s="64">
        <v>9613707789</v>
      </c>
      <c r="P23" s="102">
        <v>43651</v>
      </c>
      <c r="Q23" s="64" t="s">
        <v>528</v>
      </c>
      <c r="R23" s="76">
        <v>24</v>
      </c>
      <c r="S23" s="76" t="s">
        <v>100</v>
      </c>
      <c r="T23" s="18"/>
    </row>
    <row r="24" spans="1:20" x14ac:dyDescent="0.3">
      <c r="A24" s="4">
        <v>20</v>
      </c>
      <c r="B24" s="17" t="s">
        <v>63</v>
      </c>
      <c r="C24" s="64" t="s">
        <v>603</v>
      </c>
      <c r="D24" s="64" t="s">
        <v>25</v>
      </c>
      <c r="E24" s="64"/>
      <c r="F24" s="64"/>
      <c r="G24" s="64">
        <v>31</v>
      </c>
      <c r="H24" s="64">
        <v>22</v>
      </c>
      <c r="I24" s="56">
        <f t="shared" si="0"/>
        <v>53</v>
      </c>
      <c r="J24" s="64">
        <v>9435295656</v>
      </c>
      <c r="K24" s="64" t="s">
        <v>605</v>
      </c>
      <c r="L24" s="64" t="s">
        <v>606</v>
      </c>
      <c r="M24" s="64">
        <v>9401451600</v>
      </c>
      <c r="N24" s="64" t="s">
        <v>607</v>
      </c>
      <c r="O24" s="64">
        <v>9577119981</v>
      </c>
      <c r="P24" s="102">
        <v>43651</v>
      </c>
      <c r="Q24" s="64" t="s">
        <v>528</v>
      </c>
      <c r="R24" s="76">
        <v>25</v>
      </c>
      <c r="S24" s="76" t="s">
        <v>100</v>
      </c>
      <c r="T24" s="18"/>
    </row>
    <row r="25" spans="1:20" x14ac:dyDescent="0.3">
      <c r="A25" s="4">
        <v>21</v>
      </c>
      <c r="B25" s="17" t="s">
        <v>62</v>
      </c>
      <c r="C25" s="64" t="s">
        <v>608</v>
      </c>
      <c r="D25" s="64" t="s">
        <v>25</v>
      </c>
      <c r="E25" s="64"/>
      <c r="F25" s="64"/>
      <c r="G25" s="64">
        <v>27</v>
      </c>
      <c r="H25" s="64">
        <v>25</v>
      </c>
      <c r="I25" s="56">
        <f t="shared" si="0"/>
        <v>52</v>
      </c>
      <c r="J25" s="64"/>
      <c r="K25" s="64" t="s">
        <v>596</v>
      </c>
      <c r="L25" s="64" t="s">
        <v>597</v>
      </c>
      <c r="M25" s="64">
        <v>9401451592</v>
      </c>
      <c r="N25" s="64" t="s">
        <v>601</v>
      </c>
      <c r="O25" s="64">
        <v>9613594152</v>
      </c>
      <c r="P25" s="102">
        <v>43652</v>
      </c>
      <c r="Q25" s="64" t="s">
        <v>604</v>
      </c>
      <c r="R25" s="76">
        <v>23</v>
      </c>
      <c r="S25" s="76" t="s">
        <v>100</v>
      </c>
      <c r="T25" s="18"/>
    </row>
    <row r="26" spans="1:20" x14ac:dyDescent="0.3">
      <c r="A26" s="4">
        <v>22</v>
      </c>
      <c r="B26" s="17" t="s">
        <v>62</v>
      </c>
      <c r="C26" s="64" t="s">
        <v>609</v>
      </c>
      <c r="D26" s="64" t="s">
        <v>25</v>
      </c>
      <c r="E26" s="64"/>
      <c r="F26" s="64"/>
      <c r="G26" s="64">
        <v>13</v>
      </c>
      <c r="H26" s="64">
        <v>9</v>
      </c>
      <c r="I26" s="56">
        <f t="shared" si="0"/>
        <v>22</v>
      </c>
      <c r="J26" s="64">
        <v>9707685062</v>
      </c>
      <c r="K26" s="64" t="s">
        <v>596</v>
      </c>
      <c r="L26" s="64" t="s">
        <v>597</v>
      </c>
      <c r="M26" s="64">
        <v>9401451593</v>
      </c>
      <c r="N26" s="64" t="s">
        <v>601</v>
      </c>
      <c r="O26" s="64">
        <v>9613594152</v>
      </c>
      <c r="P26" s="102">
        <v>43652</v>
      </c>
      <c r="Q26" s="64" t="s">
        <v>604</v>
      </c>
      <c r="R26" s="76">
        <v>23</v>
      </c>
      <c r="S26" s="76" t="s">
        <v>100</v>
      </c>
      <c r="T26" s="18"/>
    </row>
    <row r="27" spans="1:20" x14ac:dyDescent="0.3">
      <c r="A27" s="4">
        <v>23</v>
      </c>
      <c r="B27" s="17" t="s">
        <v>62</v>
      </c>
      <c r="C27" s="64" t="s">
        <v>610</v>
      </c>
      <c r="D27" s="64" t="s">
        <v>25</v>
      </c>
      <c r="E27" s="64"/>
      <c r="F27" s="64"/>
      <c r="G27" s="64">
        <v>23</v>
      </c>
      <c r="H27" s="64">
        <v>16</v>
      </c>
      <c r="I27" s="56">
        <f t="shared" si="0"/>
        <v>39</v>
      </c>
      <c r="J27" s="64">
        <v>9613266083</v>
      </c>
      <c r="K27" s="64" t="s">
        <v>596</v>
      </c>
      <c r="L27" s="64" t="s">
        <v>597</v>
      </c>
      <c r="M27" s="64">
        <v>9401451594</v>
      </c>
      <c r="N27" s="64" t="s">
        <v>601</v>
      </c>
      <c r="O27" s="64">
        <v>9613594152</v>
      </c>
      <c r="P27" s="102">
        <v>43652</v>
      </c>
      <c r="Q27" s="64" t="s">
        <v>604</v>
      </c>
      <c r="R27" s="76">
        <v>24</v>
      </c>
      <c r="S27" s="76" t="s">
        <v>100</v>
      </c>
      <c r="T27" s="18"/>
    </row>
    <row r="28" spans="1:20" x14ac:dyDescent="0.3">
      <c r="A28" s="4">
        <v>24</v>
      </c>
      <c r="B28" s="17" t="s">
        <v>63</v>
      </c>
      <c r="C28" s="64" t="s">
        <v>611</v>
      </c>
      <c r="D28" s="64" t="s">
        <v>25</v>
      </c>
      <c r="E28" s="64"/>
      <c r="F28" s="64"/>
      <c r="G28" s="64">
        <v>31</v>
      </c>
      <c r="H28" s="64">
        <v>26</v>
      </c>
      <c r="I28" s="56">
        <f t="shared" si="0"/>
        <v>57</v>
      </c>
      <c r="J28" s="64">
        <v>9859328324</v>
      </c>
      <c r="K28" s="64" t="s">
        <v>613</v>
      </c>
      <c r="L28" s="64" t="s">
        <v>614</v>
      </c>
      <c r="M28" s="64">
        <v>9401451593</v>
      </c>
      <c r="N28" s="64" t="s">
        <v>615</v>
      </c>
      <c r="O28" s="64">
        <v>9954839964</v>
      </c>
      <c r="P28" s="102">
        <v>43652</v>
      </c>
      <c r="Q28" s="64" t="s">
        <v>604</v>
      </c>
      <c r="R28" s="76">
        <v>15</v>
      </c>
      <c r="S28" s="76" t="s">
        <v>100</v>
      </c>
      <c r="T28" s="18"/>
    </row>
    <row r="29" spans="1:20" x14ac:dyDescent="0.3">
      <c r="A29" s="4">
        <v>25</v>
      </c>
      <c r="B29" s="17" t="s">
        <v>63</v>
      </c>
      <c r="C29" s="64" t="s">
        <v>612</v>
      </c>
      <c r="D29" s="64" t="s">
        <v>25</v>
      </c>
      <c r="E29" s="64"/>
      <c r="F29" s="64"/>
      <c r="G29" s="64">
        <v>44</v>
      </c>
      <c r="H29" s="64">
        <v>21</v>
      </c>
      <c r="I29" s="56">
        <f t="shared" si="0"/>
        <v>65</v>
      </c>
      <c r="J29" s="64">
        <v>9854388462</v>
      </c>
      <c r="K29" s="64" t="s">
        <v>96</v>
      </c>
      <c r="L29" s="64" t="s">
        <v>119</v>
      </c>
      <c r="M29" s="64">
        <v>9613799450</v>
      </c>
      <c r="N29" s="64" t="s">
        <v>115</v>
      </c>
      <c r="O29" s="64">
        <v>9957634365</v>
      </c>
      <c r="P29" s="102">
        <v>43652</v>
      </c>
      <c r="Q29" s="64" t="s">
        <v>604</v>
      </c>
      <c r="R29" s="76">
        <v>12</v>
      </c>
      <c r="S29" s="76" t="s">
        <v>100</v>
      </c>
      <c r="T29" s="18"/>
    </row>
    <row r="30" spans="1:20" x14ac:dyDescent="0.3">
      <c r="A30" s="4">
        <v>26</v>
      </c>
      <c r="B30" s="17"/>
      <c r="C30" s="47"/>
      <c r="D30" s="47"/>
      <c r="E30" s="19"/>
      <c r="F30" s="47"/>
      <c r="G30" s="19"/>
      <c r="H30" s="19"/>
      <c r="I30" s="56">
        <f t="shared" si="0"/>
        <v>0</v>
      </c>
      <c r="J30" s="47"/>
      <c r="K30" s="47"/>
      <c r="L30" s="47"/>
      <c r="M30" s="47"/>
      <c r="N30" s="47"/>
      <c r="O30" s="47"/>
      <c r="P30" s="48">
        <v>43653</v>
      </c>
      <c r="Q30" s="47" t="s">
        <v>167</v>
      </c>
      <c r="R30" s="47"/>
      <c r="S30" s="18"/>
      <c r="T30" s="18"/>
    </row>
    <row r="31" spans="1:20" x14ac:dyDescent="0.3">
      <c r="A31" s="4">
        <v>27</v>
      </c>
      <c r="B31" s="17" t="s">
        <v>62</v>
      </c>
      <c r="C31" s="64" t="s">
        <v>616</v>
      </c>
      <c r="D31" s="64" t="s">
        <v>25</v>
      </c>
      <c r="E31" s="64"/>
      <c r="F31" s="64"/>
      <c r="G31" s="64">
        <v>38</v>
      </c>
      <c r="H31" s="64">
        <v>25</v>
      </c>
      <c r="I31" s="56">
        <f t="shared" si="0"/>
        <v>63</v>
      </c>
      <c r="J31" s="64">
        <v>9707867872</v>
      </c>
      <c r="K31" s="64" t="s">
        <v>169</v>
      </c>
      <c r="L31" s="64" t="s">
        <v>479</v>
      </c>
      <c r="M31" s="64">
        <v>9401451597</v>
      </c>
      <c r="N31" s="64" t="s">
        <v>221</v>
      </c>
      <c r="O31" s="64">
        <v>9707868245</v>
      </c>
      <c r="P31" s="102">
        <v>43654</v>
      </c>
      <c r="Q31" s="64" t="s">
        <v>518</v>
      </c>
      <c r="R31" s="76">
        <v>35</v>
      </c>
      <c r="S31" s="76" t="s">
        <v>100</v>
      </c>
      <c r="T31" s="18"/>
    </row>
    <row r="32" spans="1:20" x14ac:dyDescent="0.3">
      <c r="A32" s="4">
        <v>28</v>
      </c>
      <c r="B32" s="17" t="s">
        <v>62</v>
      </c>
      <c r="C32" s="64" t="s">
        <v>617</v>
      </c>
      <c r="D32" s="64" t="s">
        <v>25</v>
      </c>
      <c r="E32" s="64"/>
      <c r="F32" s="64"/>
      <c r="G32" s="64">
        <v>18</v>
      </c>
      <c r="H32" s="64">
        <v>17</v>
      </c>
      <c r="I32" s="56">
        <f t="shared" si="0"/>
        <v>35</v>
      </c>
      <c r="J32" s="64">
        <v>9864878719</v>
      </c>
      <c r="K32" s="64" t="s">
        <v>169</v>
      </c>
      <c r="L32" s="64" t="s">
        <v>479</v>
      </c>
      <c r="M32" s="64">
        <v>9401451597</v>
      </c>
      <c r="N32" s="64" t="s">
        <v>283</v>
      </c>
      <c r="O32" s="64">
        <v>9864238630</v>
      </c>
      <c r="P32" s="102">
        <v>43654</v>
      </c>
      <c r="Q32" s="64" t="s">
        <v>518</v>
      </c>
      <c r="R32" s="76">
        <v>31</v>
      </c>
      <c r="S32" s="76" t="s">
        <v>100</v>
      </c>
      <c r="T32" s="18"/>
    </row>
    <row r="33" spans="1:20" x14ac:dyDescent="0.3">
      <c r="A33" s="4">
        <v>29</v>
      </c>
      <c r="B33" s="17" t="s">
        <v>63</v>
      </c>
      <c r="C33" s="64" t="s">
        <v>618</v>
      </c>
      <c r="D33" s="64" t="s">
        <v>25</v>
      </c>
      <c r="E33" s="64"/>
      <c r="F33" s="64"/>
      <c r="G33" s="64">
        <v>30</v>
      </c>
      <c r="H33" s="64">
        <v>36</v>
      </c>
      <c r="I33" s="56">
        <f t="shared" si="0"/>
        <v>66</v>
      </c>
      <c r="J33" s="64">
        <v>9859370049</v>
      </c>
      <c r="K33" s="64" t="s">
        <v>568</v>
      </c>
      <c r="L33" s="64" t="s">
        <v>562</v>
      </c>
      <c r="M33" s="64">
        <v>9401451598</v>
      </c>
      <c r="N33" s="64" t="s">
        <v>620</v>
      </c>
      <c r="O33" s="64">
        <v>9613468550</v>
      </c>
      <c r="P33" s="102">
        <v>43654</v>
      </c>
      <c r="Q33" s="64" t="s">
        <v>518</v>
      </c>
      <c r="R33" s="76">
        <v>27</v>
      </c>
      <c r="S33" s="76" t="s">
        <v>100</v>
      </c>
      <c r="T33" s="18"/>
    </row>
    <row r="34" spans="1:20" x14ac:dyDescent="0.3">
      <c r="A34" s="4">
        <v>30</v>
      </c>
      <c r="B34" s="17" t="s">
        <v>63</v>
      </c>
      <c r="C34" s="64" t="s">
        <v>619</v>
      </c>
      <c r="D34" s="64" t="s">
        <v>25</v>
      </c>
      <c r="E34" s="64"/>
      <c r="F34" s="64"/>
      <c r="G34" s="64">
        <v>24</v>
      </c>
      <c r="H34" s="64">
        <v>22</v>
      </c>
      <c r="I34" s="56">
        <f t="shared" si="0"/>
        <v>46</v>
      </c>
      <c r="J34" s="64">
        <v>8822671028</v>
      </c>
      <c r="K34" s="64" t="s">
        <v>568</v>
      </c>
      <c r="L34" s="64" t="s">
        <v>562</v>
      </c>
      <c r="M34" s="64">
        <v>9401451598</v>
      </c>
      <c r="N34" s="64" t="s">
        <v>621</v>
      </c>
      <c r="O34" s="64">
        <v>9854808073</v>
      </c>
      <c r="P34" s="102">
        <v>43654</v>
      </c>
      <c r="Q34" s="64" t="s">
        <v>518</v>
      </c>
      <c r="R34" s="76">
        <v>28</v>
      </c>
      <c r="S34" s="76" t="s">
        <v>100</v>
      </c>
      <c r="T34" s="18"/>
    </row>
    <row r="35" spans="1:20" x14ac:dyDescent="0.3">
      <c r="A35" s="4">
        <v>31</v>
      </c>
      <c r="B35" s="17" t="s">
        <v>62</v>
      </c>
      <c r="C35" s="64" t="s">
        <v>510</v>
      </c>
      <c r="D35" s="64" t="s">
        <v>25</v>
      </c>
      <c r="E35" s="64"/>
      <c r="F35" s="64"/>
      <c r="G35" s="64">
        <v>77</v>
      </c>
      <c r="H35" s="64">
        <v>67</v>
      </c>
      <c r="I35" s="56">
        <f t="shared" si="0"/>
        <v>144</v>
      </c>
      <c r="J35" s="64">
        <v>9401451597</v>
      </c>
      <c r="K35" s="64" t="s">
        <v>478</v>
      </c>
      <c r="L35" s="64" t="s">
        <v>479</v>
      </c>
      <c r="M35" s="64">
        <v>9401451597</v>
      </c>
      <c r="N35" s="64" t="s">
        <v>125</v>
      </c>
      <c r="O35" s="64">
        <v>9864652672</v>
      </c>
      <c r="P35" s="102">
        <v>43655</v>
      </c>
      <c r="Q35" s="64" t="s">
        <v>524</v>
      </c>
      <c r="R35" s="76">
        <v>28</v>
      </c>
      <c r="S35" s="76" t="s">
        <v>100</v>
      </c>
      <c r="T35" s="18"/>
    </row>
    <row r="36" spans="1:20" x14ac:dyDescent="0.3">
      <c r="A36" s="4">
        <v>32</v>
      </c>
      <c r="B36" s="17" t="s">
        <v>63</v>
      </c>
      <c r="C36" s="64" t="s">
        <v>622</v>
      </c>
      <c r="D36" s="64" t="s">
        <v>25</v>
      </c>
      <c r="E36" s="64"/>
      <c r="F36" s="64"/>
      <c r="G36" s="64">
        <v>33</v>
      </c>
      <c r="H36" s="64">
        <v>40</v>
      </c>
      <c r="I36" s="56">
        <f t="shared" si="0"/>
        <v>73</v>
      </c>
      <c r="J36" s="64">
        <v>97073622298</v>
      </c>
      <c r="K36" s="64" t="s">
        <v>478</v>
      </c>
      <c r="L36" s="64" t="s">
        <v>479</v>
      </c>
      <c r="M36" s="64">
        <v>9401451597</v>
      </c>
      <c r="N36" s="64" t="s">
        <v>125</v>
      </c>
      <c r="O36" s="64">
        <v>9864652672</v>
      </c>
      <c r="P36" s="102">
        <v>43655</v>
      </c>
      <c r="Q36" s="64" t="s">
        <v>524</v>
      </c>
      <c r="R36" s="76">
        <v>28</v>
      </c>
      <c r="S36" s="76" t="s">
        <v>100</v>
      </c>
      <c r="T36" s="18"/>
    </row>
    <row r="37" spans="1:20" x14ac:dyDescent="0.3">
      <c r="A37" s="4">
        <v>33</v>
      </c>
      <c r="B37" s="17" t="s">
        <v>63</v>
      </c>
      <c r="C37" s="64" t="s">
        <v>623</v>
      </c>
      <c r="D37" s="64" t="s">
        <v>25</v>
      </c>
      <c r="E37" s="64"/>
      <c r="F37" s="64"/>
      <c r="G37" s="64">
        <v>24</v>
      </c>
      <c r="H37" s="64">
        <v>15</v>
      </c>
      <c r="I37" s="56">
        <f t="shared" si="0"/>
        <v>39</v>
      </c>
      <c r="J37" s="64">
        <v>9613457142</v>
      </c>
      <c r="K37" s="64" t="s">
        <v>478</v>
      </c>
      <c r="L37" s="64" t="s">
        <v>479</v>
      </c>
      <c r="M37" s="64">
        <v>9401451597</v>
      </c>
      <c r="N37" s="64" t="s">
        <v>480</v>
      </c>
      <c r="O37" s="64">
        <v>8822197022</v>
      </c>
      <c r="P37" s="102">
        <v>43655</v>
      </c>
      <c r="Q37" s="64" t="s">
        <v>524</v>
      </c>
      <c r="R37" s="76">
        <v>30</v>
      </c>
      <c r="S37" s="76" t="s">
        <v>100</v>
      </c>
      <c r="T37" s="18"/>
    </row>
    <row r="38" spans="1:20" x14ac:dyDescent="0.3">
      <c r="A38" s="4">
        <v>34</v>
      </c>
      <c r="B38" s="17" t="s">
        <v>62</v>
      </c>
      <c r="C38" s="64" t="s">
        <v>624</v>
      </c>
      <c r="D38" s="64" t="s">
        <v>25</v>
      </c>
      <c r="E38" s="64"/>
      <c r="F38" s="64"/>
      <c r="G38" s="64">
        <v>17</v>
      </c>
      <c r="H38" s="64">
        <v>26</v>
      </c>
      <c r="I38" s="56">
        <f t="shared" si="0"/>
        <v>43</v>
      </c>
      <c r="J38" s="64">
        <v>9508138111</v>
      </c>
      <c r="K38" s="64" t="s">
        <v>241</v>
      </c>
      <c r="L38" s="64" t="s">
        <v>585</v>
      </c>
      <c r="M38" s="64">
        <v>9401451602</v>
      </c>
      <c r="N38" s="64" t="s">
        <v>587</v>
      </c>
      <c r="O38" s="64">
        <v>9613707789</v>
      </c>
      <c r="P38" s="102">
        <v>43656</v>
      </c>
      <c r="Q38" s="64" t="s">
        <v>135</v>
      </c>
      <c r="R38" s="76">
        <v>24</v>
      </c>
      <c r="S38" s="76" t="s">
        <v>100</v>
      </c>
      <c r="T38" s="18"/>
    </row>
    <row r="39" spans="1:20" x14ac:dyDescent="0.3">
      <c r="A39" s="4">
        <v>35</v>
      </c>
      <c r="B39" s="17" t="s">
        <v>62</v>
      </c>
      <c r="C39" s="64" t="s">
        <v>625</v>
      </c>
      <c r="D39" s="64" t="s">
        <v>25</v>
      </c>
      <c r="E39" s="64"/>
      <c r="F39" s="64"/>
      <c r="G39" s="64">
        <v>30</v>
      </c>
      <c r="H39" s="64">
        <v>29</v>
      </c>
      <c r="I39" s="56">
        <f t="shared" si="0"/>
        <v>59</v>
      </c>
      <c r="J39" s="64">
        <v>9577170061</v>
      </c>
      <c r="K39" s="64" t="s">
        <v>241</v>
      </c>
      <c r="L39" s="64" t="s">
        <v>585</v>
      </c>
      <c r="M39" s="64">
        <v>9401451602</v>
      </c>
      <c r="N39" s="64" t="s">
        <v>587</v>
      </c>
      <c r="O39" s="64">
        <v>9613707789</v>
      </c>
      <c r="P39" s="102">
        <v>43656</v>
      </c>
      <c r="Q39" s="64" t="s">
        <v>135</v>
      </c>
      <c r="R39" s="76">
        <v>25</v>
      </c>
      <c r="S39" s="76" t="s">
        <v>100</v>
      </c>
      <c r="T39" s="18"/>
    </row>
    <row r="40" spans="1:20" x14ac:dyDescent="0.3">
      <c r="A40" s="4">
        <v>36</v>
      </c>
      <c r="B40" s="17"/>
      <c r="C40" s="64" t="s">
        <v>136</v>
      </c>
      <c r="D40" s="47"/>
      <c r="E40" s="19"/>
      <c r="F40" s="47"/>
      <c r="G40" s="19"/>
      <c r="H40" s="19"/>
      <c r="I40" s="56">
        <f t="shared" si="0"/>
        <v>0</v>
      </c>
      <c r="J40" s="47"/>
      <c r="K40" s="47"/>
      <c r="L40" s="47"/>
      <c r="M40" s="47"/>
      <c r="N40" s="47"/>
      <c r="O40" s="47"/>
      <c r="P40" s="48">
        <v>43656</v>
      </c>
      <c r="Q40" s="47" t="s">
        <v>135</v>
      </c>
      <c r="R40" s="47"/>
      <c r="S40" s="18"/>
      <c r="T40" s="18"/>
    </row>
    <row r="41" spans="1:20" x14ac:dyDescent="0.3">
      <c r="A41" s="4">
        <v>37</v>
      </c>
      <c r="B41" s="17" t="s">
        <v>62</v>
      </c>
      <c r="C41" s="64" t="s">
        <v>626</v>
      </c>
      <c r="D41" s="64" t="s">
        <v>25</v>
      </c>
      <c r="E41" s="64"/>
      <c r="F41" s="64"/>
      <c r="G41" s="64">
        <v>25</v>
      </c>
      <c r="H41" s="64">
        <v>26</v>
      </c>
      <c r="I41" s="56">
        <f t="shared" si="0"/>
        <v>51</v>
      </c>
      <c r="J41" s="64">
        <v>9706244796</v>
      </c>
      <c r="K41" s="64" t="s">
        <v>635</v>
      </c>
      <c r="L41" s="64" t="s">
        <v>119</v>
      </c>
      <c r="M41" s="64">
        <v>9613799450</v>
      </c>
      <c r="N41" s="64" t="s">
        <v>636</v>
      </c>
      <c r="O41" s="64">
        <v>9678772903</v>
      </c>
      <c r="P41" s="102">
        <v>43657</v>
      </c>
      <c r="Q41" s="64" t="s">
        <v>521</v>
      </c>
      <c r="R41" s="76">
        <v>23</v>
      </c>
      <c r="S41" s="76" t="s">
        <v>100</v>
      </c>
      <c r="T41" s="18"/>
    </row>
    <row r="42" spans="1:20" x14ac:dyDescent="0.3">
      <c r="A42" s="4">
        <v>38</v>
      </c>
      <c r="B42" s="17" t="s">
        <v>62</v>
      </c>
      <c r="C42" s="64" t="s">
        <v>627</v>
      </c>
      <c r="D42" s="64" t="s">
        <v>25</v>
      </c>
      <c r="E42" s="64"/>
      <c r="F42" s="64"/>
      <c r="G42" s="64">
        <v>36</v>
      </c>
      <c r="H42" s="64">
        <v>30</v>
      </c>
      <c r="I42" s="56">
        <f t="shared" si="0"/>
        <v>66</v>
      </c>
      <c r="J42" s="64">
        <v>9957892466</v>
      </c>
      <c r="K42" s="64" t="s">
        <v>96</v>
      </c>
      <c r="L42" s="64" t="s">
        <v>119</v>
      </c>
      <c r="M42" s="64">
        <v>9613799450</v>
      </c>
      <c r="N42" s="64" t="s">
        <v>545</v>
      </c>
      <c r="O42" s="64">
        <v>9854664745</v>
      </c>
      <c r="P42" s="102">
        <v>43657</v>
      </c>
      <c r="Q42" s="64" t="s">
        <v>521</v>
      </c>
      <c r="R42" s="76">
        <v>21</v>
      </c>
      <c r="S42" s="76" t="s">
        <v>100</v>
      </c>
      <c r="T42" s="18"/>
    </row>
    <row r="43" spans="1:20" x14ac:dyDescent="0.3">
      <c r="A43" s="4">
        <v>39</v>
      </c>
      <c r="B43" s="17" t="s">
        <v>63</v>
      </c>
      <c r="C43" s="64" t="s">
        <v>628</v>
      </c>
      <c r="D43" s="64" t="s">
        <v>25</v>
      </c>
      <c r="E43" s="64"/>
      <c r="F43" s="64"/>
      <c r="G43" s="64">
        <v>35</v>
      </c>
      <c r="H43" s="64">
        <v>29</v>
      </c>
      <c r="I43" s="56">
        <f t="shared" si="0"/>
        <v>64</v>
      </c>
      <c r="J43" s="64">
        <v>9613140401</v>
      </c>
      <c r="K43" s="64" t="s">
        <v>96</v>
      </c>
      <c r="L43" s="64" t="s">
        <v>119</v>
      </c>
      <c r="M43" s="64">
        <v>9613799450</v>
      </c>
      <c r="N43" s="64" t="s">
        <v>637</v>
      </c>
      <c r="O43" s="64">
        <v>9613140449</v>
      </c>
      <c r="P43" s="102">
        <v>43657</v>
      </c>
      <c r="Q43" s="64" t="s">
        <v>521</v>
      </c>
      <c r="R43" s="76">
        <v>14</v>
      </c>
      <c r="S43" s="76" t="s">
        <v>100</v>
      </c>
      <c r="T43" s="18"/>
    </row>
    <row r="44" spans="1:20" x14ac:dyDescent="0.3">
      <c r="A44" s="4">
        <v>40</v>
      </c>
      <c r="B44" s="17" t="s">
        <v>63</v>
      </c>
      <c r="C44" s="64" t="s">
        <v>629</v>
      </c>
      <c r="D44" s="64" t="s">
        <v>25</v>
      </c>
      <c r="E44" s="64"/>
      <c r="F44" s="64"/>
      <c r="G44" s="64">
        <v>21</v>
      </c>
      <c r="H44" s="64">
        <v>19</v>
      </c>
      <c r="I44" s="56">
        <f t="shared" si="0"/>
        <v>40</v>
      </c>
      <c r="J44" s="64">
        <v>9957992601</v>
      </c>
      <c r="K44" s="64" t="s">
        <v>613</v>
      </c>
      <c r="L44" s="64" t="s">
        <v>614</v>
      </c>
      <c r="M44" s="64">
        <v>9401451593</v>
      </c>
      <c r="N44" s="64" t="s">
        <v>638</v>
      </c>
      <c r="O44" s="64">
        <v>9613022956</v>
      </c>
      <c r="P44" s="102">
        <v>43657</v>
      </c>
      <c r="Q44" s="64" t="s">
        <v>521</v>
      </c>
      <c r="R44" s="76">
        <v>9</v>
      </c>
      <c r="S44" s="76" t="s">
        <v>100</v>
      </c>
      <c r="T44" s="18"/>
    </row>
    <row r="45" spans="1:20" x14ac:dyDescent="0.3">
      <c r="A45" s="4">
        <v>41</v>
      </c>
      <c r="B45" s="17" t="s">
        <v>62</v>
      </c>
      <c r="C45" s="64" t="s">
        <v>630</v>
      </c>
      <c r="D45" s="64" t="s">
        <v>25</v>
      </c>
      <c r="E45" s="64"/>
      <c r="F45" s="64"/>
      <c r="G45" s="64">
        <v>10</v>
      </c>
      <c r="H45" s="64">
        <v>19</v>
      </c>
      <c r="I45" s="56">
        <f t="shared" si="0"/>
        <v>29</v>
      </c>
      <c r="J45" s="64">
        <v>9957892466</v>
      </c>
      <c r="K45" s="64" t="s">
        <v>506</v>
      </c>
      <c r="L45" s="64" t="s">
        <v>507</v>
      </c>
      <c r="M45" s="64">
        <v>9401451605</v>
      </c>
      <c r="N45" s="64" t="s">
        <v>508</v>
      </c>
      <c r="O45" s="64">
        <v>9707586537</v>
      </c>
      <c r="P45" s="102">
        <v>43658</v>
      </c>
      <c r="Q45" s="64" t="s">
        <v>528</v>
      </c>
      <c r="R45" s="76">
        <v>21</v>
      </c>
      <c r="S45" s="76" t="s">
        <v>100</v>
      </c>
      <c r="T45" s="18"/>
    </row>
    <row r="46" spans="1:20" x14ac:dyDescent="0.3">
      <c r="A46" s="4">
        <v>42</v>
      </c>
      <c r="B46" s="17" t="s">
        <v>62</v>
      </c>
      <c r="C46" s="64" t="s">
        <v>631</v>
      </c>
      <c r="D46" s="64" t="s">
        <v>25</v>
      </c>
      <c r="E46" s="64"/>
      <c r="F46" s="64"/>
      <c r="G46" s="64">
        <v>26</v>
      </c>
      <c r="H46" s="64">
        <v>31</v>
      </c>
      <c r="I46" s="56">
        <f t="shared" si="0"/>
        <v>57</v>
      </c>
      <c r="J46" s="64">
        <v>9864198294</v>
      </c>
      <c r="K46" s="64" t="s">
        <v>506</v>
      </c>
      <c r="L46" s="64" t="s">
        <v>507</v>
      </c>
      <c r="M46" s="64">
        <v>9401451605</v>
      </c>
      <c r="N46" s="64" t="s">
        <v>508</v>
      </c>
      <c r="O46" s="64">
        <v>9707586537</v>
      </c>
      <c r="P46" s="102">
        <v>43658</v>
      </c>
      <c r="Q46" s="64" t="s">
        <v>528</v>
      </c>
      <c r="R46" s="76">
        <v>23</v>
      </c>
      <c r="S46" s="76" t="s">
        <v>100</v>
      </c>
      <c r="T46" s="18"/>
    </row>
    <row r="47" spans="1:20" x14ac:dyDescent="0.3">
      <c r="A47" s="4">
        <v>43</v>
      </c>
      <c r="B47" s="17" t="s">
        <v>63</v>
      </c>
      <c r="C47" s="64" t="s">
        <v>632</v>
      </c>
      <c r="D47" s="64" t="s">
        <v>25</v>
      </c>
      <c r="E47" s="64"/>
      <c r="F47" s="64"/>
      <c r="G47" s="64">
        <v>15</v>
      </c>
      <c r="H47" s="64">
        <v>16</v>
      </c>
      <c r="I47" s="56">
        <f t="shared" si="0"/>
        <v>31</v>
      </c>
      <c r="J47" s="64">
        <v>9613993741</v>
      </c>
      <c r="K47" s="64" t="s">
        <v>132</v>
      </c>
      <c r="L47" s="64" t="s">
        <v>574</v>
      </c>
      <c r="M47" s="64">
        <v>9401451590</v>
      </c>
      <c r="N47" s="64" t="s">
        <v>542</v>
      </c>
      <c r="O47" s="64">
        <v>9678772903</v>
      </c>
      <c r="P47" s="102">
        <v>43658</v>
      </c>
      <c r="Q47" s="64" t="s">
        <v>528</v>
      </c>
      <c r="R47" s="76">
        <v>25</v>
      </c>
      <c r="S47" s="76" t="s">
        <v>100</v>
      </c>
      <c r="T47" s="18"/>
    </row>
    <row r="48" spans="1:20" x14ac:dyDescent="0.3">
      <c r="A48" s="4">
        <v>44</v>
      </c>
      <c r="B48" s="17" t="s">
        <v>63</v>
      </c>
      <c r="C48" s="64" t="s">
        <v>633</v>
      </c>
      <c r="D48" s="64" t="s">
        <v>25</v>
      </c>
      <c r="E48" s="64"/>
      <c r="F48" s="64"/>
      <c r="G48" s="64">
        <v>20</v>
      </c>
      <c r="H48" s="64">
        <v>26</v>
      </c>
      <c r="I48" s="56">
        <f t="shared" si="0"/>
        <v>46</v>
      </c>
      <c r="J48" s="64">
        <v>9707632384</v>
      </c>
      <c r="K48" s="64" t="s">
        <v>568</v>
      </c>
      <c r="L48" s="64" t="s">
        <v>562</v>
      </c>
      <c r="M48" s="64">
        <v>9401451598</v>
      </c>
      <c r="N48" s="64" t="s">
        <v>569</v>
      </c>
      <c r="O48" s="64">
        <v>9577123337</v>
      </c>
      <c r="P48" s="102">
        <v>43658</v>
      </c>
      <c r="Q48" s="64" t="s">
        <v>528</v>
      </c>
      <c r="R48" s="76">
        <v>26</v>
      </c>
      <c r="S48" s="76" t="s">
        <v>100</v>
      </c>
      <c r="T48" s="18"/>
    </row>
    <row r="49" spans="1:20" x14ac:dyDescent="0.3">
      <c r="A49" s="4">
        <v>45</v>
      </c>
      <c r="B49" s="17" t="s">
        <v>63</v>
      </c>
      <c r="C49" s="64" t="s">
        <v>634</v>
      </c>
      <c r="D49" s="64" t="s">
        <v>25</v>
      </c>
      <c r="E49" s="64"/>
      <c r="F49" s="64"/>
      <c r="G49" s="64">
        <v>29</v>
      </c>
      <c r="H49" s="64">
        <v>21</v>
      </c>
      <c r="I49" s="56">
        <f t="shared" si="0"/>
        <v>50</v>
      </c>
      <c r="J49" s="64">
        <v>8876687724</v>
      </c>
      <c r="K49" s="64" t="s">
        <v>132</v>
      </c>
      <c r="L49" s="64" t="s">
        <v>574</v>
      </c>
      <c r="M49" s="64">
        <v>9401451590</v>
      </c>
      <c r="N49" s="64" t="s">
        <v>542</v>
      </c>
      <c r="O49" s="64">
        <v>9678772903</v>
      </c>
      <c r="P49" s="102">
        <v>43658</v>
      </c>
      <c r="Q49" s="64" t="s">
        <v>528</v>
      </c>
      <c r="R49" s="76">
        <v>27</v>
      </c>
      <c r="S49" s="76" t="s">
        <v>100</v>
      </c>
      <c r="T49" s="18"/>
    </row>
    <row r="50" spans="1:20" x14ac:dyDescent="0.3">
      <c r="A50" s="4">
        <v>46</v>
      </c>
      <c r="B50" s="17" t="s">
        <v>62</v>
      </c>
      <c r="C50" s="64" t="s">
        <v>639</v>
      </c>
      <c r="D50" s="64" t="s">
        <v>25</v>
      </c>
      <c r="E50" s="64"/>
      <c r="F50" s="64"/>
      <c r="G50" s="64">
        <v>19</v>
      </c>
      <c r="H50" s="64">
        <v>15</v>
      </c>
      <c r="I50" s="56">
        <f t="shared" si="0"/>
        <v>34</v>
      </c>
      <c r="J50" s="64">
        <v>7399197269</v>
      </c>
      <c r="K50" s="64" t="s">
        <v>152</v>
      </c>
      <c r="L50" s="64" t="s">
        <v>644</v>
      </c>
      <c r="M50" s="64">
        <v>9401451604</v>
      </c>
      <c r="N50" s="64" t="s">
        <v>645</v>
      </c>
      <c r="O50" s="64">
        <v>9864662099</v>
      </c>
      <c r="P50" s="102">
        <v>43659</v>
      </c>
      <c r="Q50" s="64" t="s">
        <v>604</v>
      </c>
      <c r="R50" s="76">
        <v>12</v>
      </c>
      <c r="S50" s="76" t="s">
        <v>100</v>
      </c>
      <c r="T50" s="18"/>
    </row>
    <row r="51" spans="1:20" x14ac:dyDescent="0.3">
      <c r="A51" s="4">
        <v>47</v>
      </c>
      <c r="B51" s="17" t="s">
        <v>62</v>
      </c>
      <c r="C51" s="64" t="s">
        <v>640</v>
      </c>
      <c r="D51" s="64" t="s">
        <v>25</v>
      </c>
      <c r="E51" s="64"/>
      <c r="F51" s="64"/>
      <c r="G51" s="64">
        <v>17</v>
      </c>
      <c r="H51" s="64">
        <v>18</v>
      </c>
      <c r="I51" s="56">
        <f t="shared" si="0"/>
        <v>35</v>
      </c>
      <c r="J51" s="64">
        <v>9957295673</v>
      </c>
      <c r="K51" s="64" t="s">
        <v>152</v>
      </c>
      <c r="L51" s="64" t="s">
        <v>644</v>
      </c>
      <c r="M51" s="64">
        <v>9401451604</v>
      </c>
      <c r="N51" s="64" t="s">
        <v>296</v>
      </c>
      <c r="O51" s="64">
        <v>9854432907</v>
      </c>
      <c r="P51" s="102">
        <v>43659</v>
      </c>
      <c r="Q51" s="64" t="s">
        <v>604</v>
      </c>
      <c r="R51" s="76">
        <v>10</v>
      </c>
      <c r="S51" s="76" t="s">
        <v>100</v>
      </c>
      <c r="T51" s="18"/>
    </row>
    <row r="52" spans="1:20" x14ac:dyDescent="0.3">
      <c r="A52" s="4">
        <v>48</v>
      </c>
      <c r="B52" s="17" t="s">
        <v>62</v>
      </c>
      <c r="C52" s="64" t="s">
        <v>641</v>
      </c>
      <c r="D52" s="64" t="s">
        <v>25</v>
      </c>
      <c r="E52" s="64"/>
      <c r="F52" s="64"/>
      <c r="G52" s="64">
        <v>21</v>
      </c>
      <c r="H52" s="64">
        <v>19</v>
      </c>
      <c r="I52" s="56">
        <f t="shared" si="0"/>
        <v>40</v>
      </c>
      <c r="J52" s="64">
        <v>9859686712</v>
      </c>
      <c r="K52" s="64" t="s">
        <v>152</v>
      </c>
      <c r="L52" s="64" t="s">
        <v>644</v>
      </c>
      <c r="M52" s="64">
        <v>9401451604</v>
      </c>
      <c r="N52" s="64" t="s">
        <v>577</v>
      </c>
      <c r="O52" s="64">
        <v>9854432907</v>
      </c>
      <c r="P52" s="102">
        <v>43659</v>
      </c>
      <c r="Q52" s="64" t="s">
        <v>604</v>
      </c>
      <c r="R52" s="76">
        <v>6</v>
      </c>
      <c r="S52" s="76" t="s">
        <v>100</v>
      </c>
      <c r="T52" s="18"/>
    </row>
    <row r="53" spans="1:20" x14ac:dyDescent="0.3">
      <c r="A53" s="4">
        <v>49</v>
      </c>
      <c r="B53" s="17" t="s">
        <v>63</v>
      </c>
      <c r="C53" s="64" t="s">
        <v>642</v>
      </c>
      <c r="D53" s="64" t="s">
        <v>25</v>
      </c>
      <c r="E53" s="64"/>
      <c r="F53" s="64"/>
      <c r="G53" s="64">
        <v>21</v>
      </c>
      <c r="H53" s="64">
        <v>23</v>
      </c>
      <c r="I53" s="56">
        <f t="shared" si="0"/>
        <v>44</v>
      </c>
      <c r="J53" s="64">
        <v>9613987608</v>
      </c>
      <c r="K53" s="64" t="s">
        <v>568</v>
      </c>
      <c r="L53" s="64" t="s">
        <v>562</v>
      </c>
      <c r="M53" s="64">
        <v>9401451598</v>
      </c>
      <c r="N53" s="64" t="s">
        <v>621</v>
      </c>
      <c r="O53" s="64">
        <v>9854808073</v>
      </c>
      <c r="P53" s="102">
        <v>43659</v>
      </c>
      <c r="Q53" s="64" t="s">
        <v>604</v>
      </c>
      <c r="R53" s="76">
        <v>28</v>
      </c>
      <c r="S53" s="76" t="s">
        <v>100</v>
      </c>
      <c r="T53" s="18"/>
    </row>
    <row r="54" spans="1:20" x14ac:dyDescent="0.3">
      <c r="A54" s="4">
        <v>50</v>
      </c>
      <c r="B54" s="17" t="s">
        <v>63</v>
      </c>
      <c r="C54" s="64" t="s">
        <v>643</v>
      </c>
      <c r="D54" s="64" t="s">
        <v>25</v>
      </c>
      <c r="E54" s="64"/>
      <c r="F54" s="64"/>
      <c r="G54" s="64">
        <v>33</v>
      </c>
      <c r="H54" s="64">
        <v>29</v>
      </c>
      <c r="I54" s="56">
        <f t="shared" si="0"/>
        <v>62</v>
      </c>
      <c r="J54" s="64">
        <v>8822136521</v>
      </c>
      <c r="K54" s="64" t="s">
        <v>478</v>
      </c>
      <c r="L54" s="64" t="s">
        <v>479</v>
      </c>
      <c r="M54" s="64">
        <v>9401451597</v>
      </c>
      <c r="N54" s="64" t="s">
        <v>480</v>
      </c>
      <c r="O54" s="64">
        <v>8822197022</v>
      </c>
      <c r="P54" s="102">
        <v>43659</v>
      </c>
      <c r="Q54" s="64" t="s">
        <v>604</v>
      </c>
      <c r="R54" s="76">
        <v>30</v>
      </c>
      <c r="S54" s="76" t="s">
        <v>100</v>
      </c>
      <c r="T54" s="18"/>
    </row>
    <row r="55" spans="1:20" x14ac:dyDescent="0.3">
      <c r="A55" s="4">
        <v>51</v>
      </c>
      <c r="B55" s="17"/>
      <c r="C55" s="18"/>
      <c r="D55" s="18"/>
      <c r="E55" s="19"/>
      <c r="F55" s="18"/>
      <c r="G55" s="19"/>
      <c r="H55" s="19"/>
      <c r="I55" s="56">
        <f t="shared" si="0"/>
        <v>0</v>
      </c>
      <c r="J55" s="18"/>
      <c r="K55" s="18"/>
      <c r="L55" s="18"/>
      <c r="M55" s="18"/>
      <c r="N55" s="18"/>
      <c r="O55" s="18"/>
      <c r="P55" s="24">
        <v>43660</v>
      </c>
      <c r="Q55" s="18" t="s">
        <v>167</v>
      </c>
      <c r="R55" s="18"/>
      <c r="S55" s="18"/>
      <c r="T55" s="18"/>
    </row>
    <row r="56" spans="1:20" x14ac:dyDescent="0.3">
      <c r="A56" s="4">
        <v>52</v>
      </c>
      <c r="B56" s="17" t="s">
        <v>62</v>
      </c>
      <c r="C56" s="64" t="s">
        <v>646</v>
      </c>
      <c r="D56" s="64" t="s">
        <v>25</v>
      </c>
      <c r="E56" s="64"/>
      <c r="F56" s="64"/>
      <c r="G56" s="64">
        <v>46</v>
      </c>
      <c r="H56" s="64">
        <v>43</v>
      </c>
      <c r="I56" s="56">
        <f t="shared" si="0"/>
        <v>89</v>
      </c>
      <c r="J56" s="64">
        <v>9613795044</v>
      </c>
      <c r="K56" s="64" t="s">
        <v>348</v>
      </c>
      <c r="L56" s="64" t="s">
        <v>650</v>
      </c>
      <c r="M56" s="64">
        <v>9401451599</v>
      </c>
      <c r="N56" s="64" t="s">
        <v>651</v>
      </c>
      <c r="O56" s="64">
        <v>9613392631</v>
      </c>
      <c r="P56" s="102">
        <v>43661</v>
      </c>
      <c r="Q56" s="64" t="s">
        <v>518</v>
      </c>
      <c r="R56" s="76">
        <v>23</v>
      </c>
      <c r="S56" s="76" t="s">
        <v>100</v>
      </c>
      <c r="T56" s="18"/>
    </row>
    <row r="57" spans="1:20" x14ac:dyDescent="0.3">
      <c r="A57" s="4">
        <v>53</v>
      </c>
      <c r="B57" s="17" t="s">
        <v>62</v>
      </c>
      <c r="C57" s="64" t="s">
        <v>647</v>
      </c>
      <c r="D57" s="64" t="s">
        <v>25</v>
      </c>
      <c r="E57" s="64"/>
      <c r="F57" s="64"/>
      <c r="G57" s="64">
        <v>34</v>
      </c>
      <c r="H57" s="64">
        <v>38</v>
      </c>
      <c r="I57" s="56">
        <f t="shared" si="0"/>
        <v>72</v>
      </c>
      <c r="J57" s="64">
        <v>98591103513</v>
      </c>
      <c r="K57" s="64" t="s">
        <v>348</v>
      </c>
      <c r="L57" s="64" t="s">
        <v>650</v>
      </c>
      <c r="M57" s="64">
        <v>9401451599</v>
      </c>
      <c r="N57" s="64" t="s">
        <v>651</v>
      </c>
      <c r="O57" s="64">
        <v>9613392631</v>
      </c>
      <c r="P57" s="102">
        <v>43661</v>
      </c>
      <c r="Q57" s="64" t="s">
        <v>518</v>
      </c>
      <c r="R57" s="76">
        <v>22</v>
      </c>
      <c r="S57" s="76" t="s">
        <v>100</v>
      </c>
      <c r="T57" s="18"/>
    </row>
    <row r="58" spans="1:20" x14ac:dyDescent="0.3">
      <c r="A58" s="4">
        <v>54</v>
      </c>
      <c r="B58" s="17" t="s">
        <v>63</v>
      </c>
      <c r="C58" s="64" t="s">
        <v>648</v>
      </c>
      <c r="D58" s="64" t="s">
        <v>25</v>
      </c>
      <c r="E58" s="64"/>
      <c r="F58" s="64"/>
      <c r="G58" s="64">
        <v>25</v>
      </c>
      <c r="H58" s="64">
        <v>24</v>
      </c>
      <c r="I58" s="56">
        <f t="shared" si="0"/>
        <v>49</v>
      </c>
      <c r="J58" s="64">
        <v>9678315109</v>
      </c>
      <c r="K58" s="64" t="s">
        <v>197</v>
      </c>
      <c r="L58" s="64" t="s">
        <v>198</v>
      </c>
      <c r="M58" s="64">
        <v>9401451604</v>
      </c>
      <c r="N58" s="64" t="s">
        <v>140</v>
      </c>
      <c r="O58" s="64">
        <v>9678972896</v>
      </c>
      <c r="P58" s="102">
        <v>43661</v>
      </c>
      <c r="Q58" s="64" t="s">
        <v>518</v>
      </c>
      <c r="R58" s="76">
        <v>20</v>
      </c>
      <c r="S58" s="76" t="s">
        <v>100</v>
      </c>
      <c r="T58" s="18"/>
    </row>
    <row r="59" spans="1:20" x14ac:dyDescent="0.3">
      <c r="A59" s="4">
        <v>55</v>
      </c>
      <c r="B59" s="17" t="s">
        <v>63</v>
      </c>
      <c r="C59" s="64" t="s">
        <v>649</v>
      </c>
      <c r="D59" s="64" t="s">
        <v>25</v>
      </c>
      <c r="E59" s="64"/>
      <c r="F59" s="64"/>
      <c r="G59" s="64">
        <v>27</v>
      </c>
      <c r="H59" s="64">
        <v>33</v>
      </c>
      <c r="I59" s="56">
        <f t="shared" si="0"/>
        <v>60</v>
      </c>
      <c r="J59" s="64">
        <v>9707328406</v>
      </c>
      <c r="K59" s="64" t="s">
        <v>197</v>
      </c>
      <c r="L59" s="64" t="s">
        <v>198</v>
      </c>
      <c r="M59" s="64">
        <v>9401451604</v>
      </c>
      <c r="N59" s="64" t="s">
        <v>140</v>
      </c>
      <c r="O59" s="64">
        <v>9678972896</v>
      </c>
      <c r="P59" s="102">
        <v>43661</v>
      </c>
      <c r="Q59" s="64" t="s">
        <v>518</v>
      </c>
      <c r="R59" s="76">
        <v>21</v>
      </c>
      <c r="S59" s="76" t="s">
        <v>100</v>
      </c>
      <c r="T59" s="18"/>
    </row>
    <row r="60" spans="1:20" x14ac:dyDescent="0.3">
      <c r="A60" s="4">
        <v>56</v>
      </c>
      <c r="B60" s="17" t="s">
        <v>62</v>
      </c>
      <c r="C60" s="64" t="s">
        <v>647</v>
      </c>
      <c r="D60" s="64"/>
      <c r="E60" s="64"/>
      <c r="F60" s="64"/>
      <c r="G60" s="64"/>
      <c r="H60" s="64"/>
      <c r="I60" s="56">
        <f t="shared" si="0"/>
        <v>0</v>
      </c>
      <c r="J60" s="64">
        <v>98591103513</v>
      </c>
      <c r="K60" s="64" t="s">
        <v>348</v>
      </c>
      <c r="L60" s="64" t="s">
        <v>650</v>
      </c>
      <c r="M60" s="64">
        <v>9401451599</v>
      </c>
      <c r="N60" s="64" t="s">
        <v>651</v>
      </c>
      <c r="O60" s="64">
        <v>9613392631</v>
      </c>
      <c r="P60" s="102">
        <v>43662</v>
      </c>
      <c r="Q60" s="64" t="s">
        <v>116</v>
      </c>
      <c r="R60" s="76">
        <v>22</v>
      </c>
      <c r="S60" s="76" t="s">
        <v>100</v>
      </c>
      <c r="T60" s="18"/>
    </row>
    <row r="61" spans="1:20" x14ac:dyDescent="0.3">
      <c r="A61" s="4">
        <v>57</v>
      </c>
      <c r="B61" s="17" t="s">
        <v>62</v>
      </c>
      <c r="C61" s="64" t="s">
        <v>552</v>
      </c>
      <c r="D61" s="64" t="s">
        <v>25</v>
      </c>
      <c r="E61" s="64"/>
      <c r="F61" s="64"/>
      <c r="G61" s="64">
        <v>31</v>
      </c>
      <c r="H61" s="64">
        <v>38</v>
      </c>
      <c r="I61" s="56">
        <f t="shared" si="0"/>
        <v>69</v>
      </c>
      <c r="J61" s="64">
        <v>8822296944</v>
      </c>
      <c r="K61" s="64" t="s">
        <v>169</v>
      </c>
      <c r="L61" s="64" t="s">
        <v>268</v>
      </c>
      <c r="M61" s="64">
        <v>9401451606</v>
      </c>
      <c r="N61" s="64" t="s">
        <v>221</v>
      </c>
      <c r="O61" s="64">
        <v>9707868245</v>
      </c>
      <c r="P61" s="102">
        <v>43662</v>
      </c>
      <c r="Q61" s="64" t="s">
        <v>116</v>
      </c>
      <c r="R61" s="76">
        <v>23</v>
      </c>
      <c r="S61" s="76" t="s">
        <v>100</v>
      </c>
      <c r="T61" s="18"/>
    </row>
    <row r="62" spans="1:20" x14ac:dyDescent="0.3">
      <c r="A62" s="4">
        <v>58</v>
      </c>
      <c r="B62" s="17" t="s">
        <v>63</v>
      </c>
      <c r="C62" s="64" t="s">
        <v>652</v>
      </c>
      <c r="D62" s="64" t="s">
        <v>25</v>
      </c>
      <c r="E62" s="64"/>
      <c r="F62" s="64"/>
      <c r="G62" s="64">
        <v>20</v>
      </c>
      <c r="H62" s="64">
        <v>26</v>
      </c>
      <c r="I62" s="56">
        <f t="shared" si="0"/>
        <v>46</v>
      </c>
      <c r="J62" s="64">
        <v>7399728183</v>
      </c>
      <c r="K62" s="64" t="s">
        <v>506</v>
      </c>
      <c r="L62" s="64" t="s">
        <v>507</v>
      </c>
      <c r="M62" s="64">
        <v>9401451605</v>
      </c>
      <c r="N62" s="64" t="s">
        <v>508</v>
      </c>
      <c r="O62" s="64">
        <v>9707586537</v>
      </c>
      <c r="P62" s="102">
        <v>43662</v>
      </c>
      <c r="Q62" s="64" t="s">
        <v>116</v>
      </c>
      <c r="R62" s="76">
        <v>24</v>
      </c>
      <c r="S62" s="76" t="s">
        <v>100</v>
      </c>
      <c r="T62" s="18"/>
    </row>
    <row r="63" spans="1:20" x14ac:dyDescent="0.3">
      <c r="A63" s="4">
        <v>59</v>
      </c>
      <c r="B63" s="17" t="s">
        <v>63</v>
      </c>
      <c r="C63" s="64" t="s">
        <v>653</v>
      </c>
      <c r="D63" s="64" t="s">
        <v>25</v>
      </c>
      <c r="E63" s="64"/>
      <c r="F63" s="64"/>
      <c r="G63" s="64">
        <v>8</v>
      </c>
      <c r="H63" s="64">
        <v>18</v>
      </c>
      <c r="I63" s="56">
        <f t="shared" si="0"/>
        <v>26</v>
      </c>
      <c r="J63" s="64">
        <v>9577717234</v>
      </c>
      <c r="K63" s="64" t="s">
        <v>506</v>
      </c>
      <c r="L63" s="64" t="s">
        <v>507</v>
      </c>
      <c r="M63" s="64">
        <v>9401451605</v>
      </c>
      <c r="N63" s="64" t="s">
        <v>508</v>
      </c>
      <c r="O63" s="64">
        <v>9707586537</v>
      </c>
      <c r="P63" s="102">
        <v>43662</v>
      </c>
      <c r="Q63" s="64" t="s">
        <v>116</v>
      </c>
      <c r="R63" s="76">
        <v>24</v>
      </c>
      <c r="S63" s="76" t="s">
        <v>100</v>
      </c>
      <c r="T63" s="18"/>
    </row>
    <row r="64" spans="1:20" x14ac:dyDescent="0.3">
      <c r="A64" s="4">
        <v>60</v>
      </c>
      <c r="B64" s="17" t="s">
        <v>63</v>
      </c>
      <c r="C64" s="64" t="s">
        <v>654</v>
      </c>
      <c r="D64" s="64" t="s">
        <v>25</v>
      </c>
      <c r="E64" s="64"/>
      <c r="F64" s="64"/>
      <c r="G64" s="64">
        <v>21</v>
      </c>
      <c r="H64" s="64">
        <v>19</v>
      </c>
      <c r="I64" s="56">
        <f t="shared" si="0"/>
        <v>40</v>
      </c>
      <c r="J64" s="64">
        <v>9707867360</v>
      </c>
      <c r="K64" s="64" t="s">
        <v>197</v>
      </c>
      <c r="L64" s="64" t="s">
        <v>198</v>
      </c>
      <c r="M64" s="64">
        <v>9401451604</v>
      </c>
      <c r="N64" s="64" t="s">
        <v>655</v>
      </c>
      <c r="O64" s="64">
        <v>9954611530</v>
      </c>
      <c r="P64" s="102">
        <v>43662</v>
      </c>
      <c r="Q64" s="64" t="s">
        <v>116</v>
      </c>
      <c r="R64" s="76">
        <v>25</v>
      </c>
      <c r="S64" s="76" t="s">
        <v>100</v>
      </c>
      <c r="T64" s="18"/>
    </row>
    <row r="65" spans="1:20" x14ac:dyDescent="0.3">
      <c r="A65" s="4">
        <v>61</v>
      </c>
      <c r="B65" s="17"/>
      <c r="C65" s="64" t="s">
        <v>136</v>
      </c>
      <c r="D65" s="18"/>
      <c r="E65" s="19"/>
      <c r="F65" s="18"/>
      <c r="G65" s="19"/>
      <c r="H65" s="19"/>
      <c r="I65" s="56">
        <f t="shared" si="0"/>
        <v>0</v>
      </c>
      <c r="J65" s="18"/>
      <c r="K65" s="18"/>
      <c r="L65" s="18"/>
      <c r="M65" s="18"/>
      <c r="N65" s="18"/>
      <c r="O65" s="18"/>
      <c r="P65" s="24">
        <v>43663</v>
      </c>
      <c r="Q65" s="18" t="s">
        <v>135</v>
      </c>
      <c r="R65" s="18"/>
      <c r="S65" s="18"/>
      <c r="T65" s="18"/>
    </row>
    <row r="66" spans="1:20" x14ac:dyDescent="0.3">
      <c r="A66" s="4">
        <v>62</v>
      </c>
      <c r="B66" s="17" t="s">
        <v>63</v>
      </c>
      <c r="C66" s="64" t="s">
        <v>656</v>
      </c>
      <c r="D66" s="64" t="s">
        <v>25</v>
      </c>
      <c r="E66" s="64"/>
      <c r="F66" s="64"/>
      <c r="G66" s="64">
        <v>35</v>
      </c>
      <c r="H66" s="64">
        <v>43</v>
      </c>
      <c r="I66" s="56">
        <f t="shared" si="0"/>
        <v>78</v>
      </c>
      <c r="J66" s="64">
        <v>9508443054</v>
      </c>
      <c r="K66" s="64" t="s">
        <v>658</v>
      </c>
      <c r="L66" s="64" t="s">
        <v>139</v>
      </c>
      <c r="M66" s="64">
        <v>9401451601</v>
      </c>
      <c r="N66" s="64" t="s">
        <v>659</v>
      </c>
      <c r="O66" s="64">
        <v>9957259252</v>
      </c>
      <c r="P66" s="24">
        <v>43663</v>
      </c>
      <c r="Q66" s="18" t="s">
        <v>135</v>
      </c>
      <c r="R66" s="76">
        <v>26</v>
      </c>
      <c r="S66" s="76" t="s">
        <v>100</v>
      </c>
      <c r="T66" s="18"/>
    </row>
    <row r="67" spans="1:20" x14ac:dyDescent="0.3">
      <c r="A67" s="4">
        <v>63</v>
      </c>
      <c r="B67" s="17" t="s">
        <v>63</v>
      </c>
      <c r="C67" s="64" t="s">
        <v>657</v>
      </c>
      <c r="D67" s="64" t="s">
        <v>25</v>
      </c>
      <c r="E67" s="64"/>
      <c r="F67" s="64"/>
      <c r="G67" s="64">
        <v>15</v>
      </c>
      <c r="H67" s="64">
        <v>14</v>
      </c>
      <c r="I67" s="56">
        <f t="shared" si="0"/>
        <v>29</v>
      </c>
      <c r="J67" s="64">
        <v>9854436212</v>
      </c>
      <c r="K67" s="64" t="s">
        <v>660</v>
      </c>
      <c r="L67" s="64" t="s">
        <v>139</v>
      </c>
      <c r="M67" s="64">
        <v>9401451601</v>
      </c>
      <c r="N67" s="64" t="s">
        <v>661</v>
      </c>
      <c r="O67" s="64">
        <v>7896103569</v>
      </c>
      <c r="P67" s="24">
        <v>43663</v>
      </c>
      <c r="Q67" s="18" t="s">
        <v>135</v>
      </c>
      <c r="R67" s="76">
        <v>26</v>
      </c>
      <c r="S67" s="76" t="s">
        <v>100</v>
      </c>
      <c r="T67" s="18"/>
    </row>
    <row r="68" spans="1:20" x14ac:dyDescent="0.3">
      <c r="A68" s="4">
        <v>64</v>
      </c>
      <c r="B68" s="17" t="s">
        <v>62</v>
      </c>
      <c r="C68" s="64" t="s">
        <v>662</v>
      </c>
      <c r="D68" s="64" t="s">
        <v>25</v>
      </c>
      <c r="E68" s="64"/>
      <c r="F68" s="64"/>
      <c r="G68" s="64">
        <v>8</v>
      </c>
      <c r="H68" s="64">
        <v>22</v>
      </c>
      <c r="I68" s="56">
        <f t="shared" si="0"/>
        <v>30</v>
      </c>
      <c r="J68" s="64">
        <v>9613471379</v>
      </c>
      <c r="K68" s="64" t="s">
        <v>605</v>
      </c>
      <c r="L68" s="64" t="s">
        <v>606</v>
      </c>
      <c r="M68" s="64">
        <v>9401451600</v>
      </c>
      <c r="N68" s="64" t="s">
        <v>664</v>
      </c>
      <c r="O68" s="64">
        <v>9678772903</v>
      </c>
      <c r="P68" s="102">
        <v>43664</v>
      </c>
      <c r="Q68" s="64" t="s">
        <v>521</v>
      </c>
      <c r="R68" s="76">
        <v>20</v>
      </c>
      <c r="S68" s="76" t="s">
        <v>100</v>
      </c>
      <c r="T68" s="18"/>
    </row>
    <row r="69" spans="1:20" x14ac:dyDescent="0.3">
      <c r="A69" s="4">
        <v>65</v>
      </c>
      <c r="B69" s="17" t="s">
        <v>62</v>
      </c>
      <c r="C69" s="64" t="s">
        <v>582</v>
      </c>
      <c r="D69" s="64" t="s">
        <v>25</v>
      </c>
      <c r="E69" s="64"/>
      <c r="F69" s="64"/>
      <c r="G69" s="64">
        <v>20</v>
      </c>
      <c r="H69" s="64">
        <v>20</v>
      </c>
      <c r="I69" s="56">
        <f t="shared" si="0"/>
        <v>40</v>
      </c>
      <c r="J69" s="64">
        <v>9707241237</v>
      </c>
      <c r="K69" s="64" t="s">
        <v>241</v>
      </c>
      <c r="L69" s="64" t="s">
        <v>585</v>
      </c>
      <c r="M69" s="64">
        <v>9401451602</v>
      </c>
      <c r="N69" s="64" t="s">
        <v>586</v>
      </c>
      <c r="O69" s="64">
        <v>7399197400</v>
      </c>
      <c r="P69" s="102">
        <v>43664</v>
      </c>
      <c r="Q69" s="64" t="s">
        <v>521</v>
      </c>
      <c r="R69" s="76">
        <v>25</v>
      </c>
      <c r="S69" s="76" t="s">
        <v>100</v>
      </c>
      <c r="T69" s="18"/>
    </row>
    <row r="70" spans="1:20" x14ac:dyDescent="0.3">
      <c r="A70" s="4">
        <v>66</v>
      </c>
      <c r="B70" s="17" t="s">
        <v>62</v>
      </c>
      <c r="C70" s="64" t="s">
        <v>663</v>
      </c>
      <c r="D70" s="64" t="s">
        <v>25</v>
      </c>
      <c r="E70" s="64"/>
      <c r="F70" s="64"/>
      <c r="G70" s="64">
        <v>18</v>
      </c>
      <c r="H70" s="64">
        <v>17</v>
      </c>
      <c r="I70" s="56">
        <f t="shared" ref="I70:I133" si="1">SUM(G70:H70)</f>
        <v>35</v>
      </c>
      <c r="J70" s="64">
        <v>9613529058</v>
      </c>
      <c r="K70" s="64" t="s">
        <v>596</v>
      </c>
      <c r="L70" s="64" t="s">
        <v>597</v>
      </c>
      <c r="M70" s="64">
        <v>9401451591</v>
      </c>
      <c r="N70" s="64" t="s">
        <v>601</v>
      </c>
      <c r="O70" s="64">
        <v>9613594152</v>
      </c>
      <c r="P70" s="102">
        <v>43664</v>
      </c>
      <c r="Q70" s="64" t="s">
        <v>521</v>
      </c>
      <c r="R70" s="76">
        <v>23</v>
      </c>
      <c r="S70" s="76" t="s">
        <v>100</v>
      </c>
      <c r="T70" s="18"/>
    </row>
    <row r="71" spans="1:20" x14ac:dyDescent="0.3">
      <c r="A71" s="4">
        <v>67</v>
      </c>
      <c r="B71" s="17" t="s">
        <v>63</v>
      </c>
      <c r="C71" s="64" t="s">
        <v>665</v>
      </c>
      <c r="D71" s="64" t="s">
        <v>25</v>
      </c>
      <c r="E71" s="64"/>
      <c r="F71" s="64"/>
      <c r="G71" s="64">
        <v>28</v>
      </c>
      <c r="H71" s="64">
        <v>31</v>
      </c>
      <c r="I71" s="56">
        <f t="shared" si="1"/>
        <v>59</v>
      </c>
      <c r="J71" s="64">
        <v>9577470879</v>
      </c>
      <c r="K71" s="64" t="s">
        <v>658</v>
      </c>
      <c r="L71" s="64" t="s">
        <v>139</v>
      </c>
      <c r="M71" s="64">
        <v>9401451601</v>
      </c>
      <c r="N71" s="64" t="s">
        <v>667</v>
      </c>
      <c r="O71" s="64">
        <v>94011264431</v>
      </c>
      <c r="P71" s="102">
        <v>43664</v>
      </c>
      <c r="Q71" s="64" t="s">
        <v>521</v>
      </c>
      <c r="R71" s="76">
        <v>25</v>
      </c>
      <c r="S71" s="76" t="s">
        <v>100</v>
      </c>
      <c r="T71" s="18"/>
    </row>
    <row r="72" spans="1:20" x14ac:dyDescent="0.3">
      <c r="A72" s="4">
        <v>68</v>
      </c>
      <c r="B72" s="17" t="s">
        <v>63</v>
      </c>
      <c r="C72" s="64" t="s">
        <v>666</v>
      </c>
      <c r="D72" s="64" t="s">
        <v>25</v>
      </c>
      <c r="E72" s="64"/>
      <c r="F72" s="64"/>
      <c r="G72" s="64">
        <v>22</v>
      </c>
      <c r="H72" s="64">
        <v>26</v>
      </c>
      <c r="I72" s="56">
        <f t="shared" si="1"/>
        <v>48</v>
      </c>
      <c r="J72" s="64">
        <v>9678972897</v>
      </c>
      <c r="K72" s="64" t="s">
        <v>658</v>
      </c>
      <c r="L72" s="64" t="s">
        <v>139</v>
      </c>
      <c r="M72" s="64">
        <v>9401451601</v>
      </c>
      <c r="N72" s="64" t="s">
        <v>667</v>
      </c>
      <c r="O72" s="64">
        <v>94011264431</v>
      </c>
      <c r="P72" s="102">
        <v>43664</v>
      </c>
      <c r="Q72" s="64" t="s">
        <v>521</v>
      </c>
      <c r="R72" s="76">
        <v>25</v>
      </c>
      <c r="S72" s="76" t="s">
        <v>100</v>
      </c>
      <c r="T72" s="18"/>
    </row>
    <row r="73" spans="1:20" x14ac:dyDescent="0.3">
      <c r="A73" s="4">
        <v>69</v>
      </c>
      <c r="B73" s="17" t="s">
        <v>62</v>
      </c>
      <c r="C73" s="64" t="s">
        <v>668</v>
      </c>
      <c r="D73" s="64" t="s">
        <v>25</v>
      </c>
      <c r="E73" s="64"/>
      <c r="F73" s="64"/>
      <c r="G73" s="64">
        <v>40</v>
      </c>
      <c r="H73" s="64">
        <v>25</v>
      </c>
      <c r="I73" s="56">
        <f t="shared" si="1"/>
        <v>65</v>
      </c>
      <c r="J73" s="64">
        <v>9864865698</v>
      </c>
      <c r="K73" s="64" t="s">
        <v>169</v>
      </c>
      <c r="L73" s="64" t="s">
        <v>268</v>
      </c>
      <c r="M73" s="64">
        <v>9401451606</v>
      </c>
      <c r="N73" s="64" t="s">
        <v>221</v>
      </c>
      <c r="O73" s="64">
        <v>9707868245</v>
      </c>
      <c r="P73" s="102">
        <v>43665</v>
      </c>
      <c r="Q73" s="64" t="s">
        <v>528</v>
      </c>
      <c r="R73" s="76">
        <v>24</v>
      </c>
      <c r="S73" s="18"/>
      <c r="T73" s="18"/>
    </row>
    <row r="74" spans="1:20" x14ac:dyDescent="0.3">
      <c r="A74" s="4">
        <v>70</v>
      </c>
      <c r="B74" s="17" t="s">
        <v>62</v>
      </c>
      <c r="C74" s="64" t="s">
        <v>669</v>
      </c>
      <c r="D74" s="64" t="s">
        <v>25</v>
      </c>
      <c r="E74" s="64"/>
      <c r="F74" s="64"/>
      <c r="G74" s="64">
        <v>21</v>
      </c>
      <c r="H74" s="64">
        <v>24</v>
      </c>
      <c r="I74" s="56">
        <f t="shared" si="1"/>
        <v>45</v>
      </c>
      <c r="J74" s="64">
        <v>8822769115</v>
      </c>
      <c r="K74" s="64" t="s">
        <v>169</v>
      </c>
      <c r="L74" s="64" t="s">
        <v>268</v>
      </c>
      <c r="M74" s="64">
        <v>9401451606</v>
      </c>
      <c r="N74" s="64" t="s">
        <v>549</v>
      </c>
      <c r="O74" s="64">
        <v>9864575492</v>
      </c>
      <c r="P74" s="102">
        <v>43665</v>
      </c>
      <c r="Q74" s="64" t="s">
        <v>528</v>
      </c>
      <c r="R74" s="76">
        <v>28</v>
      </c>
      <c r="S74" s="18"/>
      <c r="T74" s="18"/>
    </row>
    <row r="75" spans="1:20" x14ac:dyDescent="0.3">
      <c r="A75" s="4">
        <v>71</v>
      </c>
      <c r="B75" s="17" t="s">
        <v>63</v>
      </c>
      <c r="C75" s="64" t="s">
        <v>670</v>
      </c>
      <c r="D75" s="64" t="s">
        <v>25</v>
      </c>
      <c r="E75" s="64"/>
      <c r="F75" s="64"/>
      <c r="G75" s="64">
        <v>41</v>
      </c>
      <c r="H75" s="64">
        <v>34</v>
      </c>
      <c r="I75" s="56">
        <f t="shared" si="1"/>
        <v>75</v>
      </c>
      <c r="J75" s="64">
        <v>9957892466</v>
      </c>
      <c r="K75" s="64" t="s">
        <v>501</v>
      </c>
      <c r="L75" s="64" t="s">
        <v>174</v>
      </c>
      <c r="M75" s="64">
        <v>9401451594</v>
      </c>
      <c r="N75" s="64" t="s">
        <v>672</v>
      </c>
      <c r="O75" s="64">
        <v>9508533466</v>
      </c>
      <c r="P75" s="102">
        <v>43665</v>
      </c>
      <c r="Q75" s="64" t="s">
        <v>528</v>
      </c>
      <c r="R75" s="76">
        <v>24</v>
      </c>
      <c r="S75" s="76" t="s">
        <v>100</v>
      </c>
      <c r="T75" s="18"/>
    </row>
    <row r="76" spans="1:20" x14ac:dyDescent="0.3">
      <c r="A76" s="4">
        <v>72</v>
      </c>
      <c r="B76" s="17" t="s">
        <v>63</v>
      </c>
      <c r="C76" s="64" t="s">
        <v>671</v>
      </c>
      <c r="D76" s="64" t="s">
        <v>25</v>
      </c>
      <c r="E76" s="64"/>
      <c r="F76" s="64"/>
      <c r="G76" s="64">
        <v>17</v>
      </c>
      <c r="H76" s="64">
        <v>29</v>
      </c>
      <c r="I76" s="56">
        <f t="shared" si="1"/>
        <v>46</v>
      </c>
      <c r="J76" s="64">
        <v>9613038553</v>
      </c>
      <c r="K76" s="64" t="s">
        <v>501</v>
      </c>
      <c r="L76" s="64" t="s">
        <v>174</v>
      </c>
      <c r="M76" s="64">
        <v>9401451594</v>
      </c>
      <c r="N76" s="64" t="s">
        <v>672</v>
      </c>
      <c r="O76" s="64">
        <v>9508533466</v>
      </c>
      <c r="P76" s="102">
        <v>43665</v>
      </c>
      <c r="Q76" s="64" t="s">
        <v>528</v>
      </c>
      <c r="R76" s="76">
        <v>24</v>
      </c>
      <c r="S76" s="76" t="s">
        <v>100</v>
      </c>
      <c r="T76" s="18"/>
    </row>
    <row r="77" spans="1:20" x14ac:dyDescent="0.3">
      <c r="A77" s="4">
        <v>73</v>
      </c>
      <c r="B77" s="17" t="s">
        <v>62</v>
      </c>
      <c r="C77" s="64" t="s">
        <v>530</v>
      </c>
      <c r="D77" s="64" t="s">
        <v>25</v>
      </c>
      <c r="E77" s="64"/>
      <c r="F77" s="64"/>
      <c r="G77" s="64">
        <v>23</v>
      </c>
      <c r="H77" s="64">
        <v>21</v>
      </c>
      <c r="I77" s="56">
        <f t="shared" si="1"/>
        <v>44</v>
      </c>
      <c r="J77" s="64">
        <v>8256030876</v>
      </c>
      <c r="K77" s="64" t="s">
        <v>169</v>
      </c>
      <c r="L77" s="64" t="s">
        <v>268</v>
      </c>
      <c r="M77" s="64">
        <v>9401451606</v>
      </c>
      <c r="N77" s="64" t="s">
        <v>189</v>
      </c>
      <c r="O77" s="64">
        <v>9706872918</v>
      </c>
      <c r="P77" s="102">
        <v>43666</v>
      </c>
      <c r="Q77" s="64" t="s">
        <v>162</v>
      </c>
      <c r="R77" s="76">
        <v>27</v>
      </c>
      <c r="S77" s="76" t="s">
        <v>100</v>
      </c>
      <c r="T77" s="18"/>
    </row>
    <row r="78" spans="1:20" x14ac:dyDescent="0.3">
      <c r="A78" s="4">
        <v>74</v>
      </c>
      <c r="B78" s="17" t="s">
        <v>62</v>
      </c>
      <c r="C78" s="64" t="s">
        <v>477</v>
      </c>
      <c r="D78" s="64" t="s">
        <v>25</v>
      </c>
      <c r="E78" s="64"/>
      <c r="F78" s="64"/>
      <c r="G78" s="64">
        <v>26</v>
      </c>
      <c r="H78" s="64">
        <v>15</v>
      </c>
      <c r="I78" s="56">
        <f t="shared" si="1"/>
        <v>41</v>
      </c>
      <c r="J78" s="64">
        <v>9508622990</v>
      </c>
      <c r="K78" s="64" t="s">
        <v>478</v>
      </c>
      <c r="L78" s="64" t="s">
        <v>479</v>
      </c>
      <c r="M78" s="64">
        <v>9401451597</v>
      </c>
      <c r="N78" s="64" t="s">
        <v>480</v>
      </c>
      <c r="O78" s="64">
        <v>8822197022</v>
      </c>
      <c r="P78" s="102">
        <v>43666</v>
      </c>
      <c r="Q78" s="64" t="s">
        <v>162</v>
      </c>
      <c r="R78" s="76">
        <v>26</v>
      </c>
      <c r="S78" s="76" t="s">
        <v>100</v>
      </c>
      <c r="T78" s="18"/>
    </row>
    <row r="79" spans="1:20" x14ac:dyDescent="0.3">
      <c r="A79" s="4">
        <v>75</v>
      </c>
      <c r="B79" s="17" t="s">
        <v>62</v>
      </c>
      <c r="C79" s="64" t="s">
        <v>673</v>
      </c>
      <c r="D79" s="64" t="s">
        <v>25</v>
      </c>
      <c r="E79" s="64"/>
      <c r="F79" s="64"/>
      <c r="G79" s="64">
        <v>29</v>
      </c>
      <c r="H79" s="64">
        <v>17</v>
      </c>
      <c r="I79" s="56">
        <f t="shared" si="1"/>
        <v>46</v>
      </c>
      <c r="J79" s="64">
        <v>9864203066</v>
      </c>
      <c r="K79" s="64" t="s">
        <v>478</v>
      </c>
      <c r="L79" s="64" t="s">
        <v>479</v>
      </c>
      <c r="M79" s="64">
        <v>9401451597</v>
      </c>
      <c r="N79" s="64" t="s">
        <v>535</v>
      </c>
      <c r="O79" s="64">
        <v>9613162107</v>
      </c>
      <c r="P79" s="102">
        <v>43666</v>
      </c>
      <c r="Q79" s="64" t="s">
        <v>162</v>
      </c>
      <c r="R79" s="76">
        <v>25</v>
      </c>
      <c r="S79" s="76" t="s">
        <v>100</v>
      </c>
      <c r="T79" s="18"/>
    </row>
    <row r="80" spans="1:20" x14ac:dyDescent="0.3">
      <c r="A80" s="4">
        <v>76</v>
      </c>
      <c r="B80" s="17" t="s">
        <v>63</v>
      </c>
      <c r="C80" s="64" t="s">
        <v>674</v>
      </c>
      <c r="D80" s="64" t="s">
        <v>25</v>
      </c>
      <c r="E80" s="64"/>
      <c r="F80" s="64"/>
      <c r="G80" s="64">
        <v>12</v>
      </c>
      <c r="H80" s="64">
        <v>22</v>
      </c>
      <c r="I80" s="56">
        <f t="shared" si="1"/>
        <v>34</v>
      </c>
      <c r="J80" s="64">
        <v>7399150545</v>
      </c>
      <c r="K80" s="64" t="s">
        <v>197</v>
      </c>
      <c r="L80" s="64" t="s">
        <v>198</v>
      </c>
      <c r="M80" s="64">
        <v>9401451604</v>
      </c>
      <c r="N80" s="64" t="s">
        <v>140</v>
      </c>
      <c r="O80" s="64">
        <v>9678972896</v>
      </c>
      <c r="P80" s="102">
        <v>43666</v>
      </c>
      <c r="Q80" s="64" t="s">
        <v>162</v>
      </c>
      <c r="R80" s="76">
        <v>21</v>
      </c>
      <c r="S80" s="76" t="s">
        <v>100</v>
      </c>
      <c r="T80" s="18"/>
    </row>
    <row r="81" spans="1:20" x14ac:dyDescent="0.3">
      <c r="A81" s="4">
        <v>77</v>
      </c>
      <c r="B81" s="17" t="s">
        <v>63</v>
      </c>
      <c r="C81" s="64" t="s">
        <v>675</v>
      </c>
      <c r="D81" s="64" t="s">
        <v>25</v>
      </c>
      <c r="E81" s="64"/>
      <c r="F81" s="64"/>
      <c r="G81" s="64">
        <v>21</v>
      </c>
      <c r="H81" s="64">
        <v>14</v>
      </c>
      <c r="I81" s="56">
        <f t="shared" si="1"/>
        <v>35</v>
      </c>
      <c r="J81" s="64">
        <v>8011592509</v>
      </c>
      <c r="K81" s="64" t="s">
        <v>197</v>
      </c>
      <c r="L81" s="64" t="s">
        <v>198</v>
      </c>
      <c r="M81" s="64">
        <v>9401451604</v>
      </c>
      <c r="N81" s="64" t="s">
        <v>140</v>
      </c>
      <c r="O81" s="64">
        <v>9678972896</v>
      </c>
      <c r="P81" s="102">
        <v>43666</v>
      </c>
      <c r="Q81" s="64" t="s">
        <v>162</v>
      </c>
      <c r="R81" s="76">
        <v>20</v>
      </c>
      <c r="S81" s="76" t="s">
        <v>100</v>
      </c>
      <c r="T81" s="18"/>
    </row>
    <row r="82" spans="1:20" x14ac:dyDescent="0.3">
      <c r="A82" s="4">
        <v>78</v>
      </c>
      <c r="B82" s="17" t="s">
        <v>63</v>
      </c>
      <c r="C82" s="64" t="s">
        <v>676</v>
      </c>
      <c r="D82" s="64" t="s">
        <v>25</v>
      </c>
      <c r="E82" s="64"/>
      <c r="F82" s="64"/>
      <c r="G82" s="64">
        <v>24</v>
      </c>
      <c r="H82" s="64">
        <v>18</v>
      </c>
      <c r="I82" s="56">
        <f t="shared" si="1"/>
        <v>42</v>
      </c>
      <c r="J82" s="64">
        <v>6000258837</v>
      </c>
      <c r="K82" s="64" t="s">
        <v>96</v>
      </c>
      <c r="L82" s="64" t="s">
        <v>479</v>
      </c>
      <c r="M82" s="64">
        <v>9401451597</v>
      </c>
      <c r="N82" s="64" t="s">
        <v>537</v>
      </c>
      <c r="O82" s="64">
        <v>9859745079</v>
      </c>
      <c r="P82" s="102">
        <v>43666</v>
      </c>
      <c r="Q82" s="64" t="s">
        <v>162</v>
      </c>
      <c r="R82" s="76">
        <v>20</v>
      </c>
      <c r="S82" s="76" t="s">
        <v>100</v>
      </c>
      <c r="T82" s="18"/>
    </row>
    <row r="83" spans="1:20" x14ac:dyDescent="0.3">
      <c r="A83" s="4">
        <v>79</v>
      </c>
      <c r="B83" s="17"/>
      <c r="C83" s="18"/>
      <c r="D83" s="18"/>
      <c r="E83" s="19"/>
      <c r="F83" s="18"/>
      <c r="G83" s="19"/>
      <c r="H83" s="19"/>
      <c r="I83" s="56">
        <f t="shared" si="1"/>
        <v>0</v>
      </c>
      <c r="J83" s="18"/>
      <c r="K83" s="18"/>
      <c r="L83" s="18"/>
      <c r="M83" s="18"/>
      <c r="N83" s="18"/>
      <c r="O83" s="18"/>
      <c r="P83" s="24">
        <v>43667</v>
      </c>
      <c r="Q83" s="18" t="s">
        <v>167</v>
      </c>
      <c r="R83" s="18"/>
      <c r="S83" s="18"/>
      <c r="T83" s="18"/>
    </row>
    <row r="84" spans="1:20" x14ac:dyDescent="0.3">
      <c r="A84" s="4">
        <v>80</v>
      </c>
      <c r="B84" s="17" t="s">
        <v>62</v>
      </c>
      <c r="C84" s="64" t="s">
        <v>677</v>
      </c>
      <c r="D84" s="64" t="s">
        <v>25</v>
      </c>
      <c r="E84" s="64"/>
      <c r="F84" s="64"/>
      <c r="G84" s="64">
        <v>15</v>
      </c>
      <c r="H84" s="64">
        <v>18</v>
      </c>
      <c r="I84" s="56">
        <f t="shared" si="1"/>
        <v>33</v>
      </c>
      <c r="J84" s="64">
        <v>9577865575</v>
      </c>
      <c r="K84" s="64" t="s">
        <v>680</v>
      </c>
      <c r="L84" s="64" t="s">
        <v>205</v>
      </c>
      <c r="M84" s="64">
        <v>9401451595</v>
      </c>
      <c r="N84" s="64" t="s">
        <v>210</v>
      </c>
      <c r="O84" s="64">
        <v>7399296144</v>
      </c>
      <c r="P84" s="102">
        <v>43668</v>
      </c>
      <c r="Q84" s="64" t="s">
        <v>518</v>
      </c>
      <c r="R84" s="76">
        <v>10</v>
      </c>
      <c r="S84" s="76" t="s">
        <v>100</v>
      </c>
      <c r="T84" s="18"/>
    </row>
    <row r="85" spans="1:20" x14ac:dyDescent="0.3">
      <c r="A85" s="4">
        <v>81</v>
      </c>
      <c r="B85" s="17" t="s">
        <v>62</v>
      </c>
      <c r="C85" s="64" t="s">
        <v>678</v>
      </c>
      <c r="D85" s="64" t="s">
        <v>25</v>
      </c>
      <c r="E85" s="64"/>
      <c r="F85" s="64"/>
      <c r="G85" s="64">
        <v>26</v>
      </c>
      <c r="H85" s="64">
        <v>21</v>
      </c>
      <c r="I85" s="56">
        <f t="shared" si="1"/>
        <v>47</v>
      </c>
      <c r="J85" s="64">
        <v>9707867824</v>
      </c>
      <c r="K85" s="64" t="s">
        <v>680</v>
      </c>
      <c r="L85" s="64" t="s">
        <v>205</v>
      </c>
      <c r="M85" s="64">
        <v>9401451595</v>
      </c>
      <c r="N85" s="64" t="s">
        <v>210</v>
      </c>
      <c r="O85" s="64">
        <v>7399296144</v>
      </c>
      <c r="P85" s="102">
        <v>43668</v>
      </c>
      <c r="Q85" s="64" t="s">
        <v>518</v>
      </c>
      <c r="R85" s="76">
        <v>9</v>
      </c>
      <c r="S85" s="76" t="s">
        <v>100</v>
      </c>
      <c r="T85" s="18"/>
    </row>
    <row r="86" spans="1:20" x14ac:dyDescent="0.3">
      <c r="A86" s="4">
        <v>82</v>
      </c>
      <c r="B86" s="17" t="s">
        <v>62</v>
      </c>
      <c r="C86" s="64" t="s">
        <v>679</v>
      </c>
      <c r="D86" s="64" t="s">
        <v>25</v>
      </c>
      <c r="E86" s="64"/>
      <c r="F86" s="64"/>
      <c r="G86" s="64">
        <v>11</v>
      </c>
      <c r="H86" s="64">
        <v>24</v>
      </c>
      <c r="I86" s="56">
        <f t="shared" si="1"/>
        <v>35</v>
      </c>
      <c r="J86" s="64">
        <v>985424865</v>
      </c>
      <c r="K86" s="64" t="s">
        <v>96</v>
      </c>
      <c r="L86" s="64" t="s">
        <v>479</v>
      </c>
      <c r="M86" s="64">
        <v>9401451597</v>
      </c>
      <c r="N86" s="64" t="s">
        <v>537</v>
      </c>
      <c r="O86" s="64">
        <v>9859745079</v>
      </c>
      <c r="P86" s="102">
        <v>43668</v>
      </c>
      <c r="Q86" s="64" t="s">
        <v>518</v>
      </c>
      <c r="R86" s="76">
        <v>12</v>
      </c>
      <c r="S86" s="76" t="s">
        <v>100</v>
      </c>
      <c r="T86" s="18"/>
    </row>
    <row r="87" spans="1:20" x14ac:dyDescent="0.3">
      <c r="A87" s="4">
        <v>83</v>
      </c>
      <c r="B87" s="17" t="s">
        <v>63</v>
      </c>
      <c r="C87" s="64" t="s">
        <v>681</v>
      </c>
      <c r="D87" s="64" t="s">
        <v>25</v>
      </c>
      <c r="E87" s="64"/>
      <c r="F87" s="64"/>
      <c r="G87" s="64">
        <v>51</v>
      </c>
      <c r="H87" s="64">
        <v>55</v>
      </c>
      <c r="I87" s="56">
        <f t="shared" si="1"/>
        <v>106</v>
      </c>
      <c r="J87" s="64">
        <v>8399013464</v>
      </c>
      <c r="K87" s="64" t="s">
        <v>159</v>
      </c>
      <c r="L87" s="64" t="s">
        <v>160</v>
      </c>
      <c r="M87" s="64">
        <v>9401451596</v>
      </c>
      <c r="N87" s="64" t="s">
        <v>682</v>
      </c>
      <c r="O87" s="64">
        <v>9859460045</v>
      </c>
      <c r="P87" s="102">
        <v>43668</v>
      </c>
      <c r="Q87" s="64" t="s">
        <v>518</v>
      </c>
      <c r="R87" s="76">
        <v>24</v>
      </c>
      <c r="S87" s="76" t="s">
        <v>100</v>
      </c>
      <c r="T87" s="18"/>
    </row>
    <row r="88" spans="1:20" x14ac:dyDescent="0.3">
      <c r="A88" s="4">
        <v>84</v>
      </c>
      <c r="B88" s="17" t="s">
        <v>62</v>
      </c>
      <c r="C88" s="64" t="s">
        <v>683</v>
      </c>
      <c r="D88" s="64" t="s">
        <v>25</v>
      </c>
      <c r="E88" s="64"/>
      <c r="F88" s="64"/>
      <c r="G88" s="64">
        <v>40</v>
      </c>
      <c r="H88" s="64">
        <v>42</v>
      </c>
      <c r="I88" s="56">
        <f t="shared" si="1"/>
        <v>82</v>
      </c>
      <c r="J88" s="64">
        <v>9613263768</v>
      </c>
      <c r="K88" s="64" t="s">
        <v>605</v>
      </c>
      <c r="L88" s="64" t="s">
        <v>606</v>
      </c>
      <c r="M88" s="64">
        <v>9401451600</v>
      </c>
      <c r="N88" s="64" t="s">
        <v>664</v>
      </c>
      <c r="O88" s="64">
        <v>9678772903</v>
      </c>
      <c r="P88" s="102">
        <v>43669</v>
      </c>
      <c r="Q88" s="64" t="s">
        <v>116</v>
      </c>
      <c r="R88" s="76">
        <v>20</v>
      </c>
      <c r="S88" s="76" t="s">
        <v>100</v>
      </c>
      <c r="T88" s="18"/>
    </row>
    <row r="89" spans="1:20" x14ac:dyDescent="0.3">
      <c r="A89" s="4">
        <v>85</v>
      </c>
      <c r="B89" s="17" t="s">
        <v>62</v>
      </c>
      <c r="C89" s="64" t="s">
        <v>662</v>
      </c>
      <c r="D89" s="64" t="s">
        <v>25</v>
      </c>
      <c r="E89" s="64"/>
      <c r="F89" s="64"/>
      <c r="G89" s="64">
        <v>8</v>
      </c>
      <c r="H89" s="64">
        <v>22</v>
      </c>
      <c r="I89" s="56">
        <f t="shared" si="1"/>
        <v>30</v>
      </c>
      <c r="J89" s="64">
        <v>9613471379</v>
      </c>
      <c r="K89" s="64" t="s">
        <v>605</v>
      </c>
      <c r="L89" s="64" t="s">
        <v>606</v>
      </c>
      <c r="M89" s="64">
        <v>9401451600</v>
      </c>
      <c r="N89" s="64" t="s">
        <v>664</v>
      </c>
      <c r="O89" s="64">
        <v>9678772903</v>
      </c>
      <c r="P89" s="102">
        <v>43669</v>
      </c>
      <c r="Q89" s="64" t="s">
        <v>116</v>
      </c>
      <c r="R89" s="76">
        <v>21</v>
      </c>
      <c r="S89" s="76" t="s">
        <v>100</v>
      </c>
      <c r="T89" s="18"/>
    </row>
    <row r="90" spans="1:20" x14ac:dyDescent="0.3">
      <c r="A90" s="4">
        <v>86</v>
      </c>
      <c r="B90" s="17" t="s">
        <v>63</v>
      </c>
      <c r="C90" s="64" t="s">
        <v>684</v>
      </c>
      <c r="D90" s="64" t="s">
        <v>25</v>
      </c>
      <c r="E90" s="64"/>
      <c r="F90" s="64"/>
      <c r="G90" s="64">
        <v>30</v>
      </c>
      <c r="H90" s="64">
        <v>22</v>
      </c>
      <c r="I90" s="56">
        <f t="shared" si="1"/>
        <v>52</v>
      </c>
      <c r="J90" s="64">
        <v>8876732972</v>
      </c>
      <c r="K90" s="64" t="s">
        <v>680</v>
      </c>
      <c r="L90" s="64" t="s">
        <v>205</v>
      </c>
      <c r="M90" s="64">
        <v>9401451595</v>
      </c>
      <c r="N90" s="64" t="s">
        <v>686</v>
      </c>
      <c r="O90" s="64">
        <v>9577862759</v>
      </c>
      <c r="P90" s="102">
        <v>43669</v>
      </c>
      <c r="Q90" s="64" t="s">
        <v>116</v>
      </c>
      <c r="R90" s="76">
        <v>14</v>
      </c>
      <c r="S90" s="76" t="s">
        <v>100</v>
      </c>
      <c r="T90" s="18"/>
    </row>
    <row r="91" spans="1:20" x14ac:dyDescent="0.3">
      <c r="A91" s="4">
        <v>87</v>
      </c>
      <c r="B91" s="17" t="s">
        <v>63</v>
      </c>
      <c r="C91" s="64" t="s">
        <v>685</v>
      </c>
      <c r="D91" s="64" t="s">
        <v>25</v>
      </c>
      <c r="E91" s="64"/>
      <c r="F91" s="64"/>
      <c r="G91" s="64">
        <v>22</v>
      </c>
      <c r="H91" s="64">
        <v>19</v>
      </c>
      <c r="I91" s="56">
        <f t="shared" si="1"/>
        <v>41</v>
      </c>
      <c r="J91" s="64">
        <v>9577216704</v>
      </c>
      <c r="K91" s="64" t="s">
        <v>680</v>
      </c>
      <c r="L91" s="64" t="s">
        <v>205</v>
      </c>
      <c r="M91" s="64">
        <v>9401451595</v>
      </c>
      <c r="N91" s="64" t="s">
        <v>686</v>
      </c>
      <c r="O91" s="64">
        <v>9577862759</v>
      </c>
      <c r="P91" s="102">
        <v>43669</v>
      </c>
      <c r="Q91" s="64" t="s">
        <v>116</v>
      </c>
      <c r="R91" s="76">
        <v>14</v>
      </c>
      <c r="S91" s="76" t="s">
        <v>100</v>
      </c>
      <c r="T91" s="18"/>
    </row>
    <row r="92" spans="1:20" x14ac:dyDescent="0.3">
      <c r="A92" s="4">
        <v>88</v>
      </c>
      <c r="B92" s="17" t="s">
        <v>62</v>
      </c>
      <c r="C92" s="64" t="s">
        <v>687</v>
      </c>
      <c r="D92" s="64" t="s">
        <v>25</v>
      </c>
      <c r="E92" s="64"/>
      <c r="F92" s="64"/>
      <c r="G92" s="64">
        <v>60</v>
      </c>
      <c r="H92" s="64">
        <v>59</v>
      </c>
      <c r="I92" s="56">
        <f t="shared" si="1"/>
        <v>119</v>
      </c>
      <c r="J92" s="64">
        <v>9706458993</v>
      </c>
      <c r="K92" s="64" t="s">
        <v>152</v>
      </c>
      <c r="L92" s="64" t="s">
        <v>644</v>
      </c>
      <c r="M92" s="64">
        <v>9401451604</v>
      </c>
      <c r="N92" s="64" t="s">
        <v>577</v>
      </c>
      <c r="O92" s="64">
        <v>9854432907</v>
      </c>
      <c r="P92" s="102">
        <v>43670</v>
      </c>
      <c r="Q92" s="64" t="s">
        <v>135</v>
      </c>
      <c r="R92" s="76">
        <v>22</v>
      </c>
      <c r="S92" s="76" t="s">
        <v>100</v>
      </c>
      <c r="T92" s="18"/>
    </row>
    <row r="93" spans="1:20" x14ac:dyDescent="0.3">
      <c r="A93" s="4">
        <v>89</v>
      </c>
      <c r="B93" s="17"/>
      <c r="C93" s="64" t="s">
        <v>136</v>
      </c>
      <c r="D93" s="18"/>
      <c r="E93" s="19"/>
      <c r="F93" s="18"/>
      <c r="G93" s="19"/>
      <c r="H93" s="19"/>
      <c r="I93" s="56">
        <f t="shared" si="1"/>
        <v>0</v>
      </c>
      <c r="J93" s="18"/>
      <c r="K93" s="18"/>
      <c r="L93" s="18"/>
      <c r="M93" s="18"/>
      <c r="N93" s="18"/>
      <c r="O93" s="18"/>
      <c r="P93" s="24">
        <v>43670</v>
      </c>
      <c r="Q93" s="18" t="s">
        <v>135</v>
      </c>
      <c r="R93" s="18"/>
      <c r="S93" s="18"/>
      <c r="T93" s="18"/>
    </row>
    <row r="94" spans="1:20" x14ac:dyDescent="0.3">
      <c r="A94" s="4">
        <v>90</v>
      </c>
      <c r="B94" s="17" t="s">
        <v>62</v>
      </c>
      <c r="C94" s="64" t="s">
        <v>688</v>
      </c>
      <c r="D94" s="64" t="s">
        <v>25</v>
      </c>
      <c r="E94" s="64"/>
      <c r="F94" s="64"/>
      <c r="G94" s="64">
        <v>22</v>
      </c>
      <c r="H94" s="64">
        <v>15</v>
      </c>
      <c r="I94" s="56">
        <f t="shared" si="1"/>
        <v>37</v>
      </c>
      <c r="J94" s="64">
        <v>9678814728</v>
      </c>
      <c r="K94" s="64" t="s">
        <v>159</v>
      </c>
      <c r="L94" s="64" t="s">
        <v>160</v>
      </c>
      <c r="M94" s="64">
        <v>9401451596</v>
      </c>
      <c r="N94" s="64" t="s">
        <v>182</v>
      </c>
      <c r="O94" s="64">
        <v>9707283771</v>
      </c>
      <c r="P94" s="102">
        <v>43671</v>
      </c>
      <c r="Q94" s="64" t="s">
        <v>141</v>
      </c>
      <c r="R94" s="76">
        <v>24</v>
      </c>
      <c r="S94" s="76" t="s">
        <v>100</v>
      </c>
      <c r="T94" s="18"/>
    </row>
    <row r="95" spans="1:20" x14ac:dyDescent="0.3">
      <c r="A95" s="4">
        <v>91</v>
      </c>
      <c r="B95" s="17" t="s">
        <v>63</v>
      </c>
      <c r="C95" s="64" t="s">
        <v>689</v>
      </c>
      <c r="D95" s="64" t="s">
        <v>25</v>
      </c>
      <c r="E95" s="64"/>
      <c r="F95" s="64"/>
      <c r="G95" s="64">
        <v>20</v>
      </c>
      <c r="H95" s="64">
        <v>19</v>
      </c>
      <c r="I95" s="56">
        <f t="shared" si="1"/>
        <v>39</v>
      </c>
      <c r="J95" s="64">
        <v>9613756849</v>
      </c>
      <c r="K95" s="64" t="s">
        <v>96</v>
      </c>
      <c r="L95" s="64" t="s">
        <v>479</v>
      </c>
      <c r="M95" s="64">
        <v>9401451597</v>
      </c>
      <c r="N95" s="64" t="s">
        <v>537</v>
      </c>
      <c r="O95" s="64">
        <v>9859745079</v>
      </c>
      <c r="P95" s="102">
        <v>43671</v>
      </c>
      <c r="Q95" s="64" t="s">
        <v>141</v>
      </c>
      <c r="R95" s="76">
        <v>25</v>
      </c>
      <c r="S95" s="76" t="s">
        <v>100</v>
      </c>
      <c r="T95" s="18"/>
    </row>
    <row r="96" spans="1:20" x14ac:dyDescent="0.3">
      <c r="A96" s="4">
        <v>92</v>
      </c>
      <c r="B96" s="17" t="s">
        <v>63</v>
      </c>
      <c r="C96" s="64" t="s">
        <v>690</v>
      </c>
      <c r="D96" s="64" t="s">
        <v>25</v>
      </c>
      <c r="E96" s="64"/>
      <c r="F96" s="64"/>
      <c r="G96" s="64">
        <v>23</v>
      </c>
      <c r="H96" s="64">
        <v>25</v>
      </c>
      <c r="I96" s="56">
        <f t="shared" si="1"/>
        <v>48</v>
      </c>
      <c r="J96" s="64">
        <v>9577280987</v>
      </c>
      <c r="K96" s="64" t="s">
        <v>658</v>
      </c>
      <c r="L96" s="64" t="s">
        <v>139</v>
      </c>
      <c r="M96" s="64">
        <v>9401451601</v>
      </c>
      <c r="N96" s="64" t="s">
        <v>667</v>
      </c>
      <c r="O96" s="64">
        <v>9401264431</v>
      </c>
      <c r="P96" s="102">
        <v>43671</v>
      </c>
      <c r="Q96" s="64" t="s">
        <v>141</v>
      </c>
      <c r="R96" s="76">
        <v>27</v>
      </c>
      <c r="S96" s="76" t="s">
        <v>100</v>
      </c>
      <c r="T96" s="18"/>
    </row>
    <row r="97" spans="1:20" x14ac:dyDescent="0.3">
      <c r="A97" s="4">
        <v>93</v>
      </c>
      <c r="B97" s="17" t="s">
        <v>62</v>
      </c>
      <c r="C97" s="64" t="s">
        <v>691</v>
      </c>
      <c r="D97" s="64" t="s">
        <v>25</v>
      </c>
      <c r="E97" s="64"/>
      <c r="F97" s="64"/>
      <c r="G97" s="64">
        <v>11</v>
      </c>
      <c r="H97" s="64">
        <v>14</v>
      </c>
      <c r="I97" s="56">
        <f t="shared" si="1"/>
        <v>25</v>
      </c>
      <c r="J97" s="64">
        <v>9707512263</v>
      </c>
      <c r="K97" s="64" t="s">
        <v>596</v>
      </c>
      <c r="L97" s="64" t="s">
        <v>597</v>
      </c>
      <c r="M97" s="64">
        <v>9401451591</v>
      </c>
      <c r="N97" s="64" t="s">
        <v>598</v>
      </c>
      <c r="O97" s="64">
        <v>9854874839</v>
      </c>
      <c r="P97" s="102">
        <v>43672</v>
      </c>
      <c r="Q97" s="64" t="s">
        <v>528</v>
      </c>
      <c r="R97" s="76">
        <v>24</v>
      </c>
      <c r="S97" s="76" t="s">
        <v>100</v>
      </c>
      <c r="T97" s="18"/>
    </row>
    <row r="98" spans="1:20" x14ac:dyDescent="0.3">
      <c r="A98" s="4">
        <v>94</v>
      </c>
      <c r="B98" s="17" t="s">
        <v>62</v>
      </c>
      <c r="C98" s="64" t="s">
        <v>692</v>
      </c>
      <c r="D98" s="64" t="s">
        <v>25</v>
      </c>
      <c r="E98" s="64"/>
      <c r="F98" s="64"/>
      <c r="G98" s="64">
        <v>21</v>
      </c>
      <c r="H98" s="64">
        <v>14</v>
      </c>
      <c r="I98" s="56">
        <f t="shared" si="1"/>
        <v>35</v>
      </c>
      <c r="J98" s="64">
        <v>9707397189</v>
      </c>
      <c r="K98" s="64" t="s">
        <v>197</v>
      </c>
      <c r="L98" s="64" t="s">
        <v>198</v>
      </c>
      <c r="M98" s="64">
        <v>9401451604</v>
      </c>
      <c r="N98" s="64" t="s">
        <v>199</v>
      </c>
      <c r="O98" s="64">
        <v>9864065309</v>
      </c>
      <c r="P98" s="102">
        <v>43672</v>
      </c>
      <c r="Q98" s="64" t="s">
        <v>528</v>
      </c>
      <c r="R98" s="76">
        <v>22</v>
      </c>
      <c r="S98" s="76" t="s">
        <v>100</v>
      </c>
      <c r="T98" s="18"/>
    </row>
    <row r="99" spans="1:20" x14ac:dyDescent="0.3">
      <c r="A99" s="4">
        <v>95</v>
      </c>
      <c r="B99" s="17" t="s">
        <v>63</v>
      </c>
      <c r="C99" s="64" t="s">
        <v>693</v>
      </c>
      <c r="D99" s="64" t="s">
        <v>25</v>
      </c>
      <c r="E99" s="64"/>
      <c r="F99" s="64"/>
      <c r="G99" s="64">
        <v>12</v>
      </c>
      <c r="H99" s="64">
        <v>15</v>
      </c>
      <c r="I99" s="56">
        <f t="shared" si="1"/>
        <v>27</v>
      </c>
      <c r="J99" s="64">
        <v>9854055412</v>
      </c>
      <c r="K99" s="64" t="s">
        <v>680</v>
      </c>
      <c r="L99" s="64" t="s">
        <v>205</v>
      </c>
      <c r="M99" s="64">
        <v>9401451595</v>
      </c>
      <c r="N99" s="64" t="s">
        <v>698</v>
      </c>
      <c r="O99" s="64">
        <v>9678719965</v>
      </c>
      <c r="P99" s="102">
        <v>43672</v>
      </c>
      <c r="Q99" s="64" t="s">
        <v>528</v>
      </c>
      <c r="R99" s="76">
        <v>12</v>
      </c>
      <c r="S99" s="76" t="s">
        <v>100</v>
      </c>
      <c r="T99" s="18"/>
    </row>
    <row r="100" spans="1:20" x14ac:dyDescent="0.3">
      <c r="A100" s="4">
        <v>96</v>
      </c>
      <c r="B100" s="17" t="s">
        <v>63</v>
      </c>
      <c r="C100" s="64" t="s">
        <v>694</v>
      </c>
      <c r="D100" s="64" t="s">
        <v>25</v>
      </c>
      <c r="E100" s="64"/>
      <c r="F100" s="64"/>
      <c r="G100" s="64">
        <v>12</v>
      </c>
      <c r="H100" s="64">
        <v>21</v>
      </c>
      <c r="I100" s="56">
        <f t="shared" si="1"/>
        <v>33</v>
      </c>
      <c r="J100" s="64">
        <v>9577227033</v>
      </c>
      <c r="K100" s="64" t="s">
        <v>197</v>
      </c>
      <c r="L100" s="64" t="s">
        <v>198</v>
      </c>
      <c r="M100" s="64">
        <v>9401451604</v>
      </c>
      <c r="N100" s="64" t="s">
        <v>140</v>
      </c>
      <c r="O100" s="64">
        <v>9678972896</v>
      </c>
      <c r="P100" s="102">
        <v>43672</v>
      </c>
      <c r="Q100" s="64" t="s">
        <v>528</v>
      </c>
      <c r="R100" s="76">
        <v>12</v>
      </c>
      <c r="S100" s="76" t="s">
        <v>100</v>
      </c>
      <c r="T100" s="18"/>
    </row>
    <row r="101" spans="1:20" x14ac:dyDescent="0.3">
      <c r="A101" s="4">
        <v>97</v>
      </c>
      <c r="B101" s="17" t="s">
        <v>62</v>
      </c>
      <c r="C101" s="64" t="s">
        <v>695</v>
      </c>
      <c r="D101" s="64" t="s">
        <v>25</v>
      </c>
      <c r="E101" s="64"/>
      <c r="F101" s="64"/>
      <c r="G101" s="64">
        <v>18</v>
      </c>
      <c r="H101" s="64">
        <v>12</v>
      </c>
      <c r="I101" s="56">
        <f t="shared" si="1"/>
        <v>30</v>
      </c>
      <c r="J101" s="64">
        <v>9577504305</v>
      </c>
      <c r="K101" s="64" t="s">
        <v>241</v>
      </c>
      <c r="L101" s="64" t="s">
        <v>585</v>
      </c>
      <c r="M101" s="64">
        <v>9401451602</v>
      </c>
      <c r="N101" s="64" t="s">
        <v>587</v>
      </c>
      <c r="O101" s="64">
        <v>9613707789</v>
      </c>
      <c r="P101" s="102">
        <v>43673</v>
      </c>
      <c r="Q101" s="64" t="s">
        <v>162</v>
      </c>
      <c r="R101" s="76">
        <v>26</v>
      </c>
      <c r="S101" s="76" t="s">
        <v>100</v>
      </c>
      <c r="T101" s="18"/>
    </row>
    <row r="102" spans="1:20" x14ac:dyDescent="0.3">
      <c r="A102" s="4">
        <v>98</v>
      </c>
      <c r="B102" s="17" t="s">
        <v>62</v>
      </c>
      <c r="C102" s="64" t="s">
        <v>683</v>
      </c>
      <c r="D102" s="64" t="s">
        <v>25</v>
      </c>
      <c r="E102" s="64"/>
      <c r="F102" s="64"/>
      <c r="G102" s="64">
        <v>40</v>
      </c>
      <c r="H102" s="64">
        <v>42</v>
      </c>
      <c r="I102" s="56">
        <f t="shared" si="1"/>
        <v>82</v>
      </c>
      <c r="J102" s="64">
        <v>9613263768</v>
      </c>
      <c r="K102" s="64" t="s">
        <v>605</v>
      </c>
      <c r="L102" s="64" t="s">
        <v>606</v>
      </c>
      <c r="M102" s="64">
        <v>9401451600</v>
      </c>
      <c r="N102" s="64" t="s">
        <v>664</v>
      </c>
      <c r="O102" s="64">
        <v>9678772903</v>
      </c>
      <c r="P102" s="102">
        <v>43673</v>
      </c>
      <c r="Q102" s="64" t="s">
        <v>162</v>
      </c>
      <c r="R102" s="76">
        <v>22</v>
      </c>
      <c r="S102" s="76" t="s">
        <v>100</v>
      </c>
      <c r="T102" s="18"/>
    </row>
    <row r="103" spans="1:20" x14ac:dyDescent="0.3">
      <c r="A103" s="4">
        <v>99</v>
      </c>
      <c r="B103" s="17" t="s">
        <v>63</v>
      </c>
      <c r="C103" s="64" t="s">
        <v>696</v>
      </c>
      <c r="D103" s="64" t="s">
        <v>25</v>
      </c>
      <c r="E103" s="64"/>
      <c r="F103" s="64"/>
      <c r="G103" s="64">
        <v>23</v>
      </c>
      <c r="H103" s="64">
        <v>21</v>
      </c>
      <c r="I103" s="56">
        <f t="shared" si="1"/>
        <v>44</v>
      </c>
      <c r="J103" s="64">
        <v>8822611264</v>
      </c>
      <c r="K103" s="64" t="s">
        <v>241</v>
      </c>
      <c r="L103" s="64" t="s">
        <v>585</v>
      </c>
      <c r="M103" s="64">
        <v>9401451602</v>
      </c>
      <c r="N103" s="64" t="s">
        <v>588</v>
      </c>
      <c r="O103" s="64">
        <v>9859065177</v>
      </c>
      <c r="P103" s="102">
        <v>43673</v>
      </c>
      <c r="Q103" s="64" t="s">
        <v>162</v>
      </c>
      <c r="R103" s="76">
        <v>22</v>
      </c>
      <c r="S103" s="76" t="s">
        <v>100</v>
      </c>
      <c r="T103" s="18"/>
    </row>
    <row r="104" spans="1:20" x14ac:dyDescent="0.3">
      <c r="A104" s="4">
        <v>100</v>
      </c>
      <c r="B104" s="17" t="s">
        <v>63</v>
      </c>
      <c r="C104" s="64" t="s">
        <v>697</v>
      </c>
      <c r="D104" s="64" t="s">
        <v>25</v>
      </c>
      <c r="E104" s="64"/>
      <c r="F104" s="64"/>
      <c r="G104" s="64">
        <v>25</v>
      </c>
      <c r="H104" s="64">
        <v>38</v>
      </c>
      <c r="I104" s="56">
        <f t="shared" si="1"/>
        <v>63</v>
      </c>
      <c r="J104" s="64">
        <v>9577220711</v>
      </c>
      <c r="K104" s="64" t="s">
        <v>267</v>
      </c>
      <c r="L104" s="64" t="s">
        <v>268</v>
      </c>
      <c r="M104" s="64">
        <v>9401451606</v>
      </c>
      <c r="N104" s="64" t="s">
        <v>699</v>
      </c>
      <c r="O104" s="64">
        <v>9577220631</v>
      </c>
      <c r="P104" s="102">
        <v>43673</v>
      </c>
      <c r="Q104" s="64" t="s">
        <v>162</v>
      </c>
      <c r="R104" s="76">
        <v>24</v>
      </c>
      <c r="S104" s="76" t="s">
        <v>100</v>
      </c>
      <c r="T104" s="18"/>
    </row>
    <row r="105" spans="1:20" x14ac:dyDescent="0.3">
      <c r="A105" s="4">
        <v>101</v>
      </c>
      <c r="B105" s="17"/>
      <c r="C105" s="18"/>
      <c r="D105" s="18"/>
      <c r="E105" s="19"/>
      <c r="F105" s="18"/>
      <c r="G105" s="19"/>
      <c r="H105" s="19"/>
      <c r="I105" s="56">
        <f t="shared" si="1"/>
        <v>0</v>
      </c>
      <c r="J105" s="18"/>
      <c r="K105" s="18"/>
      <c r="L105" s="18"/>
      <c r="M105" s="18"/>
      <c r="N105" s="18"/>
      <c r="O105" s="18"/>
      <c r="P105" s="24">
        <v>43674</v>
      </c>
      <c r="Q105" s="18" t="s">
        <v>167</v>
      </c>
      <c r="R105" s="18"/>
      <c r="S105" s="18"/>
      <c r="T105" s="18"/>
    </row>
    <row r="106" spans="1:20" x14ac:dyDescent="0.3">
      <c r="A106" s="4">
        <v>102</v>
      </c>
      <c r="B106" s="79" t="s">
        <v>62</v>
      </c>
      <c r="C106" s="105" t="s">
        <v>700</v>
      </c>
      <c r="D106" s="105" t="s">
        <v>25</v>
      </c>
      <c r="E106" s="84"/>
      <c r="F106" s="105"/>
      <c r="G106" s="105">
        <v>25</v>
      </c>
      <c r="H106" s="105">
        <v>12</v>
      </c>
      <c r="I106" s="56">
        <f t="shared" si="1"/>
        <v>37</v>
      </c>
      <c r="J106" s="83">
        <v>7896704533</v>
      </c>
      <c r="K106" s="77" t="s">
        <v>96</v>
      </c>
      <c r="L106" s="92" t="s">
        <v>97</v>
      </c>
      <c r="M106" s="106" t="s">
        <v>704</v>
      </c>
      <c r="N106" s="77" t="s">
        <v>705</v>
      </c>
      <c r="O106" s="106" t="s">
        <v>706</v>
      </c>
      <c r="P106" s="107">
        <v>43675</v>
      </c>
      <c r="Q106" s="105" t="s">
        <v>518</v>
      </c>
      <c r="R106" s="83">
        <v>12</v>
      </c>
      <c r="S106" s="83" t="s">
        <v>100</v>
      </c>
      <c r="T106" s="18"/>
    </row>
    <row r="107" spans="1:20" x14ac:dyDescent="0.3">
      <c r="A107" s="4">
        <v>103</v>
      </c>
      <c r="B107" s="79" t="s">
        <v>62</v>
      </c>
      <c r="C107" s="105" t="s">
        <v>701</v>
      </c>
      <c r="D107" s="105" t="s">
        <v>25</v>
      </c>
      <c r="E107" s="84"/>
      <c r="F107" s="105"/>
      <c r="G107" s="105">
        <v>38</v>
      </c>
      <c r="H107" s="105">
        <v>25</v>
      </c>
      <c r="I107" s="56">
        <f t="shared" si="1"/>
        <v>63</v>
      </c>
      <c r="J107" s="83">
        <v>9854493094</v>
      </c>
      <c r="K107" s="77" t="s">
        <v>96</v>
      </c>
      <c r="L107" s="78" t="s">
        <v>114</v>
      </c>
      <c r="M107" s="83">
        <v>9435093191</v>
      </c>
      <c r="N107" s="77" t="s">
        <v>707</v>
      </c>
      <c r="O107" s="79">
        <v>9577169370</v>
      </c>
      <c r="P107" s="107">
        <v>43675</v>
      </c>
      <c r="Q107" s="105" t="s">
        <v>518</v>
      </c>
      <c r="R107" s="83">
        <v>13</v>
      </c>
      <c r="S107" s="83" t="s">
        <v>100</v>
      </c>
      <c r="T107" s="18"/>
    </row>
    <row r="108" spans="1:20" x14ac:dyDescent="0.3">
      <c r="A108" s="4">
        <v>104</v>
      </c>
      <c r="B108" s="79" t="s">
        <v>63</v>
      </c>
      <c r="C108" s="105" t="s">
        <v>702</v>
      </c>
      <c r="D108" s="105" t="s">
        <v>25</v>
      </c>
      <c r="E108" s="105"/>
      <c r="F108" s="105"/>
      <c r="G108" s="105">
        <v>22</v>
      </c>
      <c r="H108" s="105">
        <v>20</v>
      </c>
      <c r="I108" s="56">
        <f t="shared" si="1"/>
        <v>42</v>
      </c>
      <c r="J108" s="84" t="s">
        <v>708</v>
      </c>
      <c r="K108" s="77" t="s">
        <v>709</v>
      </c>
      <c r="L108" s="78" t="s">
        <v>710</v>
      </c>
      <c r="M108" s="83">
        <v>8134079444</v>
      </c>
      <c r="N108" s="77" t="s">
        <v>711</v>
      </c>
      <c r="O108" s="83">
        <v>9577317449</v>
      </c>
      <c r="P108" s="107">
        <v>43675</v>
      </c>
      <c r="Q108" s="105" t="s">
        <v>518</v>
      </c>
      <c r="R108" s="83">
        <v>14</v>
      </c>
      <c r="S108" s="83" t="s">
        <v>100</v>
      </c>
      <c r="T108" s="18"/>
    </row>
    <row r="109" spans="1:20" x14ac:dyDescent="0.3">
      <c r="A109" s="4">
        <v>105</v>
      </c>
      <c r="B109" s="79" t="s">
        <v>63</v>
      </c>
      <c r="C109" s="105" t="s">
        <v>703</v>
      </c>
      <c r="D109" s="105" t="s">
        <v>25</v>
      </c>
      <c r="E109" s="105"/>
      <c r="F109" s="105"/>
      <c r="G109" s="105">
        <v>26</v>
      </c>
      <c r="H109" s="105">
        <v>24</v>
      </c>
      <c r="I109" s="56">
        <f t="shared" si="1"/>
        <v>50</v>
      </c>
      <c r="J109" s="84" t="s">
        <v>712</v>
      </c>
      <c r="K109" s="77" t="s">
        <v>709</v>
      </c>
      <c r="L109" s="78" t="s">
        <v>710</v>
      </c>
      <c r="M109" s="83">
        <v>8134079444</v>
      </c>
      <c r="N109" s="77" t="s">
        <v>711</v>
      </c>
      <c r="O109" s="83">
        <v>9577317449</v>
      </c>
      <c r="P109" s="107">
        <v>43675</v>
      </c>
      <c r="Q109" s="105" t="s">
        <v>518</v>
      </c>
      <c r="R109" s="83">
        <v>15</v>
      </c>
      <c r="S109" s="83" t="s">
        <v>100</v>
      </c>
      <c r="T109" s="18"/>
    </row>
    <row r="110" spans="1:20" x14ac:dyDescent="0.3">
      <c r="A110" s="4">
        <v>106</v>
      </c>
      <c r="B110" s="79" t="s">
        <v>62</v>
      </c>
      <c r="C110" s="105" t="s">
        <v>713</v>
      </c>
      <c r="D110" s="105" t="s">
        <v>25</v>
      </c>
      <c r="E110" s="105"/>
      <c r="F110" s="105"/>
      <c r="G110" s="105">
        <v>17</v>
      </c>
      <c r="H110" s="105">
        <v>22</v>
      </c>
      <c r="I110" s="56">
        <f t="shared" si="1"/>
        <v>39</v>
      </c>
      <c r="J110" s="83">
        <v>8486627995</v>
      </c>
      <c r="K110" s="77" t="s">
        <v>169</v>
      </c>
      <c r="L110" s="78" t="s">
        <v>541</v>
      </c>
      <c r="M110" s="83">
        <v>9707741457</v>
      </c>
      <c r="N110" s="77" t="s">
        <v>717</v>
      </c>
      <c r="O110" s="79">
        <v>9706872918</v>
      </c>
      <c r="P110" s="107">
        <v>43676</v>
      </c>
      <c r="Q110" s="105" t="s">
        <v>116</v>
      </c>
      <c r="R110" s="83">
        <v>30</v>
      </c>
      <c r="S110" s="83" t="s">
        <v>100</v>
      </c>
      <c r="T110" s="18"/>
    </row>
    <row r="111" spans="1:20" x14ac:dyDescent="0.3">
      <c r="A111" s="4">
        <v>107</v>
      </c>
      <c r="B111" s="79" t="s">
        <v>62</v>
      </c>
      <c r="C111" s="105" t="s">
        <v>714</v>
      </c>
      <c r="D111" s="105" t="s">
        <v>25</v>
      </c>
      <c r="E111" s="105"/>
      <c r="F111" s="105"/>
      <c r="G111" s="105">
        <v>46</v>
      </c>
      <c r="H111" s="105">
        <v>49</v>
      </c>
      <c r="I111" s="56">
        <f t="shared" si="1"/>
        <v>95</v>
      </c>
      <c r="J111" s="83">
        <v>8822609064</v>
      </c>
      <c r="K111" s="77" t="s">
        <v>169</v>
      </c>
      <c r="L111" s="78" t="s">
        <v>541</v>
      </c>
      <c r="M111" s="83">
        <v>9707741457</v>
      </c>
      <c r="N111" s="77" t="s">
        <v>717</v>
      </c>
      <c r="O111" s="79">
        <v>9706872918</v>
      </c>
      <c r="P111" s="107">
        <v>43676</v>
      </c>
      <c r="Q111" s="105" t="s">
        <v>116</v>
      </c>
      <c r="R111" s="83">
        <v>32</v>
      </c>
      <c r="S111" s="83" t="s">
        <v>100</v>
      </c>
      <c r="T111" s="18"/>
    </row>
    <row r="112" spans="1:20" x14ac:dyDescent="0.3">
      <c r="A112" s="4">
        <v>108</v>
      </c>
      <c r="B112" s="79" t="s">
        <v>63</v>
      </c>
      <c r="C112" s="105" t="s">
        <v>715</v>
      </c>
      <c r="D112" s="105" t="s">
        <v>25</v>
      </c>
      <c r="E112" s="105"/>
      <c r="F112" s="105"/>
      <c r="G112" s="105">
        <v>12</v>
      </c>
      <c r="H112" s="105">
        <v>29</v>
      </c>
      <c r="I112" s="56">
        <f t="shared" si="1"/>
        <v>41</v>
      </c>
      <c r="J112" s="84" t="s">
        <v>718</v>
      </c>
      <c r="K112" s="77" t="s">
        <v>719</v>
      </c>
      <c r="L112" s="78" t="s">
        <v>614</v>
      </c>
      <c r="M112" s="83">
        <v>9401451593</v>
      </c>
      <c r="N112" s="77" t="s">
        <v>720</v>
      </c>
      <c r="O112" s="79">
        <v>9613162086</v>
      </c>
      <c r="P112" s="107">
        <v>43676</v>
      </c>
      <c r="Q112" s="105" t="s">
        <v>116</v>
      </c>
      <c r="R112" s="83">
        <v>7</v>
      </c>
      <c r="S112" s="83" t="s">
        <v>100</v>
      </c>
      <c r="T112" s="18"/>
    </row>
    <row r="113" spans="1:20" x14ac:dyDescent="0.3">
      <c r="A113" s="4">
        <v>109</v>
      </c>
      <c r="B113" s="79" t="s">
        <v>63</v>
      </c>
      <c r="C113" s="105" t="s">
        <v>716</v>
      </c>
      <c r="D113" s="105" t="s">
        <v>25</v>
      </c>
      <c r="E113" s="105"/>
      <c r="F113" s="105"/>
      <c r="G113" s="105">
        <v>31</v>
      </c>
      <c r="H113" s="105">
        <v>26</v>
      </c>
      <c r="I113" s="56">
        <f t="shared" si="1"/>
        <v>57</v>
      </c>
      <c r="J113" s="84" t="s">
        <v>721</v>
      </c>
      <c r="K113" s="77" t="s">
        <v>719</v>
      </c>
      <c r="L113" s="78" t="s">
        <v>614</v>
      </c>
      <c r="M113" s="83">
        <v>9401451593</v>
      </c>
      <c r="N113" s="77" t="s">
        <v>720</v>
      </c>
      <c r="O113" s="79">
        <v>9613162086</v>
      </c>
      <c r="P113" s="107">
        <v>43676</v>
      </c>
      <c r="Q113" s="105" t="s">
        <v>116</v>
      </c>
      <c r="R113" s="83">
        <v>6</v>
      </c>
      <c r="S113" s="83" t="s">
        <v>100</v>
      </c>
      <c r="T113" s="18"/>
    </row>
    <row r="114" spans="1:20" x14ac:dyDescent="0.3">
      <c r="A114" s="4">
        <v>110</v>
      </c>
      <c r="B114" s="17"/>
      <c r="C114" s="64" t="s">
        <v>136</v>
      </c>
      <c r="D114" s="18"/>
      <c r="E114" s="19"/>
      <c r="F114" s="18"/>
      <c r="G114" s="19"/>
      <c r="H114" s="19"/>
      <c r="I114" s="56">
        <f t="shared" si="1"/>
        <v>0</v>
      </c>
      <c r="J114" s="18"/>
      <c r="K114" s="18"/>
      <c r="L114" s="18"/>
      <c r="M114" s="18"/>
      <c r="N114" s="18"/>
      <c r="O114" s="18"/>
      <c r="P114" s="24">
        <v>43677</v>
      </c>
      <c r="Q114" s="18" t="s">
        <v>135</v>
      </c>
      <c r="R114" s="18"/>
      <c r="S114" s="18"/>
      <c r="T114" s="18"/>
    </row>
    <row r="115" spans="1:20" x14ac:dyDescent="0.3">
      <c r="A115" s="4">
        <v>111</v>
      </c>
      <c r="B115" s="79" t="s">
        <v>63</v>
      </c>
      <c r="C115" s="105" t="s">
        <v>250</v>
      </c>
      <c r="D115" s="105" t="s">
        <v>25</v>
      </c>
      <c r="E115" s="105"/>
      <c r="F115" s="105"/>
      <c r="G115" s="105">
        <v>52</v>
      </c>
      <c r="H115" s="105">
        <v>44</v>
      </c>
      <c r="I115" s="56">
        <f t="shared" si="1"/>
        <v>96</v>
      </c>
      <c r="J115" s="84" t="s">
        <v>252</v>
      </c>
      <c r="K115" s="77" t="s">
        <v>709</v>
      </c>
      <c r="L115" s="78" t="s">
        <v>710</v>
      </c>
      <c r="M115" s="83">
        <v>8134079444</v>
      </c>
      <c r="N115" s="77" t="s">
        <v>723</v>
      </c>
      <c r="O115" s="83">
        <v>8134079444</v>
      </c>
      <c r="P115" s="24">
        <v>43677</v>
      </c>
      <c r="Q115" s="18" t="s">
        <v>135</v>
      </c>
      <c r="R115" s="83">
        <v>5</v>
      </c>
      <c r="S115" s="83" t="s">
        <v>100</v>
      </c>
      <c r="T115" s="18"/>
    </row>
    <row r="116" spans="1:20" x14ac:dyDescent="0.3">
      <c r="A116" s="4">
        <v>112</v>
      </c>
      <c r="B116" s="79" t="s">
        <v>63</v>
      </c>
      <c r="C116" s="105" t="s">
        <v>722</v>
      </c>
      <c r="D116" s="105" t="s">
        <v>25</v>
      </c>
      <c r="E116" s="105"/>
      <c r="F116" s="105"/>
      <c r="G116" s="105">
        <v>14</v>
      </c>
      <c r="H116" s="105">
        <v>12</v>
      </c>
      <c r="I116" s="56">
        <f t="shared" si="1"/>
        <v>26</v>
      </c>
      <c r="J116" s="84" t="s">
        <v>724</v>
      </c>
      <c r="K116" s="77" t="s">
        <v>719</v>
      </c>
      <c r="L116" s="78" t="s">
        <v>725</v>
      </c>
      <c r="M116" s="83">
        <v>9854484902</v>
      </c>
      <c r="N116" s="77" t="s">
        <v>726</v>
      </c>
      <c r="O116" s="79">
        <v>9954839964</v>
      </c>
      <c r="P116" s="24">
        <v>43677</v>
      </c>
      <c r="Q116" s="18" t="s">
        <v>135</v>
      </c>
      <c r="R116" s="83">
        <v>4</v>
      </c>
      <c r="S116" s="83" t="s">
        <v>100</v>
      </c>
      <c r="T116" s="18"/>
    </row>
    <row r="117" spans="1:20" x14ac:dyDescent="0.3">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8"/>
      <c r="C165" s="21">
        <f>COUNTIFS(C5:C164,"*")</f>
        <v>108</v>
      </c>
      <c r="D165" s="21"/>
      <c r="E165" s="13"/>
      <c r="F165" s="21"/>
      <c r="G165" s="57">
        <f>SUM(G5:G164)</f>
        <v>2613</v>
      </c>
      <c r="H165" s="57">
        <f>SUM(H5:H164)</f>
        <v>2598</v>
      </c>
      <c r="I165" s="57">
        <f>SUM(I5:I164)</f>
        <v>5211</v>
      </c>
      <c r="J165" s="21"/>
      <c r="K165" s="21"/>
      <c r="L165" s="21"/>
      <c r="M165" s="21"/>
      <c r="N165" s="21"/>
      <c r="O165" s="21"/>
      <c r="P165" s="14"/>
      <c r="Q165" s="21"/>
      <c r="R165" s="21"/>
      <c r="S165" s="21"/>
      <c r="T165" s="12"/>
    </row>
    <row r="166" spans="1:20" x14ac:dyDescent="0.3">
      <c r="A166" s="43" t="s">
        <v>62</v>
      </c>
      <c r="B166" s="10">
        <f>COUNTIF(B$5:B$164,"Team 1")</f>
        <v>53</v>
      </c>
      <c r="C166" s="43" t="s">
        <v>25</v>
      </c>
      <c r="D166" s="10">
        <f>COUNTIF(D5:D164,"Anganwadi")</f>
        <v>102</v>
      </c>
    </row>
    <row r="167" spans="1:20" x14ac:dyDescent="0.3">
      <c r="A167" s="43" t="s">
        <v>63</v>
      </c>
      <c r="B167" s="10">
        <f>COUNTIF(B$6:B$164,"Team 2")</f>
        <v>51</v>
      </c>
      <c r="C167" s="43"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23" activePane="bottomRight" state="frozen"/>
      <selection pane="topRight" activeCell="C1" sqref="C1"/>
      <selection pane="bottomLeft" activeCell="A5" sqref="A5"/>
      <selection pane="bottomRight" activeCell="C31" sqref="C31"/>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166" t="s">
        <v>70</v>
      </c>
      <c r="B1" s="166"/>
      <c r="C1" s="166"/>
      <c r="D1" s="52"/>
      <c r="E1" s="52"/>
      <c r="F1" s="52"/>
      <c r="G1" s="52"/>
      <c r="H1" s="52"/>
      <c r="I1" s="52"/>
      <c r="J1" s="52"/>
      <c r="K1" s="52"/>
      <c r="L1" s="52"/>
      <c r="M1" s="52"/>
      <c r="N1" s="52"/>
      <c r="O1" s="52"/>
      <c r="P1" s="52"/>
      <c r="Q1" s="52"/>
      <c r="R1" s="52"/>
      <c r="S1" s="52"/>
    </row>
    <row r="2" spans="1:20" x14ac:dyDescent="0.3">
      <c r="A2" s="160" t="s">
        <v>59</v>
      </c>
      <c r="B2" s="161"/>
      <c r="C2" s="161"/>
      <c r="D2" s="25">
        <v>43678</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23" t="s">
        <v>9</v>
      </c>
      <c r="H4" s="23" t="s">
        <v>10</v>
      </c>
      <c r="I4" s="23" t="s">
        <v>11</v>
      </c>
      <c r="J4" s="163"/>
      <c r="K4" s="159"/>
      <c r="L4" s="159"/>
      <c r="M4" s="159"/>
      <c r="N4" s="159"/>
      <c r="O4" s="159"/>
      <c r="P4" s="162"/>
      <c r="Q4" s="162"/>
      <c r="R4" s="163"/>
      <c r="S4" s="163"/>
      <c r="T4" s="163"/>
    </row>
    <row r="5" spans="1:20" x14ac:dyDescent="0.3">
      <c r="A5" s="4">
        <v>1</v>
      </c>
      <c r="B5" s="17" t="s">
        <v>62</v>
      </c>
      <c r="C5" s="64" t="s">
        <v>727</v>
      </c>
      <c r="D5" s="64" t="s">
        <v>23</v>
      </c>
      <c r="E5" s="64">
        <v>18180302903</v>
      </c>
      <c r="F5" s="64" t="s">
        <v>476</v>
      </c>
      <c r="G5" s="64">
        <v>20</v>
      </c>
      <c r="H5" s="64">
        <v>21</v>
      </c>
      <c r="I5" s="56">
        <f>SUM(G5:H5)</f>
        <v>41</v>
      </c>
      <c r="J5" s="64">
        <v>9864590016</v>
      </c>
      <c r="K5" s="64" t="s">
        <v>169</v>
      </c>
      <c r="L5" s="64" t="s">
        <v>479</v>
      </c>
      <c r="M5" s="64">
        <v>9401451597</v>
      </c>
      <c r="N5" s="64" t="s">
        <v>221</v>
      </c>
      <c r="O5" s="64">
        <v>9707868245</v>
      </c>
      <c r="P5" s="102">
        <v>43678</v>
      </c>
      <c r="Q5" s="64" t="s">
        <v>521</v>
      </c>
      <c r="R5" s="76">
        <v>32</v>
      </c>
      <c r="S5" s="76" t="s">
        <v>100</v>
      </c>
      <c r="T5" s="18"/>
    </row>
    <row r="6" spans="1:20" x14ac:dyDescent="0.3">
      <c r="A6" s="4">
        <v>2</v>
      </c>
      <c r="B6" s="17" t="s">
        <v>62</v>
      </c>
      <c r="C6" s="64" t="s">
        <v>616</v>
      </c>
      <c r="D6" s="64" t="s">
        <v>25</v>
      </c>
      <c r="E6" s="64"/>
      <c r="F6" s="64"/>
      <c r="G6" s="64">
        <v>38</v>
      </c>
      <c r="H6" s="64">
        <v>25</v>
      </c>
      <c r="I6" s="56">
        <f t="shared" ref="I6:I69" si="0">SUM(G6:H6)</f>
        <v>63</v>
      </c>
      <c r="J6" s="64">
        <v>9707867872</v>
      </c>
      <c r="K6" s="64" t="s">
        <v>169</v>
      </c>
      <c r="L6" s="64" t="s">
        <v>479</v>
      </c>
      <c r="M6" s="64">
        <v>9401451597</v>
      </c>
      <c r="N6" s="64" t="s">
        <v>221</v>
      </c>
      <c r="O6" s="64">
        <v>9707868245</v>
      </c>
      <c r="P6" s="102">
        <v>43678</v>
      </c>
      <c r="Q6" s="64" t="s">
        <v>521</v>
      </c>
      <c r="R6" s="76">
        <v>32</v>
      </c>
      <c r="S6" s="76" t="s">
        <v>100</v>
      </c>
      <c r="T6" s="18"/>
    </row>
    <row r="7" spans="1:20" x14ac:dyDescent="0.3">
      <c r="A7" s="4">
        <v>3</v>
      </c>
      <c r="B7" s="17" t="s">
        <v>63</v>
      </c>
      <c r="C7" s="64" t="s">
        <v>643</v>
      </c>
      <c r="D7" s="64" t="s">
        <v>25</v>
      </c>
      <c r="E7" s="64"/>
      <c r="F7" s="64"/>
      <c r="G7" s="64">
        <v>33</v>
      </c>
      <c r="H7" s="64">
        <v>29</v>
      </c>
      <c r="I7" s="56">
        <f t="shared" si="0"/>
        <v>62</v>
      </c>
      <c r="J7" s="64">
        <v>8822136521</v>
      </c>
      <c r="K7" s="64" t="s">
        <v>478</v>
      </c>
      <c r="L7" s="64"/>
      <c r="M7" s="64"/>
      <c r="N7" s="64" t="s">
        <v>480</v>
      </c>
      <c r="O7" s="64">
        <v>8822197022</v>
      </c>
      <c r="P7" s="102">
        <v>43678</v>
      </c>
      <c r="Q7" s="64" t="s">
        <v>521</v>
      </c>
      <c r="R7" s="76">
        <v>30</v>
      </c>
      <c r="S7" s="76" t="s">
        <v>100</v>
      </c>
      <c r="T7" s="18"/>
    </row>
    <row r="8" spans="1:20" x14ac:dyDescent="0.3">
      <c r="A8" s="4">
        <v>4</v>
      </c>
      <c r="B8" s="17" t="s">
        <v>63</v>
      </c>
      <c r="C8" s="64" t="s">
        <v>642</v>
      </c>
      <c r="D8" s="64" t="s">
        <v>25</v>
      </c>
      <c r="E8" s="64"/>
      <c r="F8" s="64"/>
      <c r="G8" s="64">
        <v>26</v>
      </c>
      <c r="H8" s="64">
        <v>23</v>
      </c>
      <c r="I8" s="56">
        <f t="shared" si="0"/>
        <v>49</v>
      </c>
      <c r="J8" s="64">
        <v>9613987608</v>
      </c>
      <c r="K8" s="64" t="s">
        <v>568</v>
      </c>
      <c r="L8" s="64" t="s">
        <v>562</v>
      </c>
      <c r="M8" s="64">
        <v>9401451598</v>
      </c>
      <c r="N8" s="64" t="s">
        <v>621</v>
      </c>
      <c r="O8" s="64">
        <v>9854808073</v>
      </c>
      <c r="P8" s="102">
        <v>43678</v>
      </c>
      <c r="Q8" s="64" t="s">
        <v>521</v>
      </c>
      <c r="R8" s="76">
        <v>29</v>
      </c>
      <c r="S8" s="76" t="s">
        <v>100</v>
      </c>
      <c r="T8" s="18"/>
    </row>
    <row r="9" spans="1:20" x14ac:dyDescent="0.3">
      <c r="A9" s="4">
        <v>5</v>
      </c>
      <c r="B9" s="17" t="s">
        <v>62</v>
      </c>
      <c r="C9" s="64" t="s">
        <v>617</v>
      </c>
      <c r="D9" s="64" t="s">
        <v>25</v>
      </c>
      <c r="E9" s="64"/>
      <c r="F9" s="64"/>
      <c r="G9" s="64">
        <v>18</v>
      </c>
      <c r="H9" s="64">
        <v>17</v>
      </c>
      <c r="I9" s="56">
        <f t="shared" si="0"/>
        <v>35</v>
      </c>
      <c r="J9" s="64">
        <v>9864878719</v>
      </c>
      <c r="K9" s="64" t="s">
        <v>169</v>
      </c>
      <c r="L9" s="64" t="s">
        <v>479</v>
      </c>
      <c r="M9" s="64">
        <v>9401451597</v>
      </c>
      <c r="N9" s="64" t="s">
        <v>283</v>
      </c>
      <c r="O9" s="64">
        <v>9864238630</v>
      </c>
      <c r="P9" s="102">
        <v>43679</v>
      </c>
      <c r="Q9" s="64" t="s">
        <v>528</v>
      </c>
      <c r="R9" s="76">
        <v>32</v>
      </c>
      <c r="S9" s="76" t="s">
        <v>100</v>
      </c>
      <c r="T9" s="18"/>
    </row>
    <row r="10" spans="1:20" x14ac:dyDescent="0.3">
      <c r="A10" s="4">
        <v>6</v>
      </c>
      <c r="B10" s="17" t="s">
        <v>62</v>
      </c>
      <c r="C10" s="64" t="s">
        <v>728</v>
      </c>
      <c r="D10" s="64" t="s">
        <v>25</v>
      </c>
      <c r="E10" s="64"/>
      <c r="F10" s="64"/>
      <c r="G10" s="64">
        <v>25</v>
      </c>
      <c r="H10" s="64">
        <v>24</v>
      </c>
      <c r="I10" s="56">
        <f t="shared" si="0"/>
        <v>49</v>
      </c>
      <c r="J10" s="64">
        <v>9864109513</v>
      </c>
      <c r="K10" s="64" t="s">
        <v>169</v>
      </c>
      <c r="L10" s="64" t="s">
        <v>479</v>
      </c>
      <c r="M10" s="64">
        <v>9401451597</v>
      </c>
      <c r="N10" s="64" t="s">
        <v>221</v>
      </c>
      <c r="O10" s="64">
        <v>9707868245</v>
      </c>
      <c r="P10" s="102">
        <v>43679</v>
      </c>
      <c r="Q10" s="64" t="s">
        <v>528</v>
      </c>
      <c r="R10" s="76">
        <v>34</v>
      </c>
      <c r="S10" s="76" t="s">
        <v>100</v>
      </c>
      <c r="T10" s="18"/>
    </row>
    <row r="11" spans="1:20" x14ac:dyDescent="0.3">
      <c r="A11" s="4">
        <v>7</v>
      </c>
      <c r="B11" s="17" t="s">
        <v>62</v>
      </c>
      <c r="C11" s="64" t="s">
        <v>729</v>
      </c>
      <c r="D11" s="64" t="s">
        <v>23</v>
      </c>
      <c r="E11" s="64">
        <v>18180303004</v>
      </c>
      <c r="F11" s="64" t="s">
        <v>476</v>
      </c>
      <c r="G11" s="64">
        <v>13</v>
      </c>
      <c r="H11" s="64">
        <v>13</v>
      </c>
      <c r="I11" s="56">
        <f t="shared" si="0"/>
        <v>26</v>
      </c>
      <c r="J11" s="64">
        <v>9859661730</v>
      </c>
      <c r="K11" s="64" t="s">
        <v>169</v>
      </c>
      <c r="L11" s="64" t="s">
        <v>479</v>
      </c>
      <c r="M11" s="64">
        <v>9401451597</v>
      </c>
      <c r="N11" s="64" t="s">
        <v>283</v>
      </c>
      <c r="O11" s="64">
        <v>9864238630</v>
      </c>
      <c r="P11" s="102">
        <v>43679</v>
      </c>
      <c r="Q11" s="64" t="s">
        <v>528</v>
      </c>
      <c r="R11" s="76">
        <v>32</v>
      </c>
      <c r="S11" s="76" t="s">
        <v>100</v>
      </c>
      <c r="T11" s="18"/>
    </row>
    <row r="12" spans="1:20" x14ac:dyDescent="0.3">
      <c r="A12" s="4">
        <v>8</v>
      </c>
      <c r="B12" s="17" t="s">
        <v>63</v>
      </c>
      <c r="C12" s="64" t="s">
        <v>622</v>
      </c>
      <c r="D12" s="64" t="s">
        <v>25</v>
      </c>
      <c r="E12" s="64"/>
      <c r="F12" s="64"/>
      <c r="G12" s="64">
        <v>33</v>
      </c>
      <c r="H12" s="64">
        <v>40</v>
      </c>
      <c r="I12" s="56">
        <f t="shared" si="0"/>
        <v>73</v>
      </c>
      <c r="J12" s="64">
        <v>97073622298</v>
      </c>
      <c r="K12" s="64" t="s">
        <v>478</v>
      </c>
      <c r="L12" s="64" t="s">
        <v>479</v>
      </c>
      <c r="M12" s="64">
        <v>9401451597</v>
      </c>
      <c r="N12" s="64" t="s">
        <v>125</v>
      </c>
      <c r="O12" s="64">
        <v>9864652672</v>
      </c>
      <c r="P12" s="102">
        <v>43679</v>
      </c>
      <c r="Q12" s="64" t="s">
        <v>528</v>
      </c>
      <c r="R12" s="76">
        <v>30</v>
      </c>
      <c r="S12" s="76" t="s">
        <v>100</v>
      </c>
      <c r="T12" s="18"/>
    </row>
    <row r="13" spans="1:20" x14ac:dyDescent="0.3">
      <c r="A13" s="4">
        <v>9</v>
      </c>
      <c r="B13" s="17" t="s">
        <v>63</v>
      </c>
      <c r="C13" s="64" t="s">
        <v>623</v>
      </c>
      <c r="D13" s="64" t="s">
        <v>25</v>
      </c>
      <c r="E13" s="64"/>
      <c r="F13" s="64"/>
      <c r="G13" s="64">
        <v>24</v>
      </c>
      <c r="H13" s="64">
        <v>15</v>
      </c>
      <c r="I13" s="56">
        <f t="shared" si="0"/>
        <v>39</v>
      </c>
      <c r="J13" s="64">
        <v>9613457142</v>
      </c>
      <c r="K13" s="64" t="s">
        <v>478</v>
      </c>
      <c r="L13" s="64" t="s">
        <v>479</v>
      </c>
      <c r="M13" s="64">
        <v>9401451597</v>
      </c>
      <c r="N13" s="64" t="s">
        <v>480</v>
      </c>
      <c r="O13" s="64">
        <v>8822197022</v>
      </c>
      <c r="P13" s="102">
        <v>43679</v>
      </c>
      <c r="Q13" s="64" t="s">
        <v>528</v>
      </c>
      <c r="R13" s="76">
        <v>32</v>
      </c>
      <c r="S13" s="76" t="s">
        <v>100</v>
      </c>
      <c r="T13" s="18"/>
    </row>
    <row r="14" spans="1:20" x14ac:dyDescent="0.3">
      <c r="A14" s="4">
        <v>10</v>
      </c>
      <c r="B14" s="17" t="s">
        <v>62</v>
      </c>
      <c r="C14" s="64" t="s">
        <v>730</v>
      </c>
      <c r="D14" s="64" t="s">
        <v>23</v>
      </c>
      <c r="E14" s="64">
        <v>18180302902</v>
      </c>
      <c r="F14" s="64" t="s">
        <v>476</v>
      </c>
      <c r="G14" s="64">
        <v>18</v>
      </c>
      <c r="H14" s="64">
        <v>15</v>
      </c>
      <c r="I14" s="56">
        <f t="shared" si="0"/>
        <v>33</v>
      </c>
      <c r="J14" s="64">
        <v>9706781556</v>
      </c>
      <c r="K14" s="64" t="s">
        <v>169</v>
      </c>
      <c r="L14" s="64" t="s">
        <v>479</v>
      </c>
      <c r="M14" s="64">
        <v>9401451597</v>
      </c>
      <c r="N14" s="64" t="s">
        <v>283</v>
      </c>
      <c r="O14" s="64">
        <v>9864238630</v>
      </c>
      <c r="P14" s="102">
        <v>43680</v>
      </c>
      <c r="Q14" s="64" t="s">
        <v>604</v>
      </c>
      <c r="R14" s="47"/>
      <c r="S14" s="18"/>
      <c r="T14" s="18"/>
    </row>
    <row r="15" spans="1:20" x14ac:dyDescent="0.3">
      <c r="A15" s="4">
        <v>11</v>
      </c>
      <c r="B15" s="17" t="s">
        <v>62</v>
      </c>
      <c r="C15" s="64" t="s">
        <v>281</v>
      </c>
      <c r="D15" s="64" t="s">
        <v>23</v>
      </c>
      <c r="E15" s="64">
        <v>18180302901</v>
      </c>
      <c r="F15" s="64" t="s">
        <v>476</v>
      </c>
      <c r="G15" s="64">
        <v>20</v>
      </c>
      <c r="H15" s="64">
        <v>20</v>
      </c>
      <c r="I15" s="56">
        <f t="shared" si="0"/>
        <v>40</v>
      </c>
      <c r="J15" s="64">
        <v>8822385481</v>
      </c>
      <c r="K15" s="64" t="s">
        <v>169</v>
      </c>
      <c r="L15" s="64" t="s">
        <v>479</v>
      </c>
      <c r="M15" s="64">
        <v>9401451597</v>
      </c>
      <c r="N15" s="64" t="s">
        <v>283</v>
      </c>
      <c r="O15" s="64">
        <v>9864238630</v>
      </c>
      <c r="P15" s="102">
        <v>43680</v>
      </c>
      <c r="Q15" s="64" t="s">
        <v>604</v>
      </c>
      <c r="R15" s="47"/>
      <c r="S15" s="18"/>
      <c r="T15" s="18"/>
    </row>
    <row r="16" spans="1:20" x14ac:dyDescent="0.3">
      <c r="A16" s="4">
        <v>12</v>
      </c>
      <c r="B16" s="17" t="s">
        <v>63</v>
      </c>
      <c r="C16" s="64" t="s">
        <v>634</v>
      </c>
      <c r="D16" s="64" t="s">
        <v>25</v>
      </c>
      <c r="E16" s="64"/>
      <c r="F16" s="64"/>
      <c r="G16" s="64">
        <v>17</v>
      </c>
      <c r="H16" s="64">
        <v>16</v>
      </c>
      <c r="I16" s="56">
        <f t="shared" si="0"/>
        <v>33</v>
      </c>
      <c r="J16" s="64">
        <v>9678209816</v>
      </c>
      <c r="K16" s="64" t="s">
        <v>132</v>
      </c>
      <c r="L16" s="64" t="s">
        <v>574</v>
      </c>
      <c r="M16" s="64">
        <v>9401451590</v>
      </c>
      <c r="N16" s="64" t="s">
        <v>542</v>
      </c>
      <c r="O16" s="64">
        <v>9678772903</v>
      </c>
      <c r="P16" s="102">
        <v>43680</v>
      </c>
      <c r="Q16" s="64" t="s">
        <v>604</v>
      </c>
      <c r="R16" s="76">
        <v>27</v>
      </c>
      <c r="S16" s="76" t="s">
        <v>100</v>
      </c>
      <c r="T16" s="18"/>
    </row>
    <row r="17" spans="1:20" x14ac:dyDescent="0.3">
      <c r="A17" s="4">
        <v>13</v>
      </c>
      <c r="B17" s="17" t="s">
        <v>63</v>
      </c>
      <c r="C17" s="64" t="s">
        <v>632</v>
      </c>
      <c r="D17" s="64" t="s">
        <v>25</v>
      </c>
      <c r="E17" s="64"/>
      <c r="F17" s="64"/>
      <c r="G17" s="64">
        <v>15</v>
      </c>
      <c r="H17" s="64">
        <v>16</v>
      </c>
      <c r="I17" s="56">
        <f t="shared" si="0"/>
        <v>31</v>
      </c>
      <c r="J17" s="64">
        <v>9613993741</v>
      </c>
      <c r="K17" s="64" t="s">
        <v>132</v>
      </c>
      <c r="L17" s="64" t="s">
        <v>574</v>
      </c>
      <c r="M17" s="64">
        <v>9401451590</v>
      </c>
      <c r="N17" s="64" t="s">
        <v>542</v>
      </c>
      <c r="O17" s="64">
        <v>9678772903</v>
      </c>
      <c r="P17" s="102">
        <v>43680</v>
      </c>
      <c r="Q17" s="64" t="s">
        <v>604</v>
      </c>
      <c r="R17" s="76">
        <v>30</v>
      </c>
      <c r="S17" s="76" t="s">
        <v>100</v>
      </c>
      <c r="T17" s="18"/>
    </row>
    <row r="18" spans="1:20" x14ac:dyDescent="0.3">
      <c r="A18" s="4">
        <v>14</v>
      </c>
      <c r="B18" s="17" t="s">
        <v>63</v>
      </c>
      <c r="C18" s="64" t="s">
        <v>633</v>
      </c>
      <c r="D18" s="64" t="s">
        <v>25</v>
      </c>
      <c r="E18" s="64"/>
      <c r="F18" s="64"/>
      <c r="G18" s="64">
        <v>20</v>
      </c>
      <c r="H18" s="64">
        <v>26</v>
      </c>
      <c r="I18" s="56">
        <f t="shared" si="0"/>
        <v>46</v>
      </c>
      <c r="J18" s="64">
        <v>9707632384</v>
      </c>
      <c r="K18" s="64" t="s">
        <v>568</v>
      </c>
      <c r="L18" s="64" t="s">
        <v>562</v>
      </c>
      <c r="M18" s="64">
        <v>9401451598</v>
      </c>
      <c r="N18" s="64" t="s">
        <v>569</v>
      </c>
      <c r="O18" s="64">
        <v>9577123337</v>
      </c>
      <c r="P18" s="102">
        <v>43680</v>
      </c>
      <c r="Q18" s="64" t="s">
        <v>604</v>
      </c>
      <c r="R18" s="76">
        <v>28</v>
      </c>
      <c r="S18" s="76" t="s">
        <v>100</v>
      </c>
      <c r="T18" s="18"/>
    </row>
    <row r="19" spans="1:20" x14ac:dyDescent="0.3">
      <c r="A19" s="4">
        <v>15</v>
      </c>
      <c r="B19" s="17"/>
      <c r="C19" s="64"/>
      <c r="D19" s="64"/>
      <c r="E19" s="64"/>
      <c r="F19" s="64"/>
      <c r="G19" s="64"/>
      <c r="H19" s="64"/>
      <c r="I19" s="56">
        <f t="shared" si="0"/>
        <v>0</v>
      </c>
      <c r="J19" s="47"/>
      <c r="K19" s="47"/>
      <c r="L19" s="47"/>
      <c r="M19" s="47"/>
      <c r="N19" s="47"/>
      <c r="O19" s="47"/>
      <c r="P19" s="48">
        <v>43681</v>
      </c>
      <c r="Q19" s="47" t="s">
        <v>167</v>
      </c>
      <c r="R19" s="47"/>
      <c r="S19" s="18"/>
      <c r="T19" s="18"/>
    </row>
    <row r="20" spans="1:20" x14ac:dyDescent="0.3">
      <c r="A20" s="4">
        <v>16</v>
      </c>
      <c r="B20" s="17" t="s">
        <v>62</v>
      </c>
      <c r="C20" s="64" t="s">
        <v>733</v>
      </c>
      <c r="D20" s="64" t="s">
        <v>23</v>
      </c>
      <c r="E20" s="64">
        <v>18180308502</v>
      </c>
      <c r="F20" s="64" t="s">
        <v>476</v>
      </c>
      <c r="G20" s="64">
        <v>16</v>
      </c>
      <c r="H20" s="64">
        <v>12</v>
      </c>
      <c r="I20" s="56">
        <f t="shared" si="0"/>
        <v>28</v>
      </c>
      <c r="J20" s="64">
        <v>9613640366</v>
      </c>
      <c r="K20" s="64" t="s">
        <v>241</v>
      </c>
      <c r="L20" s="64" t="s">
        <v>585</v>
      </c>
      <c r="M20" s="64">
        <v>9401451602</v>
      </c>
      <c r="N20" s="64" t="s">
        <v>588</v>
      </c>
      <c r="O20" s="64">
        <v>9859065177</v>
      </c>
      <c r="P20" s="102">
        <v>43682</v>
      </c>
      <c r="Q20" s="64" t="s">
        <v>99</v>
      </c>
      <c r="R20" s="76">
        <v>23</v>
      </c>
      <c r="S20" s="76" t="s">
        <v>100</v>
      </c>
      <c r="T20" s="18"/>
    </row>
    <row r="21" spans="1:20" x14ac:dyDescent="0.3">
      <c r="A21" s="4">
        <v>17</v>
      </c>
      <c r="B21" s="17" t="s">
        <v>62</v>
      </c>
      <c r="C21" s="64" t="s">
        <v>734</v>
      </c>
      <c r="D21" s="64" t="s">
        <v>23</v>
      </c>
      <c r="E21" s="64">
        <v>18180308503</v>
      </c>
      <c r="F21" s="64" t="s">
        <v>476</v>
      </c>
      <c r="G21" s="64">
        <v>42</v>
      </c>
      <c r="H21" s="64">
        <v>36</v>
      </c>
      <c r="I21" s="56">
        <f t="shared" si="0"/>
        <v>78</v>
      </c>
      <c r="J21" s="64">
        <v>9864547358</v>
      </c>
      <c r="K21" s="64" t="s">
        <v>241</v>
      </c>
      <c r="L21" s="64" t="s">
        <v>585</v>
      </c>
      <c r="M21" s="64">
        <v>9401451602</v>
      </c>
      <c r="N21" s="64" t="s">
        <v>588</v>
      </c>
      <c r="O21" s="64">
        <v>9859065177</v>
      </c>
      <c r="P21" s="102">
        <v>43682</v>
      </c>
      <c r="Q21" s="64" t="s">
        <v>99</v>
      </c>
      <c r="R21" s="76">
        <v>24</v>
      </c>
      <c r="S21" s="76" t="s">
        <v>100</v>
      </c>
      <c r="T21" s="18"/>
    </row>
    <row r="22" spans="1:20" x14ac:dyDescent="0.3">
      <c r="A22" s="4">
        <v>18</v>
      </c>
      <c r="B22" s="17" t="s">
        <v>63</v>
      </c>
      <c r="C22" s="64" t="s">
        <v>731</v>
      </c>
      <c r="D22" s="64" t="s">
        <v>23</v>
      </c>
      <c r="E22" s="64">
        <v>18180305103</v>
      </c>
      <c r="F22" s="64" t="s">
        <v>485</v>
      </c>
      <c r="G22" s="64">
        <v>24</v>
      </c>
      <c r="H22" s="64">
        <v>20</v>
      </c>
      <c r="I22" s="56">
        <f t="shared" si="0"/>
        <v>44</v>
      </c>
      <c r="J22" s="64">
        <v>9859550980</v>
      </c>
      <c r="K22" s="64" t="s">
        <v>568</v>
      </c>
      <c r="L22" s="64" t="s">
        <v>562</v>
      </c>
      <c r="M22" s="64">
        <v>9401451598</v>
      </c>
      <c r="N22" s="64" t="s">
        <v>569</v>
      </c>
      <c r="O22" s="64">
        <v>9577123337</v>
      </c>
      <c r="P22" s="102">
        <v>43682</v>
      </c>
      <c r="Q22" s="64" t="s">
        <v>99</v>
      </c>
      <c r="R22" s="47">
        <v>50</v>
      </c>
      <c r="S22" s="18" t="s">
        <v>100</v>
      </c>
      <c r="T22" s="18"/>
    </row>
    <row r="23" spans="1:20" x14ac:dyDescent="0.3">
      <c r="A23" s="4">
        <v>19</v>
      </c>
      <c r="B23" s="17" t="s">
        <v>63</v>
      </c>
      <c r="C23" s="64" t="s">
        <v>618</v>
      </c>
      <c r="D23" s="64" t="s">
        <v>25</v>
      </c>
      <c r="E23" s="64"/>
      <c r="F23" s="64"/>
      <c r="G23" s="64">
        <v>30</v>
      </c>
      <c r="H23" s="64">
        <v>36</v>
      </c>
      <c r="I23" s="56">
        <f t="shared" si="0"/>
        <v>66</v>
      </c>
      <c r="J23" s="64">
        <v>9859370049</v>
      </c>
      <c r="K23" s="64" t="s">
        <v>568</v>
      </c>
      <c r="L23" s="64" t="s">
        <v>562</v>
      </c>
      <c r="M23" s="64">
        <v>9401451598</v>
      </c>
      <c r="N23" s="64" t="s">
        <v>620</v>
      </c>
      <c r="O23" s="64">
        <v>9613468550</v>
      </c>
      <c r="P23" s="102">
        <v>43682</v>
      </c>
      <c r="Q23" s="64" t="s">
        <v>99</v>
      </c>
      <c r="R23" s="47">
        <v>52</v>
      </c>
      <c r="S23" s="18" t="s">
        <v>100</v>
      </c>
      <c r="T23" s="18"/>
    </row>
    <row r="24" spans="1:20" x14ac:dyDescent="0.3">
      <c r="A24" s="4">
        <v>20</v>
      </c>
      <c r="B24" s="17" t="s">
        <v>62</v>
      </c>
      <c r="C24" s="64" t="s">
        <v>735</v>
      </c>
      <c r="D24" s="64" t="s">
        <v>25</v>
      </c>
      <c r="E24" s="64"/>
      <c r="F24" s="64"/>
      <c r="G24" s="64">
        <v>28</v>
      </c>
      <c r="H24" s="64">
        <v>30</v>
      </c>
      <c r="I24" s="56">
        <f t="shared" si="0"/>
        <v>58</v>
      </c>
      <c r="J24" s="64">
        <v>8256093354</v>
      </c>
      <c r="K24" s="64" t="s">
        <v>241</v>
      </c>
      <c r="L24" s="64" t="s">
        <v>585</v>
      </c>
      <c r="M24" s="64">
        <v>9401451602</v>
      </c>
      <c r="N24" s="64" t="s">
        <v>586</v>
      </c>
      <c r="O24" s="64">
        <v>7399197400</v>
      </c>
      <c r="P24" s="102">
        <v>43683</v>
      </c>
      <c r="Q24" s="64" t="s">
        <v>116</v>
      </c>
      <c r="R24" s="76">
        <v>22</v>
      </c>
      <c r="S24" s="76" t="s">
        <v>100</v>
      </c>
      <c r="T24" s="18"/>
    </row>
    <row r="25" spans="1:20" x14ac:dyDescent="0.3">
      <c r="A25" s="4">
        <v>21</v>
      </c>
      <c r="B25" s="17" t="s">
        <v>62</v>
      </c>
      <c r="C25" s="64" t="s">
        <v>580</v>
      </c>
      <c r="D25" s="64" t="s">
        <v>25</v>
      </c>
      <c r="E25" s="64"/>
      <c r="F25" s="64"/>
      <c r="G25" s="64">
        <v>27</v>
      </c>
      <c r="H25" s="64">
        <v>23</v>
      </c>
      <c r="I25" s="56">
        <f t="shared" si="0"/>
        <v>50</v>
      </c>
      <c r="J25" s="64">
        <v>7399238581</v>
      </c>
      <c r="K25" s="64" t="s">
        <v>241</v>
      </c>
      <c r="L25" s="64" t="s">
        <v>585</v>
      </c>
      <c r="M25" s="64">
        <v>9401451602</v>
      </c>
      <c r="N25" s="64" t="s">
        <v>586</v>
      </c>
      <c r="O25" s="64">
        <v>7399197400</v>
      </c>
      <c r="P25" s="102">
        <v>43683</v>
      </c>
      <c r="Q25" s="64" t="s">
        <v>116</v>
      </c>
      <c r="R25" s="76">
        <v>24</v>
      </c>
      <c r="S25" s="76" t="s">
        <v>100</v>
      </c>
      <c r="T25" s="18"/>
    </row>
    <row r="26" spans="1:20" x14ac:dyDescent="0.3">
      <c r="A26" s="4">
        <v>22</v>
      </c>
      <c r="B26" s="17" t="s">
        <v>63</v>
      </c>
      <c r="C26" s="64" t="s">
        <v>736</v>
      </c>
      <c r="D26" s="64" t="s">
        <v>23</v>
      </c>
      <c r="E26" s="64">
        <v>18180305702</v>
      </c>
      <c r="F26" s="64" t="s">
        <v>476</v>
      </c>
      <c r="G26" s="64">
        <v>21</v>
      </c>
      <c r="H26" s="64">
        <v>15</v>
      </c>
      <c r="I26" s="56">
        <f t="shared" si="0"/>
        <v>36</v>
      </c>
      <c r="J26" s="64">
        <v>8011685209</v>
      </c>
      <c r="K26" s="64" t="s">
        <v>169</v>
      </c>
      <c r="L26" s="64"/>
      <c r="M26" s="64"/>
      <c r="N26" s="64" t="s">
        <v>513</v>
      </c>
      <c r="O26" s="64">
        <v>9577347388</v>
      </c>
      <c r="P26" s="102">
        <v>43683</v>
      </c>
      <c r="Q26" s="64" t="s">
        <v>116</v>
      </c>
      <c r="R26" s="76">
        <v>27</v>
      </c>
      <c r="S26" s="76" t="s">
        <v>100</v>
      </c>
      <c r="T26" s="18"/>
    </row>
    <row r="27" spans="1:20" x14ac:dyDescent="0.3">
      <c r="A27" s="4">
        <v>23</v>
      </c>
      <c r="B27" s="17" t="s">
        <v>63</v>
      </c>
      <c r="C27" s="64" t="s">
        <v>737</v>
      </c>
      <c r="D27" s="64" t="s">
        <v>23</v>
      </c>
      <c r="E27" s="64">
        <v>18180305104</v>
      </c>
      <c r="F27" s="64" t="s">
        <v>476</v>
      </c>
      <c r="G27" s="64">
        <v>11</v>
      </c>
      <c r="H27" s="64">
        <v>12</v>
      </c>
      <c r="I27" s="56">
        <f t="shared" si="0"/>
        <v>23</v>
      </c>
      <c r="J27" s="64">
        <v>9508054809</v>
      </c>
      <c r="K27" s="64" t="s">
        <v>568</v>
      </c>
      <c r="L27" s="64" t="s">
        <v>562</v>
      </c>
      <c r="M27" s="64">
        <v>9401451598</v>
      </c>
      <c r="N27" s="64" t="s">
        <v>569</v>
      </c>
      <c r="O27" s="64">
        <v>9577123337</v>
      </c>
      <c r="P27" s="102">
        <v>43683</v>
      </c>
      <c r="Q27" s="64" t="s">
        <v>116</v>
      </c>
      <c r="R27" s="76">
        <v>26</v>
      </c>
      <c r="S27" s="76" t="s">
        <v>100</v>
      </c>
      <c r="T27" s="18"/>
    </row>
    <row r="28" spans="1:20" x14ac:dyDescent="0.3">
      <c r="A28" s="4">
        <v>24</v>
      </c>
      <c r="B28" s="17" t="s">
        <v>63</v>
      </c>
      <c r="C28" s="64" t="s">
        <v>738</v>
      </c>
      <c r="D28" s="64" t="s">
        <v>23</v>
      </c>
      <c r="E28" s="64">
        <v>18180305903</v>
      </c>
      <c r="F28" s="64" t="s">
        <v>476</v>
      </c>
      <c r="G28" s="64">
        <v>15</v>
      </c>
      <c r="H28" s="64">
        <v>14</v>
      </c>
      <c r="I28" s="56">
        <f t="shared" si="0"/>
        <v>29</v>
      </c>
      <c r="J28" s="64">
        <v>9864298746</v>
      </c>
      <c r="K28" s="64" t="s">
        <v>568</v>
      </c>
      <c r="L28" s="64" t="s">
        <v>562</v>
      </c>
      <c r="M28" s="64">
        <v>9401451598</v>
      </c>
      <c r="N28" s="64" t="s">
        <v>621</v>
      </c>
      <c r="O28" s="64">
        <v>9854808073</v>
      </c>
      <c r="P28" s="102">
        <v>43683</v>
      </c>
      <c r="Q28" s="64" t="s">
        <v>116</v>
      </c>
      <c r="R28" s="76">
        <v>27</v>
      </c>
      <c r="S28" s="76" t="s">
        <v>100</v>
      </c>
      <c r="T28" s="18"/>
    </row>
    <row r="29" spans="1:20" x14ac:dyDescent="0.3">
      <c r="A29" s="4">
        <v>25</v>
      </c>
      <c r="B29" s="17" t="s">
        <v>62</v>
      </c>
      <c r="C29" s="64" t="s">
        <v>739</v>
      </c>
      <c r="D29" s="64" t="s">
        <v>23</v>
      </c>
      <c r="E29" s="64">
        <v>18180308501</v>
      </c>
      <c r="F29" s="64" t="s">
        <v>485</v>
      </c>
      <c r="G29" s="64">
        <v>35</v>
      </c>
      <c r="H29" s="64">
        <v>31</v>
      </c>
      <c r="I29" s="56">
        <f t="shared" si="0"/>
        <v>66</v>
      </c>
      <c r="J29" s="64">
        <v>7399407752</v>
      </c>
      <c r="K29" s="64" t="s">
        <v>241</v>
      </c>
      <c r="L29" s="64" t="s">
        <v>585</v>
      </c>
      <c r="M29" s="64">
        <v>9401451602</v>
      </c>
      <c r="N29" s="64" t="s">
        <v>588</v>
      </c>
      <c r="O29" s="64">
        <v>9859065177</v>
      </c>
      <c r="P29" s="102">
        <v>43684</v>
      </c>
      <c r="Q29" s="64" t="s">
        <v>135</v>
      </c>
      <c r="R29" s="76">
        <v>21</v>
      </c>
      <c r="S29" s="76" t="s">
        <v>100</v>
      </c>
      <c r="T29" s="18"/>
    </row>
    <row r="30" spans="1:20" x14ac:dyDescent="0.3">
      <c r="A30" s="4">
        <v>26</v>
      </c>
      <c r="B30" s="17" t="s">
        <v>62</v>
      </c>
      <c r="C30" s="64" t="s">
        <v>583</v>
      </c>
      <c r="D30" s="64" t="s">
        <v>25</v>
      </c>
      <c r="E30" s="64"/>
      <c r="F30" s="64"/>
      <c r="G30" s="64">
        <v>17</v>
      </c>
      <c r="H30" s="64">
        <v>20</v>
      </c>
      <c r="I30" s="56">
        <f t="shared" si="0"/>
        <v>37</v>
      </c>
      <c r="J30" s="64">
        <v>9864652542</v>
      </c>
      <c r="K30" s="64" t="s">
        <v>241</v>
      </c>
      <c r="L30" s="64" t="s">
        <v>585</v>
      </c>
      <c r="M30" s="64">
        <v>9401451602</v>
      </c>
      <c r="N30" s="64" t="s">
        <v>586</v>
      </c>
      <c r="O30" s="64">
        <v>7399197400</v>
      </c>
      <c r="P30" s="102">
        <v>43684</v>
      </c>
      <c r="Q30" s="64" t="s">
        <v>135</v>
      </c>
      <c r="R30" s="76">
        <v>24</v>
      </c>
      <c r="S30" s="76" t="s">
        <v>100</v>
      </c>
      <c r="T30" s="18"/>
    </row>
    <row r="31" spans="1:20" x14ac:dyDescent="0.3">
      <c r="A31" s="4">
        <v>27</v>
      </c>
      <c r="B31" s="17"/>
      <c r="C31" s="64" t="s">
        <v>136</v>
      </c>
      <c r="D31" s="18"/>
      <c r="E31" s="19"/>
      <c r="F31" s="18"/>
      <c r="G31" s="19"/>
      <c r="H31" s="19"/>
      <c r="I31" s="56">
        <f t="shared" si="0"/>
        <v>0</v>
      </c>
      <c r="J31" s="18"/>
      <c r="K31" s="18"/>
      <c r="L31" s="18"/>
      <c r="M31" s="18"/>
      <c r="N31" s="18"/>
      <c r="O31" s="18"/>
      <c r="P31" s="102">
        <v>43684</v>
      </c>
      <c r="Q31" s="64" t="s">
        <v>135</v>
      </c>
      <c r="R31" s="18"/>
      <c r="S31" s="18"/>
      <c r="T31" s="18"/>
    </row>
    <row r="32" spans="1:20" x14ac:dyDescent="0.3">
      <c r="A32" s="4">
        <v>28</v>
      </c>
      <c r="B32" s="17" t="s">
        <v>62</v>
      </c>
      <c r="C32" s="64" t="s">
        <v>740</v>
      </c>
      <c r="D32" s="64" t="s">
        <v>25</v>
      </c>
      <c r="E32" s="64">
        <v>18180307503</v>
      </c>
      <c r="F32" s="64" t="s">
        <v>476</v>
      </c>
      <c r="G32" s="64">
        <v>17</v>
      </c>
      <c r="H32" s="64">
        <v>14</v>
      </c>
      <c r="I32" s="56">
        <f t="shared" si="0"/>
        <v>31</v>
      </c>
      <c r="J32" s="64">
        <v>7399733129</v>
      </c>
      <c r="K32" s="64" t="s">
        <v>348</v>
      </c>
      <c r="L32" s="64" t="s">
        <v>434</v>
      </c>
      <c r="M32" s="64">
        <v>9401451602</v>
      </c>
      <c r="N32" s="64" t="s">
        <v>651</v>
      </c>
      <c r="O32" s="64">
        <v>9613392631</v>
      </c>
      <c r="P32" s="102">
        <v>43685</v>
      </c>
      <c r="Q32" s="64" t="s">
        <v>141</v>
      </c>
      <c r="R32" s="76">
        <v>24</v>
      </c>
      <c r="S32" s="76" t="s">
        <v>100</v>
      </c>
      <c r="T32" s="18"/>
    </row>
    <row r="33" spans="1:20" x14ac:dyDescent="0.3">
      <c r="A33" s="4">
        <v>29</v>
      </c>
      <c r="B33" s="17" t="s">
        <v>62</v>
      </c>
      <c r="C33" s="64" t="s">
        <v>646</v>
      </c>
      <c r="D33" s="64" t="s">
        <v>25</v>
      </c>
      <c r="E33" s="64"/>
      <c r="F33" s="64"/>
      <c r="G33" s="64">
        <v>46</v>
      </c>
      <c r="H33" s="64">
        <v>43</v>
      </c>
      <c r="I33" s="56">
        <f t="shared" si="0"/>
        <v>89</v>
      </c>
      <c r="J33" s="64">
        <v>9613795044</v>
      </c>
      <c r="K33" s="64" t="s">
        <v>348</v>
      </c>
      <c r="L33" s="64" t="s">
        <v>434</v>
      </c>
      <c r="M33" s="64">
        <v>9401451602</v>
      </c>
      <c r="N33" s="64" t="s">
        <v>651</v>
      </c>
      <c r="O33" s="64">
        <v>9613392631</v>
      </c>
      <c r="P33" s="102">
        <v>43685</v>
      </c>
      <c r="Q33" s="64" t="s">
        <v>141</v>
      </c>
      <c r="R33" s="76">
        <v>22</v>
      </c>
      <c r="S33" s="76" t="s">
        <v>100</v>
      </c>
      <c r="T33" s="18"/>
    </row>
    <row r="34" spans="1:20" x14ac:dyDescent="0.3">
      <c r="A34" s="4">
        <v>30</v>
      </c>
      <c r="B34" s="17" t="s">
        <v>63</v>
      </c>
      <c r="C34" s="64" t="s">
        <v>732</v>
      </c>
      <c r="D34" s="64" t="s">
        <v>23</v>
      </c>
      <c r="E34" s="64">
        <v>18180307602</v>
      </c>
      <c r="F34" s="64" t="s">
        <v>533</v>
      </c>
      <c r="G34" s="64">
        <v>129</v>
      </c>
      <c r="H34" s="64">
        <v>101</v>
      </c>
      <c r="I34" s="56">
        <f t="shared" si="0"/>
        <v>230</v>
      </c>
      <c r="J34" s="64">
        <v>9854354591</v>
      </c>
      <c r="K34" s="64" t="s">
        <v>241</v>
      </c>
      <c r="L34" s="64" t="s">
        <v>585</v>
      </c>
      <c r="M34" s="64">
        <v>9401451602</v>
      </c>
      <c r="N34" s="64" t="s">
        <v>586</v>
      </c>
      <c r="O34" s="64">
        <v>7399197400</v>
      </c>
      <c r="P34" s="102">
        <v>43685</v>
      </c>
      <c r="Q34" s="64" t="s">
        <v>141</v>
      </c>
      <c r="R34" s="76">
        <v>22</v>
      </c>
      <c r="S34" s="76" t="s">
        <v>100</v>
      </c>
      <c r="T34" s="18"/>
    </row>
    <row r="35" spans="1:20" x14ac:dyDescent="0.3">
      <c r="A35" s="4">
        <v>31</v>
      </c>
      <c r="B35" s="17" t="s">
        <v>62</v>
      </c>
      <c r="C35" s="64" t="s">
        <v>741</v>
      </c>
      <c r="D35" s="64" t="s">
        <v>23</v>
      </c>
      <c r="E35" s="64">
        <v>18180302908</v>
      </c>
      <c r="F35" s="64" t="s">
        <v>533</v>
      </c>
      <c r="G35" s="64">
        <v>46</v>
      </c>
      <c r="H35" s="64">
        <v>42</v>
      </c>
      <c r="I35" s="56">
        <f t="shared" si="0"/>
        <v>88</v>
      </c>
      <c r="J35" s="64">
        <v>8822385481</v>
      </c>
      <c r="K35" s="64" t="s">
        <v>169</v>
      </c>
      <c r="L35" s="64" t="s">
        <v>479</v>
      </c>
      <c r="M35" s="64">
        <v>9401451597</v>
      </c>
      <c r="N35" s="64" t="s">
        <v>221</v>
      </c>
      <c r="O35" s="64">
        <v>9707868245</v>
      </c>
      <c r="P35" s="102">
        <v>43686</v>
      </c>
      <c r="Q35" s="64" t="s">
        <v>528</v>
      </c>
      <c r="R35" s="76">
        <v>36</v>
      </c>
      <c r="S35" s="76" t="s">
        <v>100</v>
      </c>
      <c r="T35" s="18"/>
    </row>
    <row r="36" spans="1:20" x14ac:dyDescent="0.3">
      <c r="A36" s="4">
        <v>32</v>
      </c>
      <c r="B36" s="17" t="s">
        <v>62</v>
      </c>
      <c r="C36" s="64" t="s">
        <v>742</v>
      </c>
      <c r="D36" s="64" t="s">
        <v>23</v>
      </c>
      <c r="E36" s="64">
        <v>18180302901</v>
      </c>
      <c r="F36" s="64" t="s">
        <v>485</v>
      </c>
      <c r="G36" s="64">
        <v>16</v>
      </c>
      <c r="H36" s="64">
        <v>21</v>
      </c>
      <c r="I36" s="56">
        <f t="shared" si="0"/>
        <v>37</v>
      </c>
      <c r="J36" s="64">
        <v>9854284052</v>
      </c>
      <c r="K36" s="64" t="s">
        <v>169</v>
      </c>
      <c r="L36" s="64" t="s">
        <v>479</v>
      </c>
      <c r="M36" s="64">
        <v>9401451597</v>
      </c>
      <c r="N36" s="64" t="s">
        <v>221</v>
      </c>
      <c r="O36" s="64">
        <v>9707868245</v>
      </c>
      <c r="P36" s="102">
        <v>43686</v>
      </c>
      <c r="Q36" s="64" t="s">
        <v>528</v>
      </c>
      <c r="R36" s="76">
        <v>34</v>
      </c>
      <c r="S36" s="76" t="s">
        <v>100</v>
      </c>
      <c r="T36" s="18"/>
    </row>
    <row r="37" spans="1:20" x14ac:dyDescent="0.3">
      <c r="A37" s="4">
        <v>33</v>
      </c>
      <c r="B37" s="17" t="s">
        <v>63</v>
      </c>
      <c r="C37" s="64" t="s">
        <v>732</v>
      </c>
      <c r="D37" s="64" t="s">
        <v>23</v>
      </c>
      <c r="E37" s="64">
        <v>18180307602</v>
      </c>
      <c r="F37" s="64" t="s">
        <v>533</v>
      </c>
      <c r="G37" s="64">
        <v>129</v>
      </c>
      <c r="H37" s="64">
        <v>101</v>
      </c>
      <c r="I37" s="56">
        <f t="shared" si="0"/>
        <v>230</v>
      </c>
      <c r="J37" s="64">
        <v>9854354591</v>
      </c>
      <c r="K37" s="64" t="s">
        <v>241</v>
      </c>
      <c r="L37" s="64" t="s">
        <v>585</v>
      </c>
      <c r="M37" s="64">
        <v>9401451602</v>
      </c>
      <c r="N37" s="64" t="s">
        <v>586</v>
      </c>
      <c r="O37" s="64">
        <v>7399197400</v>
      </c>
      <c r="P37" s="102">
        <v>43686</v>
      </c>
      <c r="Q37" s="64" t="s">
        <v>528</v>
      </c>
      <c r="R37" s="76">
        <v>22</v>
      </c>
      <c r="S37" s="76" t="s">
        <v>100</v>
      </c>
      <c r="T37" s="18"/>
    </row>
    <row r="38" spans="1:20" x14ac:dyDescent="0.3">
      <c r="A38" s="4">
        <v>34</v>
      </c>
      <c r="B38" s="17" t="s">
        <v>62</v>
      </c>
      <c r="C38" s="64" t="s">
        <v>743</v>
      </c>
      <c r="D38" s="64" t="s">
        <v>23</v>
      </c>
      <c r="E38" s="64">
        <v>18180307501</v>
      </c>
      <c r="F38" s="64" t="s">
        <v>476</v>
      </c>
      <c r="G38" s="64">
        <v>25</v>
      </c>
      <c r="H38" s="64">
        <v>22</v>
      </c>
      <c r="I38" s="56">
        <f t="shared" si="0"/>
        <v>47</v>
      </c>
      <c r="J38" s="64">
        <v>9957634141</v>
      </c>
      <c r="K38" s="64" t="s">
        <v>348</v>
      </c>
      <c r="L38" s="64" t="s">
        <v>434</v>
      </c>
      <c r="M38" s="64">
        <v>9401451602</v>
      </c>
      <c r="N38" s="64" t="s">
        <v>651</v>
      </c>
      <c r="O38" s="64">
        <v>9613392631</v>
      </c>
      <c r="P38" s="102">
        <v>43687</v>
      </c>
      <c r="Q38" s="64" t="s">
        <v>162</v>
      </c>
      <c r="R38" s="76">
        <v>24</v>
      </c>
      <c r="S38" s="76" t="s">
        <v>100</v>
      </c>
      <c r="T38" s="18"/>
    </row>
    <row r="39" spans="1:20" x14ac:dyDescent="0.3">
      <c r="A39" s="4">
        <v>35</v>
      </c>
      <c r="B39" s="17" t="s">
        <v>62</v>
      </c>
      <c r="C39" s="64" t="s">
        <v>647</v>
      </c>
      <c r="D39" s="64" t="s">
        <v>25</v>
      </c>
      <c r="E39" s="64"/>
      <c r="F39" s="64"/>
      <c r="G39" s="64">
        <v>34</v>
      </c>
      <c r="H39" s="64">
        <v>38</v>
      </c>
      <c r="I39" s="56">
        <f t="shared" si="0"/>
        <v>72</v>
      </c>
      <c r="J39" s="64">
        <v>98591103513</v>
      </c>
      <c r="K39" s="64" t="s">
        <v>348</v>
      </c>
      <c r="L39" s="64" t="s">
        <v>434</v>
      </c>
      <c r="M39" s="64">
        <v>9401451602</v>
      </c>
      <c r="N39" s="64" t="s">
        <v>651</v>
      </c>
      <c r="O39" s="64">
        <v>9613392631</v>
      </c>
      <c r="P39" s="102">
        <v>43687</v>
      </c>
      <c r="Q39" s="64" t="s">
        <v>162</v>
      </c>
      <c r="R39" s="76">
        <v>22</v>
      </c>
      <c r="S39" s="76" t="s">
        <v>100</v>
      </c>
      <c r="T39" s="18"/>
    </row>
    <row r="40" spans="1:20" x14ac:dyDescent="0.3">
      <c r="A40" s="4">
        <v>36</v>
      </c>
      <c r="B40" s="17" t="s">
        <v>63</v>
      </c>
      <c r="C40" s="64" t="s">
        <v>499</v>
      </c>
      <c r="D40" s="64" t="s">
        <v>23</v>
      </c>
      <c r="E40" s="64">
        <v>18180307801</v>
      </c>
      <c r="F40" s="64" t="s">
        <v>476</v>
      </c>
      <c r="G40" s="64">
        <v>46</v>
      </c>
      <c r="H40" s="64">
        <v>53</v>
      </c>
      <c r="I40" s="56">
        <f t="shared" si="0"/>
        <v>99</v>
      </c>
      <c r="J40" s="64">
        <v>9577317459</v>
      </c>
      <c r="K40" s="64" t="s">
        <v>501</v>
      </c>
      <c r="L40" s="64" t="s">
        <v>597</v>
      </c>
      <c r="M40" s="64">
        <v>9401451591</v>
      </c>
      <c r="N40" s="64" t="s">
        <v>502</v>
      </c>
      <c r="O40" s="64">
        <v>8822372019</v>
      </c>
      <c r="P40" s="102">
        <v>43687</v>
      </c>
      <c r="Q40" s="64" t="s">
        <v>162</v>
      </c>
      <c r="R40" s="76">
        <v>26</v>
      </c>
      <c r="S40" s="76" t="s">
        <v>100</v>
      </c>
      <c r="T40" s="18"/>
    </row>
    <row r="41" spans="1:20" x14ac:dyDescent="0.3">
      <c r="A41" s="4">
        <v>37</v>
      </c>
      <c r="B41" s="17" t="s">
        <v>63</v>
      </c>
      <c r="C41" s="64" t="s">
        <v>500</v>
      </c>
      <c r="D41" s="64" t="s">
        <v>25</v>
      </c>
      <c r="E41" s="64"/>
      <c r="F41" s="64"/>
      <c r="G41" s="64">
        <v>8</v>
      </c>
      <c r="H41" s="64">
        <v>10</v>
      </c>
      <c r="I41" s="56">
        <f t="shared" si="0"/>
        <v>18</v>
      </c>
      <c r="J41" s="64">
        <v>9854638711</v>
      </c>
      <c r="K41" s="64" t="s">
        <v>159</v>
      </c>
      <c r="L41" s="64" t="s">
        <v>160</v>
      </c>
      <c r="M41" s="64">
        <v>9401451596</v>
      </c>
      <c r="N41" s="64" t="s">
        <v>503</v>
      </c>
      <c r="O41" s="64">
        <v>9864969122</v>
      </c>
      <c r="P41" s="102">
        <v>43687</v>
      </c>
      <c r="Q41" s="64" t="s">
        <v>162</v>
      </c>
      <c r="R41" s="76">
        <v>24</v>
      </c>
      <c r="S41" s="76" t="s">
        <v>100</v>
      </c>
      <c r="T41" s="18"/>
    </row>
    <row r="42" spans="1:20" x14ac:dyDescent="0.3">
      <c r="A42" s="4">
        <v>38</v>
      </c>
      <c r="B42" s="17"/>
      <c r="C42" s="18"/>
      <c r="D42" s="18"/>
      <c r="E42" s="19"/>
      <c r="F42" s="18"/>
      <c r="G42" s="19"/>
      <c r="H42" s="19"/>
      <c r="I42" s="56">
        <f t="shared" si="0"/>
        <v>0</v>
      </c>
      <c r="J42" s="18"/>
      <c r="K42" s="18"/>
      <c r="L42" s="18"/>
      <c r="M42" s="18"/>
      <c r="N42" s="18"/>
      <c r="O42" s="18"/>
      <c r="P42" s="24">
        <v>43688</v>
      </c>
      <c r="Q42" s="18" t="s">
        <v>167</v>
      </c>
      <c r="R42" s="18"/>
      <c r="S42" s="18"/>
      <c r="T42" s="18"/>
    </row>
    <row r="43" spans="1:20" x14ac:dyDescent="0.3">
      <c r="A43" s="4">
        <v>39</v>
      </c>
      <c r="B43" s="17"/>
      <c r="C43" s="64" t="s">
        <v>754</v>
      </c>
      <c r="D43" s="18"/>
      <c r="E43" s="19"/>
      <c r="F43" s="18"/>
      <c r="G43" s="19"/>
      <c r="H43" s="19"/>
      <c r="I43" s="56">
        <f t="shared" si="0"/>
        <v>0</v>
      </c>
      <c r="J43" s="18"/>
      <c r="K43" s="18"/>
      <c r="L43" s="18"/>
      <c r="M43" s="18"/>
      <c r="N43" s="18"/>
      <c r="O43" s="18"/>
      <c r="P43" s="24">
        <v>43689</v>
      </c>
      <c r="Q43" s="18" t="s">
        <v>99</v>
      </c>
      <c r="R43" s="18"/>
      <c r="S43" s="18"/>
      <c r="T43" s="18"/>
    </row>
    <row r="44" spans="1:20" x14ac:dyDescent="0.3">
      <c r="A44" s="4">
        <v>40</v>
      </c>
      <c r="B44" s="17" t="s">
        <v>62</v>
      </c>
      <c r="C44" s="64" t="s">
        <v>744</v>
      </c>
      <c r="D44" s="64" t="s">
        <v>23</v>
      </c>
      <c r="E44" s="64">
        <v>18180307301</v>
      </c>
      <c r="F44" s="64" t="s">
        <v>476</v>
      </c>
      <c r="G44" s="64">
        <v>68</v>
      </c>
      <c r="H44" s="64">
        <v>76</v>
      </c>
      <c r="I44" s="56">
        <f t="shared" si="0"/>
        <v>144</v>
      </c>
      <c r="J44" s="64">
        <v>9859062463</v>
      </c>
      <c r="K44" s="64" t="s">
        <v>558</v>
      </c>
      <c r="L44" s="64" t="s">
        <v>559</v>
      </c>
      <c r="M44" s="64">
        <v>9864715500</v>
      </c>
      <c r="N44" s="64" t="s">
        <v>746</v>
      </c>
      <c r="O44" s="64">
        <v>9854708058</v>
      </c>
      <c r="P44" s="102">
        <v>43690</v>
      </c>
      <c r="Q44" s="64" t="s">
        <v>116</v>
      </c>
      <c r="R44" s="76">
        <v>22</v>
      </c>
      <c r="S44" s="76" t="s">
        <v>100</v>
      </c>
      <c r="T44" s="18"/>
    </row>
    <row r="45" spans="1:20" x14ac:dyDescent="0.3">
      <c r="A45" s="4">
        <v>41</v>
      </c>
      <c r="B45" s="17" t="s">
        <v>63</v>
      </c>
      <c r="C45" s="64" t="s">
        <v>745</v>
      </c>
      <c r="D45" s="64"/>
      <c r="E45" s="64">
        <v>18180312502</v>
      </c>
      <c r="F45" s="64" t="s">
        <v>376</v>
      </c>
      <c r="G45" s="64">
        <v>367</v>
      </c>
      <c r="H45" s="64">
        <v>334</v>
      </c>
      <c r="I45" s="56">
        <f t="shared" si="0"/>
        <v>701</v>
      </c>
      <c r="J45" s="64">
        <v>9435610469</v>
      </c>
      <c r="K45" s="64" t="s">
        <v>96</v>
      </c>
      <c r="L45" s="64" t="s">
        <v>119</v>
      </c>
      <c r="M45" s="64">
        <v>9613799450</v>
      </c>
      <c r="N45" s="64" t="s">
        <v>537</v>
      </c>
      <c r="O45" s="64">
        <v>9859745079</v>
      </c>
      <c r="P45" s="102">
        <v>43690</v>
      </c>
      <c r="Q45" s="64" t="s">
        <v>116</v>
      </c>
      <c r="R45" s="76">
        <v>12</v>
      </c>
      <c r="S45" s="76" t="s">
        <v>100</v>
      </c>
      <c r="T45" s="18"/>
    </row>
    <row r="46" spans="1:20" x14ac:dyDescent="0.3">
      <c r="A46" s="4">
        <v>42</v>
      </c>
      <c r="B46" s="17"/>
      <c r="C46" s="18" t="s">
        <v>136</v>
      </c>
      <c r="D46" s="18"/>
      <c r="E46" s="19"/>
      <c r="F46" s="18"/>
      <c r="G46" s="19"/>
      <c r="H46" s="19"/>
      <c r="I46" s="56">
        <f t="shared" si="0"/>
        <v>0</v>
      </c>
      <c r="J46" s="18"/>
      <c r="K46" s="18"/>
      <c r="L46" s="18"/>
      <c r="M46" s="18"/>
      <c r="N46" s="18"/>
      <c r="O46" s="18"/>
      <c r="P46" s="24">
        <v>43691</v>
      </c>
      <c r="Q46" s="18" t="s">
        <v>135</v>
      </c>
      <c r="R46" s="18"/>
      <c r="S46" s="18"/>
      <c r="T46" s="18"/>
    </row>
    <row r="47" spans="1:20" x14ac:dyDescent="0.3">
      <c r="A47" s="4">
        <v>43</v>
      </c>
      <c r="B47" s="17" t="s">
        <v>63</v>
      </c>
      <c r="C47" s="64" t="s">
        <v>745</v>
      </c>
      <c r="D47" s="64"/>
      <c r="E47" s="64">
        <v>18180312502</v>
      </c>
      <c r="F47" s="64" t="s">
        <v>376</v>
      </c>
      <c r="G47" s="64">
        <v>0</v>
      </c>
      <c r="H47" s="64">
        <v>0</v>
      </c>
      <c r="I47" s="56">
        <f t="shared" si="0"/>
        <v>0</v>
      </c>
      <c r="J47" s="64">
        <v>9435610469</v>
      </c>
      <c r="K47" s="64" t="s">
        <v>96</v>
      </c>
      <c r="L47" s="64" t="s">
        <v>119</v>
      </c>
      <c r="M47" s="64">
        <v>9613799450</v>
      </c>
      <c r="N47" s="64" t="s">
        <v>537</v>
      </c>
      <c r="O47" s="64">
        <v>9859745079</v>
      </c>
      <c r="P47" s="24">
        <v>43691</v>
      </c>
      <c r="Q47" s="18" t="s">
        <v>135</v>
      </c>
      <c r="R47" s="76">
        <v>12</v>
      </c>
      <c r="S47" s="76" t="s">
        <v>100</v>
      </c>
      <c r="T47" s="18"/>
    </row>
    <row r="48" spans="1:20" x14ac:dyDescent="0.3">
      <c r="A48" s="4">
        <v>44</v>
      </c>
      <c r="B48" s="17"/>
      <c r="C48" s="18" t="s">
        <v>747</v>
      </c>
      <c r="D48" s="18"/>
      <c r="E48" s="19"/>
      <c r="F48" s="18"/>
      <c r="G48" s="19"/>
      <c r="H48" s="19"/>
      <c r="I48" s="56">
        <f t="shared" si="0"/>
        <v>0</v>
      </c>
      <c r="J48" s="18"/>
      <c r="K48" s="18"/>
      <c r="L48" s="18"/>
      <c r="M48" s="18"/>
      <c r="N48" s="18"/>
      <c r="O48" s="18"/>
      <c r="P48" s="24">
        <v>43692</v>
      </c>
      <c r="Q48" s="18" t="s">
        <v>141</v>
      </c>
      <c r="R48" s="18"/>
      <c r="S48" s="18"/>
      <c r="T48" s="18"/>
    </row>
    <row r="49" spans="1:20" x14ac:dyDescent="0.3">
      <c r="A49" s="4">
        <v>45</v>
      </c>
      <c r="B49" s="17" t="s">
        <v>62</v>
      </c>
      <c r="C49" s="64" t="s">
        <v>744</v>
      </c>
      <c r="D49" s="64"/>
      <c r="E49" s="64">
        <v>18180307301</v>
      </c>
      <c r="F49" s="64" t="s">
        <v>476</v>
      </c>
      <c r="G49" s="64"/>
      <c r="H49" s="64"/>
      <c r="I49" s="56">
        <f t="shared" si="0"/>
        <v>0</v>
      </c>
      <c r="J49" s="64">
        <v>9859062463</v>
      </c>
      <c r="K49" s="64" t="s">
        <v>558</v>
      </c>
      <c r="L49" s="64" t="s">
        <v>559</v>
      </c>
      <c r="M49" s="64">
        <v>9864715500</v>
      </c>
      <c r="N49" s="64" t="s">
        <v>746</v>
      </c>
      <c r="O49" s="64">
        <v>9854708058</v>
      </c>
      <c r="P49" s="102">
        <v>43693</v>
      </c>
      <c r="Q49" s="64" t="s">
        <v>528</v>
      </c>
      <c r="R49" s="76">
        <v>22</v>
      </c>
      <c r="S49" s="76" t="s">
        <v>100</v>
      </c>
      <c r="T49" s="18"/>
    </row>
    <row r="50" spans="1:20" x14ac:dyDescent="0.3">
      <c r="A50" s="4">
        <v>46</v>
      </c>
      <c r="B50" s="17" t="s">
        <v>62</v>
      </c>
      <c r="C50" s="64" t="s">
        <v>748</v>
      </c>
      <c r="D50" s="64" t="s">
        <v>25</v>
      </c>
      <c r="E50" s="64"/>
      <c r="F50" s="64"/>
      <c r="G50" s="64">
        <v>36</v>
      </c>
      <c r="H50" s="64">
        <v>42</v>
      </c>
      <c r="I50" s="56">
        <f t="shared" si="0"/>
        <v>78</v>
      </c>
      <c r="J50" s="64">
        <v>8486960898</v>
      </c>
      <c r="K50" s="64" t="s">
        <v>558</v>
      </c>
      <c r="L50" s="64" t="s">
        <v>559</v>
      </c>
      <c r="M50" s="64">
        <v>9864715500</v>
      </c>
      <c r="N50" s="64" t="s">
        <v>749</v>
      </c>
      <c r="O50" s="64">
        <v>9954616313</v>
      </c>
      <c r="P50" s="102">
        <v>43693</v>
      </c>
      <c r="Q50" s="64" t="s">
        <v>528</v>
      </c>
      <c r="R50" s="76">
        <v>23</v>
      </c>
      <c r="S50" s="76" t="s">
        <v>100</v>
      </c>
      <c r="T50" s="18"/>
    </row>
    <row r="51" spans="1:20" x14ac:dyDescent="0.3">
      <c r="A51" s="4">
        <v>47</v>
      </c>
      <c r="B51" s="17" t="s">
        <v>63</v>
      </c>
      <c r="C51" s="64" t="s">
        <v>745</v>
      </c>
      <c r="D51" s="64"/>
      <c r="E51" s="64">
        <v>18180312502</v>
      </c>
      <c r="F51" s="64" t="s">
        <v>376</v>
      </c>
      <c r="G51" s="64">
        <v>0</v>
      </c>
      <c r="H51" s="64">
        <v>0</v>
      </c>
      <c r="I51" s="56">
        <f t="shared" si="0"/>
        <v>0</v>
      </c>
      <c r="J51" s="64">
        <v>9435610469</v>
      </c>
      <c r="K51" s="64" t="s">
        <v>96</v>
      </c>
      <c r="L51" s="64" t="s">
        <v>119</v>
      </c>
      <c r="M51" s="64">
        <v>9613799450</v>
      </c>
      <c r="N51" s="64" t="s">
        <v>537</v>
      </c>
      <c r="O51" s="64">
        <v>9859745079</v>
      </c>
      <c r="P51" s="102">
        <v>43693</v>
      </c>
      <c r="Q51" s="64" t="s">
        <v>528</v>
      </c>
      <c r="R51" s="76">
        <v>12</v>
      </c>
      <c r="S51" s="76" t="s">
        <v>100</v>
      </c>
      <c r="T51" s="18"/>
    </row>
    <row r="52" spans="1:20" x14ac:dyDescent="0.3">
      <c r="A52" s="4">
        <v>48</v>
      </c>
      <c r="B52" s="17" t="s">
        <v>62</v>
      </c>
      <c r="C52" s="64" t="s">
        <v>750</v>
      </c>
      <c r="D52" s="64" t="s">
        <v>23</v>
      </c>
      <c r="E52" s="64">
        <v>18180303005</v>
      </c>
      <c r="F52" s="64" t="s">
        <v>476</v>
      </c>
      <c r="G52" s="64">
        <v>17</v>
      </c>
      <c r="H52" s="64">
        <v>16</v>
      </c>
      <c r="I52" s="56">
        <f t="shared" si="0"/>
        <v>33</v>
      </c>
      <c r="J52" s="64">
        <v>9864109513</v>
      </c>
      <c r="K52" s="64" t="s">
        <v>169</v>
      </c>
      <c r="L52" s="64" t="s">
        <v>479</v>
      </c>
      <c r="M52" s="64">
        <v>9401451597</v>
      </c>
      <c r="N52" s="64" t="s">
        <v>283</v>
      </c>
      <c r="O52" s="64">
        <v>9864238630</v>
      </c>
      <c r="P52" s="102">
        <v>43694</v>
      </c>
      <c r="Q52" s="64" t="s">
        <v>162</v>
      </c>
      <c r="R52" s="76">
        <v>39</v>
      </c>
      <c r="S52" s="76" t="s">
        <v>100</v>
      </c>
      <c r="T52" s="18"/>
    </row>
    <row r="53" spans="1:20" x14ac:dyDescent="0.3">
      <c r="A53" s="4">
        <v>49</v>
      </c>
      <c r="B53" s="17" t="s">
        <v>62</v>
      </c>
      <c r="C53" s="64" t="s">
        <v>751</v>
      </c>
      <c r="D53" s="64" t="s">
        <v>23</v>
      </c>
      <c r="E53" s="64">
        <v>18180303006</v>
      </c>
      <c r="F53" s="64" t="s">
        <v>476</v>
      </c>
      <c r="G53" s="64">
        <v>18</v>
      </c>
      <c r="H53" s="64">
        <v>19</v>
      </c>
      <c r="I53" s="56">
        <f t="shared" si="0"/>
        <v>37</v>
      </c>
      <c r="J53" s="64">
        <v>9864773008</v>
      </c>
      <c r="K53" s="64" t="s">
        <v>169</v>
      </c>
      <c r="L53" s="64" t="s">
        <v>479</v>
      </c>
      <c r="M53" s="64">
        <v>9401451597</v>
      </c>
      <c r="N53" s="64" t="s">
        <v>283</v>
      </c>
      <c r="O53" s="64">
        <v>9864238630</v>
      </c>
      <c r="P53" s="102">
        <v>43694</v>
      </c>
      <c r="Q53" s="64" t="s">
        <v>162</v>
      </c>
      <c r="R53" s="76">
        <v>42</v>
      </c>
      <c r="S53" s="76" t="s">
        <v>100</v>
      </c>
      <c r="T53" s="18"/>
    </row>
    <row r="54" spans="1:20" x14ac:dyDescent="0.3">
      <c r="A54" s="4">
        <v>50</v>
      </c>
      <c r="B54" s="17" t="s">
        <v>63</v>
      </c>
      <c r="C54" s="64" t="s">
        <v>745</v>
      </c>
      <c r="D54" s="64"/>
      <c r="E54" s="64">
        <v>18180312502</v>
      </c>
      <c r="F54" s="64" t="s">
        <v>376</v>
      </c>
      <c r="G54" s="64">
        <v>0</v>
      </c>
      <c r="H54" s="64">
        <v>0</v>
      </c>
      <c r="I54" s="56">
        <f t="shared" si="0"/>
        <v>0</v>
      </c>
      <c r="J54" s="64">
        <v>9435610469</v>
      </c>
      <c r="K54" s="64" t="s">
        <v>96</v>
      </c>
      <c r="L54" s="64" t="s">
        <v>119</v>
      </c>
      <c r="M54" s="64">
        <v>9613799450</v>
      </c>
      <c r="N54" s="64" t="s">
        <v>537</v>
      </c>
      <c r="O54" s="64">
        <v>9859745079</v>
      </c>
      <c r="P54" s="102">
        <v>43693</v>
      </c>
      <c r="Q54" s="64" t="s">
        <v>528</v>
      </c>
      <c r="R54" s="76">
        <v>12</v>
      </c>
      <c r="S54" s="76" t="s">
        <v>100</v>
      </c>
      <c r="T54" s="18"/>
    </row>
    <row r="55" spans="1:20" x14ac:dyDescent="0.3">
      <c r="A55" s="4">
        <v>51</v>
      </c>
      <c r="B55" s="17"/>
      <c r="C55" s="18"/>
      <c r="D55" s="18"/>
      <c r="E55" s="19"/>
      <c r="F55" s="18"/>
      <c r="G55" s="19"/>
      <c r="H55" s="19"/>
      <c r="I55" s="56">
        <f t="shared" si="0"/>
        <v>0</v>
      </c>
      <c r="J55" s="18"/>
      <c r="K55" s="18"/>
      <c r="L55" s="18"/>
      <c r="M55" s="18"/>
      <c r="N55" s="18"/>
      <c r="O55" s="18"/>
      <c r="P55" s="24">
        <v>43695</v>
      </c>
      <c r="Q55" s="18" t="s">
        <v>167</v>
      </c>
      <c r="R55" s="18"/>
      <c r="S55" s="18"/>
      <c r="T55" s="18"/>
    </row>
    <row r="56" spans="1:20" x14ac:dyDescent="0.3">
      <c r="A56" s="4">
        <v>52</v>
      </c>
      <c r="B56" s="17" t="s">
        <v>62</v>
      </c>
      <c r="C56" s="64" t="s">
        <v>600</v>
      </c>
      <c r="D56" s="64" t="s">
        <v>25</v>
      </c>
      <c r="E56" s="64"/>
      <c r="F56" s="64"/>
      <c r="G56" s="64">
        <v>30</v>
      </c>
      <c r="H56" s="64">
        <v>25</v>
      </c>
      <c r="I56" s="56">
        <f t="shared" si="0"/>
        <v>55</v>
      </c>
      <c r="J56" s="64"/>
      <c r="K56" s="64" t="s">
        <v>596</v>
      </c>
      <c r="L56" s="64" t="s">
        <v>597</v>
      </c>
      <c r="M56" s="64">
        <v>9401451591</v>
      </c>
      <c r="N56" s="64" t="s">
        <v>601</v>
      </c>
      <c r="O56" s="64">
        <v>9613594152</v>
      </c>
      <c r="P56" s="102">
        <v>43696</v>
      </c>
      <c r="Q56" s="64" t="s">
        <v>99</v>
      </c>
      <c r="R56" s="76">
        <v>22</v>
      </c>
      <c r="S56" s="76" t="s">
        <v>100</v>
      </c>
      <c r="T56" s="18"/>
    </row>
    <row r="57" spans="1:20" x14ac:dyDescent="0.3">
      <c r="A57" s="4">
        <v>53</v>
      </c>
      <c r="B57" s="17" t="s">
        <v>62</v>
      </c>
      <c r="C57" s="64" t="s">
        <v>752</v>
      </c>
      <c r="D57" s="64" t="s">
        <v>23</v>
      </c>
      <c r="E57" s="64">
        <v>18180312503</v>
      </c>
      <c r="F57" s="64" t="s">
        <v>476</v>
      </c>
      <c r="G57" s="64">
        <v>30</v>
      </c>
      <c r="H57" s="64">
        <v>35</v>
      </c>
      <c r="I57" s="56">
        <f t="shared" si="0"/>
        <v>65</v>
      </c>
      <c r="J57" s="64">
        <v>9864547607</v>
      </c>
      <c r="K57" s="64" t="s">
        <v>596</v>
      </c>
      <c r="L57" s="64" t="s">
        <v>597</v>
      </c>
      <c r="M57" s="64">
        <v>9401451591</v>
      </c>
      <c r="N57" s="64" t="s">
        <v>601</v>
      </c>
      <c r="O57" s="64">
        <v>9613594152</v>
      </c>
      <c r="P57" s="102">
        <v>43696</v>
      </c>
      <c r="Q57" s="64" t="s">
        <v>99</v>
      </c>
      <c r="R57" s="76">
        <v>22</v>
      </c>
      <c r="S57" s="76" t="s">
        <v>100</v>
      </c>
      <c r="T57" s="18"/>
    </row>
    <row r="58" spans="1:20" x14ac:dyDescent="0.3">
      <c r="A58" s="4">
        <v>54</v>
      </c>
      <c r="B58" s="17" t="s">
        <v>63</v>
      </c>
      <c r="C58" s="64" t="s">
        <v>745</v>
      </c>
      <c r="D58" s="64"/>
      <c r="E58" s="64">
        <v>18180312502</v>
      </c>
      <c r="F58" s="64" t="s">
        <v>376</v>
      </c>
      <c r="G58" s="64">
        <v>0</v>
      </c>
      <c r="H58" s="64">
        <v>0</v>
      </c>
      <c r="I58" s="56">
        <f t="shared" si="0"/>
        <v>0</v>
      </c>
      <c r="J58" s="64">
        <v>9435610469</v>
      </c>
      <c r="K58" s="64" t="s">
        <v>96</v>
      </c>
      <c r="L58" s="64" t="s">
        <v>119</v>
      </c>
      <c r="M58" s="64">
        <v>9613799450</v>
      </c>
      <c r="N58" s="64" t="s">
        <v>537</v>
      </c>
      <c r="O58" s="64">
        <v>9859745079</v>
      </c>
      <c r="P58" s="102">
        <v>43696</v>
      </c>
      <c r="Q58" s="64" t="s">
        <v>99</v>
      </c>
      <c r="R58" s="76">
        <v>12</v>
      </c>
      <c r="S58" s="76" t="s">
        <v>100</v>
      </c>
      <c r="T58" s="18"/>
    </row>
    <row r="59" spans="1:20" x14ac:dyDescent="0.3">
      <c r="A59" s="4">
        <v>55</v>
      </c>
      <c r="B59" s="17"/>
      <c r="C59" s="64" t="s">
        <v>753</v>
      </c>
      <c r="D59" s="18"/>
      <c r="E59" s="19"/>
      <c r="F59" s="18"/>
      <c r="G59" s="19"/>
      <c r="H59" s="19"/>
      <c r="I59" s="56">
        <f t="shared" si="0"/>
        <v>0</v>
      </c>
      <c r="J59" s="18"/>
      <c r="K59" s="18"/>
      <c r="L59" s="18"/>
      <c r="M59" s="18"/>
      <c r="N59" s="18"/>
      <c r="O59" s="18"/>
      <c r="P59" s="24">
        <v>43697</v>
      </c>
      <c r="Q59" s="18" t="s">
        <v>116</v>
      </c>
      <c r="R59" s="18"/>
      <c r="S59" s="18"/>
      <c r="T59" s="18"/>
    </row>
    <row r="60" spans="1:20" x14ac:dyDescent="0.3">
      <c r="A60" s="4">
        <v>56</v>
      </c>
      <c r="B60" s="17" t="s">
        <v>62</v>
      </c>
      <c r="C60" s="64" t="s">
        <v>755</v>
      </c>
      <c r="D60" s="64" t="s">
        <v>23</v>
      </c>
      <c r="E60" s="64">
        <v>18180300104</v>
      </c>
      <c r="F60" s="64" t="s">
        <v>476</v>
      </c>
      <c r="G60" s="64">
        <v>90</v>
      </c>
      <c r="H60" s="64">
        <v>82</v>
      </c>
      <c r="I60" s="56">
        <f t="shared" si="0"/>
        <v>172</v>
      </c>
      <c r="J60" s="64">
        <v>9854483210</v>
      </c>
      <c r="K60" s="64" t="s">
        <v>197</v>
      </c>
      <c r="L60" s="64" t="s">
        <v>174</v>
      </c>
      <c r="M60" s="64">
        <v>9401451594</v>
      </c>
      <c r="N60" s="64" t="s">
        <v>140</v>
      </c>
      <c r="O60" s="64">
        <v>9678972896</v>
      </c>
      <c r="P60" s="102">
        <v>43698</v>
      </c>
      <c r="Q60" s="64" t="s">
        <v>135</v>
      </c>
      <c r="R60" s="76">
        <v>20</v>
      </c>
      <c r="S60" s="76" t="s">
        <v>100</v>
      </c>
      <c r="T60" s="18"/>
    </row>
    <row r="61" spans="1:20" x14ac:dyDescent="0.3">
      <c r="A61" s="4">
        <v>57</v>
      </c>
      <c r="B61" s="17"/>
      <c r="C61" s="64" t="s">
        <v>136</v>
      </c>
      <c r="D61" s="64"/>
      <c r="E61" s="64"/>
      <c r="F61" s="64"/>
      <c r="G61" s="64">
        <v>0</v>
      </c>
      <c r="H61" s="64">
        <v>0</v>
      </c>
      <c r="I61" s="56">
        <f t="shared" si="0"/>
        <v>0</v>
      </c>
      <c r="J61" s="64"/>
      <c r="K61" s="64"/>
      <c r="L61" s="64"/>
      <c r="M61" s="64"/>
      <c r="N61" s="64"/>
      <c r="O61" s="64"/>
      <c r="P61" s="102">
        <v>43698</v>
      </c>
      <c r="Q61" s="64" t="s">
        <v>135</v>
      </c>
      <c r="R61" s="76">
        <v>12</v>
      </c>
      <c r="S61" s="76" t="s">
        <v>100</v>
      </c>
      <c r="T61" s="18"/>
    </row>
    <row r="62" spans="1:20" x14ac:dyDescent="0.3">
      <c r="A62" s="4">
        <v>58</v>
      </c>
      <c r="B62" s="17" t="s">
        <v>62</v>
      </c>
      <c r="C62" s="64" t="s">
        <v>756</v>
      </c>
      <c r="D62" s="64" t="s">
        <v>25</v>
      </c>
      <c r="E62" s="64"/>
      <c r="F62" s="64"/>
      <c r="G62" s="64">
        <v>48</v>
      </c>
      <c r="H62" s="64">
        <v>37</v>
      </c>
      <c r="I62" s="56">
        <f t="shared" si="0"/>
        <v>85</v>
      </c>
      <c r="J62" s="64">
        <v>8822423745</v>
      </c>
      <c r="K62" s="64" t="s">
        <v>169</v>
      </c>
      <c r="L62" s="64" t="s">
        <v>479</v>
      </c>
      <c r="M62" s="64">
        <v>9401451597</v>
      </c>
      <c r="N62" s="64" t="s">
        <v>498</v>
      </c>
      <c r="O62" s="64">
        <v>8822451572</v>
      </c>
      <c r="P62" s="102">
        <v>43699</v>
      </c>
      <c r="Q62" s="64" t="s">
        <v>521</v>
      </c>
      <c r="R62" s="76">
        <v>22</v>
      </c>
      <c r="S62" s="76" t="s">
        <v>100</v>
      </c>
      <c r="T62" s="18"/>
    </row>
    <row r="63" spans="1:20" x14ac:dyDescent="0.3">
      <c r="A63" s="4">
        <v>59</v>
      </c>
      <c r="B63" s="17" t="s">
        <v>62</v>
      </c>
      <c r="C63" s="64" t="s">
        <v>757</v>
      </c>
      <c r="D63" s="64" t="s">
        <v>25</v>
      </c>
      <c r="E63" s="64"/>
      <c r="F63" s="64"/>
      <c r="G63" s="64">
        <v>16</v>
      </c>
      <c r="H63" s="64">
        <v>15</v>
      </c>
      <c r="I63" s="56">
        <f t="shared" si="0"/>
        <v>31</v>
      </c>
      <c r="J63" s="64">
        <v>9864488528</v>
      </c>
      <c r="K63" s="64" t="s">
        <v>169</v>
      </c>
      <c r="L63" s="64" t="s">
        <v>479</v>
      </c>
      <c r="M63" s="64">
        <v>9401451597</v>
      </c>
      <c r="N63" s="64" t="s">
        <v>498</v>
      </c>
      <c r="O63" s="64">
        <v>8822451572</v>
      </c>
      <c r="P63" s="102">
        <v>43699</v>
      </c>
      <c r="Q63" s="64" t="s">
        <v>521</v>
      </c>
      <c r="R63" s="76">
        <v>23</v>
      </c>
      <c r="S63" s="76" t="s">
        <v>100</v>
      </c>
      <c r="T63" s="18"/>
    </row>
    <row r="64" spans="1:20" x14ac:dyDescent="0.3">
      <c r="A64" s="4">
        <v>60</v>
      </c>
      <c r="B64" s="17" t="s">
        <v>63</v>
      </c>
      <c r="C64" s="64" t="s">
        <v>745</v>
      </c>
      <c r="D64" s="64"/>
      <c r="E64" s="64">
        <v>18180312502</v>
      </c>
      <c r="F64" s="64" t="s">
        <v>376</v>
      </c>
      <c r="G64" s="64">
        <v>0</v>
      </c>
      <c r="H64" s="64">
        <v>0</v>
      </c>
      <c r="I64" s="56">
        <f t="shared" si="0"/>
        <v>0</v>
      </c>
      <c r="J64" s="64">
        <v>9435610469</v>
      </c>
      <c r="K64" s="64" t="s">
        <v>96</v>
      </c>
      <c r="L64" s="64" t="s">
        <v>119</v>
      </c>
      <c r="M64" s="64">
        <v>9613799450</v>
      </c>
      <c r="N64" s="64" t="s">
        <v>537</v>
      </c>
      <c r="O64" s="64">
        <v>9859745079</v>
      </c>
      <c r="P64" s="102">
        <v>43699</v>
      </c>
      <c r="Q64" s="64" t="s">
        <v>521</v>
      </c>
      <c r="R64" s="76">
        <v>12</v>
      </c>
      <c r="S64" s="76" t="s">
        <v>100</v>
      </c>
      <c r="T64" s="18"/>
    </row>
    <row r="65" spans="1:20" x14ac:dyDescent="0.3">
      <c r="A65" s="4">
        <v>61</v>
      </c>
      <c r="B65" s="17" t="s">
        <v>62</v>
      </c>
      <c r="C65" s="64" t="s">
        <v>627</v>
      </c>
      <c r="D65" s="64" t="s">
        <v>25</v>
      </c>
      <c r="E65" s="64"/>
      <c r="F65" s="64"/>
      <c r="G65" s="64">
        <v>25</v>
      </c>
      <c r="H65" s="64">
        <v>26</v>
      </c>
      <c r="I65" s="56">
        <f t="shared" si="0"/>
        <v>51</v>
      </c>
      <c r="J65" s="64">
        <v>9957892466</v>
      </c>
      <c r="K65" s="64" t="s">
        <v>96</v>
      </c>
      <c r="L65" s="64" t="s">
        <v>119</v>
      </c>
      <c r="M65" s="64">
        <v>9613799450</v>
      </c>
      <c r="N65" s="64" t="s">
        <v>545</v>
      </c>
      <c r="O65" s="64">
        <v>9854664745</v>
      </c>
      <c r="P65" s="102">
        <v>43700</v>
      </c>
      <c r="Q65" s="64" t="s">
        <v>528</v>
      </c>
      <c r="R65" s="76">
        <v>20</v>
      </c>
      <c r="S65" s="76" t="s">
        <v>100</v>
      </c>
      <c r="T65" s="18"/>
    </row>
    <row r="66" spans="1:20" x14ac:dyDescent="0.3">
      <c r="A66" s="4">
        <v>62</v>
      </c>
      <c r="B66" s="17" t="s">
        <v>62</v>
      </c>
      <c r="C66" s="64" t="s">
        <v>758</v>
      </c>
      <c r="D66" s="64" t="s">
        <v>23</v>
      </c>
      <c r="E66" s="64">
        <v>18180301709</v>
      </c>
      <c r="F66" s="64" t="s">
        <v>533</v>
      </c>
      <c r="G66" s="64">
        <v>0</v>
      </c>
      <c r="H66" s="64">
        <v>69</v>
      </c>
      <c r="I66" s="56">
        <f t="shared" si="0"/>
        <v>69</v>
      </c>
      <c r="J66" s="64">
        <v>9859312081</v>
      </c>
      <c r="K66" s="64" t="s">
        <v>96</v>
      </c>
      <c r="L66" s="64" t="s">
        <v>119</v>
      </c>
      <c r="M66" s="64">
        <v>9613799450</v>
      </c>
      <c r="N66" s="64" t="s">
        <v>545</v>
      </c>
      <c r="O66" s="64">
        <v>9854664745</v>
      </c>
      <c r="P66" s="102">
        <v>43700</v>
      </c>
      <c r="Q66" s="64" t="s">
        <v>528</v>
      </c>
      <c r="R66" s="76">
        <v>20</v>
      </c>
      <c r="S66" s="76" t="s">
        <v>100</v>
      </c>
      <c r="T66" s="18"/>
    </row>
    <row r="67" spans="1:20" x14ac:dyDescent="0.3">
      <c r="A67" s="4">
        <v>63</v>
      </c>
      <c r="B67" s="17" t="s">
        <v>63</v>
      </c>
      <c r="C67" s="64" t="s">
        <v>745</v>
      </c>
      <c r="D67" s="64"/>
      <c r="E67" s="64">
        <v>18180312502</v>
      </c>
      <c r="F67" s="64" t="s">
        <v>376</v>
      </c>
      <c r="G67" s="64">
        <v>0</v>
      </c>
      <c r="H67" s="64">
        <v>0</v>
      </c>
      <c r="I67" s="56">
        <f t="shared" si="0"/>
        <v>0</v>
      </c>
      <c r="J67" s="64">
        <v>9435610469</v>
      </c>
      <c r="K67" s="64" t="s">
        <v>96</v>
      </c>
      <c r="L67" s="64" t="s">
        <v>119</v>
      </c>
      <c r="M67" s="64">
        <v>9613799450</v>
      </c>
      <c r="N67" s="64" t="s">
        <v>537</v>
      </c>
      <c r="O67" s="64">
        <v>9859745079</v>
      </c>
      <c r="P67" s="102">
        <v>43700</v>
      </c>
      <c r="Q67" s="64" t="s">
        <v>528</v>
      </c>
      <c r="R67" s="76">
        <v>12</v>
      </c>
      <c r="S67" s="76" t="s">
        <v>100</v>
      </c>
      <c r="T67" s="18"/>
    </row>
    <row r="68" spans="1:20" x14ac:dyDescent="0.3">
      <c r="A68" s="4">
        <v>64</v>
      </c>
      <c r="B68" s="17"/>
      <c r="C68" s="18" t="s">
        <v>759</v>
      </c>
      <c r="D68" s="18"/>
      <c r="E68" s="19"/>
      <c r="F68" s="18"/>
      <c r="G68" s="19"/>
      <c r="H68" s="19"/>
      <c r="I68" s="56">
        <f t="shared" si="0"/>
        <v>0</v>
      </c>
      <c r="J68" s="18"/>
      <c r="K68" s="18"/>
      <c r="L68" s="18"/>
      <c r="M68" s="18"/>
      <c r="N68" s="18"/>
      <c r="O68" s="18"/>
      <c r="P68" s="24">
        <v>43701</v>
      </c>
      <c r="Q68" s="18" t="s">
        <v>162</v>
      </c>
      <c r="R68" s="18"/>
      <c r="S68" s="18"/>
      <c r="T68" s="18"/>
    </row>
    <row r="69" spans="1:20" x14ac:dyDescent="0.3">
      <c r="A69" s="4">
        <v>65</v>
      </c>
      <c r="B69" s="17"/>
      <c r="C69" s="18"/>
      <c r="D69" s="18"/>
      <c r="E69" s="19"/>
      <c r="F69" s="18"/>
      <c r="G69" s="19"/>
      <c r="H69" s="19"/>
      <c r="I69" s="56">
        <f t="shared" si="0"/>
        <v>0</v>
      </c>
      <c r="J69" s="18"/>
      <c r="K69" s="18"/>
      <c r="L69" s="18"/>
      <c r="M69" s="18"/>
      <c r="N69" s="18"/>
      <c r="O69" s="18"/>
      <c r="P69" s="24">
        <v>43702</v>
      </c>
      <c r="Q69" s="18" t="s">
        <v>167</v>
      </c>
      <c r="R69" s="18"/>
      <c r="S69" s="18"/>
      <c r="T69" s="18"/>
    </row>
    <row r="70" spans="1:20" x14ac:dyDescent="0.3">
      <c r="A70" s="4">
        <v>66</v>
      </c>
      <c r="B70" s="17" t="s">
        <v>62</v>
      </c>
      <c r="C70" s="64" t="s">
        <v>760</v>
      </c>
      <c r="D70" s="64" t="s">
        <v>23</v>
      </c>
      <c r="E70" s="64">
        <v>18180302909</v>
      </c>
      <c r="F70" s="64" t="s">
        <v>476</v>
      </c>
      <c r="G70" s="64">
        <v>19</v>
      </c>
      <c r="H70" s="64">
        <v>17</v>
      </c>
      <c r="I70" s="56">
        <f t="shared" ref="I70:I133" si="1">SUM(G70:H70)</f>
        <v>36</v>
      </c>
      <c r="J70" s="64">
        <v>9580443123</v>
      </c>
      <c r="K70" s="64" t="s">
        <v>169</v>
      </c>
      <c r="L70" s="64" t="s">
        <v>479</v>
      </c>
      <c r="M70" s="64">
        <v>9401451597</v>
      </c>
      <c r="N70" s="64" t="s">
        <v>221</v>
      </c>
      <c r="O70" s="64">
        <v>9707868245</v>
      </c>
      <c r="P70" s="102">
        <v>43703</v>
      </c>
      <c r="Q70" s="64" t="s">
        <v>99</v>
      </c>
      <c r="R70" s="76">
        <v>22</v>
      </c>
      <c r="S70" s="76" t="s">
        <v>100</v>
      </c>
      <c r="T70" s="18"/>
    </row>
    <row r="71" spans="1:20" x14ac:dyDescent="0.3">
      <c r="A71" s="4">
        <v>67</v>
      </c>
      <c r="B71" s="17" t="s">
        <v>62</v>
      </c>
      <c r="C71" s="64" t="s">
        <v>761</v>
      </c>
      <c r="D71" s="64" t="s">
        <v>23</v>
      </c>
      <c r="E71" s="64">
        <v>18180303002</v>
      </c>
      <c r="F71" s="64" t="s">
        <v>476</v>
      </c>
      <c r="G71" s="64">
        <v>15</v>
      </c>
      <c r="H71" s="64">
        <v>16</v>
      </c>
      <c r="I71" s="56">
        <f t="shared" si="1"/>
        <v>31</v>
      </c>
      <c r="J71" s="64">
        <v>9854673073</v>
      </c>
      <c r="K71" s="64" t="s">
        <v>169</v>
      </c>
      <c r="L71" s="64" t="s">
        <v>479</v>
      </c>
      <c r="M71" s="64">
        <v>9401451597</v>
      </c>
      <c r="N71" s="64" t="s">
        <v>283</v>
      </c>
      <c r="O71" s="64">
        <v>9864238630</v>
      </c>
      <c r="P71" s="102">
        <v>43703</v>
      </c>
      <c r="Q71" s="64" t="s">
        <v>99</v>
      </c>
      <c r="R71" s="76">
        <v>23</v>
      </c>
      <c r="S71" s="76" t="s">
        <v>100</v>
      </c>
      <c r="T71" s="18"/>
    </row>
    <row r="72" spans="1:20" x14ac:dyDescent="0.3">
      <c r="A72" s="4">
        <v>68</v>
      </c>
      <c r="B72" s="17" t="s">
        <v>63</v>
      </c>
      <c r="C72" s="64" t="s">
        <v>762</v>
      </c>
      <c r="D72" s="64" t="s">
        <v>23</v>
      </c>
      <c r="E72" s="64">
        <v>18180300604</v>
      </c>
      <c r="F72" s="64" t="s">
        <v>476</v>
      </c>
      <c r="G72" s="64">
        <v>34</v>
      </c>
      <c r="H72" s="64">
        <v>38</v>
      </c>
      <c r="I72" s="56">
        <f t="shared" si="1"/>
        <v>72</v>
      </c>
      <c r="J72" s="64">
        <v>9401599502</v>
      </c>
      <c r="K72" s="64" t="s">
        <v>658</v>
      </c>
      <c r="L72" s="64" t="s">
        <v>139</v>
      </c>
      <c r="M72" s="64">
        <v>9401451601</v>
      </c>
      <c r="N72" s="64" t="s">
        <v>667</v>
      </c>
      <c r="O72" s="64">
        <v>94011264431</v>
      </c>
      <c r="P72" s="102">
        <v>43703</v>
      </c>
      <c r="Q72" s="64" t="s">
        <v>99</v>
      </c>
      <c r="R72" s="76">
        <v>26</v>
      </c>
      <c r="S72" s="76" t="s">
        <v>100</v>
      </c>
      <c r="T72" s="18"/>
    </row>
    <row r="73" spans="1:20" x14ac:dyDescent="0.3">
      <c r="A73" s="4">
        <v>69</v>
      </c>
      <c r="B73" s="17" t="s">
        <v>63</v>
      </c>
      <c r="C73" s="64" t="s">
        <v>690</v>
      </c>
      <c r="D73" s="64" t="s">
        <v>25</v>
      </c>
      <c r="E73" s="64"/>
      <c r="F73" s="64"/>
      <c r="G73" s="64">
        <v>23</v>
      </c>
      <c r="H73" s="64">
        <v>25</v>
      </c>
      <c r="I73" s="56">
        <f t="shared" si="1"/>
        <v>48</v>
      </c>
      <c r="J73" s="64">
        <v>9577280987</v>
      </c>
      <c r="K73" s="64" t="s">
        <v>658</v>
      </c>
      <c r="L73" s="64" t="s">
        <v>139</v>
      </c>
      <c r="M73" s="64">
        <v>9401451601</v>
      </c>
      <c r="N73" s="64" t="s">
        <v>667</v>
      </c>
      <c r="O73" s="64">
        <v>94011264431</v>
      </c>
      <c r="P73" s="102">
        <v>43703</v>
      </c>
      <c r="Q73" s="64" t="s">
        <v>99</v>
      </c>
      <c r="R73" s="76">
        <v>20</v>
      </c>
      <c r="S73" s="76" t="s">
        <v>100</v>
      </c>
      <c r="T73" s="18"/>
    </row>
    <row r="74" spans="1:20" x14ac:dyDescent="0.3">
      <c r="A74" s="4">
        <v>70</v>
      </c>
      <c r="B74" s="17" t="s">
        <v>62</v>
      </c>
      <c r="C74" s="64" t="s">
        <v>763</v>
      </c>
      <c r="D74" s="64" t="s">
        <v>23</v>
      </c>
      <c r="E74" s="64">
        <v>18180303003</v>
      </c>
      <c r="F74" s="64" t="s">
        <v>485</v>
      </c>
      <c r="G74" s="64">
        <v>27</v>
      </c>
      <c r="H74" s="64">
        <v>32</v>
      </c>
      <c r="I74" s="56">
        <f t="shared" si="1"/>
        <v>59</v>
      </c>
      <c r="J74" s="64">
        <v>8822739723</v>
      </c>
      <c r="K74" s="64" t="s">
        <v>169</v>
      </c>
      <c r="L74" s="64" t="s">
        <v>479</v>
      </c>
      <c r="M74" s="64">
        <v>9401451597</v>
      </c>
      <c r="N74" s="64" t="s">
        <v>283</v>
      </c>
      <c r="O74" s="64">
        <v>9864238630</v>
      </c>
      <c r="P74" s="102">
        <v>43704</v>
      </c>
      <c r="Q74" s="64" t="s">
        <v>116</v>
      </c>
      <c r="R74" s="76">
        <v>24</v>
      </c>
      <c r="S74" s="76" t="s">
        <v>100</v>
      </c>
      <c r="T74" s="18"/>
    </row>
    <row r="75" spans="1:20" x14ac:dyDescent="0.3">
      <c r="A75" s="4">
        <v>71</v>
      </c>
      <c r="B75" s="17" t="s">
        <v>63</v>
      </c>
      <c r="C75" s="64" t="s">
        <v>764</v>
      </c>
      <c r="D75" s="64" t="s">
        <v>23</v>
      </c>
      <c r="E75" s="64">
        <v>18180300105</v>
      </c>
      <c r="F75" s="64" t="s">
        <v>485</v>
      </c>
      <c r="G75" s="64">
        <v>28</v>
      </c>
      <c r="H75" s="64">
        <v>22</v>
      </c>
      <c r="I75" s="56">
        <f t="shared" si="1"/>
        <v>50</v>
      </c>
      <c r="J75" s="64">
        <v>9577518738</v>
      </c>
      <c r="K75" s="64" t="s">
        <v>197</v>
      </c>
      <c r="L75" s="64" t="s">
        <v>174</v>
      </c>
      <c r="M75" s="64">
        <v>9401451594</v>
      </c>
      <c r="N75" s="64" t="s">
        <v>140</v>
      </c>
      <c r="O75" s="64">
        <v>9678972896</v>
      </c>
      <c r="P75" s="102">
        <v>43704</v>
      </c>
      <c r="Q75" s="64" t="s">
        <v>116</v>
      </c>
      <c r="R75" s="76">
        <v>21</v>
      </c>
      <c r="S75" s="76" t="s">
        <v>100</v>
      </c>
      <c r="T75" s="18"/>
    </row>
    <row r="76" spans="1:20" x14ac:dyDescent="0.3">
      <c r="A76" s="4">
        <v>72</v>
      </c>
      <c r="B76" s="17" t="s">
        <v>63</v>
      </c>
      <c r="C76" s="64" t="s">
        <v>649</v>
      </c>
      <c r="D76" s="64" t="s">
        <v>25</v>
      </c>
      <c r="E76" s="64"/>
      <c r="F76" s="64"/>
      <c r="G76" s="64">
        <v>24</v>
      </c>
      <c r="H76" s="64">
        <v>33</v>
      </c>
      <c r="I76" s="56">
        <f t="shared" si="1"/>
        <v>57</v>
      </c>
      <c r="J76" s="64">
        <v>9707328406</v>
      </c>
      <c r="K76" s="64" t="s">
        <v>197</v>
      </c>
      <c r="L76" s="64" t="s">
        <v>174</v>
      </c>
      <c r="M76" s="64">
        <v>9401451594</v>
      </c>
      <c r="N76" s="64" t="s">
        <v>140</v>
      </c>
      <c r="O76" s="64">
        <v>9678972896</v>
      </c>
      <c r="P76" s="102">
        <v>43704</v>
      </c>
      <c r="Q76" s="64" t="s">
        <v>116</v>
      </c>
      <c r="R76" s="76">
        <v>23</v>
      </c>
      <c r="S76" s="76" t="s">
        <v>100</v>
      </c>
      <c r="T76" s="18"/>
    </row>
    <row r="77" spans="1:20" x14ac:dyDescent="0.3">
      <c r="A77" s="4">
        <v>73</v>
      </c>
      <c r="B77" s="17"/>
      <c r="C77" s="18" t="s">
        <v>136</v>
      </c>
      <c r="D77" s="18"/>
      <c r="E77" s="19"/>
      <c r="F77" s="18"/>
      <c r="G77" s="19"/>
      <c r="H77" s="19"/>
      <c r="I77" s="56">
        <f t="shared" si="1"/>
        <v>0</v>
      </c>
      <c r="J77" s="18"/>
      <c r="K77" s="18"/>
      <c r="L77" s="18"/>
      <c r="M77" s="18"/>
      <c r="N77" s="18"/>
      <c r="O77" s="18"/>
      <c r="P77" s="24">
        <v>43705</v>
      </c>
      <c r="Q77" s="18" t="s">
        <v>135</v>
      </c>
      <c r="R77" s="18"/>
      <c r="S77" s="18"/>
      <c r="T77" s="18"/>
    </row>
    <row r="78" spans="1:20" x14ac:dyDescent="0.3">
      <c r="A78" s="4">
        <v>74</v>
      </c>
      <c r="B78" s="17" t="s">
        <v>63</v>
      </c>
      <c r="C78" s="64" t="s">
        <v>656</v>
      </c>
      <c r="D78" s="64" t="s">
        <v>25</v>
      </c>
      <c r="E78" s="64"/>
      <c r="F78" s="64"/>
      <c r="G78" s="64">
        <v>35</v>
      </c>
      <c r="H78" s="64">
        <v>43</v>
      </c>
      <c r="I78" s="56">
        <f t="shared" si="1"/>
        <v>78</v>
      </c>
      <c r="J78" s="64">
        <v>9508443054</v>
      </c>
      <c r="K78" s="64" t="s">
        <v>658</v>
      </c>
      <c r="L78" s="64" t="s">
        <v>139</v>
      </c>
      <c r="M78" s="64">
        <v>9401451601</v>
      </c>
      <c r="N78" s="64" t="s">
        <v>659</v>
      </c>
      <c r="O78" s="64">
        <v>9957259252</v>
      </c>
      <c r="P78" s="24">
        <v>43705</v>
      </c>
      <c r="Q78" s="18" t="s">
        <v>135</v>
      </c>
      <c r="R78" s="76">
        <v>25</v>
      </c>
      <c r="S78" s="76" t="s">
        <v>100</v>
      </c>
      <c r="T78" s="18"/>
    </row>
    <row r="79" spans="1:20" x14ac:dyDescent="0.3">
      <c r="A79" s="4">
        <v>75</v>
      </c>
      <c r="B79" s="17" t="s">
        <v>63</v>
      </c>
      <c r="C79" s="64" t="s">
        <v>765</v>
      </c>
      <c r="D79" s="64" t="s">
        <v>23</v>
      </c>
      <c r="E79" s="64">
        <v>18180300601</v>
      </c>
      <c r="F79" s="64" t="s">
        <v>476</v>
      </c>
      <c r="G79" s="64">
        <v>9</v>
      </c>
      <c r="H79" s="64">
        <v>8</v>
      </c>
      <c r="I79" s="56">
        <f t="shared" si="1"/>
        <v>17</v>
      </c>
      <c r="J79" s="64">
        <v>9613755672</v>
      </c>
      <c r="K79" s="64" t="s">
        <v>658</v>
      </c>
      <c r="L79" s="64" t="s">
        <v>139</v>
      </c>
      <c r="M79" s="64">
        <v>9401451601</v>
      </c>
      <c r="N79" s="64" t="s">
        <v>667</v>
      </c>
      <c r="O79" s="64">
        <v>94011264431</v>
      </c>
      <c r="P79" s="24">
        <v>43705</v>
      </c>
      <c r="Q79" s="18" t="s">
        <v>135</v>
      </c>
      <c r="R79" s="76">
        <v>25</v>
      </c>
      <c r="S79" s="76" t="s">
        <v>100</v>
      </c>
      <c r="T79" s="18"/>
    </row>
    <row r="80" spans="1:20" x14ac:dyDescent="0.3">
      <c r="A80" s="4">
        <v>76</v>
      </c>
      <c r="B80" s="17" t="s">
        <v>62</v>
      </c>
      <c r="C80" s="64" t="s">
        <v>639</v>
      </c>
      <c r="D80" s="64" t="s">
        <v>25</v>
      </c>
      <c r="E80" s="64"/>
      <c r="F80" s="64"/>
      <c r="G80" s="64">
        <v>19</v>
      </c>
      <c r="H80" s="64">
        <v>15</v>
      </c>
      <c r="I80" s="56">
        <f t="shared" si="1"/>
        <v>34</v>
      </c>
      <c r="J80" s="64">
        <v>7399197269</v>
      </c>
      <c r="K80" s="64" t="s">
        <v>348</v>
      </c>
      <c r="L80" s="64" t="s">
        <v>650</v>
      </c>
      <c r="M80" s="64">
        <v>9401451599</v>
      </c>
      <c r="N80" s="64" t="s">
        <v>645</v>
      </c>
      <c r="O80" s="64">
        <v>9864662099</v>
      </c>
      <c r="P80" s="102">
        <v>43706</v>
      </c>
      <c r="Q80" s="64" t="s">
        <v>141</v>
      </c>
      <c r="R80" s="76">
        <v>12</v>
      </c>
      <c r="S80" s="76" t="s">
        <v>100</v>
      </c>
      <c r="T80" s="18"/>
    </row>
    <row r="81" spans="1:20" x14ac:dyDescent="0.3">
      <c r="A81" s="4">
        <v>77</v>
      </c>
      <c r="B81" s="17" t="s">
        <v>62</v>
      </c>
      <c r="C81" s="64" t="s">
        <v>766</v>
      </c>
      <c r="D81" s="64" t="s">
        <v>25</v>
      </c>
      <c r="E81" s="64"/>
      <c r="F81" s="64"/>
      <c r="G81" s="64">
        <v>41</v>
      </c>
      <c r="H81" s="64">
        <v>37</v>
      </c>
      <c r="I81" s="56">
        <f t="shared" si="1"/>
        <v>78</v>
      </c>
      <c r="J81" s="64">
        <v>9859786244</v>
      </c>
      <c r="K81" s="64" t="s">
        <v>152</v>
      </c>
      <c r="L81" s="64" t="s">
        <v>559</v>
      </c>
      <c r="M81" s="64">
        <v>9864715500</v>
      </c>
      <c r="N81" s="64" t="s">
        <v>154</v>
      </c>
      <c r="O81" s="64">
        <v>9864662099</v>
      </c>
      <c r="P81" s="102">
        <v>43706</v>
      </c>
      <c r="Q81" s="64" t="s">
        <v>141</v>
      </c>
      <c r="R81" s="76">
        <v>10</v>
      </c>
      <c r="S81" s="76" t="s">
        <v>100</v>
      </c>
      <c r="T81" s="18"/>
    </row>
    <row r="82" spans="1:20" x14ac:dyDescent="0.3">
      <c r="A82" s="4">
        <v>78</v>
      </c>
      <c r="B82" s="17" t="s">
        <v>63</v>
      </c>
      <c r="C82" s="64" t="s">
        <v>767</v>
      </c>
      <c r="D82" s="64" t="s">
        <v>23</v>
      </c>
      <c r="E82" s="64">
        <v>18180300102</v>
      </c>
      <c r="F82" s="64" t="s">
        <v>476</v>
      </c>
      <c r="G82" s="64">
        <v>51</v>
      </c>
      <c r="H82" s="64">
        <v>38</v>
      </c>
      <c r="I82" s="56">
        <f t="shared" si="1"/>
        <v>89</v>
      </c>
      <c r="J82" s="64">
        <v>9954449913</v>
      </c>
      <c r="K82" s="64" t="s">
        <v>197</v>
      </c>
      <c r="L82" s="64" t="s">
        <v>174</v>
      </c>
      <c r="M82" s="64">
        <v>9401451594</v>
      </c>
      <c r="N82" s="64" t="s">
        <v>140</v>
      </c>
      <c r="O82" s="64">
        <v>9678972896</v>
      </c>
      <c r="P82" s="102">
        <v>43706</v>
      </c>
      <c r="Q82" s="64" t="s">
        <v>141</v>
      </c>
      <c r="R82" s="76">
        <v>23</v>
      </c>
      <c r="S82" s="76" t="s">
        <v>100</v>
      </c>
      <c r="T82" s="18"/>
    </row>
    <row r="83" spans="1:20" x14ac:dyDescent="0.3">
      <c r="A83" s="4">
        <v>79</v>
      </c>
      <c r="B83" s="17" t="s">
        <v>63</v>
      </c>
      <c r="C83" s="64" t="s">
        <v>768</v>
      </c>
      <c r="D83" s="64" t="s">
        <v>25</v>
      </c>
      <c r="E83" s="64"/>
      <c r="F83" s="64"/>
      <c r="G83" s="64">
        <v>12</v>
      </c>
      <c r="H83" s="64">
        <v>13</v>
      </c>
      <c r="I83" s="56">
        <f t="shared" si="1"/>
        <v>25</v>
      </c>
      <c r="J83" s="64">
        <v>9577964720</v>
      </c>
      <c r="K83" s="64" t="s">
        <v>506</v>
      </c>
      <c r="L83" s="64" t="s">
        <v>174</v>
      </c>
      <c r="M83" s="64">
        <v>9401451594</v>
      </c>
      <c r="N83" s="64" t="s">
        <v>508</v>
      </c>
      <c r="O83" s="64">
        <v>9707586537</v>
      </c>
      <c r="P83" s="102">
        <v>43706</v>
      </c>
      <c r="Q83" s="64" t="s">
        <v>141</v>
      </c>
      <c r="R83" s="76">
        <v>26</v>
      </c>
      <c r="S83" s="76" t="s">
        <v>100</v>
      </c>
      <c r="T83" s="18"/>
    </row>
    <row r="84" spans="1:20" x14ac:dyDescent="0.3">
      <c r="A84" s="4">
        <v>80</v>
      </c>
      <c r="B84" s="17" t="s">
        <v>62</v>
      </c>
      <c r="C84" s="64" t="s">
        <v>769</v>
      </c>
      <c r="D84" s="64" t="s">
        <v>23</v>
      </c>
      <c r="E84" s="64">
        <v>18180302402</v>
      </c>
      <c r="F84" s="64" t="s">
        <v>476</v>
      </c>
      <c r="G84" s="64">
        <v>21</v>
      </c>
      <c r="H84" s="64">
        <v>21</v>
      </c>
      <c r="I84" s="56">
        <f t="shared" si="1"/>
        <v>42</v>
      </c>
      <c r="J84" s="64">
        <v>8876669556</v>
      </c>
      <c r="K84" s="64" t="s">
        <v>169</v>
      </c>
      <c r="L84" s="64" t="s">
        <v>479</v>
      </c>
      <c r="M84" s="64">
        <v>9401451597</v>
      </c>
      <c r="N84" s="64" t="s">
        <v>221</v>
      </c>
      <c r="O84" s="64">
        <v>9707868245</v>
      </c>
      <c r="P84" s="102">
        <v>43707</v>
      </c>
      <c r="Q84" s="64" t="s">
        <v>528</v>
      </c>
      <c r="R84" s="76">
        <v>28</v>
      </c>
      <c r="S84" s="76" t="s">
        <v>100</v>
      </c>
      <c r="T84" s="18"/>
    </row>
    <row r="85" spans="1:20" x14ac:dyDescent="0.3">
      <c r="A85" s="4">
        <v>81</v>
      </c>
      <c r="B85" s="17" t="s">
        <v>62</v>
      </c>
      <c r="C85" s="64" t="s">
        <v>668</v>
      </c>
      <c r="D85" s="64" t="s">
        <v>25</v>
      </c>
      <c r="E85" s="64"/>
      <c r="F85" s="64"/>
      <c r="G85" s="64">
        <v>40</v>
      </c>
      <c r="H85" s="64">
        <v>26</v>
      </c>
      <c r="I85" s="56">
        <f t="shared" si="1"/>
        <v>66</v>
      </c>
      <c r="J85" s="64">
        <v>9864865698</v>
      </c>
      <c r="K85" s="64" t="s">
        <v>169</v>
      </c>
      <c r="L85" s="64" t="s">
        <v>479</v>
      </c>
      <c r="M85" s="64">
        <v>9401451597</v>
      </c>
      <c r="N85" s="64" t="s">
        <v>221</v>
      </c>
      <c r="O85" s="64">
        <v>9707868245</v>
      </c>
      <c r="P85" s="102">
        <v>43707</v>
      </c>
      <c r="Q85" s="64" t="s">
        <v>528</v>
      </c>
      <c r="R85" s="76">
        <v>28</v>
      </c>
      <c r="S85" s="76" t="s">
        <v>100</v>
      </c>
      <c r="T85" s="18"/>
    </row>
    <row r="86" spans="1:20" x14ac:dyDescent="0.3">
      <c r="A86" s="4">
        <v>82</v>
      </c>
      <c r="B86" s="17" t="s">
        <v>63</v>
      </c>
      <c r="C86" s="64" t="s">
        <v>770</v>
      </c>
      <c r="D86" s="64" t="s">
        <v>23</v>
      </c>
      <c r="E86" s="64">
        <v>18180306101</v>
      </c>
      <c r="F86" s="64" t="s">
        <v>476</v>
      </c>
      <c r="G86" s="64">
        <v>27</v>
      </c>
      <c r="H86" s="64">
        <v>31</v>
      </c>
      <c r="I86" s="56">
        <f t="shared" si="1"/>
        <v>58</v>
      </c>
      <c r="J86" s="64">
        <v>9577128244</v>
      </c>
      <c r="K86" s="64" t="s">
        <v>132</v>
      </c>
      <c r="L86" s="64" t="s">
        <v>574</v>
      </c>
      <c r="M86" s="64">
        <v>9401451590</v>
      </c>
      <c r="N86" s="64" t="s">
        <v>542</v>
      </c>
      <c r="O86" s="64">
        <v>9678772903</v>
      </c>
      <c r="P86" s="102">
        <v>43707</v>
      </c>
      <c r="Q86" s="64" t="s">
        <v>528</v>
      </c>
      <c r="R86" s="76">
        <v>27</v>
      </c>
      <c r="S86" s="76" t="s">
        <v>100</v>
      </c>
      <c r="T86" s="18"/>
    </row>
    <row r="87" spans="1:20" x14ac:dyDescent="0.3">
      <c r="A87" s="4">
        <v>83</v>
      </c>
      <c r="B87" s="17" t="s">
        <v>63</v>
      </c>
      <c r="C87" s="64" t="s">
        <v>634</v>
      </c>
      <c r="D87" s="64" t="s">
        <v>25</v>
      </c>
      <c r="E87" s="64"/>
      <c r="F87" s="64"/>
      <c r="G87" s="64">
        <v>29</v>
      </c>
      <c r="H87" s="64">
        <v>23</v>
      </c>
      <c r="I87" s="56">
        <f t="shared" si="1"/>
        <v>52</v>
      </c>
      <c r="J87" s="64">
        <v>8876687724</v>
      </c>
      <c r="K87" s="64" t="s">
        <v>132</v>
      </c>
      <c r="L87" s="64" t="s">
        <v>574</v>
      </c>
      <c r="M87" s="64">
        <v>9401451590</v>
      </c>
      <c r="N87" s="64" t="s">
        <v>542</v>
      </c>
      <c r="O87" s="64">
        <v>9678772903</v>
      </c>
      <c r="P87" s="102">
        <v>43707</v>
      </c>
      <c r="Q87" s="64" t="s">
        <v>528</v>
      </c>
      <c r="R87" s="76">
        <v>27</v>
      </c>
      <c r="S87" s="76" t="s">
        <v>100</v>
      </c>
      <c r="T87" s="18"/>
    </row>
    <row r="88" spans="1:20" x14ac:dyDescent="0.3">
      <c r="A88" s="4">
        <v>84</v>
      </c>
      <c r="B88" s="17" t="s">
        <v>62</v>
      </c>
      <c r="C88" s="64" t="s">
        <v>771</v>
      </c>
      <c r="D88" s="64" t="s">
        <v>25</v>
      </c>
      <c r="E88" s="64"/>
      <c r="F88" s="64"/>
      <c r="G88" s="64">
        <v>33</v>
      </c>
      <c r="H88" s="64">
        <v>33</v>
      </c>
      <c r="I88" s="56">
        <f t="shared" si="1"/>
        <v>66</v>
      </c>
      <c r="J88" s="64">
        <v>9706510070</v>
      </c>
      <c r="K88" s="64" t="s">
        <v>561</v>
      </c>
      <c r="L88" s="64" t="s">
        <v>773</v>
      </c>
      <c r="M88" s="64">
        <v>9401451592</v>
      </c>
      <c r="N88" s="64" t="s">
        <v>563</v>
      </c>
      <c r="O88" s="64">
        <v>9435354468</v>
      </c>
      <c r="P88" s="102">
        <v>43708</v>
      </c>
      <c r="Q88" s="64" t="s">
        <v>162</v>
      </c>
      <c r="R88" s="76">
        <v>10</v>
      </c>
      <c r="S88" s="76" t="s">
        <v>100</v>
      </c>
      <c r="T88" s="18"/>
    </row>
    <row r="89" spans="1:20" x14ac:dyDescent="0.3">
      <c r="A89" s="4">
        <v>85</v>
      </c>
      <c r="B89" s="17" t="s">
        <v>62</v>
      </c>
      <c r="C89" s="64" t="s">
        <v>772</v>
      </c>
      <c r="D89" s="64" t="s">
        <v>25</v>
      </c>
      <c r="E89" s="64"/>
      <c r="F89" s="64"/>
      <c r="G89" s="64">
        <v>15</v>
      </c>
      <c r="H89" s="64">
        <v>28</v>
      </c>
      <c r="I89" s="56">
        <f t="shared" si="1"/>
        <v>43</v>
      </c>
      <c r="J89" s="64">
        <v>9859371573</v>
      </c>
      <c r="K89" s="64" t="s">
        <v>561</v>
      </c>
      <c r="L89" s="64" t="s">
        <v>773</v>
      </c>
      <c r="M89" s="64">
        <v>9401451592</v>
      </c>
      <c r="N89" s="64" t="s">
        <v>563</v>
      </c>
      <c r="O89" s="64">
        <v>9435354468</v>
      </c>
      <c r="P89" s="102">
        <v>43708</v>
      </c>
      <c r="Q89" s="64" t="s">
        <v>162</v>
      </c>
      <c r="R89" s="76">
        <v>12</v>
      </c>
      <c r="S89" s="76" t="s">
        <v>100</v>
      </c>
      <c r="T89" s="18"/>
    </row>
    <row r="90" spans="1:20" x14ac:dyDescent="0.3">
      <c r="A90" s="4">
        <v>86</v>
      </c>
      <c r="B90" s="17" t="s">
        <v>63</v>
      </c>
      <c r="C90" s="64" t="s">
        <v>774</v>
      </c>
      <c r="D90" s="64" t="s">
        <v>23</v>
      </c>
      <c r="E90" s="64">
        <v>18180305801</v>
      </c>
      <c r="F90" s="64" t="s">
        <v>476</v>
      </c>
      <c r="G90" s="64">
        <v>39</v>
      </c>
      <c r="H90" s="64">
        <v>32</v>
      </c>
      <c r="I90" s="56">
        <f t="shared" si="1"/>
        <v>71</v>
      </c>
      <c r="J90" s="64">
        <v>9707831256</v>
      </c>
      <c r="K90" s="64" t="s">
        <v>568</v>
      </c>
      <c r="L90" s="64" t="s">
        <v>562</v>
      </c>
      <c r="M90" s="64">
        <v>9401451598</v>
      </c>
      <c r="N90" s="64" t="s">
        <v>620</v>
      </c>
      <c r="O90" s="64">
        <v>9613468550</v>
      </c>
      <c r="P90" s="102">
        <v>43708</v>
      </c>
      <c r="Q90" s="64" t="s">
        <v>162</v>
      </c>
      <c r="R90" s="76">
        <v>27</v>
      </c>
      <c r="S90" s="76" t="s">
        <v>100</v>
      </c>
      <c r="T90" s="18"/>
    </row>
    <row r="91" spans="1:20" x14ac:dyDescent="0.3">
      <c r="A91" s="4">
        <v>87</v>
      </c>
      <c r="B91" s="17" t="s">
        <v>63</v>
      </c>
      <c r="C91" s="64" t="s">
        <v>619</v>
      </c>
      <c r="D91" s="64" t="s">
        <v>25</v>
      </c>
      <c r="E91" s="64"/>
      <c r="F91" s="64"/>
      <c r="G91" s="64">
        <v>24</v>
      </c>
      <c r="H91" s="64">
        <v>22</v>
      </c>
      <c r="I91" s="56">
        <f t="shared" si="1"/>
        <v>46</v>
      </c>
      <c r="J91" s="64">
        <v>8822671028</v>
      </c>
      <c r="K91" s="64" t="s">
        <v>568</v>
      </c>
      <c r="L91" s="64" t="s">
        <v>562</v>
      </c>
      <c r="M91" s="64">
        <v>9401451598</v>
      </c>
      <c r="N91" s="64" t="s">
        <v>621</v>
      </c>
      <c r="O91" s="64">
        <v>9854808073</v>
      </c>
      <c r="P91" s="102">
        <v>43708</v>
      </c>
      <c r="Q91" s="64" t="s">
        <v>162</v>
      </c>
      <c r="R91" s="76">
        <v>29</v>
      </c>
      <c r="S91" s="76" t="s">
        <v>100</v>
      </c>
      <c r="T91" s="18"/>
    </row>
    <row r="92" spans="1:20" x14ac:dyDescent="0.3">
      <c r="A92" s="4">
        <v>88</v>
      </c>
      <c r="B92" s="17"/>
      <c r="C92" s="18"/>
      <c r="D92" s="18"/>
      <c r="E92" s="19"/>
      <c r="F92" s="18"/>
      <c r="G92" s="19"/>
      <c r="H92" s="19"/>
      <c r="I92" s="56">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56">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56">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56">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6">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6">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56">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56">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x14ac:dyDescent="0.3">
      <c r="A165" s="21" t="s">
        <v>11</v>
      </c>
      <c r="B165" s="38"/>
      <c r="C165" s="21">
        <f>COUNTIFS(C5:C164,"*")</f>
        <v>83</v>
      </c>
      <c r="D165" s="21"/>
      <c r="E165" s="13"/>
      <c r="F165" s="21"/>
      <c r="G165" s="57">
        <f>SUM(G5:G164)</f>
        <v>2392</v>
      </c>
      <c r="H165" s="57">
        <f>SUM(H5:H164)</f>
        <v>2323</v>
      </c>
      <c r="I165" s="57">
        <f>SUM(I5:I164)</f>
        <v>4715</v>
      </c>
      <c r="J165" s="21"/>
      <c r="K165" s="21"/>
      <c r="L165" s="21"/>
      <c r="M165" s="21"/>
      <c r="N165" s="21"/>
      <c r="O165" s="21"/>
      <c r="P165" s="14"/>
      <c r="Q165" s="21"/>
      <c r="R165" s="21"/>
      <c r="S165" s="21"/>
      <c r="T165" s="12"/>
    </row>
    <row r="166" spans="1:20" x14ac:dyDescent="0.3">
      <c r="A166" s="43" t="s">
        <v>62</v>
      </c>
      <c r="B166" s="10">
        <f>COUNTIF(B$5:B$164,"Team 1")</f>
        <v>40</v>
      </c>
      <c r="C166" s="43" t="s">
        <v>25</v>
      </c>
      <c r="D166" s="10">
        <f>COUNTIF(D5:D164,"Anganwadi")</f>
        <v>34</v>
      </c>
    </row>
    <row r="167" spans="1:20" x14ac:dyDescent="0.3">
      <c r="A167" s="43" t="s">
        <v>63</v>
      </c>
      <c r="B167" s="10">
        <f>COUNTIF(B$6:B$164,"Team 2")</f>
        <v>35</v>
      </c>
      <c r="C167" s="43" t="s">
        <v>23</v>
      </c>
      <c r="D167" s="10">
        <f>COUNTIF(D5:D164,"School")</f>
        <v>33</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20" activePane="bottomRight" state="frozen"/>
      <selection pane="topRight" activeCell="C1" sqref="C1"/>
      <selection pane="bottomLeft" activeCell="A5" sqref="A5"/>
      <selection pane="bottomRight" activeCell="S33" sqref="S33"/>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166" t="s">
        <v>70</v>
      </c>
      <c r="B1" s="166"/>
      <c r="C1" s="166"/>
      <c r="D1" s="52"/>
      <c r="E1" s="52"/>
      <c r="F1" s="52"/>
      <c r="G1" s="52"/>
      <c r="H1" s="52"/>
      <c r="I1" s="52"/>
      <c r="J1" s="52"/>
      <c r="K1" s="52"/>
      <c r="L1" s="52"/>
      <c r="M1" s="168"/>
      <c r="N1" s="168"/>
      <c r="O1" s="168"/>
      <c r="P1" s="168"/>
      <c r="Q1" s="168"/>
      <c r="R1" s="168"/>
      <c r="S1" s="168"/>
      <c r="T1" s="168"/>
    </row>
    <row r="2" spans="1:20" x14ac:dyDescent="0.3">
      <c r="A2" s="160" t="s">
        <v>59</v>
      </c>
      <c r="B2" s="161"/>
      <c r="C2" s="161"/>
      <c r="D2" s="25">
        <v>43709</v>
      </c>
      <c r="E2" s="22"/>
      <c r="F2" s="22"/>
      <c r="G2" s="22"/>
      <c r="H2" s="22"/>
      <c r="I2" s="22"/>
      <c r="J2" s="22"/>
      <c r="K2" s="22"/>
      <c r="L2" s="22"/>
      <c r="M2" s="22"/>
      <c r="N2" s="22"/>
      <c r="O2" s="22"/>
      <c r="P2" s="22"/>
      <c r="Q2" s="22"/>
      <c r="R2" s="22"/>
      <c r="S2" s="22"/>
    </row>
    <row r="3" spans="1:20" ht="24" customHeight="1" x14ac:dyDescent="0.3">
      <c r="A3" s="162" t="s">
        <v>14</v>
      </c>
      <c r="B3" s="158" t="s">
        <v>61</v>
      </c>
      <c r="C3" s="163" t="s">
        <v>7</v>
      </c>
      <c r="D3" s="163" t="s">
        <v>55</v>
      </c>
      <c r="E3" s="163" t="s">
        <v>16</v>
      </c>
      <c r="F3" s="164" t="s">
        <v>17</v>
      </c>
      <c r="G3" s="163" t="s">
        <v>8</v>
      </c>
      <c r="H3" s="163"/>
      <c r="I3" s="163"/>
      <c r="J3" s="163" t="s">
        <v>31</v>
      </c>
      <c r="K3" s="158" t="s">
        <v>33</v>
      </c>
      <c r="L3" s="158" t="s">
        <v>50</v>
      </c>
      <c r="M3" s="158" t="s">
        <v>51</v>
      </c>
      <c r="N3" s="158" t="s">
        <v>34</v>
      </c>
      <c r="O3" s="158" t="s">
        <v>35</v>
      </c>
      <c r="P3" s="162" t="s">
        <v>54</v>
      </c>
      <c r="Q3" s="163" t="s">
        <v>52</v>
      </c>
      <c r="R3" s="163" t="s">
        <v>32</v>
      </c>
      <c r="S3" s="163" t="s">
        <v>53</v>
      </c>
      <c r="T3" s="163" t="s">
        <v>13</v>
      </c>
    </row>
    <row r="4" spans="1:20" ht="25.5" customHeight="1" x14ac:dyDescent="0.3">
      <c r="A4" s="162"/>
      <c r="B4" s="165"/>
      <c r="C4" s="163"/>
      <c r="D4" s="163"/>
      <c r="E4" s="163"/>
      <c r="F4" s="164"/>
      <c r="G4" s="23" t="s">
        <v>9</v>
      </c>
      <c r="H4" s="23" t="s">
        <v>10</v>
      </c>
      <c r="I4" s="23" t="s">
        <v>11</v>
      </c>
      <c r="J4" s="163"/>
      <c r="K4" s="159"/>
      <c r="L4" s="159"/>
      <c r="M4" s="159"/>
      <c r="N4" s="159"/>
      <c r="O4" s="159"/>
      <c r="P4" s="162"/>
      <c r="Q4" s="162"/>
      <c r="R4" s="163"/>
      <c r="S4" s="163"/>
      <c r="T4" s="163"/>
    </row>
    <row r="5" spans="1:20" x14ac:dyDescent="0.3">
      <c r="A5" s="4">
        <v>1</v>
      </c>
      <c r="B5" s="17"/>
      <c r="C5" s="54"/>
      <c r="D5" s="47"/>
      <c r="E5" s="17"/>
      <c r="F5" s="54"/>
      <c r="G5" s="17"/>
      <c r="H5" s="17"/>
      <c r="I5" s="58">
        <f>SUM(G5:H5)</f>
        <v>0</v>
      </c>
      <c r="J5" s="54"/>
      <c r="K5" s="54"/>
      <c r="L5" s="54"/>
      <c r="M5" s="54"/>
      <c r="N5" s="54"/>
      <c r="O5" s="54"/>
      <c r="P5" s="48">
        <v>43709</v>
      </c>
      <c r="Q5" s="47" t="s">
        <v>167</v>
      </c>
      <c r="R5" s="47"/>
      <c r="S5" s="18"/>
      <c r="T5" s="18"/>
    </row>
    <row r="6" spans="1:20" x14ac:dyDescent="0.3">
      <c r="A6" s="4">
        <v>2</v>
      </c>
      <c r="B6" s="17"/>
      <c r="C6" s="64" t="s">
        <v>790</v>
      </c>
      <c r="D6" s="64"/>
      <c r="E6" s="64"/>
      <c r="F6" s="64"/>
      <c r="G6" s="64"/>
      <c r="H6" s="64"/>
      <c r="I6" s="58">
        <f t="shared" ref="I6:I69" si="0">SUM(G6:H6)</f>
        <v>0</v>
      </c>
      <c r="J6" s="47"/>
      <c r="K6" s="47"/>
      <c r="L6" s="47"/>
      <c r="M6" s="47"/>
      <c r="N6" s="47"/>
      <c r="O6" s="47"/>
      <c r="P6" s="48">
        <v>43710</v>
      </c>
      <c r="Q6" s="47" t="s">
        <v>99</v>
      </c>
      <c r="R6" s="47"/>
      <c r="S6" s="18"/>
      <c r="T6" s="18"/>
    </row>
    <row r="7" spans="1:20" x14ac:dyDescent="0.3">
      <c r="A7" s="4">
        <v>3</v>
      </c>
      <c r="B7" s="17" t="s">
        <v>62</v>
      </c>
      <c r="C7" s="64" t="s">
        <v>775</v>
      </c>
      <c r="D7" s="64" t="s">
        <v>23</v>
      </c>
      <c r="E7" s="64">
        <v>18180301708</v>
      </c>
      <c r="F7" s="64" t="s">
        <v>476</v>
      </c>
      <c r="G7" s="64">
        <v>125</v>
      </c>
      <c r="H7" s="64">
        <v>105</v>
      </c>
      <c r="I7" s="58">
        <f t="shared" si="0"/>
        <v>230</v>
      </c>
      <c r="J7" s="64">
        <v>7896703782</v>
      </c>
      <c r="K7" s="64" t="s">
        <v>96</v>
      </c>
      <c r="L7" s="64" t="s">
        <v>119</v>
      </c>
      <c r="M7" s="64">
        <v>9613799450</v>
      </c>
      <c r="N7" s="64" t="s">
        <v>776</v>
      </c>
      <c r="O7" s="64">
        <v>9864941964</v>
      </c>
      <c r="P7" s="102">
        <v>43711</v>
      </c>
      <c r="Q7" s="64" t="s">
        <v>116</v>
      </c>
      <c r="R7" s="76">
        <v>19</v>
      </c>
      <c r="S7" s="18" t="s">
        <v>100</v>
      </c>
      <c r="T7" s="18"/>
    </row>
    <row r="8" spans="1:20" x14ac:dyDescent="0.3">
      <c r="A8" s="4">
        <v>4</v>
      </c>
      <c r="B8" s="17" t="s">
        <v>63</v>
      </c>
      <c r="C8" s="64" t="s">
        <v>777</v>
      </c>
      <c r="D8" s="64" t="s">
        <v>23</v>
      </c>
      <c r="E8" s="64">
        <v>18180301002</v>
      </c>
      <c r="F8" s="64" t="s">
        <v>485</v>
      </c>
      <c r="G8" s="64">
        <v>56</v>
      </c>
      <c r="H8" s="64">
        <v>54</v>
      </c>
      <c r="I8" s="58">
        <f t="shared" si="0"/>
        <v>110</v>
      </c>
      <c r="J8" s="64">
        <v>9613359374</v>
      </c>
      <c r="K8" s="64" t="s">
        <v>197</v>
      </c>
      <c r="L8" s="64" t="s">
        <v>198</v>
      </c>
      <c r="M8" s="64">
        <v>9401451604</v>
      </c>
      <c r="N8" s="64" t="s">
        <v>655</v>
      </c>
      <c r="O8" s="64">
        <v>9954611530</v>
      </c>
      <c r="P8" s="102">
        <v>43711</v>
      </c>
      <c r="Q8" s="64" t="s">
        <v>116</v>
      </c>
      <c r="R8" s="76">
        <v>22</v>
      </c>
      <c r="S8" s="76" t="s">
        <v>100</v>
      </c>
      <c r="T8" s="18"/>
    </row>
    <row r="9" spans="1:20" x14ac:dyDescent="0.3">
      <c r="A9" s="4">
        <v>5</v>
      </c>
      <c r="B9" s="17" t="s">
        <v>62</v>
      </c>
      <c r="C9" s="64" t="s">
        <v>775</v>
      </c>
      <c r="D9" s="64" t="s">
        <v>23</v>
      </c>
      <c r="E9" s="64">
        <v>18180301708</v>
      </c>
      <c r="F9" s="64" t="s">
        <v>476</v>
      </c>
      <c r="G9" s="64">
        <v>125</v>
      </c>
      <c r="H9" s="64">
        <v>105</v>
      </c>
      <c r="I9" s="58">
        <f t="shared" si="0"/>
        <v>230</v>
      </c>
      <c r="J9" s="64">
        <v>7896703782</v>
      </c>
      <c r="K9" s="64" t="s">
        <v>96</v>
      </c>
      <c r="L9" s="64" t="s">
        <v>119</v>
      </c>
      <c r="M9" s="64">
        <v>9613799450</v>
      </c>
      <c r="N9" s="64" t="s">
        <v>776</v>
      </c>
      <c r="O9" s="64">
        <v>9864941964</v>
      </c>
      <c r="P9" s="102">
        <v>43712</v>
      </c>
      <c r="Q9" s="64" t="s">
        <v>778</v>
      </c>
      <c r="R9" s="76">
        <v>19</v>
      </c>
      <c r="S9" s="18" t="s">
        <v>100</v>
      </c>
      <c r="T9" s="18"/>
    </row>
    <row r="10" spans="1:20" x14ac:dyDescent="0.3">
      <c r="A10" s="4">
        <v>6</v>
      </c>
      <c r="B10" s="17"/>
      <c r="C10" s="64" t="s">
        <v>136</v>
      </c>
      <c r="D10" s="47"/>
      <c r="E10" s="19"/>
      <c r="F10" s="47"/>
      <c r="G10" s="19"/>
      <c r="H10" s="19"/>
      <c r="I10" s="58">
        <f t="shared" si="0"/>
        <v>0</v>
      </c>
      <c r="J10" s="47"/>
      <c r="K10" s="47"/>
      <c r="L10" s="47"/>
      <c r="M10" s="47"/>
      <c r="N10" s="47"/>
      <c r="O10" s="47"/>
      <c r="P10" s="48">
        <v>43712</v>
      </c>
      <c r="Q10" s="47" t="s">
        <v>778</v>
      </c>
      <c r="R10" s="47"/>
      <c r="S10" s="18"/>
      <c r="T10" s="18"/>
    </row>
    <row r="11" spans="1:20" x14ac:dyDescent="0.3">
      <c r="A11" s="4">
        <v>7</v>
      </c>
      <c r="B11" s="17" t="s">
        <v>62</v>
      </c>
      <c r="C11" s="64" t="s">
        <v>579</v>
      </c>
      <c r="D11" s="64" t="s">
        <v>25</v>
      </c>
      <c r="E11" s="64"/>
      <c r="F11" s="64"/>
      <c r="G11" s="64">
        <v>27</v>
      </c>
      <c r="H11" s="64">
        <v>21</v>
      </c>
      <c r="I11" s="58">
        <f t="shared" si="0"/>
        <v>48</v>
      </c>
      <c r="J11" s="64">
        <v>7399202973</v>
      </c>
      <c r="K11" s="64" t="s">
        <v>241</v>
      </c>
      <c r="L11" s="64" t="s">
        <v>585</v>
      </c>
      <c r="M11" s="64">
        <v>9401451602</v>
      </c>
      <c r="N11" s="64" t="s">
        <v>586</v>
      </c>
      <c r="O11" s="64">
        <v>7399197400</v>
      </c>
      <c r="P11" s="102">
        <v>43713</v>
      </c>
      <c r="Q11" s="64" t="s">
        <v>521</v>
      </c>
      <c r="R11" s="76">
        <v>22</v>
      </c>
      <c r="S11" s="76" t="s">
        <v>100</v>
      </c>
      <c r="T11" s="18"/>
    </row>
    <row r="12" spans="1:20" x14ac:dyDescent="0.3">
      <c r="A12" s="4">
        <v>8</v>
      </c>
      <c r="B12" s="17" t="s">
        <v>62</v>
      </c>
      <c r="C12" s="64" t="s">
        <v>582</v>
      </c>
      <c r="D12" s="64" t="s">
        <v>25</v>
      </c>
      <c r="E12" s="64"/>
      <c r="F12" s="64"/>
      <c r="G12" s="64">
        <v>20</v>
      </c>
      <c r="H12" s="64">
        <v>20</v>
      </c>
      <c r="I12" s="58">
        <f t="shared" si="0"/>
        <v>40</v>
      </c>
      <c r="J12" s="64">
        <v>9707241237</v>
      </c>
      <c r="K12" s="64" t="s">
        <v>241</v>
      </c>
      <c r="L12" s="64" t="s">
        <v>585</v>
      </c>
      <c r="M12" s="64">
        <v>9401451602</v>
      </c>
      <c r="N12" s="64" t="s">
        <v>586</v>
      </c>
      <c r="O12" s="64">
        <v>7399197400</v>
      </c>
      <c r="P12" s="102">
        <v>43713</v>
      </c>
      <c r="Q12" s="64" t="s">
        <v>521</v>
      </c>
      <c r="R12" s="76">
        <v>22</v>
      </c>
      <c r="S12" s="76" t="s">
        <v>100</v>
      </c>
      <c r="T12" s="18"/>
    </row>
    <row r="13" spans="1:20" x14ac:dyDescent="0.3">
      <c r="A13" s="4">
        <v>9</v>
      </c>
      <c r="B13" s="17" t="s">
        <v>62</v>
      </c>
      <c r="C13" s="64" t="s">
        <v>584</v>
      </c>
      <c r="D13" s="64" t="s">
        <v>25</v>
      </c>
      <c r="E13" s="64"/>
      <c r="F13" s="64"/>
      <c r="G13" s="64">
        <v>18</v>
      </c>
      <c r="H13" s="64">
        <v>7</v>
      </c>
      <c r="I13" s="58">
        <f t="shared" si="0"/>
        <v>25</v>
      </c>
      <c r="J13" s="64">
        <v>9957892466</v>
      </c>
      <c r="K13" s="64" t="s">
        <v>241</v>
      </c>
      <c r="L13" s="64" t="s">
        <v>585</v>
      </c>
      <c r="M13" s="64">
        <v>9401451602</v>
      </c>
      <c r="N13" s="64" t="s">
        <v>588</v>
      </c>
      <c r="O13" s="64">
        <v>9859065177</v>
      </c>
      <c r="P13" s="102">
        <v>43713</v>
      </c>
      <c r="Q13" s="64" t="s">
        <v>521</v>
      </c>
      <c r="R13" s="76">
        <v>23</v>
      </c>
      <c r="S13" s="76" t="s">
        <v>100</v>
      </c>
      <c r="T13" s="18"/>
    </row>
    <row r="14" spans="1:20" x14ac:dyDescent="0.3">
      <c r="A14" s="4">
        <v>10</v>
      </c>
      <c r="B14" s="17" t="s">
        <v>63</v>
      </c>
      <c r="C14" s="64" t="s">
        <v>779</v>
      </c>
      <c r="D14" s="64" t="s">
        <v>25</v>
      </c>
      <c r="E14" s="64"/>
      <c r="F14" s="64"/>
      <c r="G14" s="64">
        <v>55</v>
      </c>
      <c r="H14" s="64">
        <v>59</v>
      </c>
      <c r="I14" s="58">
        <f t="shared" si="0"/>
        <v>114</v>
      </c>
      <c r="J14" s="64">
        <v>9864547225</v>
      </c>
      <c r="K14" s="64" t="s">
        <v>96</v>
      </c>
      <c r="L14" s="64" t="s">
        <v>119</v>
      </c>
      <c r="M14" s="64">
        <v>9613799450</v>
      </c>
      <c r="N14" s="64" t="s">
        <v>780</v>
      </c>
      <c r="O14" s="64">
        <v>9864292305</v>
      </c>
      <c r="P14" s="102">
        <v>43713</v>
      </c>
      <c r="Q14" s="64" t="s">
        <v>521</v>
      </c>
      <c r="R14" s="76">
        <v>21</v>
      </c>
      <c r="S14" s="76" t="s">
        <v>100</v>
      </c>
      <c r="T14" s="18"/>
    </row>
    <row r="15" spans="1:20" x14ac:dyDescent="0.3">
      <c r="A15" s="4">
        <v>11</v>
      </c>
      <c r="B15" s="17" t="s">
        <v>62</v>
      </c>
      <c r="C15" s="64" t="s">
        <v>781</v>
      </c>
      <c r="D15" s="64" t="s">
        <v>23</v>
      </c>
      <c r="E15" s="64">
        <v>18180300303</v>
      </c>
      <c r="F15" s="64" t="s">
        <v>476</v>
      </c>
      <c r="G15" s="64">
        <v>60</v>
      </c>
      <c r="H15" s="64">
        <v>77</v>
      </c>
      <c r="I15" s="58">
        <f t="shared" si="0"/>
        <v>137</v>
      </c>
      <c r="J15" s="64">
        <v>7399593530</v>
      </c>
      <c r="K15" s="64" t="s">
        <v>96</v>
      </c>
      <c r="L15" s="64" t="s">
        <v>119</v>
      </c>
      <c r="M15" s="64">
        <v>9613799450</v>
      </c>
      <c r="N15" s="64" t="s">
        <v>776</v>
      </c>
      <c r="O15" s="64">
        <v>9864941964</v>
      </c>
      <c r="P15" s="102">
        <v>43714</v>
      </c>
      <c r="Q15" s="64" t="s">
        <v>528</v>
      </c>
      <c r="R15" s="76">
        <v>21</v>
      </c>
      <c r="S15" s="76" t="s">
        <v>100</v>
      </c>
      <c r="T15" s="18"/>
    </row>
    <row r="16" spans="1:20" x14ac:dyDescent="0.3">
      <c r="A16" s="4">
        <v>12</v>
      </c>
      <c r="B16" s="17" t="s">
        <v>63</v>
      </c>
      <c r="C16" s="64" t="s">
        <v>782</v>
      </c>
      <c r="D16" s="64" t="s">
        <v>25</v>
      </c>
      <c r="E16" s="64"/>
      <c r="F16" s="64"/>
      <c r="G16" s="64">
        <v>28</v>
      </c>
      <c r="H16" s="64">
        <v>38</v>
      </c>
      <c r="I16" s="58">
        <f t="shared" si="0"/>
        <v>66</v>
      </c>
      <c r="J16" s="64">
        <v>9707379963</v>
      </c>
      <c r="K16" s="64" t="s">
        <v>96</v>
      </c>
      <c r="L16" s="64" t="s">
        <v>119</v>
      </c>
      <c r="M16" s="64">
        <v>9613799450</v>
      </c>
      <c r="N16" s="64" t="s">
        <v>780</v>
      </c>
      <c r="O16" s="64">
        <v>9864292305</v>
      </c>
      <c r="P16" s="102">
        <v>43714</v>
      </c>
      <c r="Q16" s="64" t="s">
        <v>528</v>
      </c>
      <c r="R16" s="76">
        <v>18</v>
      </c>
      <c r="S16" s="76" t="s">
        <v>100</v>
      </c>
      <c r="T16" s="18"/>
    </row>
    <row r="17" spans="1:20" x14ac:dyDescent="0.3">
      <c r="A17" s="4">
        <v>13</v>
      </c>
      <c r="B17" s="17" t="s">
        <v>63</v>
      </c>
      <c r="C17" s="64" t="s">
        <v>783</v>
      </c>
      <c r="D17" s="64" t="s">
        <v>25</v>
      </c>
      <c r="E17" s="64"/>
      <c r="F17" s="64"/>
      <c r="G17" s="64">
        <v>31</v>
      </c>
      <c r="H17" s="64">
        <v>21</v>
      </c>
      <c r="I17" s="58">
        <f t="shared" si="0"/>
        <v>52</v>
      </c>
      <c r="J17" s="64">
        <v>9508187990</v>
      </c>
      <c r="K17" s="64" t="s">
        <v>96</v>
      </c>
      <c r="L17" s="64" t="s">
        <v>119</v>
      </c>
      <c r="M17" s="64">
        <v>9613799450</v>
      </c>
      <c r="N17" s="64" t="s">
        <v>780</v>
      </c>
      <c r="O17" s="64">
        <v>9864292305</v>
      </c>
      <c r="P17" s="102">
        <v>43714</v>
      </c>
      <c r="Q17" s="64" t="s">
        <v>528</v>
      </c>
      <c r="R17" s="76">
        <v>18</v>
      </c>
      <c r="S17" s="76" t="s">
        <v>100</v>
      </c>
      <c r="T17" s="18"/>
    </row>
    <row r="18" spans="1:20" ht="30.75" x14ac:dyDescent="0.3">
      <c r="A18" s="4">
        <v>14</v>
      </c>
      <c r="B18" s="17" t="s">
        <v>62</v>
      </c>
      <c r="C18" s="190" t="s">
        <v>784</v>
      </c>
      <c r="D18" s="64" t="s">
        <v>23</v>
      </c>
      <c r="E18" s="64">
        <v>18180310409</v>
      </c>
      <c r="F18" s="64" t="s">
        <v>533</v>
      </c>
      <c r="G18" s="64">
        <v>84</v>
      </c>
      <c r="H18" s="64">
        <v>88</v>
      </c>
      <c r="I18" s="58">
        <f t="shared" si="0"/>
        <v>172</v>
      </c>
      <c r="J18" s="64">
        <v>9954868413</v>
      </c>
      <c r="K18" s="64" t="s">
        <v>152</v>
      </c>
      <c r="L18" s="64" t="s">
        <v>153</v>
      </c>
      <c r="M18" s="64">
        <v>9954786004</v>
      </c>
      <c r="N18" s="64" t="s">
        <v>154</v>
      </c>
      <c r="O18" s="64">
        <v>9864662099</v>
      </c>
      <c r="P18" s="102">
        <v>43715</v>
      </c>
      <c r="Q18" s="64" t="s">
        <v>604</v>
      </c>
      <c r="R18" s="76">
        <v>10</v>
      </c>
      <c r="S18" s="76" t="s">
        <v>100</v>
      </c>
      <c r="T18" s="18"/>
    </row>
    <row r="19" spans="1:20" x14ac:dyDescent="0.3">
      <c r="A19" s="4">
        <v>15</v>
      </c>
      <c r="B19" s="17" t="s">
        <v>63</v>
      </c>
      <c r="C19" s="64" t="s">
        <v>785</v>
      </c>
      <c r="D19" s="64" t="s">
        <v>23</v>
      </c>
      <c r="E19" s="64">
        <v>18180312003</v>
      </c>
      <c r="F19" s="64" t="s">
        <v>533</v>
      </c>
      <c r="G19" s="64">
        <v>290</v>
      </c>
      <c r="H19" s="64">
        <v>260</v>
      </c>
      <c r="I19" s="58">
        <f t="shared" si="0"/>
        <v>550</v>
      </c>
      <c r="J19" s="64">
        <v>9508123915</v>
      </c>
      <c r="K19" s="64" t="s">
        <v>173</v>
      </c>
      <c r="L19" s="64" t="s">
        <v>174</v>
      </c>
      <c r="M19" s="64">
        <v>9401451594</v>
      </c>
      <c r="N19" s="64" t="s">
        <v>226</v>
      </c>
      <c r="O19" s="64">
        <v>9707414385</v>
      </c>
      <c r="P19" s="102">
        <v>43715</v>
      </c>
      <c r="Q19" s="64" t="s">
        <v>604</v>
      </c>
      <c r="R19" s="76">
        <v>26</v>
      </c>
      <c r="S19" s="76" t="s">
        <v>100</v>
      </c>
      <c r="T19" s="18"/>
    </row>
    <row r="20" spans="1:20" x14ac:dyDescent="0.3">
      <c r="A20" s="4">
        <v>16</v>
      </c>
      <c r="B20" s="17"/>
      <c r="C20" s="64" t="s">
        <v>786</v>
      </c>
      <c r="D20" s="64"/>
      <c r="E20" s="64"/>
      <c r="F20" s="64"/>
      <c r="G20" s="64"/>
      <c r="H20" s="64"/>
      <c r="I20" s="58">
        <f t="shared" si="0"/>
        <v>0</v>
      </c>
      <c r="J20" s="64"/>
      <c r="K20" s="64"/>
      <c r="L20" s="64"/>
      <c r="M20" s="64"/>
      <c r="N20" s="64"/>
      <c r="O20" s="64"/>
      <c r="P20" s="102">
        <v>43716</v>
      </c>
      <c r="Q20" s="64" t="s">
        <v>787</v>
      </c>
      <c r="R20" s="76"/>
      <c r="S20" s="76"/>
      <c r="T20" s="18"/>
    </row>
    <row r="21" spans="1:20" ht="30.75" x14ac:dyDescent="0.3">
      <c r="A21" s="4">
        <v>17</v>
      </c>
      <c r="B21" s="17" t="s">
        <v>62</v>
      </c>
      <c r="C21" s="190" t="s">
        <v>788</v>
      </c>
      <c r="D21" s="64"/>
      <c r="E21" s="64">
        <v>18180310409</v>
      </c>
      <c r="F21" s="64" t="s">
        <v>533</v>
      </c>
      <c r="G21" s="64"/>
      <c r="H21" s="64"/>
      <c r="I21" s="58">
        <f t="shared" si="0"/>
        <v>0</v>
      </c>
      <c r="J21" s="64">
        <v>9954868413</v>
      </c>
      <c r="K21" s="64" t="s">
        <v>152</v>
      </c>
      <c r="L21" s="64" t="s">
        <v>153</v>
      </c>
      <c r="M21" s="64">
        <v>9954786004</v>
      </c>
      <c r="N21" s="64" t="s">
        <v>154</v>
      </c>
      <c r="O21" s="64">
        <v>9864662099</v>
      </c>
      <c r="P21" s="102">
        <v>43717</v>
      </c>
      <c r="Q21" s="64" t="s">
        <v>518</v>
      </c>
      <c r="R21" s="76">
        <v>10</v>
      </c>
      <c r="S21" s="76" t="s">
        <v>100</v>
      </c>
      <c r="T21" s="18"/>
    </row>
    <row r="22" spans="1:20" x14ac:dyDescent="0.3">
      <c r="A22" s="4">
        <v>18</v>
      </c>
      <c r="B22" s="17" t="s">
        <v>62</v>
      </c>
      <c r="C22" s="64" t="s">
        <v>789</v>
      </c>
      <c r="D22" s="64" t="s">
        <v>25</v>
      </c>
      <c r="E22" s="64"/>
      <c r="F22" s="64"/>
      <c r="G22" s="64">
        <v>29</v>
      </c>
      <c r="H22" s="64">
        <v>38</v>
      </c>
      <c r="I22" s="58">
        <f t="shared" si="0"/>
        <v>67</v>
      </c>
      <c r="J22" s="64">
        <v>9859785851</v>
      </c>
      <c r="K22" s="64" t="s">
        <v>152</v>
      </c>
      <c r="L22" s="64" t="s">
        <v>153</v>
      </c>
      <c r="M22" s="64">
        <v>9954786004</v>
      </c>
      <c r="N22" s="64" t="s">
        <v>154</v>
      </c>
      <c r="O22" s="64">
        <v>9864662099</v>
      </c>
      <c r="P22" s="102">
        <v>43717</v>
      </c>
      <c r="Q22" s="64" t="s">
        <v>518</v>
      </c>
      <c r="R22" s="76">
        <v>11</v>
      </c>
      <c r="S22" s="76" t="s">
        <v>100</v>
      </c>
      <c r="T22" s="18"/>
    </row>
    <row r="23" spans="1:20" x14ac:dyDescent="0.3">
      <c r="A23" s="4">
        <v>19</v>
      </c>
      <c r="B23" s="17" t="s">
        <v>63</v>
      </c>
      <c r="C23" s="64" t="s">
        <v>785</v>
      </c>
      <c r="D23" s="64"/>
      <c r="E23" s="64">
        <v>18180312003</v>
      </c>
      <c r="F23" s="64" t="s">
        <v>533</v>
      </c>
      <c r="G23" s="64"/>
      <c r="H23" s="64"/>
      <c r="I23" s="58">
        <f t="shared" si="0"/>
        <v>0</v>
      </c>
      <c r="J23" s="64">
        <v>9508123915</v>
      </c>
      <c r="K23" s="64" t="s">
        <v>173</v>
      </c>
      <c r="L23" s="64" t="s">
        <v>174</v>
      </c>
      <c r="M23" s="64">
        <v>9401451594</v>
      </c>
      <c r="N23" s="64" t="s">
        <v>226</v>
      </c>
      <c r="O23" s="64">
        <v>9707414385</v>
      </c>
      <c r="P23" s="102">
        <v>43717</v>
      </c>
      <c r="Q23" s="64" t="s">
        <v>518</v>
      </c>
      <c r="R23" s="76">
        <v>26</v>
      </c>
      <c r="S23" s="76" t="s">
        <v>100</v>
      </c>
      <c r="T23" s="18"/>
    </row>
    <row r="24" spans="1:20" x14ac:dyDescent="0.3">
      <c r="A24" s="4">
        <v>20</v>
      </c>
      <c r="B24" s="17" t="s">
        <v>62</v>
      </c>
      <c r="C24" s="64" t="s">
        <v>791</v>
      </c>
      <c r="D24" s="64" t="s">
        <v>25</v>
      </c>
      <c r="E24" s="64"/>
      <c r="F24" s="64"/>
      <c r="G24" s="64">
        <v>42</v>
      </c>
      <c r="H24" s="64">
        <v>35</v>
      </c>
      <c r="I24" s="58">
        <f t="shared" si="0"/>
        <v>77</v>
      </c>
      <c r="J24" s="64">
        <v>8724961945</v>
      </c>
      <c r="K24" s="64" t="s">
        <v>558</v>
      </c>
      <c r="L24" s="64" t="s">
        <v>559</v>
      </c>
      <c r="M24" s="64">
        <v>9864715500</v>
      </c>
      <c r="N24" s="64" t="s">
        <v>749</v>
      </c>
      <c r="O24" s="64">
        <v>9954616313</v>
      </c>
      <c r="P24" s="102">
        <v>43718</v>
      </c>
      <c r="Q24" s="64" t="s">
        <v>116</v>
      </c>
      <c r="R24" s="76">
        <v>22</v>
      </c>
      <c r="S24" s="76" t="s">
        <v>100</v>
      </c>
      <c r="T24" s="18"/>
    </row>
    <row r="25" spans="1:20" x14ac:dyDescent="0.3">
      <c r="A25" s="4">
        <v>21</v>
      </c>
      <c r="B25" s="17" t="s">
        <v>62</v>
      </c>
      <c r="C25" s="64" t="s">
        <v>792</v>
      </c>
      <c r="D25" s="64" t="s">
        <v>25</v>
      </c>
      <c r="E25" s="64"/>
      <c r="F25" s="64"/>
      <c r="G25" s="64">
        <v>37</v>
      </c>
      <c r="H25" s="64">
        <v>29</v>
      </c>
      <c r="I25" s="58">
        <f t="shared" si="0"/>
        <v>66</v>
      </c>
      <c r="J25" s="64">
        <v>9954380176</v>
      </c>
      <c r="K25" s="64" t="s">
        <v>558</v>
      </c>
      <c r="L25" s="64" t="s">
        <v>559</v>
      </c>
      <c r="M25" s="64">
        <v>9864715500</v>
      </c>
      <c r="N25" s="64" t="s">
        <v>746</v>
      </c>
      <c r="O25" s="64">
        <v>9854708058</v>
      </c>
      <c r="P25" s="102">
        <v>43718</v>
      </c>
      <c r="Q25" s="64" t="s">
        <v>116</v>
      </c>
      <c r="R25" s="76">
        <v>23</v>
      </c>
      <c r="S25" s="76" t="s">
        <v>100</v>
      </c>
      <c r="T25" s="18"/>
    </row>
    <row r="26" spans="1:20" x14ac:dyDescent="0.3">
      <c r="A26" s="4">
        <v>22</v>
      </c>
      <c r="B26" s="17" t="s">
        <v>63</v>
      </c>
      <c r="C26" s="64" t="s">
        <v>785</v>
      </c>
      <c r="D26" s="64"/>
      <c r="E26" s="64">
        <v>18180312003</v>
      </c>
      <c r="F26" s="64" t="s">
        <v>533</v>
      </c>
      <c r="G26" s="64"/>
      <c r="H26" s="64"/>
      <c r="I26" s="58">
        <f t="shared" si="0"/>
        <v>0</v>
      </c>
      <c r="J26" s="64">
        <v>9508123915</v>
      </c>
      <c r="K26" s="64" t="s">
        <v>173</v>
      </c>
      <c r="L26" s="64" t="s">
        <v>174</v>
      </c>
      <c r="M26" s="64">
        <v>9401451594</v>
      </c>
      <c r="N26" s="64" t="s">
        <v>226</v>
      </c>
      <c r="O26" s="64">
        <v>9707414385</v>
      </c>
      <c r="P26" s="102">
        <v>43718</v>
      </c>
      <c r="Q26" s="64" t="s">
        <v>116</v>
      </c>
      <c r="R26" s="76">
        <v>26</v>
      </c>
      <c r="S26" s="76" t="s">
        <v>100</v>
      </c>
      <c r="T26" s="18"/>
    </row>
    <row r="27" spans="1:20" x14ac:dyDescent="0.3">
      <c r="A27" s="4">
        <v>23</v>
      </c>
      <c r="B27" s="17"/>
      <c r="C27" s="47" t="s">
        <v>136</v>
      </c>
      <c r="D27" s="47"/>
      <c r="E27" s="19"/>
      <c r="F27" s="47"/>
      <c r="G27" s="19"/>
      <c r="H27" s="19"/>
      <c r="I27" s="58">
        <f t="shared" si="0"/>
        <v>0</v>
      </c>
      <c r="J27" s="47"/>
      <c r="K27" s="47"/>
      <c r="L27" s="47"/>
      <c r="M27" s="47"/>
      <c r="N27" s="47"/>
      <c r="O27" s="47"/>
      <c r="P27" s="48">
        <v>43719</v>
      </c>
      <c r="Q27" s="47" t="s">
        <v>778</v>
      </c>
      <c r="R27" s="47"/>
      <c r="S27" s="18"/>
      <c r="T27" s="18"/>
    </row>
    <row r="28" spans="1:20" x14ac:dyDescent="0.3">
      <c r="A28" s="4">
        <v>24</v>
      </c>
      <c r="B28" s="17" t="s">
        <v>63</v>
      </c>
      <c r="C28" s="64" t="s">
        <v>785</v>
      </c>
      <c r="D28" s="64"/>
      <c r="E28" s="64">
        <v>18180312003</v>
      </c>
      <c r="F28" s="64" t="s">
        <v>533</v>
      </c>
      <c r="G28" s="64"/>
      <c r="H28" s="64"/>
      <c r="I28" s="58">
        <f t="shared" si="0"/>
        <v>0</v>
      </c>
      <c r="J28" s="64">
        <v>9508123915</v>
      </c>
      <c r="K28" s="64" t="s">
        <v>173</v>
      </c>
      <c r="L28" s="64" t="s">
        <v>174</v>
      </c>
      <c r="M28" s="64">
        <v>9401451594</v>
      </c>
      <c r="N28" s="64" t="s">
        <v>226</v>
      </c>
      <c r="O28" s="64">
        <v>9707414385</v>
      </c>
      <c r="P28" s="48">
        <v>43719</v>
      </c>
      <c r="Q28" s="47" t="s">
        <v>778</v>
      </c>
      <c r="R28" s="76">
        <v>26</v>
      </c>
      <c r="S28" s="76" t="s">
        <v>100</v>
      </c>
      <c r="T28" s="18"/>
    </row>
    <row r="29" spans="1:20" x14ac:dyDescent="0.3">
      <c r="A29" s="4">
        <v>25</v>
      </c>
      <c r="B29" s="17" t="s">
        <v>62</v>
      </c>
      <c r="C29" s="64" t="s">
        <v>792</v>
      </c>
      <c r="D29" s="64"/>
      <c r="E29" s="64"/>
      <c r="F29" s="64"/>
      <c r="G29" s="64"/>
      <c r="H29" s="64"/>
      <c r="I29" s="58">
        <f t="shared" si="0"/>
        <v>0</v>
      </c>
      <c r="J29" s="64">
        <v>9954380176</v>
      </c>
      <c r="K29" s="64" t="s">
        <v>558</v>
      </c>
      <c r="L29" s="64" t="s">
        <v>559</v>
      </c>
      <c r="M29" s="64">
        <v>9864715500</v>
      </c>
      <c r="N29" s="64" t="s">
        <v>746</v>
      </c>
      <c r="O29" s="64">
        <v>9854708058</v>
      </c>
      <c r="P29" s="102">
        <v>43720</v>
      </c>
      <c r="Q29" s="64" t="s">
        <v>521</v>
      </c>
      <c r="R29" s="76">
        <v>23</v>
      </c>
      <c r="S29" s="76" t="s">
        <v>100</v>
      </c>
      <c r="T29" s="18"/>
    </row>
    <row r="30" spans="1:20" x14ac:dyDescent="0.3">
      <c r="A30" s="4">
        <v>26</v>
      </c>
      <c r="B30" s="17" t="s">
        <v>62</v>
      </c>
      <c r="C30" s="64" t="s">
        <v>793</v>
      </c>
      <c r="D30" s="64" t="s">
        <v>25</v>
      </c>
      <c r="E30" s="64"/>
      <c r="F30" s="64"/>
      <c r="G30" s="64">
        <v>49</v>
      </c>
      <c r="H30" s="64">
        <v>39</v>
      </c>
      <c r="I30" s="58">
        <f t="shared" si="0"/>
        <v>88</v>
      </c>
      <c r="J30" s="64">
        <v>8720963326</v>
      </c>
      <c r="K30" s="64" t="s">
        <v>558</v>
      </c>
      <c r="L30" s="64" t="s">
        <v>559</v>
      </c>
      <c r="M30" s="64">
        <v>9864715500</v>
      </c>
      <c r="N30" s="64" t="s">
        <v>794</v>
      </c>
      <c r="O30" s="64">
        <v>7399913944</v>
      </c>
      <c r="P30" s="102">
        <v>43720</v>
      </c>
      <c r="Q30" s="64" t="s">
        <v>521</v>
      </c>
      <c r="R30" s="76">
        <v>22</v>
      </c>
      <c r="S30" s="76" t="s">
        <v>100</v>
      </c>
      <c r="T30" s="18"/>
    </row>
    <row r="31" spans="1:20" x14ac:dyDescent="0.3">
      <c r="A31" s="4">
        <v>27</v>
      </c>
      <c r="B31" s="17" t="s">
        <v>63</v>
      </c>
      <c r="C31" s="64" t="s">
        <v>785</v>
      </c>
      <c r="D31" s="64"/>
      <c r="E31" s="64">
        <v>18180312003</v>
      </c>
      <c r="F31" s="64" t="s">
        <v>533</v>
      </c>
      <c r="G31" s="64"/>
      <c r="H31" s="64"/>
      <c r="I31" s="58">
        <f t="shared" si="0"/>
        <v>0</v>
      </c>
      <c r="J31" s="64">
        <v>9508123915</v>
      </c>
      <c r="K31" s="64" t="s">
        <v>173</v>
      </c>
      <c r="L31" s="64" t="s">
        <v>174</v>
      </c>
      <c r="M31" s="64">
        <v>9401451594</v>
      </c>
      <c r="N31" s="64" t="s">
        <v>226</v>
      </c>
      <c r="O31" s="64">
        <v>9707414385</v>
      </c>
      <c r="P31" s="102">
        <v>43720</v>
      </c>
      <c r="Q31" s="64" t="s">
        <v>521</v>
      </c>
      <c r="R31" s="76">
        <v>26</v>
      </c>
      <c r="S31" s="76" t="s">
        <v>100</v>
      </c>
      <c r="T31" s="18"/>
    </row>
    <row r="32" spans="1:20" x14ac:dyDescent="0.3">
      <c r="A32" s="4">
        <v>28</v>
      </c>
      <c r="B32" s="17" t="s">
        <v>62</v>
      </c>
      <c r="C32" s="64" t="s">
        <v>795</v>
      </c>
      <c r="D32" s="64" t="s">
        <v>23</v>
      </c>
      <c r="E32" s="64">
        <v>18180310402</v>
      </c>
      <c r="F32" s="64" t="s">
        <v>485</v>
      </c>
      <c r="G32" s="64">
        <v>71</v>
      </c>
      <c r="H32" s="64">
        <v>67</v>
      </c>
      <c r="I32" s="58">
        <f t="shared" si="0"/>
        <v>138</v>
      </c>
      <c r="J32" s="64">
        <v>9435796345</v>
      </c>
      <c r="K32" s="64" t="s">
        <v>152</v>
      </c>
      <c r="L32" s="64" t="s">
        <v>153</v>
      </c>
      <c r="M32" s="64">
        <v>9954786004</v>
      </c>
      <c r="N32" s="64" t="s">
        <v>154</v>
      </c>
      <c r="O32" s="64">
        <v>9864662099</v>
      </c>
      <c r="P32" s="102">
        <v>43721</v>
      </c>
      <c r="Q32" s="64" t="s">
        <v>528</v>
      </c>
      <c r="R32" s="76">
        <v>11</v>
      </c>
      <c r="S32" s="76" t="s">
        <v>100</v>
      </c>
      <c r="T32" s="18"/>
    </row>
    <row r="33" spans="1:20" x14ac:dyDescent="0.3">
      <c r="A33" s="4">
        <v>29</v>
      </c>
      <c r="B33" s="17" t="s">
        <v>63</v>
      </c>
      <c r="C33" s="64" t="s">
        <v>785</v>
      </c>
      <c r="D33" s="64"/>
      <c r="E33" s="64">
        <v>18180312003</v>
      </c>
      <c r="F33" s="64" t="s">
        <v>533</v>
      </c>
      <c r="G33" s="64"/>
      <c r="H33" s="64"/>
      <c r="I33" s="58">
        <f t="shared" si="0"/>
        <v>0</v>
      </c>
      <c r="J33" s="64">
        <v>9508123915</v>
      </c>
      <c r="K33" s="64" t="s">
        <v>173</v>
      </c>
      <c r="L33" s="64" t="s">
        <v>174</v>
      </c>
      <c r="M33" s="64">
        <v>9401451594</v>
      </c>
      <c r="N33" s="64" t="s">
        <v>226</v>
      </c>
      <c r="O33" s="64">
        <v>9707414385</v>
      </c>
      <c r="P33" s="102">
        <v>43721</v>
      </c>
      <c r="Q33" s="64" t="s">
        <v>528</v>
      </c>
      <c r="R33" s="76">
        <v>26</v>
      </c>
      <c r="S33" s="76" t="s">
        <v>100</v>
      </c>
      <c r="T33" s="18"/>
    </row>
    <row r="34" spans="1:20" x14ac:dyDescent="0.3">
      <c r="A34" s="4">
        <v>30</v>
      </c>
      <c r="B34" s="17" t="s">
        <v>62</v>
      </c>
      <c r="C34" s="64" t="s">
        <v>795</v>
      </c>
      <c r="D34" s="64"/>
      <c r="E34" s="64">
        <v>18180310402</v>
      </c>
      <c r="F34" s="64" t="s">
        <v>485</v>
      </c>
      <c r="G34" s="64"/>
      <c r="H34" s="64"/>
      <c r="I34" s="58">
        <f t="shared" si="0"/>
        <v>0</v>
      </c>
      <c r="J34" s="64">
        <v>9435796345</v>
      </c>
      <c r="K34" s="64" t="s">
        <v>152</v>
      </c>
      <c r="L34" s="64" t="s">
        <v>153</v>
      </c>
      <c r="M34" s="64">
        <v>9954786004</v>
      </c>
      <c r="N34" s="64" t="s">
        <v>154</v>
      </c>
      <c r="O34" s="64">
        <v>9864662099</v>
      </c>
      <c r="P34" s="102">
        <v>43722</v>
      </c>
      <c r="Q34" s="64" t="s">
        <v>604</v>
      </c>
      <c r="R34" s="76">
        <v>11</v>
      </c>
      <c r="S34" s="76" t="s">
        <v>100</v>
      </c>
      <c r="T34" s="18"/>
    </row>
    <row r="35" spans="1:20" x14ac:dyDescent="0.3">
      <c r="A35" s="4">
        <v>31</v>
      </c>
      <c r="B35" s="17" t="s">
        <v>62</v>
      </c>
      <c r="C35" s="64" t="s">
        <v>796</v>
      </c>
      <c r="D35" s="64" t="s">
        <v>25</v>
      </c>
      <c r="E35" s="64"/>
      <c r="F35" s="64"/>
      <c r="G35" s="64">
        <v>48</v>
      </c>
      <c r="H35" s="64">
        <v>48</v>
      </c>
      <c r="I35" s="58">
        <f t="shared" si="0"/>
        <v>96</v>
      </c>
      <c r="J35" s="64">
        <v>9859786244</v>
      </c>
      <c r="K35" s="64" t="s">
        <v>596</v>
      </c>
      <c r="L35" s="64" t="s">
        <v>597</v>
      </c>
      <c r="M35" s="64">
        <v>9401451591</v>
      </c>
      <c r="N35" s="64" t="s">
        <v>797</v>
      </c>
      <c r="O35" s="64">
        <v>9854916669</v>
      </c>
      <c r="P35" s="102">
        <v>43722</v>
      </c>
      <c r="Q35" s="64" t="s">
        <v>604</v>
      </c>
      <c r="R35" s="76">
        <v>25</v>
      </c>
      <c r="S35" s="76" t="s">
        <v>100</v>
      </c>
      <c r="T35" s="18"/>
    </row>
    <row r="36" spans="1:20" x14ac:dyDescent="0.3">
      <c r="A36" s="4">
        <v>32</v>
      </c>
      <c r="B36" s="17" t="s">
        <v>63</v>
      </c>
      <c r="C36" s="64" t="s">
        <v>798</v>
      </c>
      <c r="D36" s="64" t="s">
        <v>23</v>
      </c>
      <c r="E36" s="64">
        <v>18180301001</v>
      </c>
      <c r="F36" s="64" t="s">
        <v>476</v>
      </c>
      <c r="G36" s="64">
        <v>39</v>
      </c>
      <c r="H36" s="64">
        <v>34</v>
      </c>
      <c r="I36" s="58">
        <f t="shared" si="0"/>
        <v>73</v>
      </c>
      <c r="J36" s="64">
        <v>9854172911</v>
      </c>
      <c r="K36" s="64" t="s">
        <v>197</v>
      </c>
      <c r="L36" s="64" t="s">
        <v>198</v>
      </c>
      <c r="M36" s="64">
        <v>9401451604</v>
      </c>
      <c r="N36" s="64" t="s">
        <v>655</v>
      </c>
      <c r="O36" s="64">
        <v>9954611530</v>
      </c>
      <c r="P36" s="102">
        <v>43722</v>
      </c>
      <c r="Q36" s="64" t="s">
        <v>604</v>
      </c>
      <c r="R36" s="76">
        <v>27</v>
      </c>
      <c r="S36" s="76" t="s">
        <v>100</v>
      </c>
      <c r="T36" s="18"/>
    </row>
    <row r="37" spans="1:20" x14ac:dyDescent="0.3">
      <c r="A37" s="4">
        <v>33</v>
      </c>
      <c r="B37" s="17" t="s">
        <v>63</v>
      </c>
      <c r="C37" s="64" t="s">
        <v>654</v>
      </c>
      <c r="D37" s="64" t="s">
        <v>25</v>
      </c>
      <c r="E37" s="64"/>
      <c r="F37" s="64"/>
      <c r="G37" s="64">
        <v>21</v>
      </c>
      <c r="H37" s="64">
        <v>19</v>
      </c>
      <c r="I37" s="58">
        <f t="shared" si="0"/>
        <v>40</v>
      </c>
      <c r="J37" s="64">
        <v>9707867360</v>
      </c>
      <c r="K37" s="64" t="s">
        <v>197</v>
      </c>
      <c r="L37" s="64" t="s">
        <v>198</v>
      </c>
      <c r="M37" s="64">
        <v>9401451604</v>
      </c>
      <c r="N37" s="64" t="s">
        <v>655</v>
      </c>
      <c r="O37" s="64">
        <v>9954611530</v>
      </c>
      <c r="P37" s="102">
        <v>43722</v>
      </c>
      <c r="Q37" s="64" t="s">
        <v>604</v>
      </c>
      <c r="R37" s="76">
        <v>27</v>
      </c>
      <c r="S37" s="76" t="s">
        <v>100</v>
      </c>
      <c r="T37" s="18"/>
    </row>
    <row r="38" spans="1:20" x14ac:dyDescent="0.3">
      <c r="A38" s="4">
        <v>34</v>
      </c>
      <c r="B38" s="17"/>
      <c r="C38" s="64"/>
      <c r="D38" s="64"/>
      <c r="E38" s="64"/>
      <c r="F38" s="64"/>
      <c r="G38" s="64"/>
      <c r="H38" s="64"/>
      <c r="I38" s="58">
        <f t="shared" si="0"/>
        <v>0</v>
      </c>
      <c r="J38" s="64"/>
      <c r="K38" s="64"/>
      <c r="L38" s="64"/>
      <c r="M38" s="64"/>
      <c r="N38" s="64"/>
      <c r="O38" s="64"/>
      <c r="P38" s="102">
        <v>43723</v>
      </c>
      <c r="Q38" s="64" t="s">
        <v>167</v>
      </c>
      <c r="R38" s="76">
        <v>23</v>
      </c>
      <c r="S38" s="76" t="s">
        <v>100</v>
      </c>
      <c r="T38" s="18"/>
    </row>
    <row r="39" spans="1:20" x14ac:dyDescent="0.3">
      <c r="A39" s="4">
        <v>35</v>
      </c>
      <c r="B39" s="17" t="s">
        <v>62</v>
      </c>
      <c r="C39" s="64" t="s">
        <v>799</v>
      </c>
      <c r="D39" s="64" t="s">
        <v>23</v>
      </c>
      <c r="E39" s="64">
        <v>18180308202</v>
      </c>
      <c r="F39" s="64" t="s">
        <v>485</v>
      </c>
      <c r="G39" s="64">
        <v>51</v>
      </c>
      <c r="H39" s="64">
        <v>46</v>
      </c>
      <c r="I39" s="58">
        <f t="shared" si="0"/>
        <v>97</v>
      </c>
      <c r="J39" s="64">
        <v>9577013855</v>
      </c>
      <c r="K39" s="64" t="s">
        <v>605</v>
      </c>
      <c r="L39" s="64" t="s">
        <v>606</v>
      </c>
      <c r="M39" s="64">
        <v>9401451600</v>
      </c>
      <c r="N39" s="64" t="s">
        <v>636</v>
      </c>
      <c r="O39" s="64">
        <v>9678772903</v>
      </c>
      <c r="P39" s="102">
        <v>43724</v>
      </c>
      <c r="Q39" s="64" t="s">
        <v>99</v>
      </c>
      <c r="R39" s="76">
        <v>23</v>
      </c>
      <c r="S39" s="76" t="s">
        <v>100</v>
      </c>
      <c r="T39" s="18"/>
    </row>
    <row r="40" spans="1:20" x14ac:dyDescent="0.3">
      <c r="A40" s="4">
        <v>36</v>
      </c>
      <c r="B40" s="17" t="s">
        <v>63</v>
      </c>
      <c r="C40" s="64" t="s">
        <v>800</v>
      </c>
      <c r="D40" s="64" t="s">
        <v>23</v>
      </c>
      <c r="E40" s="64">
        <v>18180301007</v>
      </c>
      <c r="F40" s="64" t="s">
        <v>376</v>
      </c>
      <c r="G40" s="64">
        <v>57</v>
      </c>
      <c r="H40" s="64">
        <v>52</v>
      </c>
      <c r="I40" s="58">
        <f t="shared" si="0"/>
        <v>109</v>
      </c>
      <c r="J40" s="64">
        <v>9707190234</v>
      </c>
      <c r="K40" s="64" t="s">
        <v>197</v>
      </c>
      <c r="L40" s="64" t="s">
        <v>198</v>
      </c>
      <c r="M40" s="64">
        <v>9401451604</v>
      </c>
      <c r="N40" s="64" t="s">
        <v>655</v>
      </c>
      <c r="O40" s="64">
        <v>9954611530</v>
      </c>
      <c r="P40" s="102">
        <v>43724</v>
      </c>
      <c r="Q40" s="64" t="s">
        <v>99</v>
      </c>
      <c r="R40" s="76">
        <v>23</v>
      </c>
      <c r="S40" s="76" t="s">
        <v>100</v>
      </c>
      <c r="T40" s="18"/>
    </row>
    <row r="41" spans="1:20" x14ac:dyDescent="0.3">
      <c r="A41" s="4">
        <v>37</v>
      </c>
      <c r="B41" s="17" t="s">
        <v>62</v>
      </c>
      <c r="C41" s="64" t="s">
        <v>591</v>
      </c>
      <c r="D41" s="64" t="s">
        <v>25</v>
      </c>
      <c r="E41" s="64"/>
      <c r="F41" s="64"/>
      <c r="G41" s="64">
        <v>36</v>
      </c>
      <c r="H41" s="64">
        <v>30</v>
      </c>
      <c r="I41" s="58">
        <f t="shared" si="0"/>
        <v>66</v>
      </c>
      <c r="J41" s="64"/>
      <c r="K41" s="64" t="s">
        <v>506</v>
      </c>
      <c r="L41" s="64" t="s">
        <v>507</v>
      </c>
      <c r="M41" s="64">
        <v>9401451605</v>
      </c>
      <c r="N41" s="64" t="s">
        <v>508</v>
      </c>
      <c r="O41" s="64">
        <v>9707586537</v>
      </c>
      <c r="P41" s="102">
        <v>43725</v>
      </c>
      <c r="Q41" s="64" t="s">
        <v>116</v>
      </c>
      <c r="R41" s="76">
        <v>22</v>
      </c>
      <c r="S41" s="76" t="s">
        <v>100</v>
      </c>
      <c r="T41" s="18"/>
    </row>
    <row r="42" spans="1:20" x14ac:dyDescent="0.3">
      <c r="A42" s="4">
        <v>38</v>
      </c>
      <c r="B42" s="17" t="s">
        <v>62</v>
      </c>
      <c r="C42" s="64" t="s">
        <v>592</v>
      </c>
      <c r="D42" s="64" t="s">
        <v>25</v>
      </c>
      <c r="E42" s="64"/>
      <c r="F42" s="64"/>
      <c r="G42" s="64">
        <v>18</v>
      </c>
      <c r="H42" s="64">
        <v>21</v>
      </c>
      <c r="I42" s="58">
        <f t="shared" si="0"/>
        <v>39</v>
      </c>
      <c r="J42" s="64">
        <v>9954407811</v>
      </c>
      <c r="K42" s="64" t="s">
        <v>506</v>
      </c>
      <c r="L42" s="64" t="s">
        <v>507</v>
      </c>
      <c r="M42" s="64">
        <v>9401451605</v>
      </c>
      <c r="N42" s="64" t="s">
        <v>508</v>
      </c>
      <c r="O42" s="64">
        <v>9707586537</v>
      </c>
      <c r="P42" s="102">
        <v>43725</v>
      </c>
      <c r="Q42" s="64" t="s">
        <v>116</v>
      </c>
      <c r="R42" s="76">
        <v>22</v>
      </c>
      <c r="S42" s="76" t="s">
        <v>100</v>
      </c>
      <c r="T42" s="18"/>
    </row>
    <row r="43" spans="1:20" x14ac:dyDescent="0.3">
      <c r="A43" s="4">
        <v>39</v>
      </c>
      <c r="B43" s="17" t="s">
        <v>63</v>
      </c>
      <c r="C43" s="64" t="s">
        <v>801</v>
      </c>
      <c r="D43" s="64" t="s">
        <v>25</v>
      </c>
      <c r="E43" s="64"/>
      <c r="F43" s="64"/>
      <c r="G43" s="64">
        <v>44</v>
      </c>
      <c r="H43" s="64">
        <v>35</v>
      </c>
      <c r="I43" s="58">
        <f t="shared" si="0"/>
        <v>79</v>
      </c>
      <c r="J43" s="64">
        <v>9859789255</v>
      </c>
      <c r="K43" s="64" t="s">
        <v>197</v>
      </c>
      <c r="L43" s="64" t="s">
        <v>198</v>
      </c>
      <c r="M43" s="64">
        <v>9401451604</v>
      </c>
      <c r="N43" s="64" t="s">
        <v>140</v>
      </c>
      <c r="O43" s="64">
        <v>9678972896</v>
      </c>
      <c r="P43" s="102">
        <v>43725</v>
      </c>
      <c r="Q43" s="64" t="s">
        <v>116</v>
      </c>
      <c r="R43" s="76">
        <v>26</v>
      </c>
      <c r="S43" s="76" t="s">
        <v>100</v>
      </c>
      <c r="T43" s="18"/>
    </row>
    <row r="44" spans="1:20" x14ac:dyDescent="0.3">
      <c r="A44" s="4">
        <v>40</v>
      </c>
      <c r="B44" s="17" t="s">
        <v>63</v>
      </c>
      <c r="C44" s="64" t="s">
        <v>674</v>
      </c>
      <c r="D44" s="64" t="s">
        <v>25</v>
      </c>
      <c r="E44" s="64"/>
      <c r="F44" s="64"/>
      <c r="G44" s="64">
        <v>12</v>
      </c>
      <c r="H44" s="64">
        <v>22</v>
      </c>
      <c r="I44" s="58">
        <f t="shared" si="0"/>
        <v>34</v>
      </c>
      <c r="J44" s="64">
        <v>9859789255</v>
      </c>
      <c r="K44" s="64" t="s">
        <v>197</v>
      </c>
      <c r="L44" s="64" t="s">
        <v>198</v>
      </c>
      <c r="M44" s="64">
        <v>9401451604</v>
      </c>
      <c r="N44" s="64" t="s">
        <v>140</v>
      </c>
      <c r="O44" s="64">
        <v>9678972896</v>
      </c>
      <c r="P44" s="102">
        <v>43725</v>
      </c>
      <c r="Q44" s="64" t="s">
        <v>116</v>
      </c>
      <c r="R44" s="76">
        <v>22</v>
      </c>
      <c r="S44" s="76" t="s">
        <v>100</v>
      </c>
      <c r="T44" s="18"/>
    </row>
    <row r="45" spans="1:20" x14ac:dyDescent="0.3">
      <c r="A45" s="4">
        <v>41</v>
      </c>
      <c r="B45" s="17"/>
      <c r="C45" s="47" t="s">
        <v>136</v>
      </c>
      <c r="D45" s="47"/>
      <c r="E45" s="19"/>
      <c r="F45" s="47"/>
      <c r="G45" s="19"/>
      <c r="H45" s="19"/>
      <c r="I45" s="58">
        <f t="shared" si="0"/>
        <v>0</v>
      </c>
      <c r="J45" s="47"/>
      <c r="K45" s="47"/>
      <c r="L45" s="47"/>
      <c r="M45" s="47"/>
      <c r="N45" s="47"/>
      <c r="O45" s="47"/>
      <c r="P45" s="48">
        <v>43726</v>
      </c>
      <c r="Q45" s="47" t="s">
        <v>778</v>
      </c>
      <c r="R45" s="47"/>
      <c r="S45" s="18"/>
      <c r="T45" s="18"/>
    </row>
    <row r="46" spans="1:20" x14ac:dyDescent="0.3">
      <c r="A46" s="4">
        <v>42</v>
      </c>
      <c r="B46" s="17" t="s">
        <v>63</v>
      </c>
      <c r="C46" s="64" t="s">
        <v>802</v>
      </c>
      <c r="D46" s="64" t="s">
        <v>25</v>
      </c>
      <c r="E46" s="64"/>
      <c r="F46" s="64"/>
      <c r="G46" s="64">
        <v>35</v>
      </c>
      <c r="H46" s="64">
        <v>52</v>
      </c>
      <c r="I46" s="58">
        <f t="shared" si="0"/>
        <v>87</v>
      </c>
      <c r="J46" s="64">
        <v>9707040165</v>
      </c>
      <c r="K46" s="64" t="s">
        <v>96</v>
      </c>
      <c r="L46" s="64" t="s">
        <v>119</v>
      </c>
      <c r="M46" s="64">
        <v>9613799450</v>
      </c>
      <c r="N46" s="64" t="s">
        <v>804</v>
      </c>
      <c r="O46" s="64">
        <v>9577973503</v>
      </c>
      <c r="P46" s="48">
        <v>43726</v>
      </c>
      <c r="Q46" s="47" t="s">
        <v>778</v>
      </c>
      <c r="R46" s="76">
        <v>19</v>
      </c>
      <c r="S46" s="76" t="s">
        <v>100</v>
      </c>
      <c r="T46" s="18"/>
    </row>
    <row r="47" spans="1:20" x14ac:dyDescent="0.3">
      <c r="A47" s="4">
        <v>43</v>
      </c>
      <c r="B47" s="17" t="s">
        <v>63</v>
      </c>
      <c r="C47" s="64" t="s">
        <v>803</v>
      </c>
      <c r="D47" s="64" t="s">
        <v>23</v>
      </c>
      <c r="E47" s="64">
        <v>18180311807</v>
      </c>
      <c r="F47" s="64" t="s">
        <v>476</v>
      </c>
      <c r="G47" s="64">
        <v>13</v>
      </c>
      <c r="H47" s="64">
        <v>10</v>
      </c>
      <c r="I47" s="58">
        <f t="shared" si="0"/>
        <v>23</v>
      </c>
      <c r="J47" s="64">
        <v>9854215915</v>
      </c>
      <c r="K47" s="64" t="s">
        <v>96</v>
      </c>
      <c r="L47" s="64" t="s">
        <v>119</v>
      </c>
      <c r="M47" s="64">
        <v>9613799450</v>
      </c>
      <c r="N47" s="64" t="s">
        <v>805</v>
      </c>
      <c r="O47" s="64">
        <v>9864292305</v>
      </c>
      <c r="P47" s="48">
        <v>43726</v>
      </c>
      <c r="Q47" s="47" t="s">
        <v>778</v>
      </c>
      <c r="R47" s="76">
        <v>18</v>
      </c>
      <c r="S47" s="76" t="s">
        <v>100</v>
      </c>
      <c r="T47" s="18"/>
    </row>
    <row r="48" spans="1:20" x14ac:dyDescent="0.3">
      <c r="A48" s="4">
        <v>44</v>
      </c>
      <c r="B48" s="17" t="s">
        <v>62</v>
      </c>
      <c r="C48" s="64" t="s">
        <v>806</v>
      </c>
      <c r="D48" s="64" t="s">
        <v>23</v>
      </c>
      <c r="E48" s="64">
        <v>18180307302</v>
      </c>
      <c r="F48" s="64" t="s">
        <v>476</v>
      </c>
      <c r="G48" s="64">
        <v>35</v>
      </c>
      <c r="H48" s="64">
        <v>29</v>
      </c>
      <c r="I48" s="58">
        <f t="shared" si="0"/>
        <v>64</v>
      </c>
      <c r="J48" s="64">
        <v>8724081264</v>
      </c>
      <c r="K48" s="64" t="s">
        <v>558</v>
      </c>
      <c r="L48" s="64" t="s">
        <v>559</v>
      </c>
      <c r="M48" s="64">
        <v>9864715500</v>
      </c>
      <c r="N48" s="64" t="s">
        <v>812</v>
      </c>
      <c r="O48" s="64">
        <v>7399913944</v>
      </c>
      <c r="P48" s="102">
        <v>43727</v>
      </c>
      <c r="Q48" s="64" t="s">
        <v>521</v>
      </c>
      <c r="R48" s="76">
        <v>22</v>
      </c>
      <c r="S48" s="76" t="s">
        <v>100</v>
      </c>
      <c r="T48" s="18"/>
    </row>
    <row r="49" spans="1:20" x14ac:dyDescent="0.3">
      <c r="A49" s="4">
        <v>45</v>
      </c>
      <c r="B49" s="17" t="s">
        <v>62</v>
      </c>
      <c r="C49" s="64" t="s">
        <v>807</v>
      </c>
      <c r="D49" s="64" t="s">
        <v>23</v>
      </c>
      <c r="E49" s="64">
        <v>18180307504</v>
      </c>
      <c r="F49" s="64" t="s">
        <v>485</v>
      </c>
      <c r="G49" s="64">
        <v>30</v>
      </c>
      <c r="H49" s="64">
        <v>38</v>
      </c>
      <c r="I49" s="58">
        <f t="shared" si="0"/>
        <v>68</v>
      </c>
      <c r="J49" s="64">
        <v>9854357622</v>
      </c>
      <c r="K49" s="64" t="s">
        <v>348</v>
      </c>
      <c r="L49" s="64" t="s">
        <v>650</v>
      </c>
      <c r="M49" s="64">
        <v>9401451599</v>
      </c>
      <c r="N49" s="64" t="s">
        <v>651</v>
      </c>
      <c r="O49" s="64">
        <v>9613392631</v>
      </c>
      <c r="P49" s="102">
        <v>43727</v>
      </c>
      <c r="Q49" s="64" t="s">
        <v>521</v>
      </c>
      <c r="R49" s="76">
        <v>23</v>
      </c>
      <c r="S49" s="76" t="s">
        <v>100</v>
      </c>
      <c r="T49" s="18"/>
    </row>
    <row r="50" spans="1:20" x14ac:dyDescent="0.3">
      <c r="A50" s="4">
        <v>46</v>
      </c>
      <c r="B50" s="17" t="s">
        <v>63</v>
      </c>
      <c r="C50" s="64" t="s">
        <v>808</v>
      </c>
      <c r="D50" s="64" t="s">
        <v>23</v>
      </c>
      <c r="E50" s="64">
        <v>18180301405</v>
      </c>
      <c r="F50" s="64" t="s">
        <v>476</v>
      </c>
      <c r="G50" s="64">
        <v>85</v>
      </c>
      <c r="H50" s="64">
        <v>76</v>
      </c>
      <c r="I50" s="58">
        <f t="shared" si="0"/>
        <v>161</v>
      </c>
      <c r="J50" s="64">
        <v>9508741540</v>
      </c>
      <c r="K50" s="64" t="s">
        <v>197</v>
      </c>
      <c r="L50" s="64" t="s">
        <v>198</v>
      </c>
      <c r="M50" s="64">
        <v>9401451604</v>
      </c>
      <c r="N50" s="64" t="s">
        <v>813</v>
      </c>
      <c r="O50" s="64">
        <v>9864728266</v>
      </c>
      <c r="P50" s="102">
        <v>43727</v>
      </c>
      <c r="Q50" s="64" t="s">
        <v>521</v>
      </c>
      <c r="R50" s="76">
        <v>25</v>
      </c>
      <c r="S50" s="76" t="s">
        <v>100</v>
      </c>
      <c r="T50" s="18"/>
    </row>
    <row r="51" spans="1:20" x14ac:dyDescent="0.3">
      <c r="A51" s="4">
        <v>47</v>
      </c>
      <c r="B51" s="17" t="s">
        <v>62</v>
      </c>
      <c r="C51" s="64" t="s">
        <v>809</v>
      </c>
      <c r="D51" s="64" t="s">
        <v>25</v>
      </c>
      <c r="E51" s="64"/>
      <c r="F51" s="64"/>
      <c r="G51" s="64">
        <v>35</v>
      </c>
      <c r="H51" s="64">
        <v>35</v>
      </c>
      <c r="I51" s="58">
        <f t="shared" si="0"/>
        <v>70</v>
      </c>
      <c r="J51" s="64">
        <v>9854885095</v>
      </c>
      <c r="K51" s="64" t="s">
        <v>596</v>
      </c>
      <c r="L51" s="64" t="s">
        <v>585</v>
      </c>
      <c r="M51" s="64">
        <v>9401451602</v>
      </c>
      <c r="N51" s="64" t="s">
        <v>797</v>
      </c>
      <c r="O51" s="64">
        <v>9854916669</v>
      </c>
      <c r="P51" s="102">
        <v>43728</v>
      </c>
      <c r="Q51" s="64" t="s">
        <v>528</v>
      </c>
      <c r="R51" s="76">
        <v>27</v>
      </c>
      <c r="S51" s="76" t="s">
        <v>100</v>
      </c>
      <c r="T51" s="18"/>
    </row>
    <row r="52" spans="1:20" x14ac:dyDescent="0.3">
      <c r="A52" s="4">
        <v>48</v>
      </c>
      <c r="B52" s="17" t="s">
        <v>62</v>
      </c>
      <c r="C52" s="64" t="s">
        <v>810</v>
      </c>
      <c r="D52" s="64" t="s">
        <v>25</v>
      </c>
      <c r="E52" s="64"/>
      <c r="F52" s="64"/>
      <c r="G52" s="64">
        <v>26</v>
      </c>
      <c r="H52" s="64">
        <v>22</v>
      </c>
      <c r="I52" s="58">
        <f t="shared" si="0"/>
        <v>48</v>
      </c>
      <c r="J52" s="64"/>
      <c r="K52" s="64" t="s">
        <v>197</v>
      </c>
      <c r="L52" s="64" t="s">
        <v>198</v>
      </c>
      <c r="M52" s="64">
        <v>9401451604</v>
      </c>
      <c r="N52" s="64" t="s">
        <v>814</v>
      </c>
      <c r="O52" s="64">
        <v>9508512064</v>
      </c>
      <c r="P52" s="102">
        <v>43728</v>
      </c>
      <c r="Q52" s="64" t="s">
        <v>528</v>
      </c>
      <c r="R52" s="76">
        <v>28</v>
      </c>
      <c r="S52" s="76" t="s">
        <v>100</v>
      </c>
      <c r="T52" s="18"/>
    </row>
    <row r="53" spans="1:20" x14ac:dyDescent="0.3">
      <c r="A53" s="4">
        <v>49</v>
      </c>
      <c r="B53" s="17" t="s">
        <v>63</v>
      </c>
      <c r="C53" s="64" t="s">
        <v>808</v>
      </c>
      <c r="D53" s="64"/>
      <c r="E53" s="64">
        <v>18180301405</v>
      </c>
      <c r="F53" s="64" t="s">
        <v>476</v>
      </c>
      <c r="G53" s="64"/>
      <c r="H53" s="64"/>
      <c r="I53" s="58">
        <f t="shared" si="0"/>
        <v>0</v>
      </c>
      <c r="J53" s="64">
        <v>9508741540</v>
      </c>
      <c r="K53" s="64" t="s">
        <v>197</v>
      </c>
      <c r="L53" s="64" t="s">
        <v>198</v>
      </c>
      <c r="M53" s="64">
        <v>9401451604</v>
      </c>
      <c r="N53" s="64" t="s">
        <v>813</v>
      </c>
      <c r="O53" s="64">
        <v>9864728266</v>
      </c>
      <c r="P53" s="102">
        <v>43728</v>
      </c>
      <c r="Q53" s="64" t="s">
        <v>528</v>
      </c>
      <c r="R53" s="76">
        <v>25</v>
      </c>
      <c r="S53" s="76" t="s">
        <v>100</v>
      </c>
      <c r="T53" s="18"/>
    </row>
    <row r="54" spans="1:20" x14ac:dyDescent="0.3">
      <c r="A54" s="4">
        <v>50</v>
      </c>
      <c r="B54" s="17" t="s">
        <v>63</v>
      </c>
      <c r="C54" s="64" t="s">
        <v>811</v>
      </c>
      <c r="D54" s="64" t="s">
        <v>23</v>
      </c>
      <c r="E54" s="64">
        <v>18180301403</v>
      </c>
      <c r="F54" s="64" t="s">
        <v>476</v>
      </c>
      <c r="G54" s="64">
        <v>31</v>
      </c>
      <c r="H54" s="64">
        <v>28</v>
      </c>
      <c r="I54" s="58">
        <f t="shared" si="0"/>
        <v>59</v>
      </c>
      <c r="J54" s="64">
        <v>9864962709</v>
      </c>
      <c r="K54" s="64" t="s">
        <v>197</v>
      </c>
      <c r="L54" s="64" t="s">
        <v>198</v>
      </c>
      <c r="M54" s="64">
        <v>9401451604</v>
      </c>
      <c r="N54" s="64" t="s">
        <v>199</v>
      </c>
      <c r="O54" s="64">
        <v>9864065309</v>
      </c>
      <c r="P54" s="102">
        <v>43728</v>
      </c>
      <c r="Q54" s="64" t="s">
        <v>528</v>
      </c>
      <c r="R54" s="76">
        <v>24</v>
      </c>
      <c r="S54" s="76" t="s">
        <v>100</v>
      </c>
      <c r="T54" s="18"/>
    </row>
    <row r="55" spans="1:20" x14ac:dyDescent="0.3">
      <c r="A55" s="4">
        <v>51</v>
      </c>
      <c r="B55" s="17" t="s">
        <v>62</v>
      </c>
      <c r="C55" s="64" t="s">
        <v>815</v>
      </c>
      <c r="D55" s="64" t="s">
        <v>23</v>
      </c>
      <c r="E55" s="64">
        <v>18180310401</v>
      </c>
      <c r="F55" s="64" t="s">
        <v>485</v>
      </c>
      <c r="G55" s="64">
        <v>41</v>
      </c>
      <c r="H55" s="64">
        <v>47</v>
      </c>
      <c r="I55" s="58">
        <f t="shared" si="0"/>
        <v>88</v>
      </c>
      <c r="J55" s="64">
        <v>9854860803</v>
      </c>
      <c r="K55" s="64" t="s">
        <v>152</v>
      </c>
      <c r="L55" s="64" t="s">
        <v>153</v>
      </c>
      <c r="M55" s="64">
        <v>9954786004</v>
      </c>
      <c r="N55" s="64" t="s">
        <v>280</v>
      </c>
      <c r="O55" s="64">
        <v>9577092742</v>
      </c>
      <c r="P55" s="102">
        <v>43729</v>
      </c>
      <c r="Q55" s="64" t="s">
        <v>162</v>
      </c>
      <c r="R55" s="76">
        <v>12</v>
      </c>
      <c r="S55" s="76" t="s">
        <v>100</v>
      </c>
      <c r="T55" s="18"/>
    </row>
    <row r="56" spans="1:20" x14ac:dyDescent="0.3">
      <c r="A56" s="4">
        <v>52</v>
      </c>
      <c r="B56" s="17" t="s">
        <v>62</v>
      </c>
      <c r="C56" s="64" t="s">
        <v>640</v>
      </c>
      <c r="D56" s="64" t="s">
        <v>25</v>
      </c>
      <c r="E56" s="64"/>
      <c r="F56" s="64"/>
      <c r="G56" s="64">
        <v>17</v>
      </c>
      <c r="H56" s="64">
        <v>18</v>
      </c>
      <c r="I56" s="58">
        <f t="shared" si="0"/>
        <v>35</v>
      </c>
      <c r="J56" s="64">
        <v>9957295673</v>
      </c>
      <c r="K56" s="64" t="s">
        <v>152</v>
      </c>
      <c r="L56" s="64" t="s">
        <v>153</v>
      </c>
      <c r="M56" s="64">
        <v>9954786004</v>
      </c>
      <c r="N56" s="64" t="s">
        <v>154</v>
      </c>
      <c r="O56" s="64">
        <v>9864662099</v>
      </c>
      <c r="P56" s="102">
        <v>43729</v>
      </c>
      <c r="Q56" s="64" t="s">
        <v>162</v>
      </c>
      <c r="R56" s="76">
        <v>9</v>
      </c>
      <c r="S56" s="76" t="s">
        <v>100</v>
      </c>
      <c r="T56" s="18"/>
    </row>
    <row r="57" spans="1:20" x14ac:dyDescent="0.3">
      <c r="A57" s="4">
        <v>53</v>
      </c>
      <c r="B57" s="17" t="s">
        <v>63</v>
      </c>
      <c r="C57" s="64" t="s">
        <v>816</v>
      </c>
      <c r="D57" s="64" t="s">
        <v>23</v>
      </c>
      <c r="E57" s="64">
        <v>18180301004</v>
      </c>
      <c r="F57" s="64" t="s">
        <v>485</v>
      </c>
      <c r="G57" s="64">
        <v>35</v>
      </c>
      <c r="H57" s="64">
        <v>44</v>
      </c>
      <c r="I57" s="58">
        <f t="shared" si="0"/>
        <v>79</v>
      </c>
      <c r="J57" s="64">
        <v>9401112273</v>
      </c>
      <c r="K57" s="64" t="s">
        <v>197</v>
      </c>
      <c r="L57" s="64" t="s">
        <v>198</v>
      </c>
      <c r="M57" s="64">
        <v>9401451604</v>
      </c>
      <c r="N57" s="64" t="s">
        <v>813</v>
      </c>
      <c r="O57" s="64">
        <v>9864728266</v>
      </c>
      <c r="P57" s="102">
        <v>43729</v>
      </c>
      <c r="Q57" s="64" t="s">
        <v>162</v>
      </c>
      <c r="R57" s="76">
        <v>24</v>
      </c>
      <c r="S57" s="76" t="s">
        <v>100</v>
      </c>
      <c r="T57" s="18"/>
    </row>
    <row r="58" spans="1:20" x14ac:dyDescent="0.3">
      <c r="A58" s="4">
        <v>54</v>
      </c>
      <c r="B58" s="17" t="s">
        <v>63</v>
      </c>
      <c r="C58" s="64" t="s">
        <v>653</v>
      </c>
      <c r="D58" s="64" t="s">
        <v>25</v>
      </c>
      <c r="E58" s="64"/>
      <c r="F58" s="64"/>
      <c r="G58" s="64">
        <v>13</v>
      </c>
      <c r="H58" s="64">
        <v>18</v>
      </c>
      <c r="I58" s="58">
        <f t="shared" si="0"/>
        <v>31</v>
      </c>
      <c r="J58" s="64">
        <v>9577717234</v>
      </c>
      <c r="K58" s="64" t="s">
        <v>506</v>
      </c>
      <c r="L58" s="64"/>
      <c r="M58" s="64"/>
      <c r="N58" s="64" t="s">
        <v>817</v>
      </c>
      <c r="O58" s="64">
        <v>9707659790</v>
      </c>
      <c r="P58" s="102">
        <v>43729</v>
      </c>
      <c r="Q58" s="64" t="s">
        <v>162</v>
      </c>
      <c r="R58" s="76">
        <v>26</v>
      </c>
      <c r="S58" s="76" t="s">
        <v>100</v>
      </c>
      <c r="T58" s="18"/>
    </row>
    <row r="59" spans="1:20" x14ac:dyDescent="0.3">
      <c r="A59" s="4">
        <v>55</v>
      </c>
      <c r="B59" s="17"/>
      <c r="C59" s="47"/>
      <c r="D59" s="47"/>
      <c r="E59" s="19"/>
      <c r="F59" s="47"/>
      <c r="G59" s="19"/>
      <c r="H59" s="19"/>
      <c r="I59" s="58">
        <f t="shared" si="0"/>
        <v>0</v>
      </c>
      <c r="J59" s="47"/>
      <c r="K59" s="47"/>
      <c r="L59" s="47"/>
      <c r="M59" s="47"/>
      <c r="N59" s="47"/>
      <c r="O59" s="47"/>
      <c r="P59" s="48">
        <v>43730</v>
      </c>
      <c r="Q59" s="47" t="s">
        <v>167</v>
      </c>
      <c r="R59" s="47"/>
      <c r="S59" s="18"/>
      <c r="T59" s="18"/>
    </row>
    <row r="60" spans="1:20" x14ac:dyDescent="0.3">
      <c r="A60" s="4">
        <v>56</v>
      </c>
      <c r="B60" s="17" t="s">
        <v>62</v>
      </c>
      <c r="C60" s="64" t="s">
        <v>818</v>
      </c>
      <c r="D60" s="64" t="s">
        <v>23</v>
      </c>
      <c r="E60" s="64">
        <v>18180310403</v>
      </c>
      <c r="F60" s="64" t="s">
        <v>476</v>
      </c>
      <c r="G60" s="64">
        <v>27</v>
      </c>
      <c r="H60" s="64">
        <v>23</v>
      </c>
      <c r="I60" s="58">
        <f t="shared" si="0"/>
        <v>50</v>
      </c>
      <c r="J60" s="64">
        <v>8011277282</v>
      </c>
      <c r="K60" s="64" t="s">
        <v>152</v>
      </c>
      <c r="L60" s="64" t="s">
        <v>153</v>
      </c>
      <c r="M60" s="64">
        <v>9954786004</v>
      </c>
      <c r="N60" s="64" t="s">
        <v>154</v>
      </c>
      <c r="O60" s="64">
        <v>9864662099</v>
      </c>
      <c r="P60" s="102">
        <v>43731</v>
      </c>
      <c r="Q60" s="64" t="s">
        <v>99</v>
      </c>
      <c r="R60" s="76">
        <v>20</v>
      </c>
      <c r="S60" s="76" t="s">
        <v>100</v>
      </c>
      <c r="T60" s="18"/>
    </row>
    <row r="61" spans="1:20" x14ac:dyDescent="0.3">
      <c r="A61" s="4">
        <v>57</v>
      </c>
      <c r="B61" s="17" t="s">
        <v>62</v>
      </c>
      <c r="C61" s="64" t="s">
        <v>819</v>
      </c>
      <c r="D61" s="64" t="s">
        <v>23</v>
      </c>
      <c r="E61" s="64">
        <v>18180310404</v>
      </c>
      <c r="F61" s="64" t="s">
        <v>476</v>
      </c>
      <c r="G61" s="64">
        <v>7</v>
      </c>
      <c r="H61" s="64">
        <v>6</v>
      </c>
      <c r="I61" s="58">
        <f t="shared" si="0"/>
        <v>13</v>
      </c>
      <c r="J61" s="64">
        <v>9854173493</v>
      </c>
      <c r="K61" s="64" t="s">
        <v>152</v>
      </c>
      <c r="L61" s="64" t="s">
        <v>153</v>
      </c>
      <c r="M61" s="64">
        <v>9954786004</v>
      </c>
      <c r="N61" s="64" t="s">
        <v>154</v>
      </c>
      <c r="O61" s="64">
        <v>9864662099</v>
      </c>
      <c r="P61" s="102">
        <v>43731</v>
      </c>
      <c r="Q61" s="64" t="s">
        <v>99</v>
      </c>
      <c r="R61" s="76">
        <v>20</v>
      </c>
      <c r="S61" s="76" t="s">
        <v>100</v>
      </c>
      <c r="T61" s="18"/>
    </row>
    <row r="62" spans="1:20" x14ac:dyDescent="0.3">
      <c r="A62" s="4">
        <v>58</v>
      </c>
      <c r="B62" s="17" t="s">
        <v>62</v>
      </c>
      <c r="C62" s="64" t="s">
        <v>820</v>
      </c>
      <c r="D62" s="64" t="s">
        <v>23</v>
      </c>
      <c r="E62" s="64">
        <v>18180310405</v>
      </c>
      <c r="F62" s="64" t="s">
        <v>476</v>
      </c>
      <c r="G62" s="64">
        <v>11</v>
      </c>
      <c r="H62" s="64">
        <v>10</v>
      </c>
      <c r="I62" s="58">
        <f t="shared" si="0"/>
        <v>21</v>
      </c>
      <c r="J62" s="64">
        <v>9954496884</v>
      </c>
      <c r="K62" s="64" t="s">
        <v>152</v>
      </c>
      <c r="L62" s="64" t="s">
        <v>153</v>
      </c>
      <c r="M62" s="64">
        <v>9954786004</v>
      </c>
      <c r="N62" s="64" t="s">
        <v>154</v>
      </c>
      <c r="O62" s="64">
        <v>9864662099</v>
      </c>
      <c r="P62" s="102">
        <v>43731</v>
      </c>
      <c r="Q62" s="64" t="s">
        <v>99</v>
      </c>
      <c r="R62" s="76">
        <v>10</v>
      </c>
      <c r="S62" s="76" t="s">
        <v>100</v>
      </c>
      <c r="T62" s="18"/>
    </row>
    <row r="63" spans="1:20" x14ac:dyDescent="0.3">
      <c r="A63" s="4">
        <v>59</v>
      </c>
      <c r="B63" s="17" t="s">
        <v>62</v>
      </c>
      <c r="C63" s="64" t="s">
        <v>821</v>
      </c>
      <c r="D63" s="64" t="s">
        <v>23</v>
      </c>
      <c r="E63" s="64">
        <v>18180310406</v>
      </c>
      <c r="F63" s="64" t="s">
        <v>476</v>
      </c>
      <c r="G63" s="64">
        <v>10</v>
      </c>
      <c r="H63" s="64">
        <v>11</v>
      </c>
      <c r="I63" s="58">
        <f t="shared" si="0"/>
        <v>21</v>
      </c>
      <c r="J63" s="64">
        <v>8751871720</v>
      </c>
      <c r="K63" s="64" t="s">
        <v>152</v>
      </c>
      <c r="L63" s="64" t="s">
        <v>153</v>
      </c>
      <c r="M63" s="64">
        <v>9954786004</v>
      </c>
      <c r="N63" s="64" t="s">
        <v>154</v>
      </c>
      <c r="O63" s="64">
        <v>9864662099</v>
      </c>
      <c r="P63" s="102">
        <v>43731</v>
      </c>
      <c r="Q63" s="64" t="s">
        <v>99</v>
      </c>
      <c r="R63" s="76">
        <v>9</v>
      </c>
      <c r="S63" s="76" t="s">
        <v>100</v>
      </c>
      <c r="T63" s="18"/>
    </row>
    <row r="64" spans="1:20" x14ac:dyDescent="0.3">
      <c r="A64" s="4">
        <v>60</v>
      </c>
      <c r="B64" s="17" t="s">
        <v>62</v>
      </c>
      <c r="C64" s="64" t="s">
        <v>822</v>
      </c>
      <c r="D64" s="64" t="s">
        <v>23</v>
      </c>
      <c r="E64" s="64">
        <v>18180310407</v>
      </c>
      <c r="F64" s="64" t="s">
        <v>476</v>
      </c>
      <c r="G64" s="64">
        <v>3</v>
      </c>
      <c r="H64" s="64">
        <v>2</v>
      </c>
      <c r="I64" s="58">
        <f t="shared" si="0"/>
        <v>5</v>
      </c>
      <c r="J64" s="64">
        <v>7399002397</v>
      </c>
      <c r="K64" s="64" t="s">
        <v>152</v>
      </c>
      <c r="L64" s="64" t="s">
        <v>153</v>
      </c>
      <c r="M64" s="64">
        <v>9954786004</v>
      </c>
      <c r="N64" s="64" t="s">
        <v>154</v>
      </c>
      <c r="O64" s="64">
        <v>9864662099</v>
      </c>
      <c r="P64" s="102">
        <v>43731</v>
      </c>
      <c r="Q64" s="64" t="s">
        <v>99</v>
      </c>
      <c r="R64" s="76">
        <v>11</v>
      </c>
      <c r="S64" s="76" t="s">
        <v>100</v>
      </c>
      <c r="T64" s="18"/>
    </row>
    <row r="65" spans="1:20" x14ac:dyDescent="0.3">
      <c r="A65" s="4">
        <v>61</v>
      </c>
      <c r="B65" s="17" t="s">
        <v>63</v>
      </c>
      <c r="C65" s="64" t="s">
        <v>823</v>
      </c>
      <c r="D65" s="64" t="s">
        <v>23</v>
      </c>
      <c r="E65" s="64">
        <v>18180301003</v>
      </c>
      <c r="F65" s="64" t="s">
        <v>476</v>
      </c>
      <c r="G65" s="64">
        <v>45</v>
      </c>
      <c r="H65" s="64">
        <v>51</v>
      </c>
      <c r="I65" s="58">
        <f t="shared" si="0"/>
        <v>96</v>
      </c>
      <c r="J65" s="64">
        <v>9707673394</v>
      </c>
      <c r="K65" s="64" t="s">
        <v>197</v>
      </c>
      <c r="L65" s="64" t="s">
        <v>198</v>
      </c>
      <c r="M65" s="64">
        <v>9401451604</v>
      </c>
      <c r="N65" s="64" t="s">
        <v>655</v>
      </c>
      <c r="O65" s="64">
        <v>9954611530</v>
      </c>
      <c r="P65" s="102">
        <v>43731</v>
      </c>
      <c r="Q65" s="64" t="s">
        <v>99</v>
      </c>
      <c r="R65" s="76">
        <v>27</v>
      </c>
      <c r="S65" s="76" t="s">
        <v>100</v>
      </c>
      <c r="T65" s="18"/>
    </row>
    <row r="66" spans="1:20" x14ac:dyDescent="0.3">
      <c r="A66" s="4">
        <v>62</v>
      </c>
      <c r="B66" s="17" t="s">
        <v>63</v>
      </c>
      <c r="C66" s="64" t="s">
        <v>824</v>
      </c>
      <c r="D66" s="64" t="s">
        <v>23</v>
      </c>
      <c r="E66" s="64">
        <v>18180301404</v>
      </c>
      <c r="F66" s="64" t="s">
        <v>476</v>
      </c>
      <c r="G66" s="64">
        <v>11</v>
      </c>
      <c r="H66" s="64">
        <v>11</v>
      </c>
      <c r="I66" s="58">
        <f t="shared" si="0"/>
        <v>22</v>
      </c>
      <c r="J66" s="64">
        <v>9613068504</v>
      </c>
      <c r="K66" s="64" t="s">
        <v>96</v>
      </c>
      <c r="L66" s="64" t="s">
        <v>119</v>
      </c>
      <c r="M66" s="64">
        <v>9613799453</v>
      </c>
      <c r="N66" s="64" t="s">
        <v>804</v>
      </c>
      <c r="O66" s="64">
        <v>9577973503</v>
      </c>
      <c r="P66" s="102">
        <v>43731</v>
      </c>
      <c r="Q66" s="64" t="s">
        <v>99</v>
      </c>
      <c r="R66" s="76">
        <v>24</v>
      </c>
      <c r="S66" s="76" t="s">
        <v>100</v>
      </c>
      <c r="T66" s="18"/>
    </row>
    <row r="67" spans="1:20" x14ac:dyDescent="0.3">
      <c r="A67" s="4">
        <v>63</v>
      </c>
      <c r="B67" s="17" t="s">
        <v>62</v>
      </c>
      <c r="C67" s="64" t="s">
        <v>625</v>
      </c>
      <c r="D67" s="64" t="s">
        <v>25</v>
      </c>
      <c r="E67" s="64"/>
      <c r="F67" s="64"/>
      <c r="G67" s="64">
        <v>30</v>
      </c>
      <c r="H67" s="64">
        <v>29</v>
      </c>
      <c r="I67" s="58">
        <f t="shared" si="0"/>
        <v>59</v>
      </c>
      <c r="J67" s="64">
        <v>9577170061</v>
      </c>
      <c r="K67" s="64" t="s">
        <v>241</v>
      </c>
      <c r="L67" s="64" t="s">
        <v>585</v>
      </c>
      <c r="M67" s="64">
        <v>9401451602</v>
      </c>
      <c r="N67" s="64" t="s">
        <v>587</v>
      </c>
      <c r="O67" s="64">
        <v>9613707789</v>
      </c>
      <c r="P67" s="102">
        <v>43732</v>
      </c>
      <c r="Q67" s="64" t="s">
        <v>116</v>
      </c>
      <c r="R67" s="76">
        <v>22</v>
      </c>
      <c r="S67" s="76" t="s">
        <v>100</v>
      </c>
      <c r="T67" s="18"/>
    </row>
    <row r="68" spans="1:20" x14ac:dyDescent="0.3">
      <c r="A68" s="4">
        <v>64</v>
      </c>
      <c r="B68" s="17" t="s">
        <v>62</v>
      </c>
      <c r="C68" s="64" t="s">
        <v>695</v>
      </c>
      <c r="D68" s="64" t="s">
        <v>25</v>
      </c>
      <c r="E68" s="64"/>
      <c r="F68" s="64"/>
      <c r="G68" s="64">
        <v>18</v>
      </c>
      <c r="H68" s="64">
        <v>12</v>
      </c>
      <c r="I68" s="58">
        <f t="shared" si="0"/>
        <v>30</v>
      </c>
      <c r="J68" s="64">
        <v>9577504305</v>
      </c>
      <c r="K68" s="64" t="s">
        <v>241</v>
      </c>
      <c r="L68" s="64" t="s">
        <v>585</v>
      </c>
      <c r="M68" s="64">
        <v>9401451602</v>
      </c>
      <c r="N68" s="64" t="s">
        <v>587</v>
      </c>
      <c r="O68" s="64">
        <v>9613707789</v>
      </c>
      <c r="P68" s="102">
        <v>43732</v>
      </c>
      <c r="Q68" s="64" t="s">
        <v>116</v>
      </c>
      <c r="R68" s="76">
        <v>23</v>
      </c>
      <c r="S68" s="76" t="s">
        <v>100</v>
      </c>
      <c r="T68" s="18"/>
    </row>
    <row r="69" spans="1:20" x14ac:dyDescent="0.3">
      <c r="A69" s="4">
        <v>65</v>
      </c>
      <c r="B69" s="17" t="s">
        <v>62</v>
      </c>
      <c r="C69" s="64" t="s">
        <v>825</v>
      </c>
      <c r="D69" s="64" t="s">
        <v>23</v>
      </c>
      <c r="E69" s="64">
        <v>18180308402</v>
      </c>
      <c r="F69" s="64" t="s">
        <v>476</v>
      </c>
      <c r="G69" s="64">
        <v>8</v>
      </c>
      <c r="H69" s="64">
        <v>8</v>
      </c>
      <c r="I69" s="58">
        <f t="shared" si="0"/>
        <v>16</v>
      </c>
      <c r="J69" s="64">
        <v>9401094253</v>
      </c>
      <c r="K69" s="64" t="s">
        <v>241</v>
      </c>
      <c r="L69" s="64" t="s">
        <v>585</v>
      </c>
      <c r="M69" s="64">
        <v>9401451602</v>
      </c>
      <c r="N69" s="64" t="s">
        <v>587</v>
      </c>
      <c r="O69" s="64">
        <v>9613707789</v>
      </c>
      <c r="P69" s="102">
        <v>43732</v>
      </c>
      <c r="Q69" s="64" t="s">
        <v>116</v>
      </c>
      <c r="R69" s="76">
        <v>24</v>
      </c>
      <c r="S69" s="76" t="s">
        <v>100</v>
      </c>
      <c r="T69" s="18"/>
    </row>
    <row r="70" spans="1:20" x14ac:dyDescent="0.3">
      <c r="A70" s="4">
        <v>66</v>
      </c>
      <c r="B70" s="17" t="s">
        <v>63</v>
      </c>
      <c r="C70" s="64" t="s">
        <v>826</v>
      </c>
      <c r="D70" s="64" t="s">
        <v>23</v>
      </c>
      <c r="E70" s="64">
        <v>18180302502</v>
      </c>
      <c r="F70" s="64" t="s">
        <v>476</v>
      </c>
      <c r="G70" s="64">
        <v>30</v>
      </c>
      <c r="H70" s="64">
        <v>28</v>
      </c>
      <c r="I70" s="58">
        <f t="shared" ref="I70:I133" si="1">SUM(G70:H70)</f>
        <v>58</v>
      </c>
      <c r="J70" s="64">
        <v>9706771796</v>
      </c>
      <c r="K70" s="64" t="s">
        <v>267</v>
      </c>
      <c r="L70" s="64" t="s">
        <v>268</v>
      </c>
      <c r="M70" s="64">
        <v>9401451606</v>
      </c>
      <c r="N70" s="64" t="s">
        <v>699</v>
      </c>
      <c r="O70" s="64">
        <v>9577220631</v>
      </c>
      <c r="P70" s="102">
        <v>43732</v>
      </c>
      <c r="Q70" s="64" t="s">
        <v>116</v>
      </c>
      <c r="R70" s="76">
        <v>22</v>
      </c>
      <c r="S70" s="76" t="s">
        <v>100</v>
      </c>
      <c r="T70" s="18"/>
    </row>
    <row r="71" spans="1:20" x14ac:dyDescent="0.3">
      <c r="A71" s="4">
        <v>67</v>
      </c>
      <c r="B71" s="17" t="s">
        <v>63</v>
      </c>
      <c r="C71" s="64" t="s">
        <v>827</v>
      </c>
      <c r="D71" s="64" t="s">
        <v>23</v>
      </c>
      <c r="E71" s="64">
        <v>18180302506</v>
      </c>
      <c r="F71" s="64" t="s">
        <v>485</v>
      </c>
      <c r="G71" s="64">
        <v>24</v>
      </c>
      <c r="H71" s="64">
        <v>29</v>
      </c>
      <c r="I71" s="58">
        <f t="shared" si="1"/>
        <v>53</v>
      </c>
      <c r="J71" s="64">
        <v>9613640394</v>
      </c>
      <c r="K71" s="64" t="s">
        <v>267</v>
      </c>
      <c r="L71" s="64" t="s">
        <v>268</v>
      </c>
      <c r="M71" s="64">
        <v>9401451606</v>
      </c>
      <c r="N71" s="64" t="s">
        <v>699</v>
      </c>
      <c r="O71" s="64">
        <v>9577220631</v>
      </c>
      <c r="P71" s="102">
        <v>43732</v>
      </c>
      <c r="Q71" s="64" t="s">
        <v>116</v>
      </c>
      <c r="R71" s="76">
        <v>23</v>
      </c>
      <c r="S71" s="76" t="s">
        <v>100</v>
      </c>
      <c r="T71" s="18"/>
    </row>
    <row r="72" spans="1:20" x14ac:dyDescent="0.3">
      <c r="A72" s="4">
        <v>68</v>
      </c>
      <c r="B72" s="17" t="s">
        <v>62</v>
      </c>
      <c r="C72" s="64" t="s">
        <v>828</v>
      </c>
      <c r="D72" s="64" t="s">
        <v>25</v>
      </c>
      <c r="E72" s="64"/>
      <c r="F72" s="64"/>
      <c r="G72" s="64">
        <v>25</v>
      </c>
      <c r="H72" s="64">
        <v>19</v>
      </c>
      <c r="I72" s="58">
        <f t="shared" si="1"/>
        <v>44</v>
      </c>
      <c r="J72" s="64">
        <v>8474877388</v>
      </c>
      <c r="K72" s="64" t="s">
        <v>241</v>
      </c>
      <c r="L72" s="64" t="s">
        <v>585</v>
      </c>
      <c r="M72" s="64">
        <v>9401451602</v>
      </c>
      <c r="N72" s="64" t="s">
        <v>831</v>
      </c>
      <c r="O72" s="64">
        <v>8876409610</v>
      </c>
      <c r="P72" s="102">
        <v>43733</v>
      </c>
      <c r="Q72" s="64" t="s">
        <v>778</v>
      </c>
      <c r="R72" s="76">
        <v>22</v>
      </c>
      <c r="S72" s="76" t="s">
        <v>100</v>
      </c>
      <c r="T72" s="18"/>
    </row>
    <row r="73" spans="1:20" x14ac:dyDescent="0.3">
      <c r="A73" s="4">
        <v>69</v>
      </c>
      <c r="B73" s="17" t="s">
        <v>62</v>
      </c>
      <c r="C73" s="64" t="s">
        <v>829</v>
      </c>
      <c r="D73" s="64" t="s">
        <v>23</v>
      </c>
      <c r="E73" s="64">
        <v>18180308003</v>
      </c>
      <c r="F73" s="64" t="s">
        <v>476</v>
      </c>
      <c r="G73" s="64">
        <v>19</v>
      </c>
      <c r="H73" s="64">
        <v>16</v>
      </c>
      <c r="I73" s="58">
        <f t="shared" si="1"/>
        <v>35</v>
      </c>
      <c r="J73" s="64">
        <v>9859459975</v>
      </c>
      <c r="K73" s="64" t="s">
        <v>241</v>
      </c>
      <c r="L73" s="64" t="s">
        <v>585</v>
      </c>
      <c r="M73" s="64">
        <v>9401451602</v>
      </c>
      <c r="N73" s="64" t="s">
        <v>831</v>
      </c>
      <c r="O73" s="64">
        <v>8876409610</v>
      </c>
      <c r="P73" s="102">
        <v>43733</v>
      </c>
      <c r="Q73" s="64" t="s">
        <v>778</v>
      </c>
      <c r="R73" s="76">
        <v>23</v>
      </c>
      <c r="S73" s="76" t="s">
        <v>100</v>
      </c>
      <c r="T73" s="18"/>
    </row>
    <row r="74" spans="1:20" x14ac:dyDescent="0.3">
      <c r="A74" s="4">
        <v>70</v>
      </c>
      <c r="B74" s="17" t="s">
        <v>62</v>
      </c>
      <c r="C74" s="64" t="s">
        <v>830</v>
      </c>
      <c r="D74" s="64" t="s">
        <v>23</v>
      </c>
      <c r="E74" s="64">
        <v>18180308004</v>
      </c>
      <c r="F74" s="64" t="s">
        <v>476</v>
      </c>
      <c r="G74" s="64">
        <v>21</v>
      </c>
      <c r="H74" s="64">
        <v>15</v>
      </c>
      <c r="I74" s="58">
        <f t="shared" si="1"/>
        <v>36</v>
      </c>
      <c r="J74" s="64">
        <v>9577172164</v>
      </c>
      <c r="K74" s="64" t="s">
        <v>241</v>
      </c>
      <c r="L74" s="64" t="s">
        <v>585</v>
      </c>
      <c r="M74" s="64">
        <v>9401451602</v>
      </c>
      <c r="N74" s="64" t="s">
        <v>831</v>
      </c>
      <c r="O74" s="64">
        <v>8876409610</v>
      </c>
      <c r="P74" s="102">
        <v>43733</v>
      </c>
      <c r="Q74" s="64" t="s">
        <v>778</v>
      </c>
      <c r="R74" s="76">
        <v>23</v>
      </c>
      <c r="S74" s="76" t="s">
        <v>100</v>
      </c>
      <c r="T74" s="18"/>
    </row>
    <row r="75" spans="1:20" x14ac:dyDescent="0.3">
      <c r="A75" s="4">
        <v>71</v>
      </c>
      <c r="B75" s="17"/>
      <c r="C75" s="18" t="s">
        <v>136</v>
      </c>
      <c r="D75" s="18"/>
      <c r="E75" s="19"/>
      <c r="F75" s="18"/>
      <c r="G75" s="19"/>
      <c r="H75" s="19"/>
      <c r="I75" s="58">
        <f t="shared" si="1"/>
        <v>0</v>
      </c>
      <c r="J75" s="18"/>
      <c r="K75" s="18"/>
      <c r="L75" s="18"/>
      <c r="M75" s="18"/>
      <c r="N75" s="18"/>
      <c r="O75" s="18"/>
      <c r="P75" s="102">
        <v>43733</v>
      </c>
      <c r="Q75" s="64" t="s">
        <v>778</v>
      </c>
      <c r="R75" s="18"/>
      <c r="S75" s="18"/>
      <c r="T75" s="18"/>
    </row>
    <row r="76" spans="1:20" x14ac:dyDescent="0.3">
      <c r="A76" s="4">
        <v>72</v>
      </c>
      <c r="B76" s="17" t="s">
        <v>62</v>
      </c>
      <c r="C76" s="64" t="s">
        <v>575</v>
      </c>
      <c r="D76" s="64" t="s">
        <v>25</v>
      </c>
      <c r="E76" s="64"/>
      <c r="F76" s="64"/>
      <c r="G76" s="64">
        <v>19</v>
      </c>
      <c r="H76" s="64">
        <v>14</v>
      </c>
      <c r="I76" s="58">
        <f t="shared" si="1"/>
        <v>33</v>
      </c>
      <c r="J76" s="64">
        <v>7896716129</v>
      </c>
      <c r="K76" s="64" t="s">
        <v>558</v>
      </c>
      <c r="L76" s="64" t="s">
        <v>559</v>
      </c>
      <c r="M76" s="64">
        <v>9864715500</v>
      </c>
      <c r="N76" s="64" t="s">
        <v>577</v>
      </c>
      <c r="O76" s="64">
        <v>9864662099</v>
      </c>
      <c r="P76" s="102">
        <v>43734</v>
      </c>
      <c r="Q76" s="64" t="s">
        <v>141</v>
      </c>
      <c r="R76" s="76">
        <v>15</v>
      </c>
      <c r="S76" s="76" t="s">
        <v>100</v>
      </c>
      <c r="T76" s="18"/>
    </row>
    <row r="77" spans="1:20" x14ac:dyDescent="0.3">
      <c r="A77" s="4">
        <v>73</v>
      </c>
      <c r="B77" s="17" t="s">
        <v>62</v>
      </c>
      <c r="C77" s="64" t="s">
        <v>576</v>
      </c>
      <c r="D77" s="64" t="s">
        <v>23</v>
      </c>
      <c r="E77" s="64">
        <v>18180307201</v>
      </c>
      <c r="F77" s="64" t="s">
        <v>476</v>
      </c>
      <c r="G77" s="64">
        <v>14</v>
      </c>
      <c r="H77" s="64">
        <v>16</v>
      </c>
      <c r="I77" s="58">
        <f t="shared" si="1"/>
        <v>30</v>
      </c>
      <c r="J77" s="64">
        <v>9707757835</v>
      </c>
      <c r="K77" s="64" t="s">
        <v>558</v>
      </c>
      <c r="L77" s="64" t="s">
        <v>559</v>
      </c>
      <c r="M77" s="64">
        <v>9864715500</v>
      </c>
      <c r="N77" s="64" t="s">
        <v>577</v>
      </c>
      <c r="O77" s="64">
        <v>9864662099</v>
      </c>
      <c r="P77" s="102">
        <v>43734</v>
      </c>
      <c r="Q77" s="64" t="s">
        <v>141</v>
      </c>
      <c r="R77" s="76">
        <v>15</v>
      </c>
      <c r="S77" s="76" t="s">
        <v>100</v>
      </c>
      <c r="T77" s="18"/>
    </row>
    <row r="78" spans="1:20" x14ac:dyDescent="0.3">
      <c r="A78" s="4">
        <v>74</v>
      </c>
      <c r="B78" s="17" t="s">
        <v>63</v>
      </c>
      <c r="C78" s="64" t="s">
        <v>832</v>
      </c>
      <c r="D78" s="64" t="s">
        <v>25</v>
      </c>
      <c r="E78" s="64"/>
      <c r="F78" s="64"/>
      <c r="G78" s="64">
        <v>28</v>
      </c>
      <c r="H78" s="64">
        <v>21</v>
      </c>
      <c r="I78" s="58">
        <f t="shared" si="1"/>
        <v>49</v>
      </c>
      <c r="J78" s="64">
        <v>8253928189</v>
      </c>
      <c r="K78" s="64" t="s">
        <v>267</v>
      </c>
      <c r="L78" s="64" t="s">
        <v>268</v>
      </c>
      <c r="M78" s="64">
        <v>9401451606</v>
      </c>
      <c r="N78" s="64" t="s">
        <v>834</v>
      </c>
      <c r="O78" s="64">
        <v>9707563223</v>
      </c>
      <c r="P78" s="102">
        <v>43734</v>
      </c>
      <c r="Q78" s="64" t="s">
        <v>141</v>
      </c>
      <c r="R78" s="76">
        <v>21</v>
      </c>
      <c r="S78" s="76" t="s">
        <v>100</v>
      </c>
      <c r="T78" s="18"/>
    </row>
    <row r="79" spans="1:20" x14ac:dyDescent="0.3">
      <c r="A79" s="4">
        <v>75</v>
      </c>
      <c r="B79" s="17" t="s">
        <v>63</v>
      </c>
      <c r="C79" s="64" t="s">
        <v>833</v>
      </c>
      <c r="D79" s="64" t="s">
        <v>23</v>
      </c>
      <c r="E79" s="64">
        <v>18180303201</v>
      </c>
      <c r="F79" s="64" t="s">
        <v>476</v>
      </c>
      <c r="G79" s="64">
        <v>30</v>
      </c>
      <c r="H79" s="64">
        <v>33</v>
      </c>
      <c r="I79" s="58">
        <f t="shared" si="1"/>
        <v>63</v>
      </c>
      <c r="J79" s="64">
        <v>9854802984</v>
      </c>
      <c r="K79" s="64" t="s">
        <v>267</v>
      </c>
      <c r="L79" s="64" t="s">
        <v>268</v>
      </c>
      <c r="M79" s="64">
        <v>9401451606</v>
      </c>
      <c r="N79" s="64" t="s">
        <v>834</v>
      </c>
      <c r="O79" s="64">
        <v>9707563223</v>
      </c>
      <c r="P79" s="102">
        <v>43734</v>
      </c>
      <c r="Q79" s="64" t="s">
        <v>141</v>
      </c>
      <c r="R79" s="76">
        <v>21</v>
      </c>
      <c r="S79" s="76" t="s">
        <v>100</v>
      </c>
      <c r="T79" s="18"/>
    </row>
    <row r="80" spans="1:20" x14ac:dyDescent="0.3">
      <c r="A80" s="4">
        <v>76</v>
      </c>
      <c r="B80" s="17" t="s">
        <v>62</v>
      </c>
      <c r="C80" s="63" t="s">
        <v>300</v>
      </c>
      <c r="D80" s="64" t="s">
        <v>25</v>
      </c>
      <c r="E80" s="84" t="s">
        <v>835</v>
      </c>
      <c r="F80" s="74"/>
      <c r="G80" s="76">
        <v>26</v>
      </c>
      <c r="H80" s="76">
        <v>19</v>
      </c>
      <c r="I80" s="58">
        <f t="shared" si="1"/>
        <v>45</v>
      </c>
      <c r="J80" s="84" t="s">
        <v>843</v>
      </c>
      <c r="K80" s="63" t="s">
        <v>844</v>
      </c>
      <c r="L80" s="63" t="s">
        <v>845</v>
      </c>
      <c r="M80" s="71">
        <v>9954801630</v>
      </c>
      <c r="N80" s="63" t="s">
        <v>846</v>
      </c>
      <c r="O80" s="82">
        <v>9859701138</v>
      </c>
      <c r="P80" s="73">
        <v>43735</v>
      </c>
      <c r="Q80" s="63" t="s">
        <v>528</v>
      </c>
      <c r="R80" s="74">
        <v>22</v>
      </c>
      <c r="S80" s="74" t="s">
        <v>100</v>
      </c>
      <c r="T80" s="18"/>
    </row>
    <row r="81" spans="1:20" x14ac:dyDescent="0.3">
      <c r="A81" s="4">
        <v>77</v>
      </c>
      <c r="B81" s="17" t="s">
        <v>62</v>
      </c>
      <c r="C81" s="191" t="s">
        <v>836</v>
      </c>
      <c r="D81" s="18" t="s">
        <v>23</v>
      </c>
      <c r="E81" s="80">
        <v>18180308203</v>
      </c>
      <c r="F81" s="47" t="s">
        <v>236</v>
      </c>
      <c r="G81" s="19">
        <v>21</v>
      </c>
      <c r="H81" s="19">
        <v>18</v>
      </c>
      <c r="I81" s="58">
        <f t="shared" si="1"/>
        <v>39</v>
      </c>
      <c r="J81" s="81" t="s">
        <v>847</v>
      </c>
      <c r="K81" s="87" t="s">
        <v>291</v>
      </c>
      <c r="L81" s="87" t="s">
        <v>292</v>
      </c>
      <c r="M81" s="71">
        <v>9401451600</v>
      </c>
      <c r="N81" s="87" t="s">
        <v>444</v>
      </c>
      <c r="O81" s="82">
        <v>7576956354</v>
      </c>
      <c r="P81" s="73">
        <v>43735</v>
      </c>
      <c r="Q81" s="63" t="s">
        <v>528</v>
      </c>
      <c r="R81" s="75">
        <v>25</v>
      </c>
      <c r="S81" s="75" t="s">
        <v>100</v>
      </c>
      <c r="T81" s="18"/>
    </row>
    <row r="82" spans="1:20" x14ac:dyDescent="0.3">
      <c r="A82" s="4">
        <v>78</v>
      </c>
      <c r="B82" s="17" t="s">
        <v>63</v>
      </c>
      <c r="C82" s="86" t="s">
        <v>837</v>
      </c>
      <c r="D82" s="18" t="s">
        <v>25</v>
      </c>
      <c r="E82" s="84" t="s">
        <v>838</v>
      </c>
      <c r="F82" s="47"/>
      <c r="G82" s="67">
        <v>5</v>
      </c>
      <c r="H82" s="67">
        <v>16</v>
      </c>
      <c r="I82" s="58">
        <f t="shared" si="1"/>
        <v>21</v>
      </c>
      <c r="J82" s="81" t="s">
        <v>848</v>
      </c>
      <c r="K82" s="87" t="s">
        <v>105</v>
      </c>
      <c r="L82" s="87" t="s">
        <v>849</v>
      </c>
      <c r="M82" s="71">
        <v>9854707618</v>
      </c>
      <c r="N82" s="87" t="s">
        <v>107</v>
      </c>
      <c r="O82" s="82">
        <v>9678203095</v>
      </c>
      <c r="P82" s="73">
        <v>43735</v>
      </c>
      <c r="Q82" s="63" t="s">
        <v>528</v>
      </c>
      <c r="R82" s="75">
        <v>34</v>
      </c>
      <c r="S82" s="75" t="s">
        <v>100</v>
      </c>
      <c r="T82" s="18"/>
    </row>
    <row r="83" spans="1:20" x14ac:dyDescent="0.3">
      <c r="A83" s="4">
        <v>79</v>
      </c>
      <c r="B83" s="17" t="s">
        <v>63</v>
      </c>
      <c r="C83" s="86" t="s">
        <v>839</v>
      </c>
      <c r="D83" s="18" t="s">
        <v>25</v>
      </c>
      <c r="E83" s="84" t="s">
        <v>840</v>
      </c>
      <c r="F83" s="47"/>
      <c r="G83" s="67">
        <v>12</v>
      </c>
      <c r="H83" s="67">
        <v>13</v>
      </c>
      <c r="I83" s="58">
        <f t="shared" si="1"/>
        <v>25</v>
      </c>
      <c r="J83" s="84" t="s">
        <v>850</v>
      </c>
      <c r="K83" s="87" t="s">
        <v>96</v>
      </c>
      <c r="L83" s="87" t="s">
        <v>97</v>
      </c>
      <c r="M83" s="71">
        <v>9435610492</v>
      </c>
      <c r="N83" s="87" t="s">
        <v>851</v>
      </c>
      <c r="O83" s="82">
        <v>7035794126</v>
      </c>
      <c r="P83" s="73">
        <v>43735</v>
      </c>
      <c r="Q83" s="63" t="s">
        <v>528</v>
      </c>
      <c r="R83" s="75">
        <v>29</v>
      </c>
      <c r="S83" s="75" t="s">
        <v>100</v>
      </c>
      <c r="T83" s="18"/>
    </row>
    <row r="84" spans="1:20" x14ac:dyDescent="0.3">
      <c r="A84" s="4">
        <v>80</v>
      </c>
      <c r="B84" s="17" t="s">
        <v>63</v>
      </c>
      <c r="C84" s="86" t="s">
        <v>841</v>
      </c>
      <c r="D84" s="18" t="s">
        <v>25</v>
      </c>
      <c r="E84" s="84" t="s">
        <v>842</v>
      </c>
      <c r="F84" s="47"/>
      <c r="G84" s="67">
        <v>19</v>
      </c>
      <c r="H84" s="67">
        <v>18</v>
      </c>
      <c r="I84" s="58">
        <f t="shared" si="1"/>
        <v>37</v>
      </c>
      <c r="J84" s="84" t="s">
        <v>852</v>
      </c>
      <c r="K84" s="87" t="s">
        <v>138</v>
      </c>
      <c r="L84" s="87" t="s">
        <v>139</v>
      </c>
      <c r="M84" s="71">
        <v>8011432059</v>
      </c>
      <c r="N84" s="87" t="s">
        <v>453</v>
      </c>
      <c r="O84" s="82">
        <v>9577810951</v>
      </c>
      <c r="P84" s="73">
        <v>43735</v>
      </c>
      <c r="Q84" s="63" t="s">
        <v>528</v>
      </c>
      <c r="R84" s="75">
        <v>28</v>
      </c>
      <c r="S84" s="75" t="s">
        <v>100</v>
      </c>
      <c r="T84" s="18"/>
    </row>
    <row r="85" spans="1:20" x14ac:dyDescent="0.3">
      <c r="A85" s="4">
        <v>81</v>
      </c>
      <c r="B85" s="17" t="s">
        <v>62</v>
      </c>
      <c r="C85" s="87" t="s">
        <v>853</v>
      </c>
      <c r="D85" s="18" t="s">
        <v>25</v>
      </c>
      <c r="E85" s="84" t="s">
        <v>854</v>
      </c>
      <c r="F85" s="47"/>
      <c r="G85" s="19">
        <v>18</v>
      </c>
      <c r="H85" s="19">
        <v>7</v>
      </c>
      <c r="I85" s="58">
        <f t="shared" si="1"/>
        <v>25</v>
      </c>
      <c r="J85" s="84" t="s">
        <v>858</v>
      </c>
      <c r="K85" s="87" t="s">
        <v>859</v>
      </c>
      <c r="L85" s="87" t="s">
        <v>242</v>
      </c>
      <c r="M85" s="83">
        <v>8723873294</v>
      </c>
      <c r="N85" s="87" t="s">
        <v>860</v>
      </c>
      <c r="O85" s="82">
        <v>9859685644</v>
      </c>
      <c r="P85" s="73">
        <v>43736</v>
      </c>
      <c r="Q85" s="87" t="s">
        <v>604</v>
      </c>
      <c r="R85" s="75">
        <v>35</v>
      </c>
      <c r="S85" s="75" t="s">
        <v>100</v>
      </c>
      <c r="T85" s="18"/>
    </row>
    <row r="86" spans="1:20" x14ac:dyDescent="0.3">
      <c r="A86" s="4">
        <v>82</v>
      </c>
      <c r="B86" s="17" t="s">
        <v>62</v>
      </c>
      <c r="C86" s="87" t="s">
        <v>855</v>
      </c>
      <c r="D86" s="18" t="s">
        <v>23</v>
      </c>
      <c r="E86" s="80">
        <v>18180304001</v>
      </c>
      <c r="F86" s="47" t="s">
        <v>236</v>
      </c>
      <c r="G86" s="19">
        <v>62</v>
      </c>
      <c r="H86" s="19">
        <v>44</v>
      </c>
      <c r="I86" s="58">
        <f t="shared" si="1"/>
        <v>106</v>
      </c>
      <c r="J86" s="81" t="s">
        <v>861</v>
      </c>
      <c r="K86" s="87" t="s">
        <v>862</v>
      </c>
      <c r="L86" s="87" t="s">
        <v>863</v>
      </c>
      <c r="M86" s="83">
        <v>9401451592</v>
      </c>
      <c r="N86" s="87" t="s">
        <v>864</v>
      </c>
      <c r="O86" s="82">
        <v>8011249953</v>
      </c>
      <c r="P86" s="73">
        <v>43736</v>
      </c>
      <c r="Q86" s="87" t="s">
        <v>604</v>
      </c>
      <c r="R86" s="75">
        <v>18</v>
      </c>
      <c r="S86" s="75" t="s">
        <v>100</v>
      </c>
      <c r="T86" s="18"/>
    </row>
    <row r="87" spans="1:20" x14ac:dyDescent="0.3">
      <c r="A87" s="4">
        <v>83</v>
      </c>
      <c r="B87" s="17" t="s">
        <v>63</v>
      </c>
      <c r="C87" s="87" t="s">
        <v>856</v>
      </c>
      <c r="D87" s="18" t="s">
        <v>23</v>
      </c>
      <c r="E87" s="80">
        <v>18180308401</v>
      </c>
      <c r="F87" s="47" t="s">
        <v>104</v>
      </c>
      <c r="G87" s="19">
        <v>39</v>
      </c>
      <c r="H87" s="19">
        <v>25</v>
      </c>
      <c r="I87" s="58">
        <f t="shared" si="1"/>
        <v>64</v>
      </c>
      <c r="J87" s="80">
        <v>9613158278</v>
      </c>
      <c r="K87" s="87" t="s">
        <v>859</v>
      </c>
      <c r="L87" s="87" t="s">
        <v>242</v>
      </c>
      <c r="M87" s="83">
        <v>8723873294</v>
      </c>
      <c r="N87" s="87" t="s">
        <v>331</v>
      </c>
      <c r="O87" s="82">
        <v>9613707789</v>
      </c>
      <c r="P87" s="73">
        <v>43736</v>
      </c>
      <c r="Q87" s="87" t="s">
        <v>604</v>
      </c>
      <c r="R87" s="75">
        <v>34</v>
      </c>
      <c r="S87" s="75" t="s">
        <v>100</v>
      </c>
      <c r="T87" s="18"/>
    </row>
    <row r="88" spans="1:20" x14ac:dyDescent="0.3">
      <c r="A88" s="4">
        <v>84</v>
      </c>
      <c r="B88" s="17" t="s">
        <v>63</v>
      </c>
      <c r="C88" s="87" t="s">
        <v>857</v>
      </c>
      <c r="D88" s="18" t="s">
        <v>23</v>
      </c>
      <c r="E88" s="80">
        <v>18180308504</v>
      </c>
      <c r="F88" s="47" t="s">
        <v>236</v>
      </c>
      <c r="G88" s="19">
        <v>27</v>
      </c>
      <c r="H88" s="19">
        <v>33</v>
      </c>
      <c r="I88" s="58">
        <f t="shared" si="1"/>
        <v>60</v>
      </c>
      <c r="J88" s="81" t="s">
        <v>865</v>
      </c>
      <c r="K88" s="87" t="s">
        <v>859</v>
      </c>
      <c r="L88" s="87" t="s">
        <v>247</v>
      </c>
      <c r="M88" s="71">
        <v>9854634447</v>
      </c>
      <c r="N88" s="87" t="s">
        <v>414</v>
      </c>
      <c r="O88" s="82">
        <v>7399197400</v>
      </c>
      <c r="P88" s="73">
        <v>43736</v>
      </c>
      <c r="Q88" s="87" t="s">
        <v>604</v>
      </c>
      <c r="R88" s="75">
        <v>34</v>
      </c>
      <c r="S88" s="75" t="s">
        <v>100</v>
      </c>
      <c r="T88" s="18"/>
    </row>
    <row r="89" spans="1:20" x14ac:dyDescent="0.3">
      <c r="A89" s="4">
        <v>85</v>
      </c>
      <c r="B89" s="17"/>
      <c r="C89" s="18"/>
      <c r="D89" s="18"/>
      <c r="E89" s="19"/>
      <c r="F89" s="18"/>
      <c r="G89" s="19"/>
      <c r="H89" s="19"/>
      <c r="I89" s="58">
        <f t="shared" si="1"/>
        <v>0</v>
      </c>
      <c r="J89" s="18"/>
      <c r="K89" s="18"/>
      <c r="L89" s="18"/>
      <c r="M89" s="18"/>
      <c r="N89" s="18"/>
      <c r="O89" s="18"/>
      <c r="P89" s="24">
        <v>43737</v>
      </c>
      <c r="Q89" s="18" t="s">
        <v>167</v>
      </c>
      <c r="R89" s="18"/>
      <c r="S89" s="18"/>
      <c r="T89" s="18"/>
    </row>
    <row r="90" spans="1:20" x14ac:dyDescent="0.3">
      <c r="A90" s="4">
        <v>86</v>
      </c>
      <c r="B90" s="17" t="s">
        <v>62</v>
      </c>
      <c r="C90" s="63" t="s">
        <v>866</v>
      </c>
      <c r="D90" s="64" t="s">
        <v>25</v>
      </c>
      <c r="E90" s="84" t="s">
        <v>446</v>
      </c>
      <c r="F90" s="74"/>
      <c r="G90" s="76">
        <v>26</v>
      </c>
      <c r="H90" s="76">
        <v>28</v>
      </c>
      <c r="I90" s="58">
        <f t="shared" si="1"/>
        <v>54</v>
      </c>
      <c r="J90" s="84" t="s">
        <v>448</v>
      </c>
      <c r="K90" s="63" t="s">
        <v>868</v>
      </c>
      <c r="L90" s="63" t="s">
        <v>345</v>
      </c>
      <c r="M90" s="106" t="s">
        <v>869</v>
      </c>
      <c r="N90" s="63" t="s">
        <v>346</v>
      </c>
      <c r="O90" s="82">
        <v>9945283139</v>
      </c>
      <c r="P90" s="73">
        <v>43738</v>
      </c>
      <c r="Q90" s="63" t="s">
        <v>99</v>
      </c>
      <c r="R90" s="74">
        <v>27</v>
      </c>
      <c r="S90" s="74" t="s">
        <v>100</v>
      </c>
      <c r="T90" s="18"/>
    </row>
    <row r="91" spans="1:20" x14ac:dyDescent="0.3">
      <c r="A91" s="4">
        <v>87</v>
      </c>
      <c r="B91" s="17" t="s">
        <v>62</v>
      </c>
      <c r="C91" s="63" t="s">
        <v>867</v>
      </c>
      <c r="D91" s="64" t="s">
        <v>23</v>
      </c>
      <c r="E91" s="80">
        <v>18180309702</v>
      </c>
      <c r="F91" s="74" t="s">
        <v>104</v>
      </c>
      <c r="G91" s="76">
        <v>54</v>
      </c>
      <c r="H91" s="76">
        <v>41</v>
      </c>
      <c r="I91" s="58">
        <f t="shared" si="1"/>
        <v>95</v>
      </c>
      <c r="J91" s="81" t="s">
        <v>870</v>
      </c>
      <c r="K91" s="63" t="s">
        <v>868</v>
      </c>
      <c r="L91" s="63" t="s">
        <v>345</v>
      </c>
      <c r="M91" s="106" t="s">
        <v>869</v>
      </c>
      <c r="N91" s="63" t="s">
        <v>346</v>
      </c>
      <c r="O91" s="82">
        <v>9945283139</v>
      </c>
      <c r="P91" s="73">
        <v>43738</v>
      </c>
      <c r="Q91" s="63" t="s">
        <v>99</v>
      </c>
      <c r="R91" s="74">
        <v>29</v>
      </c>
      <c r="S91" s="74" t="s">
        <v>100</v>
      </c>
      <c r="T91" s="18"/>
    </row>
    <row r="92" spans="1:20" x14ac:dyDescent="0.3">
      <c r="A92" s="4">
        <v>88</v>
      </c>
      <c r="B92" s="17" t="s">
        <v>63</v>
      </c>
      <c r="C92" s="64" t="s">
        <v>871</v>
      </c>
      <c r="D92" s="64" t="s">
        <v>25</v>
      </c>
      <c r="E92" s="64"/>
      <c r="F92" s="64"/>
      <c r="G92" s="64">
        <v>52</v>
      </c>
      <c r="H92" s="64">
        <v>46</v>
      </c>
      <c r="I92" s="58">
        <f t="shared" si="1"/>
        <v>98</v>
      </c>
      <c r="J92" s="64">
        <v>9864617001</v>
      </c>
      <c r="K92" s="64" t="s">
        <v>267</v>
      </c>
      <c r="L92" s="64" t="s">
        <v>268</v>
      </c>
      <c r="M92" s="64">
        <v>9401451606</v>
      </c>
      <c r="N92" s="64" t="s">
        <v>872</v>
      </c>
      <c r="O92" s="64">
        <v>9707341230</v>
      </c>
      <c r="P92" s="73">
        <v>43738</v>
      </c>
      <c r="Q92" s="63" t="s">
        <v>99</v>
      </c>
      <c r="R92" s="76">
        <v>22</v>
      </c>
      <c r="S92" s="76" t="s">
        <v>100</v>
      </c>
      <c r="T92" s="18"/>
    </row>
    <row r="93" spans="1:20" x14ac:dyDescent="0.3">
      <c r="A93" s="4">
        <v>89</v>
      </c>
      <c r="B93" s="17"/>
      <c r="C93" s="18"/>
      <c r="D93" s="18"/>
      <c r="E93" s="19"/>
      <c r="F93" s="18"/>
      <c r="G93" s="19"/>
      <c r="H93" s="19"/>
      <c r="I93" s="58">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58">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58">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8">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8">
        <f t="shared" si="1"/>
        <v>0</v>
      </c>
      <c r="J97" s="18"/>
      <c r="K97" s="18"/>
      <c r="L97" s="18"/>
      <c r="M97" s="18"/>
      <c r="N97" s="18"/>
      <c r="O97" s="18"/>
      <c r="P97" s="24"/>
      <c r="Q97" s="18"/>
      <c r="R97" s="18"/>
      <c r="S97" s="18"/>
      <c r="T97" s="18"/>
    </row>
    <row r="98" spans="1:20" x14ac:dyDescent="0.3">
      <c r="A98" s="4">
        <v>94</v>
      </c>
      <c r="B98" s="17"/>
      <c r="C98" s="47"/>
      <c r="D98" s="47"/>
      <c r="E98" s="19"/>
      <c r="F98" s="47"/>
      <c r="G98" s="19"/>
      <c r="H98" s="19"/>
      <c r="I98" s="58">
        <f t="shared" si="1"/>
        <v>0</v>
      </c>
      <c r="J98" s="47"/>
      <c r="K98" s="47"/>
      <c r="L98" s="47"/>
      <c r="M98" s="47"/>
      <c r="N98" s="47"/>
      <c r="O98" s="47"/>
      <c r="P98" s="24"/>
      <c r="Q98" s="18"/>
      <c r="R98" s="18"/>
      <c r="S98" s="18"/>
      <c r="T98" s="18"/>
    </row>
    <row r="99" spans="1:20" x14ac:dyDescent="0.3">
      <c r="A99" s="4">
        <v>95</v>
      </c>
      <c r="B99" s="17"/>
      <c r="C99" s="18"/>
      <c r="D99" s="18"/>
      <c r="E99" s="19"/>
      <c r="F99" s="18"/>
      <c r="G99" s="19"/>
      <c r="H99" s="19"/>
      <c r="I99" s="58">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x14ac:dyDescent="0.3">
      <c r="A165" s="21" t="s">
        <v>11</v>
      </c>
      <c r="B165" s="38"/>
      <c r="C165" s="21">
        <f>COUNTIFS(C6:C164,"*")</f>
        <v>84</v>
      </c>
      <c r="D165" s="21"/>
      <c r="E165" s="13"/>
      <c r="F165" s="21"/>
      <c r="G165" s="57">
        <f>SUM(G6:G164)</f>
        <v>2610</v>
      </c>
      <c r="H165" s="57">
        <f>SUM(H6:H164)</f>
        <v>2449</v>
      </c>
      <c r="I165" s="57">
        <f>SUM(I6:I164)</f>
        <v>5059</v>
      </c>
      <c r="J165" s="21"/>
      <c r="K165" s="21"/>
      <c r="L165" s="21"/>
      <c r="M165" s="21"/>
      <c r="N165" s="21"/>
      <c r="O165" s="21"/>
      <c r="P165" s="14"/>
      <c r="Q165" s="21"/>
      <c r="R165" s="21"/>
      <c r="S165" s="21"/>
      <c r="T165" s="12"/>
    </row>
    <row r="166" spans="1:20" x14ac:dyDescent="0.3">
      <c r="A166" s="43" t="s">
        <v>62</v>
      </c>
      <c r="B166" s="10">
        <f>COUNTIF(B$5:B$164,"Team 1")</f>
        <v>44</v>
      </c>
      <c r="C166" s="43" t="s">
        <v>25</v>
      </c>
      <c r="D166" s="10">
        <f>COUNTIF(D6:D164,"Anganwadi")</f>
        <v>33</v>
      </c>
    </row>
    <row r="167" spans="1:20" x14ac:dyDescent="0.3">
      <c r="A167" s="43" t="s">
        <v>63</v>
      </c>
      <c r="B167" s="10">
        <f>COUNTIF(B$6:B$164,"Team 2")</f>
        <v>34</v>
      </c>
      <c r="C167" s="43" t="s">
        <v>23</v>
      </c>
      <c r="D167" s="10">
        <f>COUNTIF(D6:D164,"School")</f>
        <v>36</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tabSelected="1" workbookViewId="0">
      <selection activeCell="C21" sqref="C21"/>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178" t="s">
        <v>71</v>
      </c>
      <c r="B1" s="178"/>
      <c r="C1" s="178"/>
      <c r="D1" s="178"/>
      <c r="E1" s="178"/>
      <c r="F1" s="179"/>
      <c r="G1" s="179"/>
      <c r="H1" s="179"/>
      <c r="I1" s="179"/>
      <c r="J1" s="179"/>
    </row>
    <row r="2" spans="1:11" ht="25.5" x14ac:dyDescent="0.3">
      <c r="A2" s="180" t="s">
        <v>0</v>
      </c>
      <c r="B2" s="181"/>
      <c r="C2" s="182" t="str">
        <f>'Block at a Glance'!C2:D2</f>
        <v>ASSAM</v>
      </c>
      <c r="D2" s="183"/>
      <c r="E2" s="27" t="s">
        <v>1</v>
      </c>
      <c r="F2" s="184"/>
      <c r="G2" s="185"/>
      <c r="H2" s="28" t="s">
        <v>24</v>
      </c>
      <c r="I2" s="184"/>
      <c r="J2" s="185"/>
    </row>
    <row r="3" spans="1:11" ht="28.5" customHeight="1" x14ac:dyDescent="0.3">
      <c r="A3" s="189" t="s">
        <v>66</v>
      </c>
      <c r="B3" s="189"/>
      <c r="C3" s="189"/>
      <c r="D3" s="189"/>
      <c r="E3" s="189"/>
      <c r="F3" s="189"/>
      <c r="G3" s="189"/>
      <c r="H3" s="189"/>
      <c r="I3" s="189"/>
      <c r="J3" s="189"/>
    </row>
    <row r="4" spans="1:11" x14ac:dyDescent="0.3">
      <c r="A4" s="188" t="s">
        <v>27</v>
      </c>
      <c r="B4" s="187" t="s">
        <v>28</v>
      </c>
      <c r="C4" s="186" t="s">
        <v>29</v>
      </c>
      <c r="D4" s="186" t="s">
        <v>36</v>
      </c>
      <c r="E4" s="186"/>
      <c r="F4" s="186"/>
      <c r="G4" s="186" t="s">
        <v>30</v>
      </c>
      <c r="H4" s="186" t="s">
        <v>37</v>
      </c>
      <c r="I4" s="186"/>
      <c r="J4" s="186"/>
    </row>
    <row r="5" spans="1:11" ht="22.5" customHeight="1" x14ac:dyDescent="0.3">
      <c r="A5" s="188"/>
      <c r="B5" s="187"/>
      <c r="C5" s="186"/>
      <c r="D5" s="29" t="s">
        <v>9</v>
      </c>
      <c r="E5" s="29" t="s">
        <v>10</v>
      </c>
      <c r="F5" s="29" t="s">
        <v>11</v>
      </c>
      <c r="G5" s="186"/>
      <c r="H5" s="29" t="s">
        <v>9</v>
      </c>
      <c r="I5" s="29" t="s">
        <v>10</v>
      </c>
      <c r="J5" s="29" t="s">
        <v>11</v>
      </c>
    </row>
    <row r="6" spans="1:11" ht="22.5" customHeight="1" x14ac:dyDescent="0.3">
      <c r="A6" s="44">
        <v>1</v>
      </c>
      <c r="B6" s="59">
        <v>43556</v>
      </c>
      <c r="C6" s="31">
        <f>COUNTIFS('April-19'!D$5:D$164,"Anganwadi")</f>
        <v>32</v>
      </c>
      <c r="D6" s="32">
        <f>SUMIF('April-19'!$D$5:$D$164,"Anganwadi",'April-19'!$G$5:$G$164)</f>
        <v>791</v>
      </c>
      <c r="E6" s="32">
        <f>SUMIF('April-19'!$D$5:$D$164,"Anganwadi",'April-19'!$H$5:$H$164)</f>
        <v>781</v>
      </c>
      <c r="F6" s="32">
        <f>+D6+E6</f>
        <v>1572</v>
      </c>
      <c r="G6" s="31">
        <f>COUNTIF('April-19'!D5:D164,"School")</f>
        <v>38</v>
      </c>
      <c r="H6" s="32">
        <f>SUMIF('April-19'!$D$5:$D$164,"School",'April-19'!$G$5:$G$164)</f>
        <v>1749</v>
      </c>
      <c r="I6" s="32">
        <f>SUMIF('April-19'!$D$5:$D$164,"School",'April-19'!$H$5:$H$164)</f>
        <v>1872</v>
      </c>
      <c r="J6" s="32">
        <f>+H6+I6</f>
        <v>3621</v>
      </c>
      <c r="K6" s="33"/>
    </row>
    <row r="7" spans="1:11" ht="22.5" customHeight="1" x14ac:dyDescent="0.3">
      <c r="A7" s="30">
        <v>2</v>
      </c>
      <c r="B7" s="60">
        <v>43601</v>
      </c>
      <c r="C7" s="31">
        <f>COUNTIF('May-19'!D5:D164,"Anganwadi")</f>
        <v>27</v>
      </c>
      <c r="D7" s="32">
        <f>SUMIF('May-19'!$D$5:$D$164,"Anganwadi",'May-19'!$G$5:$G$164)</f>
        <v>766</v>
      </c>
      <c r="E7" s="32">
        <f>SUMIF('May-19'!$D$5:$D$164,"Anganwadi",'May-19'!$H$5:$H$164)</f>
        <v>832</v>
      </c>
      <c r="F7" s="32">
        <f t="shared" ref="F7:F11" si="0">+D7+E7</f>
        <v>1598</v>
      </c>
      <c r="G7" s="31">
        <f>COUNTIF('May-19'!D5:D164,"School")</f>
        <v>48</v>
      </c>
      <c r="H7" s="32">
        <f>SUMIF('May-19'!$D$5:$D$164,"School",'May-19'!$G$5:$G$164)</f>
        <v>2265</v>
      </c>
      <c r="I7" s="32">
        <f>SUMIF('May-19'!$D$5:$D$164,"School",'May-19'!$H$5:$H$164)</f>
        <v>2026</v>
      </c>
      <c r="J7" s="32">
        <f t="shared" ref="J7:J11" si="1">+H7+I7</f>
        <v>4291</v>
      </c>
    </row>
    <row r="8" spans="1:11" ht="22.5" customHeight="1" x14ac:dyDescent="0.3">
      <c r="A8" s="30">
        <v>3</v>
      </c>
      <c r="B8" s="60">
        <v>43632</v>
      </c>
      <c r="C8" s="31">
        <f>COUNTIF('Jun-19'!D5:D164,"Anganwadi")</f>
        <v>22</v>
      </c>
      <c r="D8" s="32">
        <f>SUMIF('Jun-19'!$D$5:$D$164,"Anganwadi",'Jun-19'!$G$5:$G$164)</f>
        <v>687</v>
      </c>
      <c r="E8" s="32">
        <f>SUMIF('Jun-19'!$D$5:$D$164,"Anganwadi",'Jun-19'!$H$5:$H$164)</f>
        <v>674</v>
      </c>
      <c r="F8" s="32">
        <f t="shared" si="0"/>
        <v>1361</v>
      </c>
      <c r="G8" s="31">
        <f>COUNTIF('Jun-19'!D5:D164,"School")</f>
        <v>48</v>
      </c>
      <c r="H8" s="32">
        <f>SUMIF('Jun-19'!$D$5:$D$164,"School",'Jun-19'!$G$5:$G$164)</f>
        <v>4529</v>
      </c>
      <c r="I8" s="32">
        <f>SUMIF('Jun-19'!$D$5:$D$164,"School",'Jun-19'!$H$5:$H$164)</f>
        <v>4333</v>
      </c>
      <c r="J8" s="32">
        <f t="shared" si="1"/>
        <v>8862</v>
      </c>
    </row>
    <row r="9" spans="1:11" ht="22.5" customHeight="1" x14ac:dyDescent="0.3">
      <c r="A9" s="30">
        <v>4</v>
      </c>
      <c r="B9" s="60">
        <v>43662</v>
      </c>
      <c r="C9" s="31">
        <f>COUNTIF('Jul-19'!D5:D164,"Anganwadi")</f>
        <v>102</v>
      </c>
      <c r="D9" s="32">
        <f>SUMIF('Jul-19'!$D$5:$D$164,"Anganwadi",'Jul-19'!$G$5:$G$164)</f>
        <v>2613</v>
      </c>
      <c r="E9" s="32">
        <f>SUMIF('Jul-19'!$D$5:$D$164,"Anganwadi",'Jul-19'!$H$5:$H$164)</f>
        <v>2598</v>
      </c>
      <c r="F9" s="32">
        <f t="shared" si="0"/>
        <v>5211</v>
      </c>
      <c r="G9" s="31">
        <f>COUNTIF('Jul-19'!D5:D164,"School")</f>
        <v>0</v>
      </c>
      <c r="H9" s="32">
        <f>SUMIF('Jul-19'!$D$5:$D$164,"School",'Jul-19'!$G$5:$G$164)</f>
        <v>0</v>
      </c>
      <c r="I9" s="32">
        <f>SUMIF('Jul-19'!$D$5:$D$164,"School",'Jul-19'!$H$5:$H$164)</f>
        <v>0</v>
      </c>
      <c r="J9" s="32">
        <f t="shared" si="1"/>
        <v>0</v>
      </c>
    </row>
    <row r="10" spans="1:11" ht="22.5" customHeight="1" x14ac:dyDescent="0.3">
      <c r="A10" s="30">
        <v>5</v>
      </c>
      <c r="B10" s="60">
        <v>43693</v>
      </c>
      <c r="C10" s="31">
        <f>COUNTIF('Aug-19'!D5:D164,"Anganwadi")</f>
        <v>34</v>
      </c>
      <c r="D10" s="32">
        <f>SUMIF('Aug-19'!$D$5:$D$164,"Anganwadi",'Aug-19'!$G$5:$G$164)</f>
        <v>906</v>
      </c>
      <c r="E10" s="32">
        <f>SUMIF('Aug-19'!$D$5:$D$164,"Anganwadi",'Aug-19'!$H$5:$H$164)</f>
        <v>888</v>
      </c>
      <c r="F10" s="32">
        <f t="shared" si="0"/>
        <v>1794</v>
      </c>
      <c r="G10" s="31">
        <f>COUNTIF('Aug-19'!D5:D164,"School")</f>
        <v>33</v>
      </c>
      <c r="H10" s="32">
        <f>SUMIF('Aug-19'!$D$5:$D$164,"School",'Aug-19'!$G$5:$G$164)</f>
        <v>1119</v>
      </c>
      <c r="I10" s="32">
        <f>SUMIF('Aug-19'!$D$5:$D$164,"School",'Aug-19'!$H$5:$H$164)</f>
        <v>1101</v>
      </c>
      <c r="J10" s="32">
        <f t="shared" si="1"/>
        <v>2220</v>
      </c>
    </row>
    <row r="11" spans="1:11" ht="22.5" customHeight="1" x14ac:dyDescent="0.3">
      <c r="A11" s="30">
        <v>6</v>
      </c>
      <c r="B11" s="60">
        <v>43724</v>
      </c>
      <c r="C11" s="31">
        <f>COUNTIF('Sep-19'!D6:D164,"Anganwadi")</f>
        <v>33</v>
      </c>
      <c r="D11" s="32">
        <f>SUMIF('Sep-19'!$D$6:$D$164,"Anganwadi",'Sep-19'!$G$6:$G$164)</f>
        <v>919</v>
      </c>
      <c r="E11" s="32">
        <f>SUMIF('Sep-19'!$D$6:$D$164,"Anganwadi",'Sep-19'!$H$6:$H$164)</f>
        <v>869</v>
      </c>
      <c r="F11" s="32">
        <f t="shared" si="0"/>
        <v>1788</v>
      </c>
      <c r="G11" s="31">
        <f>COUNTIF('Sep-19'!D6:D164,"School")</f>
        <v>36</v>
      </c>
      <c r="H11" s="32">
        <f>SUMIF('Sep-19'!$D$6:$D$164,"School",'Sep-19'!$G$6:$G$164)</f>
        <v>1691</v>
      </c>
      <c r="I11" s="32">
        <f>SUMIF('Sep-19'!$D$6:$D$164,"School",'Sep-19'!$H$6:$H$164)</f>
        <v>1580</v>
      </c>
      <c r="J11" s="32">
        <f t="shared" si="1"/>
        <v>3271</v>
      </c>
    </row>
    <row r="12" spans="1:11" ht="19.5" customHeight="1" x14ac:dyDescent="0.3">
      <c r="A12" s="177" t="s">
        <v>38</v>
      </c>
      <c r="B12" s="177"/>
      <c r="C12" s="34">
        <f>SUM(C6:C11)</f>
        <v>250</v>
      </c>
      <c r="D12" s="34">
        <f t="shared" ref="D12:J12" si="2">SUM(D6:D11)</f>
        <v>6682</v>
      </c>
      <c r="E12" s="34">
        <f t="shared" si="2"/>
        <v>6642</v>
      </c>
      <c r="F12" s="34">
        <f t="shared" si="2"/>
        <v>13324</v>
      </c>
      <c r="G12" s="34">
        <f t="shared" si="2"/>
        <v>203</v>
      </c>
      <c r="H12" s="34">
        <f t="shared" si="2"/>
        <v>11353</v>
      </c>
      <c r="I12" s="34">
        <f t="shared" si="2"/>
        <v>10912</v>
      </c>
      <c r="J12" s="34">
        <f t="shared" si="2"/>
        <v>22265</v>
      </c>
    </row>
    <row r="14" spans="1:11" x14ac:dyDescent="0.3">
      <c r="A14" s="172" t="s">
        <v>67</v>
      </c>
      <c r="B14" s="172"/>
      <c r="C14" s="172"/>
      <c r="D14" s="172"/>
      <c r="E14" s="172"/>
      <c r="F14" s="172"/>
    </row>
    <row r="15" spans="1:11" ht="82.5" x14ac:dyDescent="0.3">
      <c r="A15" s="42" t="s">
        <v>27</v>
      </c>
      <c r="B15" s="41" t="s">
        <v>28</v>
      </c>
      <c r="C15" s="45" t="s">
        <v>64</v>
      </c>
      <c r="D15" s="40" t="s">
        <v>29</v>
      </c>
      <c r="E15" s="40" t="s">
        <v>30</v>
      </c>
      <c r="F15" s="40" t="s">
        <v>65</v>
      </c>
    </row>
    <row r="16" spans="1:11" x14ac:dyDescent="0.3">
      <c r="A16" s="175">
        <v>1</v>
      </c>
      <c r="B16" s="173">
        <v>43571</v>
      </c>
      <c r="C16" s="46" t="s">
        <v>62</v>
      </c>
      <c r="D16" s="31">
        <f>COUNTIFS('April-19'!B$5:B$164,"Team 1",'April-19'!D$5:D$164,"Anganwadi")</f>
        <v>16</v>
      </c>
      <c r="E16" s="31">
        <f>COUNTIFS('April-19'!B$5:B$164,"Team 1",'April-19'!D$5:D$164,"School")</f>
        <v>19</v>
      </c>
      <c r="F16" s="32">
        <f>SUMIF('April-19'!$B$5:$B$164,"Team 1",'April-19'!$I$5:$I$164)</f>
        <v>2440</v>
      </c>
    </row>
    <row r="17" spans="1:6" x14ac:dyDescent="0.3">
      <c r="A17" s="176"/>
      <c r="B17" s="174"/>
      <c r="C17" s="46" t="s">
        <v>63</v>
      </c>
      <c r="D17" s="31">
        <f>COUNTIFS('April-19'!B$5:B$164,"Team 2",'April-19'!D$5:D$164,"Anganwadi")</f>
        <v>16</v>
      </c>
      <c r="E17" s="31">
        <f>COUNTIFS('April-19'!B$5:B$164,"Team 2",'April-19'!D$5:D$164,"School")</f>
        <v>19</v>
      </c>
      <c r="F17" s="32">
        <f>SUMIF('April-19'!$B$5:$B$164,"Team 2",'April-19'!$I$5:$I$164)</f>
        <v>2753</v>
      </c>
    </row>
    <row r="18" spans="1:6" x14ac:dyDescent="0.3">
      <c r="A18" s="175">
        <v>2</v>
      </c>
      <c r="B18" s="173">
        <v>43601</v>
      </c>
      <c r="C18" s="46" t="s">
        <v>62</v>
      </c>
      <c r="D18" s="31">
        <f>COUNTIFS('May-19'!B$5:B$164,"Team 1",'May-19'!D$5:D$164,"Anganwadi")</f>
        <v>16</v>
      </c>
      <c r="E18" s="31">
        <f>COUNTIFS('May-19'!B$5:B$164,"Team 1",'May-19'!D$5:D$164,"School")</f>
        <v>28</v>
      </c>
      <c r="F18" s="32">
        <f>SUMIF('May-19'!$B$5:$B$164,"Team 1",'May-19'!$I$5:$I$164)</f>
        <v>2873</v>
      </c>
    </row>
    <row r="19" spans="1:6" x14ac:dyDescent="0.3">
      <c r="A19" s="176"/>
      <c r="B19" s="174"/>
      <c r="C19" s="46" t="s">
        <v>63</v>
      </c>
      <c r="D19" s="31">
        <f>COUNTIFS('May-19'!B$5:B$164,"Team 2",'May-19'!D$5:D$164,"Anganwadi")</f>
        <v>11</v>
      </c>
      <c r="E19" s="31">
        <f>COUNTIFS('May-19'!B$5:B$164,"Team 2",'May-19'!D$5:D$164,"School")</f>
        <v>20</v>
      </c>
      <c r="F19" s="32">
        <f>SUMIF('May-19'!$B$5:$B$164,"Team 2",'May-19'!$I$5:$I$164)</f>
        <v>3016</v>
      </c>
    </row>
    <row r="20" spans="1:6" x14ac:dyDescent="0.3">
      <c r="A20" s="175">
        <v>3</v>
      </c>
      <c r="B20" s="173">
        <v>43632</v>
      </c>
      <c r="C20" s="46" t="s">
        <v>62</v>
      </c>
      <c r="D20" s="31">
        <f>COUNTIFS('Jun-19'!B$5:B$164,"Team 1",'Jun-19'!D$5:D$164,"Anganwadi")</f>
        <v>15</v>
      </c>
      <c r="E20" s="31">
        <f>COUNTIFS('Jun-19'!B$5:B$164,"Team 1",'Jun-19'!D$5:D$164,"School")</f>
        <v>26</v>
      </c>
      <c r="F20" s="32">
        <f>SUMIF('Jun-19'!$B$5:$B$164,"Team 1",'Jun-19'!$I$5:$I$164)</f>
        <v>3526</v>
      </c>
    </row>
    <row r="21" spans="1:6" x14ac:dyDescent="0.3">
      <c r="A21" s="176"/>
      <c r="B21" s="174"/>
      <c r="C21" s="46" t="s">
        <v>63</v>
      </c>
      <c r="D21" s="31">
        <f>COUNTIFS('Jun-19'!B$5:B$164,"Team 2",'Jun-19'!D$5:D$164,"Anganwadi")</f>
        <v>7</v>
      </c>
      <c r="E21" s="31">
        <f>COUNTIFS('Jun-19'!B$5:B$164,"Team 2",'Jun-19'!D$5:D$164,"School")</f>
        <v>22</v>
      </c>
      <c r="F21" s="32">
        <f>SUMIF('Jun-19'!$B$5:$B$164,"Team 2",'Jun-19'!$I$5:$I$164)</f>
        <v>6697</v>
      </c>
    </row>
    <row r="22" spans="1:6" x14ac:dyDescent="0.3">
      <c r="A22" s="175">
        <v>4</v>
      </c>
      <c r="B22" s="173">
        <v>43662</v>
      </c>
      <c r="C22" s="46" t="s">
        <v>62</v>
      </c>
      <c r="D22" s="31">
        <f>COUNTIFS('Jul-19'!B$5:B$164,"Team 1",'Jul-19'!D$5:D$164,"Anganwadi")</f>
        <v>51</v>
      </c>
      <c r="E22" s="31">
        <f>COUNTIFS('Jul-19'!B$5:B$164,"Team 1",'Jul-19'!D$5:D$164,"School")</f>
        <v>0</v>
      </c>
      <c r="F22" s="32">
        <f>SUMIF('Jul-19'!$B$5:$B$164,"Team 1",'Jul-19'!$I$5:$I$164)</f>
        <v>2560</v>
      </c>
    </row>
    <row r="23" spans="1:6" x14ac:dyDescent="0.3">
      <c r="A23" s="176"/>
      <c r="B23" s="174"/>
      <c r="C23" s="46" t="s">
        <v>63</v>
      </c>
      <c r="D23" s="31">
        <f>COUNTIFS('Jul-19'!B$5:B$164,"Team 2",'Jul-19'!D$5:D$164,"Anganwadi")</f>
        <v>51</v>
      </c>
      <c r="E23" s="31">
        <f>COUNTIFS('Jul-19'!B$5:B$164,"Team 2",'Jul-19'!D$5:D$164,"School")</f>
        <v>0</v>
      </c>
      <c r="F23" s="32">
        <f>SUMIF('Jul-19'!$B$5:$B$164,"Team 2",'Jul-19'!$I$5:$I$164)</f>
        <v>2651</v>
      </c>
    </row>
    <row r="24" spans="1:6" x14ac:dyDescent="0.3">
      <c r="A24" s="175">
        <v>5</v>
      </c>
      <c r="B24" s="173">
        <v>43693</v>
      </c>
      <c r="C24" s="46" t="s">
        <v>62</v>
      </c>
      <c r="D24" s="31">
        <f>COUNTIFS('Aug-19'!B$5:B$164,"Team 1",'Aug-19'!D$5:D$164,"Anganwadi")</f>
        <v>19</v>
      </c>
      <c r="E24" s="31">
        <f>COUNTIFS('Aug-19'!B$5:B$164,"Team 1",'Aug-19'!D$5:D$164,"School")</f>
        <v>20</v>
      </c>
      <c r="F24" s="32">
        <f>SUMIF('Aug-19'!$B$5:$B$164,"Team 1",'Aug-19'!$I$5:$I$164)</f>
        <v>2243</v>
      </c>
    </row>
    <row r="25" spans="1:6" x14ac:dyDescent="0.3">
      <c r="A25" s="176"/>
      <c r="B25" s="174"/>
      <c r="C25" s="46" t="s">
        <v>63</v>
      </c>
      <c r="D25" s="31">
        <f>COUNTIFS('Aug-19'!B$5:B$164,"Team 2",'Aug-19'!D$5:D$164,"Anganwadi")</f>
        <v>15</v>
      </c>
      <c r="E25" s="31">
        <f>COUNTIFS('Aug-19'!B$5:B$164,"Team 2",'Aug-19'!D$5:D$164,"School")</f>
        <v>13</v>
      </c>
      <c r="F25" s="32">
        <f>SUMIF('Aug-19'!$B$5:$B$164,"Team 2",'Aug-19'!$I$5:$I$164)</f>
        <v>2472</v>
      </c>
    </row>
    <row r="26" spans="1:6" x14ac:dyDescent="0.3">
      <c r="A26" s="175">
        <v>6</v>
      </c>
      <c r="B26" s="173">
        <v>43724</v>
      </c>
      <c r="C26" s="46" t="s">
        <v>62</v>
      </c>
      <c r="D26" s="31">
        <f>COUNTIFS('Sep-19'!B$5:B$164,"Team 1",'Sep-19'!D$5:D$164,"Anganwadi")</f>
        <v>20</v>
      </c>
      <c r="E26" s="31">
        <f>COUNTIFS('Sep-19'!B$5:B$164,"Team 1",'Sep-19'!D$5:D$164,"School")</f>
        <v>21</v>
      </c>
      <c r="F26" s="32">
        <f>SUMIF('Sep-19'!$B$5:$B$164,"Team 1",'Sep-19'!$I$5:$I$164)</f>
        <v>2746</v>
      </c>
    </row>
    <row r="27" spans="1:6" x14ac:dyDescent="0.3">
      <c r="A27" s="176"/>
      <c r="B27" s="174"/>
      <c r="C27" s="46" t="s">
        <v>63</v>
      </c>
      <c r="D27" s="31">
        <f>COUNTIFS('Sep-19'!B$5:B$164,"Team 2",'Sep-19'!D$5:D$164,"Anganwadi")</f>
        <v>13</v>
      </c>
      <c r="E27" s="31">
        <f>COUNTIFS('Sep-19'!B$5:B$164,"Team 2",'Sep-19'!D$5:D$164,"School")</f>
        <v>15</v>
      </c>
      <c r="F27" s="32">
        <f>SUMIF('Sep-19'!$B$5:$B$164,"Team 2",'Sep-19'!$I$5:$I$164)</f>
        <v>2313</v>
      </c>
    </row>
    <row r="28" spans="1:6" x14ac:dyDescent="0.3">
      <c r="A28" s="169" t="s">
        <v>38</v>
      </c>
      <c r="B28" s="170"/>
      <c r="C28" s="171"/>
      <c r="D28" s="39">
        <f>SUM(D16:D27)</f>
        <v>250</v>
      </c>
      <c r="E28" s="39">
        <f>SUM(E16:E27)</f>
        <v>203</v>
      </c>
      <c r="F28" s="39">
        <f>SUM(F16:F27)</f>
        <v>36290</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2019-04-07T20:03:15Z</dcterms:modified>
</cp:coreProperties>
</file>