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activeTab="7"/>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44525"/>
</workbook>
</file>

<file path=xl/calcChain.xml><?xml version="1.0" encoding="utf-8"?>
<calcChain xmlns="http://schemas.openxmlformats.org/spreadsheetml/2006/main">
  <c r="I5" i="5" l="1"/>
  <c r="E27" i="11"/>
  <c r="D27" i="11"/>
  <c r="E26" i="11"/>
  <c r="D26" i="11"/>
  <c r="I6" i="21"/>
  <c r="I7" i="21"/>
  <c r="I8" i="21"/>
  <c r="I9" i="21"/>
  <c r="I10" i="21"/>
  <c r="I11" i="21"/>
  <c r="I12" i="21"/>
  <c r="I13" i="21"/>
  <c r="I14" i="21"/>
  <c r="I15" i="21"/>
  <c r="I16" i="21"/>
  <c r="I17" i="21"/>
  <c r="I18" i="21"/>
  <c r="I19" i="21"/>
  <c r="I20" i="21"/>
  <c r="I21" i="21"/>
  <c r="I22" i="21"/>
  <c r="I23" i="21"/>
  <c r="I24" i="21"/>
  <c r="I25" i="21"/>
  <c r="I26" i="21"/>
  <c r="I27" i="21"/>
  <c r="I28" i="21"/>
  <c r="I29" i="21"/>
  <c r="I30" i="21"/>
  <c r="I31" i="21"/>
  <c r="I32" i="21"/>
  <c r="I33" i="21"/>
  <c r="I34" i="21"/>
  <c r="I35" i="21"/>
  <c r="I36" i="21"/>
  <c r="I37" i="21"/>
  <c r="I38" i="21"/>
  <c r="I39" i="21"/>
  <c r="I40" i="21"/>
  <c r="I41" i="21"/>
  <c r="I42" i="21"/>
  <c r="I43" i="21"/>
  <c r="I44" i="21"/>
  <c r="I45" i="21"/>
  <c r="I46" i="21"/>
  <c r="I47" i="21"/>
  <c r="I48" i="21"/>
  <c r="I49" i="21"/>
  <c r="I50" i="21"/>
  <c r="I51" i="21"/>
  <c r="I52" i="21"/>
  <c r="I53" i="21"/>
  <c r="I54" i="21"/>
  <c r="I55" i="21"/>
  <c r="I56" i="21"/>
  <c r="I57" i="21"/>
  <c r="I58" i="21"/>
  <c r="I59" i="21"/>
  <c r="I60" i="21"/>
  <c r="I61" i="21"/>
  <c r="I62" i="21"/>
  <c r="I63" i="21"/>
  <c r="I64" i="21"/>
  <c r="I65" i="21"/>
  <c r="I66" i="21"/>
  <c r="I67" i="21"/>
  <c r="I68" i="21"/>
  <c r="I69" i="21"/>
  <c r="I70" i="21"/>
  <c r="I71" i="21"/>
  <c r="I72" i="21"/>
  <c r="I73" i="21"/>
  <c r="I74" i="21"/>
  <c r="I75" i="21"/>
  <c r="I76" i="21"/>
  <c r="I77" i="21"/>
  <c r="I78" i="21"/>
  <c r="I79" i="21"/>
  <c r="I80" i="21"/>
  <c r="I81" i="21"/>
  <c r="I82" i="21"/>
  <c r="I83" i="21"/>
  <c r="I84" i="21"/>
  <c r="I85" i="21"/>
  <c r="I86" i="21"/>
  <c r="I87" i="21"/>
  <c r="I88" i="21"/>
  <c r="I89" i="21"/>
  <c r="I90" i="21"/>
  <c r="I91" i="21"/>
  <c r="I92" i="21"/>
  <c r="I93" i="21"/>
  <c r="I94" i="21"/>
  <c r="I95" i="21"/>
  <c r="I96" i="21"/>
  <c r="I97" i="21"/>
  <c r="I98" i="21"/>
  <c r="I99" i="21"/>
  <c r="I100" i="21"/>
  <c r="I101" i="21"/>
  <c r="I102" i="21"/>
  <c r="I103" i="21"/>
  <c r="I104" i="21"/>
  <c r="I105" i="21"/>
  <c r="I106" i="21"/>
  <c r="I107" i="21"/>
  <c r="I108" i="21"/>
  <c r="I109" i="21"/>
  <c r="I110" i="21"/>
  <c r="I111" i="21"/>
  <c r="I112" i="21"/>
  <c r="I113" i="21"/>
  <c r="I114" i="21"/>
  <c r="I115" i="21"/>
  <c r="I116" i="21"/>
  <c r="I117" i="21"/>
  <c r="I118" i="21"/>
  <c r="I119" i="21"/>
  <c r="I120" i="21"/>
  <c r="I121" i="21"/>
  <c r="I122" i="21"/>
  <c r="I123" i="21"/>
  <c r="I124" i="21"/>
  <c r="I125" i="21"/>
  <c r="I126" i="21"/>
  <c r="I127" i="21"/>
  <c r="I128" i="21"/>
  <c r="I129" i="21"/>
  <c r="I130" i="21"/>
  <c r="I131" i="21"/>
  <c r="I132" i="21"/>
  <c r="I133" i="21"/>
  <c r="I134" i="21"/>
  <c r="I135" i="21"/>
  <c r="I136" i="21"/>
  <c r="I137" i="21"/>
  <c r="I138" i="21"/>
  <c r="I139" i="21"/>
  <c r="I140" i="21"/>
  <c r="I141" i="21"/>
  <c r="I142" i="21"/>
  <c r="I143" i="21"/>
  <c r="I144" i="21"/>
  <c r="I145" i="21"/>
  <c r="I146" i="21"/>
  <c r="I147" i="21"/>
  <c r="I148" i="21"/>
  <c r="I149" i="21"/>
  <c r="I150" i="21"/>
  <c r="I151" i="21"/>
  <c r="I152" i="21"/>
  <c r="I153" i="21"/>
  <c r="I154" i="21"/>
  <c r="I155" i="21"/>
  <c r="I156" i="21"/>
  <c r="I157" i="21"/>
  <c r="I158" i="21"/>
  <c r="I159" i="21"/>
  <c r="I160" i="21"/>
  <c r="I161" i="21"/>
  <c r="I162" i="21"/>
  <c r="I163" i="21"/>
  <c r="I164" i="21"/>
  <c r="I5" i="21"/>
  <c r="I6" i="20"/>
  <c r="I7" i="20"/>
  <c r="I8" i="20"/>
  <c r="I9" i="20"/>
  <c r="I10" i="20"/>
  <c r="I11" i="20"/>
  <c r="I12" i="20"/>
  <c r="I13" i="20"/>
  <c r="I14" i="20"/>
  <c r="I15" i="20"/>
  <c r="I16" i="20"/>
  <c r="I17" i="20"/>
  <c r="I18" i="20"/>
  <c r="I19" i="20"/>
  <c r="I20" i="20"/>
  <c r="I21" i="20"/>
  <c r="I22" i="20"/>
  <c r="I23" i="20"/>
  <c r="I24" i="20"/>
  <c r="I25" i="20"/>
  <c r="I26" i="20"/>
  <c r="I27" i="20"/>
  <c r="I28" i="20"/>
  <c r="I29" i="20"/>
  <c r="I30" i="20"/>
  <c r="I31" i="20"/>
  <c r="I32" i="20"/>
  <c r="I33" i="20"/>
  <c r="I34" i="20"/>
  <c r="I35" i="20"/>
  <c r="I36" i="20"/>
  <c r="I37" i="20"/>
  <c r="I38" i="20"/>
  <c r="I39" i="20"/>
  <c r="I40" i="20"/>
  <c r="I41" i="20"/>
  <c r="I42" i="20"/>
  <c r="I43" i="20"/>
  <c r="I44" i="20"/>
  <c r="I45" i="20"/>
  <c r="I46" i="20"/>
  <c r="I47" i="20"/>
  <c r="I48" i="20"/>
  <c r="I49" i="20"/>
  <c r="I50" i="20"/>
  <c r="I51" i="20"/>
  <c r="I52" i="20"/>
  <c r="I53" i="20"/>
  <c r="I54" i="20"/>
  <c r="I55" i="20"/>
  <c r="I56" i="20"/>
  <c r="I57" i="20"/>
  <c r="I58" i="20"/>
  <c r="I59" i="20"/>
  <c r="I60" i="20"/>
  <c r="I61" i="20"/>
  <c r="I62" i="20"/>
  <c r="I63" i="20"/>
  <c r="I64" i="20"/>
  <c r="I65" i="20"/>
  <c r="I66" i="20"/>
  <c r="I67" i="20"/>
  <c r="I68" i="20"/>
  <c r="I69" i="20"/>
  <c r="I70" i="20"/>
  <c r="I71" i="20"/>
  <c r="I72" i="20"/>
  <c r="I73" i="20"/>
  <c r="I74" i="20"/>
  <c r="I75" i="20"/>
  <c r="I76" i="20"/>
  <c r="I77" i="20"/>
  <c r="I78" i="20"/>
  <c r="I79" i="20"/>
  <c r="I80" i="20"/>
  <c r="I81" i="20"/>
  <c r="I82" i="20"/>
  <c r="I83" i="20"/>
  <c r="I84" i="20"/>
  <c r="I85" i="20"/>
  <c r="I86" i="20"/>
  <c r="I87" i="20"/>
  <c r="I88" i="20"/>
  <c r="I89" i="20"/>
  <c r="I90" i="20"/>
  <c r="I91" i="20"/>
  <c r="I92" i="20"/>
  <c r="I93" i="20"/>
  <c r="I94" i="20"/>
  <c r="I95" i="20"/>
  <c r="I96" i="20"/>
  <c r="I97" i="20"/>
  <c r="I98" i="20"/>
  <c r="I99" i="20"/>
  <c r="I100" i="20"/>
  <c r="I101" i="20"/>
  <c r="I102" i="20"/>
  <c r="I103" i="20"/>
  <c r="I104" i="20"/>
  <c r="I105" i="20"/>
  <c r="I106" i="20"/>
  <c r="I107" i="20"/>
  <c r="I108" i="20"/>
  <c r="I109" i="20"/>
  <c r="I110" i="20"/>
  <c r="I111" i="20"/>
  <c r="I112" i="20"/>
  <c r="I113" i="20"/>
  <c r="I114" i="20"/>
  <c r="I115" i="20"/>
  <c r="I116" i="20"/>
  <c r="I117" i="20"/>
  <c r="I118" i="20"/>
  <c r="I119" i="20"/>
  <c r="I120" i="20"/>
  <c r="I121" i="20"/>
  <c r="I122" i="20"/>
  <c r="I123" i="20"/>
  <c r="I124" i="20"/>
  <c r="I125" i="20"/>
  <c r="I126" i="20"/>
  <c r="I127" i="20"/>
  <c r="I128" i="20"/>
  <c r="I129" i="20"/>
  <c r="I130" i="20"/>
  <c r="I131" i="20"/>
  <c r="I132" i="20"/>
  <c r="I133" i="20"/>
  <c r="I134" i="20"/>
  <c r="I135" i="20"/>
  <c r="I136" i="20"/>
  <c r="I137" i="20"/>
  <c r="I138" i="20"/>
  <c r="I139" i="20"/>
  <c r="I140" i="20"/>
  <c r="I141" i="20"/>
  <c r="I142" i="20"/>
  <c r="I143" i="20"/>
  <c r="I144" i="20"/>
  <c r="I145" i="20"/>
  <c r="I146" i="20"/>
  <c r="I147" i="20"/>
  <c r="I148" i="20"/>
  <c r="I149" i="20"/>
  <c r="I150" i="20"/>
  <c r="I151" i="20"/>
  <c r="I152" i="20"/>
  <c r="I153" i="20"/>
  <c r="I154" i="20"/>
  <c r="I155" i="20"/>
  <c r="I156" i="20"/>
  <c r="I157" i="20"/>
  <c r="I158" i="20"/>
  <c r="I159" i="20"/>
  <c r="I160" i="20"/>
  <c r="I161" i="20"/>
  <c r="I162" i="20"/>
  <c r="I163" i="20"/>
  <c r="I164" i="20"/>
  <c r="I5" i="20"/>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35" i="19"/>
  <c r="I36" i="19"/>
  <c r="I37" i="19"/>
  <c r="I38" i="19"/>
  <c r="I39" i="19"/>
  <c r="I40" i="19"/>
  <c r="I41" i="19"/>
  <c r="I42" i="19"/>
  <c r="I43" i="19"/>
  <c r="I44" i="19"/>
  <c r="I45" i="19"/>
  <c r="I46" i="19"/>
  <c r="I47" i="19"/>
  <c r="I48" i="19"/>
  <c r="I49" i="19"/>
  <c r="I50" i="19"/>
  <c r="I51" i="19"/>
  <c r="I52" i="19"/>
  <c r="I53" i="19"/>
  <c r="I54" i="19"/>
  <c r="I55" i="19"/>
  <c r="I56" i="19"/>
  <c r="I57" i="19"/>
  <c r="I58" i="19"/>
  <c r="I59" i="19"/>
  <c r="I60" i="19"/>
  <c r="I61" i="19"/>
  <c r="I62" i="19"/>
  <c r="I63" i="19"/>
  <c r="I64" i="19"/>
  <c r="I65" i="19"/>
  <c r="I66" i="19"/>
  <c r="I67" i="19"/>
  <c r="I68" i="19"/>
  <c r="I69" i="19"/>
  <c r="I70" i="19"/>
  <c r="I71" i="19"/>
  <c r="I72" i="19"/>
  <c r="I73" i="19"/>
  <c r="I74" i="19"/>
  <c r="I75" i="19"/>
  <c r="I76" i="19"/>
  <c r="I77" i="19"/>
  <c r="I78" i="19"/>
  <c r="I79" i="19"/>
  <c r="I80" i="19"/>
  <c r="I81" i="19"/>
  <c r="I82" i="19"/>
  <c r="I83" i="19"/>
  <c r="I84" i="19"/>
  <c r="I85" i="19"/>
  <c r="I86" i="19"/>
  <c r="I87" i="19"/>
  <c r="I88" i="19"/>
  <c r="I89" i="19"/>
  <c r="I90" i="19"/>
  <c r="I91" i="19"/>
  <c r="I92" i="19"/>
  <c r="I93" i="19"/>
  <c r="I94" i="19"/>
  <c r="I95" i="19"/>
  <c r="I96" i="19"/>
  <c r="I97" i="19"/>
  <c r="I98" i="19"/>
  <c r="I99" i="19"/>
  <c r="I100" i="19"/>
  <c r="I101" i="19"/>
  <c r="I102" i="19"/>
  <c r="I103" i="19"/>
  <c r="I104" i="19"/>
  <c r="I105" i="19"/>
  <c r="I106" i="19"/>
  <c r="I107" i="19"/>
  <c r="I108" i="19"/>
  <c r="I109" i="19"/>
  <c r="I110" i="19"/>
  <c r="I111" i="19"/>
  <c r="I112" i="19"/>
  <c r="I113" i="19"/>
  <c r="I114" i="19"/>
  <c r="I115" i="19"/>
  <c r="I116" i="19"/>
  <c r="I117" i="19"/>
  <c r="I118" i="19"/>
  <c r="I119" i="19"/>
  <c r="I120" i="19"/>
  <c r="I121" i="19"/>
  <c r="I122" i="19"/>
  <c r="I123" i="19"/>
  <c r="I124" i="19"/>
  <c r="I125" i="19"/>
  <c r="I126" i="19"/>
  <c r="I127" i="19"/>
  <c r="I128" i="19"/>
  <c r="I129" i="19"/>
  <c r="I130" i="19"/>
  <c r="I131" i="19"/>
  <c r="I132" i="19"/>
  <c r="I133" i="19"/>
  <c r="I134" i="19"/>
  <c r="I135" i="19"/>
  <c r="I136" i="19"/>
  <c r="I137" i="19"/>
  <c r="I138" i="19"/>
  <c r="I139" i="19"/>
  <c r="I140" i="19"/>
  <c r="I141" i="19"/>
  <c r="I142" i="19"/>
  <c r="I143" i="19"/>
  <c r="I144" i="19"/>
  <c r="I145" i="19"/>
  <c r="I146" i="19"/>
  <c r="I147" i="19"/>
  <c r="I148" i="19"/>
  <c r="I149" i="19"/>
  <c r="I150" i="19"/>
  <c r="I151" i="19"/>
  <c r="I152" i="19"/>
  <c r="I153" i="19"/>
  <c r="I154" i="19"/>
  <c r="I155" i="19"/>
  <c r="I156" i="19"/>
  <c r="I157" i="19"/>
  <c r="I158" i="19"/>
  <c r="I159" i="19"/>
  <c r="I160" i="19"/>
  <c r="I161" i="19"/>
  <c r="I162" i="19"/>
  <c r="I163" i="19"/>
  <c r="I164" i="19"/>
  <c r="I5" i="19"/>
  <c r="I6" i="18"/>
  <c r="I7" i="18"/>
  <c r="I8" i="18"/>
  <c r="I9" i="18"/>
  <c r="I10" i="18"/>
  <c r="I11" i="18"/>
  <c r="I12" i="18"/>
  <c r="I13" i="18"/>
  <c r="I14" i="18"/>
  <c r="I15" i="18"/>
  <c r="I16" i="18"/>
  <c r="I17" i="18"/>
  <c r="I18" i="18"/>
  <c r="I19" i="18"/>
  <c r="I20" i="18"/>
  <c r="I21" i="18"/>
  <c r="I22" i="18"/>
  <c r="I23" i="18"/>
  <c r="I24" i="18"/>
  <c r="I25" i="18"/>
  <c r="I26" i="18"/>
  <c r="I27" i="18"/>
  <c r="I28" i="18"/>
  <c r="I29" i="18"/>
  <c r="I30" i="18"/>
  <c r="I31" i="18"/>
  <c r="I32" i="18"/>
  <c r="I33" i="18"/>
  <c r="I34" i="18"/>
  <c r="I35" i="18"/>
  <c r="I36" i="18"/>
  <c r="I37" i="18"/>
  <c r="I38" i="18"/>
  <c r="I39" i="18"/>
  <c r="I40" i="18"/>
  <c r="I41" i="18"/>
  <c r="I42" i="18"/>
  <c r="I43" i="18"/>
  <c r="I44" i="18"/>
  <c r="I45" i="18"/>
  <c r="I46" i="18"/>
  <c r="I47" i="18"/>
  <c r="I48" i="18"/>
  <c r="I49" i="18"/>
  <c r="I50" i="18"/>
  <c r="I51" i="18"/>
  <c r="I52" i="18"/>
  <c r="I53" i="18"/>
  <c r="I54" i="18"/>
  <c r="I55" i="18"/>
  <c r="I56" i="18"/>
  <c r="I57" i="18"/>
  <c r="I58" i="18"/>
  <c r="I59" i="18"/>
  <c r="I60" i="18"/>
  <c r="I61" i="18"/>
  <c r="I62" i="18"/>
  <c r="I63" i="18"/>
  <c r="I64" i="18"/>
  <c r="I65" i="18"/>
  <c r="I66" i="18"/>
  <c r="I67" i="18"/>
  <c r="I68" i="18"/>
  <c r="I69" i="18"/>
  <c r="I70" i="18"/>
  <c r="I71" i="18"/>
  <c r="I72" i="18"/>
  <c r="I73" i="18"/>
  <c r="I74" i="18"/>
  <c r="I75" i="18"/>
  <c r="I76" i="18"/>
  <c r="I77" i="18"/>
  <c r="I78" i="18"/>
  <c r="I79" i="18"/>
  <c r="I80" i="18"/>
  <c r="I81" i="18"/>
  <c r="I82" i="18"/>
  <c r="I83" i="18"/>
  <c r="I84" i="18"/>
  <c r="I85" i="18"/>
  <c r="I86" i="18"/>
  <c r="I87" i="18"/>
  <c r="I88" i="18"/>
  <c r="I89" i="18"/>
  <c r="I90" i="18"/>
  <c r="I91" i="18"/>
  <c r="I92" i="18"/>
  <c r="I93" i="18"/>
  <c r="I94" i="18"/>
  <c r="I95" i="18"/>
  <c r="I96" i="18"/>
  <c r="I97" i="18"/>
  <c r="I98" i="18"/>
  <c r="I99" i="18"/>
  <c r="I100" i="18"/>
  <c r="I101" i="18"/>
  <c r="I102" i="18"/>
  <c r="I103" i="18"/>
  <c r="I104" i="18"/>
  <c r="I105" i="18"/>
  <c r="I106" i="18"/>
  <c r="I107" i="18"/>
  <c r="I108" i="18"/>
  <c r="I109" i="18"/>
  <c r="I110" i="18"/>
  <c r="I111" i="18"/>
  <c r="I112" i="18"/>
  <c r="I113" i="18"/>
  <c r="I114" i="18"/>
  <c r="I115" i="18"/>
  <c r="I116" i="18"/>
  <c r="I117" i="18"/>
  <c r="I118" i="18"/>
  <c r="I119" i="18"/>
  <c r="I120" i="18"/>
  <c r="I121" i="18"/>
  <c r="I122" i="18"/>
  <c r="I123" i="18"/>
  <c r="I124" i="18"/>
  <c r="I125" i="18"/>
  <c r="I126" i="18"/>
  <c r="I127" i="18"/>
  <c r="I128" i="18"/>
  <c r="I129" i="18"/>
  <c r="I130" i="18"/>
  <c r="I131" i="18"/>
  <c r="I132" i="18"/>
  <c r="I133" i="18"/>
  <c r="I134" i="18"/>
  <c r="I135" i="18"/>
  <c r="I136" i="18"/>
  <c r="I137" i="18"/>
  <c r="I138" i="18"/>
  <c r="I139" i="18"/>
  <c r="I140" i="18"/>
  <c r="I141" i="18"/>
  <c r="I142" i="18"/>
  <c r="I143" i="18"/>
  <c r="I144" i="18"/>
  <c r="I145" i="18"/>
  <c r="I146" i="18"/>
  <c r="I147" i="18"/>
  <c r="I148" i="18"/>
  <c r="I149" i="18"/>
  <c r="I150" i="18"/>
  <c r="I151" i="18"/>
  <c r="I152" i="18"/>
  <c r="I153" i="18"/>
  <c r="I154" i="18"/>
  <c r="I155" i="18"/>
  <c r="I156" i="18"/>
  <c r="I157" i="18"/>
  <c r="I158" i="18"/>
  <c r="I159" i="18"/>
  <c r="I160" i="18"/>
  <c r="I161" i="18"/>
  <c r="I162" i="18"/>
  <c r="I163" i="18"/>
  <c r="I164" i="18"/>
  <c r="I5" i="18"/>
  <c r="I6" i="17"/>
  <c r="I7" i="17"/>
  <c r="I8" i="17"/>
  <c r="I9" i="17"/>
  <c r="I10" i="17"/>
  <c r="I11" i="17"/>
  <c r="I12" i="17"/>
  <c r="I13" i="17"/>
  <c r="I14" i="17"/>
  <c r="I15" i="17"/>
  <c r="I16" i="17"/>
  <c r="I17" i="17"/>
  <c r="I18" i="17"/>
  <c r="I19" i="17"/>
  <c r="I20" i="17"/>
  <c r="I21" i="17"/>
  <c r="I22" i="17"/>
  <c r="I23" i="17"/>
  <c r="I24" i="17"/>
  <c r="I25" i="17"/>
  <c r="I26" i="17"/>
  <c r="I27" i="17"/>
  <c r="I28" i="17"/>
  <c r="I29" i="17"/>
  <c r="I30" i="17"/>
  <c r="I31" i="17"/>
  <c r="I32" i="17"/>
  <c r="I33" i="17"/>
  <c r="I34" i="17"/>
  <c r="I35" i="17"/>
  <c r="I36" i="17"/>
  <c r="I37" i="17"/>
  <c r="I38" i="17"/>
  <c r="I39" i="17"/>
  <c r="I40" i="17"/>
  <c r="I41" i="17"/>
  <c r="I42" i="17"/>
  <c r="I43" i="17"/>
  <c r="I44" i="17"/>
  <c r="I45" i="17"/>
  <c r="I46" i="17"/>
  <c r="I47" i="17"/>
  <c r="I4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I101" i="17"/>
  <c r="I102" i="17"/>
  <c r="I103" i="17"/>
  <c r="I104" i="17"/>
  <c r="I105" i="17"/>
  <c r="I106" i="17"/>
  <c r="I107" i="17"/>
  <c r="I108" i="17"/>
  <c r="I109" i="17"/>
  <c r="I110" i="17"/>
  <c r="I111" i="17"/>
  <c r="I112" i="17"/>
  <c r="I113" i="17"/>
  <c r="I114" i="17"/>
  <c r="I115" i="17"/>
  <c r="I116" i="17"/>
  <c r="I117" i="17"/>
  <c r="I118" i="17"/>
  <c r="I119" i="17"/>
  <c r="I120" i="17"/>
  <c r="I121" i="17"/>
  <c r="I122" i="17"/>
  <c r="I123" i="17"/>
  <c r="I124" i="17"/>
  <c r="I125" i="17"/>
  <c r="I126" i="17"/>
  <c r="I127" i="17"/>
  <c r="I128" i="17"/>
  <c r="I129" i="17"/>
  <c r="I130" i="17"/>
  <c r="I131" i="17"/>
  <c r="I132" i="17"/>
  <c r="I133" i="17"/>
  <c r="I134" i="17"/>
  <c r="I135" i="17"/>
  <c r="I136" i="17"/>
  <c r="I137" i="17"/>
  <c r="I138" i="17"/>
  <c r="I139" i="17"/>
  <c r="I140" i="17"/>
  <c r="I141" i="17"/>
  <c r="I142" i="17"/>
  <c r="I143" i="17"/>
  <c r="I144" i="17"/>
  <c r="I145" i="17"/>
  <c r="I146" i="17"/>
  <c r="I147" i="17"/>
  <c r="I148" i="17"/>
  <c r="I149" i="17"/>
  <c r="I150" i="17"/>
  <c r="I151" i="17"/>
  <c r="I152" i="17"/>
  <c r="I153" i="17"/>
  <c r="I154" i="17"/>
  <c r="I155" i="17"/>
  <c r="I156" i="17"/>
  <c r="I157" i="17"/>
  <c r="I158" i="17"/>
  <c r="I159" i="17"/>
  <c r="I160" i="17"/>
  <c r="I161" i="17"/>
  <c r="I162" i="17"/>
  <c r="I163" i="17"/>
  <c r="I164" i="17"/>
  <c r="I5" i="17"/>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E25" i="11"/>
  <c r="D25" i="11"/>
  <c r="E24" i="11"/>
  <c r="D24" i="11"/>
  <c r="E23" i="11"/>
  <c r="D23" i="11"/>
  <c r="E22" i="11"/>
  <c r="D22" i="11"/>
  <c r="E21" i="11"/>
  <c r="D21" i="11"/>
  <c r="E20" i="11"/>
  <c r="D20" i="11"/>
  <c r="E19" i="11"/>
  <c r="D19" i="11"/>
  <c r="E18" i="11"/>
  <c r="D18" i="11"/>
  <c r="E17" i="11"/>
  <c r="E16" i="11"/>
  <c r="D6" i="11"/>
  <c r="E6" i="11"/>
  <c r="C6" i="11"/>
  <c r="D17" i="11"/>
  <c r="D16" i="11"/>
  <c r="F26" i="11" l="1"/>
  <c r="F27" i="11"/>
  <c r="D28" i="11"/>
  <c r="E28" i="11"/>
  <c r="B167" i="21" l="1"/>
  <c r="B166" i="21"/>
  <c r="B167" i="20"/>
  <c r="B166" i="20"/>
  <c r="B167" i="19"/>
  <c r="B166" i="19"/>
  <c r="B167" i="18"/>
  <c r="B166" i="18"/>
  <c r="B167" i="17"/>
  <c r="B166" i="17"/>
  <c r="B167" i="5"/>
  <c r="B166" i="5"/>
  <c r="C11" i="11"/>
  <c r="C10" i="11"/>
  <c r="C9" i="11"/>
  <c r="G11" i="11"/>
  <c r="G10" i="11"/>
  <c r="G9" i="11"/>
  <c r="I11" i="11"/>
  <c r="H11" i="11"/>
  <c r="I10" i="11"/>
  <c r="H10" i="11"/>
  <c r="I9" i="11"/>
  <c r="H9" i="11"/>
  <c r="I8" i="11"/>
  <c r="H8" i="11"/>
  <c r="I7" i="11"/>
  <c r="H7" i="11"/>
  <c r="E11" i="11"/>
  <c r="D11" i="11"/>
  <c r="E10" i="11"/>
  <c r="E9" i="11"/>
  <c r="D10" i="11"/>
  <c r="D9" i="11"/>
  <c r="E8" i="11"/>
  <c r="D8" i="11"/>
  <c r="E7" i="11"/>
  <c r="D7" i="11"/>
  <c r="G8" i="11"/>
  <c r="G7" i="11"/>
  <c r="I6" i="11"/>
  <c r="H6" i="11"/>
  <c r="G6" i="11" l="1"/>
  <c r="C8" i="11"/>
  <c r="C7" i="11"/>
  <c r="H165" i="5" l="1"/>
  <c r="G165" i="5"/>
  <c r="D167" i="5"/>
  <c r="D166" i="5"/>
  <c r="C165" i="5"/>
  <c r="D167" i="21"/>
  <c r="D166" i="21"/>
  <c r="H165" i="21"/>
  <c r="G165" i="21"/>
  <c r="C165" i="21"/>
  <c r="D167" i="20"/>
  <c r="D166" i="20"/>
  <c r="H165" i="20"/>
  <c r="G165" i="20"/>
  <c r="C165" i="20"/>
  <c r="D167" i="19"/>
  <c r="D166" i="19"/>
  <c r="H165" i="19"/>
  <c r="G165" i="19"/>
  <c r="C165" i="19"/>
  <c r="F23" i="11"/>
  <c r="F22" i="11"/>
  <c r="D167" i="18"/>
  <c r="D166" i="18"/>
  <c r="H165" i="18"/>
  <c r="G165" i="18"/>
  <c r="C165" i="18"/>
  <c r="F21" i="11"/>
  <c r="F20" i="11"/>
  <c r="D167" i="17"/>
  <c r="D166" i="17"/>
  <c r="H165" i="17"/>
  <c r="G165" i="17"/>
  <c r="C165" i="17"/>
  <c r="F18" i="11"/>
  <c r="F19" i="11"/>
  <c r="F17" i="11"/>
  <c r="C2" i="11"/>
  <c r="F25" i="11" l="1"/>
  <c r="F24" i="11"/>
  <c r="I165" i="20"/>
  <c r="I165" i="17"/>
  <c r="I165" i="21"/>
  <c r="I165" i="19"/>
  <c r="I165" i="18"/>
  <c r="H12" i="11"/>
  <c r="G12" i="11"/>
  <c r="D12" i="11"/>
  <c r="E12" i="11"/>
  <c r="I12" i="11"/>
  <c r="F11" i="11"/>
  <c r="J11" i="11"/>
  <c r="J10" i="11"/>
  <c r="F10" i="11"/>
  <c r="F9" i="11"/>
  <c r="J9" i="11"/>
  <c r="F8" i="11"/>
  <c r="J8" i="11"/>
  <c r="J7" i="11"/>
  <c r="F7" i="11"/>
  <c r="F6" i="11"/>
  <c r="J6" i="11"/>
  <c r="F16" i="11"/>
  <c r="F28" i="11" l="1"/>
  <c r="C12" i="11"/>
  <c r="I165" i="5"/>
  <c r="F12" i="11"/>
  <c r="J12" i="11"/>
</calcChain>
</file>

<file path=xl/sharedStrings.xml><?xml version="1.0" encoding="utf-8"?>
<sst xmlns="http://schemas.openxmlformats.org/spreadsheetml/2006/main" count="6125" uniqueCount="2019">
  <si>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</si>
  <si>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</si>
  <si>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</si>
  <si>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</si>
  <si>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</si>
  <si>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</si>
  <si>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</si>
  <si>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</si>
  <si>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</si>
  <si>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</si>
  <si>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</si>
  <si>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</si>
  <si>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</si>
  <si>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</si>
  <si>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</si>
  <si>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</si>
  <si>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</si>
  <si>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</si>
  <si>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</si>
  <si>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</si>
  <si>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</si>
  <si>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</si>
  <si>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</si>
  <si>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</si>
  <si>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</si>
  <si>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</si>
  <si>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</si>
  <si>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</si>
  <si>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</si>
  <si>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</si>
  <si>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</si>
  <si>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</si>
  <si>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</si>
  <si>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</si>
  <si>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</si>
  <si>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</si>
  <si>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</si>
  <si>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</si>
  <si>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</si>
  <si>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</si>
  <si>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</si>
  <si>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</si>
  <si>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</si>
  <si>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</si>
  <si>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</si>
  <si>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</si>
  <si>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</si>
  <si>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</si>
  <si>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</si>
  <si>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</si>
  <si>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</si>
  <si>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</si>
  <si>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</si>
  <si>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</si>
  <si>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</si>
  <si>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</si>
  <si>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</si>
  <si>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</si>
  <si>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</si>
  <si>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</si>
  <si>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</si>
  <si>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</si>
  <si>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</si>
  <si>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</si>
  <si>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</si>
  <si>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</si>
  <si>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</si>
  <si>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</si>
  <si>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</si>
  <si>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</si>
  <si>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</si>
  <si>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</si>
  <si>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GOALPARA</t>
  </si>
  <si>
    <t>MORNAI</t>
  </si>
  <si>
    <t>Mon</t>
  </si>
  <si>
    <t>Tue</t>
  </si>
  <si>
    <t>Wed</t>
  </si>
  <si>
    <t>Thu</t>
  </si>
  <si>
    <t>BALAR BHITHA PARA L.P.</t>
  </si>
  <si>
    <t>18030115501</t>
  </si>
  <si>
    <t>LPS</t>
  </si>
  <si>
    <t>SARDARPARA L.P.</t>
  </si>
  <si>
    <t>18030116501</t>
  </si>
  <si>
    <t>GURIA TILAPARA</t>
  </si>
  <si>
    <t>18302051606</t>
  </si>
  <si>
    <t>AWC</t>
  </si>
  <si>
    <t>NOAPARA RAVAPARA</t>
  </si>
  <si>
    <t>18302051609</t>
  </si>
  <si>
    <t>DHEKIABARI</t>
  </si>
  <si>
    <t>18302051610</t>
  </si>
  <si>
    <t>DHEKIA BARI L.P</t>
  </si>
  <si>
    <t>18030103601</t>
  </si>
  <si>
    <t>1 NO. MAJIBASTI</t>
  </si>
  <si>
    <t>18302071401</t>
  </si>
  <si>
    <t>34 NO KHARDANG BELPARA M.V.</t>
  </si>
  <si>
    <t>18030109701</t>
  </si>
  <si>
    <t>UPS</t>
  </si>
  <si>
    <t>KALUBAZAR PT-II</t>
  </si>
  <si>
    <t>18302071410</t>
  </si>
  <si>
    <t>KHARDANG PT-I</t>
  </si>
  <si>
    <t>18302051319</t>
  </si>
  <si>
    <t>KHARDANG PT-II</t>
  </si>
  <si>
    <t>18302051320</t>
  </si>
  <si>
    <t>4 NO BALADMARI N/C</t>
  </si>
  <si>
    <t>18302071417</t>
  </si>
  <si>
    <t>4 NO BALADMARI N.C. LPS</t>
  </si>
  <si>
    <t>18030122301</t>
  </si>
  <si>
    <t>UPPER KHARDANG</t>
  </si>
  <si>
    <t>18302051321</t>
  </si>
  <si>
    <t>KHALDANG MES</t>
  </si>
  <si>
    <t>18030109203</t>
  </si>
  <si>
    <t>747 NO.KHARDANG CHARAKPARA L.P.</t>
  </si>
  <si>
    <t>18030109704</t>
  </si>
  <si>
    <t>KHOLARBORI</t>
  </si>
  <si>
    <t>18302051616</t>
  </si>
  <si>
    <t>BELDANGPARA</t>
  </si>
  <si>
    <t>18302051620</t>
  </si>
  <si>
    <t>NAGARPARA KHOLARBARI L.P.</t>
  </si>
  <si>
    <t>18030120003</t>
  </si>
  <si>
    <t>DAKAIDAL L.P.</t>
  </si>
  <si>
    <t>18030104001</t>
  </si>
  <si>
    <t>BALADMARICHAR JARPARA</t>
  </si>
  <si>
    <t>18302071413</t>
  </si>
  <si>
    <t>M.M.MEMORIAL HS</t>
  </si>
  <si>
    <t>High</t>
  </si>
  <si>
    <t>628 NO. GURIA HIRAPARA</t>
  </si>
  <si>
    <t>18030110401</t>
  </si>
  <si>
    <t>BALARBHITAPARA</t>
  </si>
  <si>
    <t>18302071416</t>
  </si>
  <si>
    <t>DAKAIDAL</t>
  </si>
  <si>
    <t>18302071002</t>
  </si>
  <si>
    <t>DAKAIDAL AMTOLI</t>
  </si>
  <si>
    <t>18302071003</t>
  </si>
  <si>
    <t>DAKAIDAL SMAKHAN GHAT</t>
  </si>
  <si>
    <t>18302071004</t>
  </si>
  <si>
    <t>NAGARPARA</t>
  </si>
  <si>
    <t>18302051617</t>
  </si>
  <si>
    <t>NAKATIPARA</t>
  </si>
  <si>
    <t>18302051618</t>
  </si>
  <si>
    <t>NAKATIPARA L.P.</t>
  </si>
  <si>
    <t>18030116701</t>
  </si>
  <si>
    <t>KHADARJAN</t>
  </si>
  <si>
    <t>18302030105</t>
  </si>
  <si>
    <t>KGBV MATIA</t>
  </si>
  <si>
    <t>MAJJAKHILI BATHOW BODO MES</t>
  </si>
  <si>
    <t>91 NO. DAHELA KHADARJAN L.P.</t>
  </si>
  <si>
    <t>18030120401</t>
  </si>
  <si>
    <t>SARDARPARA NAYAPARA</t>
  </si>
  <si>
    <t>18302051422</t>
  </si>
  <si>
    <t>SARDARPARA</t>
  </si>
  <si>
    <t>18302051423</t>
  </si>
  <si>
    <t>MORNOI CHAR LPS</t>
  </si>
  <si>
    <t>18030119402</t>
  </si>
  <si>
    <t>Maharshi Ved Vigyan Vidyapeeth</t>
  </si>
  <si>
    <t>U/R 12A(2)</t>
  </si>
  <si>
    <t xml:space="preserve">BALLA </t>
  </si>
  <si>
    <t>18302051425</t>
  </si>
  <si>
    <t>PHALIMARI</t>
  </si>
  <si>
    <t>18302071014</t>
  </si>
  <si>
    <t>MORNAI GOBARKHOWA</t>
  </si>
  <si>
    <t>18302071015</t>
  </si>
  <si>
    <t>HIRAPARA PT-I</t>
  </si>
  <si>
    <t>18302071017</t>
  </si>
  <si>
    <t>NEPALIKHUTI BELTOLA</t>
  </si>
  <si>
    <t>18302071110</t>
  </si>
  <si>
    <t>SINGIJANI</t>
  </si>
  <si>
    <t>18302030106</t>
  </si>
  <si>
    <t>BARIGAON</t>
  </si>
  <si>
    <t>18302030107</t>
  </si>
  <si>
    <t>72 NO C SINGIJANI LP.</t>
  </si>
  <si>
    <t>18030113901</t>
  </si>
  <si>
    <t>MONGRE L.P.</t>
  </si>
  <si>
    <t>18030102403</t>
  </si>
  <si>
    <t>KHARDANG DALUPARA LPS</t>
  </si>
  <si>
    <t>18030109204</t>
  </si>
  <si>
    <t>1052 NO KHARDANG NABAGATA L.P.</t>
  </si>
  <si>
    <t>18030109702</t>
  </si>
  <si>
    <t>1 NO. TINIALI (MINI)</t>
  </si>
  <si>
    <t>18302051406</t>
  </si>
  <si>
    <t>SAKOMARI</t>
  </si>
  <si>
    <t>18302051407</t>
  </si>
  <si>
    <t>PUJAHARIPARA</t>
  </si>
  <si>
    <t>18302051532</t>
  </si>
  <si>
    <t>BELPARA</t>
  </si>
  <si>
    <t>18302051324</t>
  </si>
  <si>
    <t>MANGAMASIRAM</t>
  </si>
  <si>
    <t>18302051328</t>
  </si>
  <si>
    <t>611 NO C KHALDANG LPS</t>
  </si>
  <si>
    <t>18030109201</t>
  </si>
  <si>
    <t>KHALDANG SOROK PARA L.P. GARO</t>
  </si>
  <si>
    <t>18030109202</t>
  </si>
  <si>
    <t>2 NO. TINIALI (MINI)</t>
  </si>
  <si>
    <t>18302051409</t>
  </si>
  <si>
    <t>PUB PEKPEKI</t>
  </si>
  <si>
    <t>18302051501</t>
  </si>
  <si>
    <t>855 NO. SIMLAPARA L.P.</t>
  </si>
  <si>
    <t>18030109002</t>
  </si>
  <si>
    <t>SIMLAPARA UPGRADED MVS</t>
  </si>
  <si>
    <t>18030109003</t>
  </si>
  <si>
    <t>UDAYPUR</t>
  </si>
  <si>
    <t>18302071304</t>
  </si>
  <si>
    <t>HARIMURA UDAYPUR LPS</t>
  </si>
  <si>
    <t>18030107409</t>
  </si>
  <si>
    <t>BHOGDABLI</t>
  </si>
  <si>
    <t>18302051605</t>
  </si>
  <si>
    <t>KHAMARY</t>
  </si>
  <si>
    <t>18302051612</t>
  </si>
  <si>
    <t>KHAMARY GAROPARA</t>
  </si>
  <si>
    <t>18302051614</t>
  </si>
  <si>
    <t>KHAMARIPARA GARO LPS</t>
  </si>
  <si>
    <t>18030109502</t>
  </si>
  <si>
    <t>ASHUDUBI L.P.</t>
  </si>
  <si>
    <t>18030100301</t>
  </si>
  <si>
    <t>GAROVITA</t>
  </si>
  <si>
    <t>18302051124</t>
  </si>
  <si>
    <t>KHOLISHAMARI LPS</t>
  </si>
  <si>
    <t>18030125201</t>
  </si>
  <si>
    <t>UPARTOLA HIGH SCHOOL</t>
  </si>
  <si>
    <t>UPPERTOLA BATHAU L.P.</t>
  </si>
  <si>
    <t>18030114803</t>
  </si>
  <si>
    <t>FAFANGA PT-I (B)</t>
  </si>
  <si>
    <t>18302051129</t>
  </si>
  <si>
    <t>PAIKAN PT-II</t>
  </si>
  <si>
    <t>18302051303</t>
  </si>
  <si>
    <t>CHARIALI</t>
  </si>
  <si>
    <t>18302051304</t>
  </si>
  <si>
    <t>RAKHASINI PT-II LPS</t>
  </si>
  <si>
    <t>18030120303</t>
  </si>
  <si>
    <t>96785 04152</t>
  </si>
  <si>
    <t>BALADMARI CHAR SC</t>
  </si>
  <si>
    <t>Najima Khatun</t>
  </si>
  <si>
    <t>Tarabhanu</t>
  </si>
  <si>
    <t>Fri</t>
  </si>
  <si>
    <t>Two Wheeler(Bolero)</t>
  </si>
  <si>
    <t>95776 52757</t>
  </si>
  <si>
    <t>Kaliasastra SC</t>
  </si>
  <si>
    <t>Dhira Moni Nath</t>
  </si>
  <si>
    <t>Lutfa Begum</t>
  </si>
  <si>
    <t>Two Wheeler(Sumo)</t>
  </si>
  <si>
    <t>Sat</t>
  </si>
  <si>
    <t>2nd Visit</t>
  </si>
  <si>
    <t>99577 34967</t>
  </si>
  <si>
    <t>Krishnai Guria SC</t>
  </si>
  <si>
    <t>Binoda Baruha</t>
  </si>
  <si>
    <t>Himani Ray</t>
  </si>
  <si>
    <t>97065 84928</t>
  </si>
  <si>
    <t>84718 73771</t>
  </si>
  <si>
    <t>Chenimari SC</t>
  </si>
  <si>
    <t>Usha Rani Das</t>
  </si>
  <si>
    <t>Rajani Rabha</t>
  </si>
  <si>
    <t>96785 81384</t>
  </si>
  <si>
    <t>93656 06102</t>
  </si>
  <si>
    <t>Zira SC</t>
  </si>
  <si>
    <t>Marshilla K.Marak</t>
  </si>
  <si>
    <t>Niva Rabha</t>
  </si>
  <si>
    <t>96786 20562</t>
  </si>
  <si>
    <t>94353 24457</t>
  </si>
  <si>
    <t>KRISHNAIGURIA SC</t>
  </si>
  <si>
    <t>Sun</t>
  </si>
  <si>
    <t>Holiday</t>
  </si>
  <si>
    <t>84866 19208</t>
  </si>
  <si>
    <t>Baladmarichar SC</t>
  </si>
  <si>
    <t>Abida Khatun</t>
  </si>
  <si>
    <t>99545 92815</t>
  </si>
  <si>
    <t>Kajaltara Das</t>
  </si>
  <si>
    <t>70021 31611</t>
  </si>
  <si>
    <t>70027 02252</t>
  </si>
  <si>
    <t>BELPARA SC</t>
  </si>
  <si>
    <t>Indira Sangma</t>
  </si>
  <si>
    <t>Archana Rabha</t>
  </si>
  <si>
    <t>84869 52800</t>
  </si>
  <si>
    <t>Sona Khatun</t>
  </si>
  <si>
    <t>98549 45014</t>
  </si>
  <si>
    <t>94023 71994</t>
  </si>
  <si>
    <t>Khardang MPHC</t>
  </si>
  <si>
    <t>Jeuti Rabha</t>
  </si>
  <si>
    <t>Arolitha Bell Marak</t>
  </si>
  <si>
    <t>96787 26291</t>
  </si>
  <si>
    <t>84040 21371</t>
  </si>
  <si>
    <t>Hemalata Rabha</t>
  </si>
  <si>
    <t>96783 61347</t>
  </si>
  <si>
    <t>94012 28805</t>
  </si>
  <si>
    <t>87230 25749</t>
  </si>
  <si>
    <t>Ambiya Khatun</t>
  </si>
  <si>
    <t>95776 00923</t>
  </si>
  <si>
    <t>96781 25520</t>
  </si>
  <si>
    <t>96151 68137</t>
  </si>
  <si>
    <t>Arolitha Bele Marak</t>
  </si>
  <si>
    <t>93653 85631</t>
  </si>
  <si>
    <t>Hemolata Rabha</t>
  </si>
  <si>
    <t>96783 01007</t>
  </si>
  <si>
    <t>Arolittha Bel Marak</t>
  </si>
  <si>
    <t>75759 50451</t>
  </si>
  <si>
    <t>Minati Sutradhar</t>
  </si>
  <si>
    <t>97061 98634</t>
  </si>
  <si>
    <t>80119 50593</t>
  </si>
  <si>
    <t>Hatimura SC</t>
  </si>
  <si>
    <t>Nilima Haloi</t>
  </si>
  <si>
    <t>Zeauti Rabha</t>
  </si>
  <si>
    <t>98596 54478</t>
  </si>
  <si>
    <t>99546 54380</t>
  </si>
  <si>
    <t>80113 50644</t>
  </si>
  <si>
    <t>Mornai PHC</t>
  </si>
  <si>
    <t>Anjali Kalita</t>
  </si>
  <si>
    <t>Sajida Begum</t>
  </si>
  <si>
    <t>91019 10281</t>
  </si>
  <si>
    <t>98542 45014</t>
  </si>
  <si>
    <t>87218 66084</t>
  </si>
  <si>
    <t>Bheltarghat SC</t>
  </si>
  <si>
    <t>Bijuli Devi</t>
  </si>
  <si>
    <t>Aleya Bibi</t>
  </si>
  <si>
    <t>86387 11276</t>
  </si>
  <si>
    <t>Mina Rabha</t>
  </si>
  <si>
    <t>80112 57099</t>
  </si>
  <si>
    <t>Tara bhanu</t>
  </si>
  <si>
    <t>99576 49486</t>
  </si>
  <si>
    <t>93653 23076</t>
  </si>
  <si>
    <t>Mornai BPHC</t>
  </si>
  <si>
    <t>Asiron Bibi</t>
  </si>
  <si>
    <t>87530 74558</t>
  </si>
  <si>
    <t>86387 59277</t>
  </si>
  <si>
    <t>78963 17079</t>
  </si>
  <si>
    <t>Mitali Das</t>
  </si>
  <si>
    <t>84865 88233</t>
  </si>
  <si>
    <t>94352 61973</t>
  </si>
  <si>
    <t>86386 04932</t>
  </si>
  <si>
    <t>Jyoti Rabha</t>
  </si>
  <si>
    <t>86387 09342</t>
  </si>
  <si>
    <t>HATIMURA SC</t>
  </si>
  <si>
    <t>97066 84323</t>
  </si>
  <si>
    <t>Dohela SD</t>
  </si>
  <si>
    <t>Daya Kalita</t>
  </si>
  <si>
    <t>Lakshmi Rabha</t>
  </si>
  <si>
    <t>93655 98439</t>
  </si>
  <si>
    <t>93655 25059</t>
  </si>
  <si>
    <t>Kashalya Kalita</t>
  </si>
  <si>
    <t>96131 21384</t>
  </si>
  <si>
    <t>94353 13904</t>
  </si>
  <si>
    <t>84865 38671</t>
  </si>
  <si>
    <t>Kaliashastra SC</t>
  </si>
  <si>
    <t>87528 44036</t>
  </si>
  <si>
    <t>97065 80424</t>
  </si>
  <si>
    <t>96789 37118</t>
  </si>
  <si>
    <t>86385 74589</t>
  </si>
  <si>
    <t>Ronjita Kolita</t>
  </si>
  <si>
    <t>96130 63527</t>
  </si>
  <si>
    <t>Anowara Begum</t>
  </si>
  <si>
    <t>80116 85525</t>
  </si>
  <si>
    <t>98967 56510</t>
  </si>
  <si>
    <t>Namita Das</t>
  </si>
  <si>
    <t>96785 81498</t>
  </si>
  <si>
    <t>87520 87851</t>
  </si>
  <si>
    <t>80115 06417</t>
  </si>
  <si>
    <t>Tanjula Das</t>
  </si>
  <si>
    <t>95779 98448</t>
  </si>
  <si>
    <t>75768 98534</t>
  </si>
  <si>
    <t>91015 36670</t>
  </si>
  <si>
    <t>84860 13486</t>
  </si>
  <si>
    <t>Narmada nath</t>
  </si>
  <si>
    <t>95776 16096</t>
  </si>
  <si>
    <t>99547 82510</t>
  </si>
  <si>
    <t>Dabli SC</t>
  </si>
  <si>
    <t>Heren mayee Ray</t>
  </si>
  <si>
    <t>Latika Sarkar</t>
  </si>
  <si>
    <t>97066 08429</t>
  </si>
  <si>
    <t>98544 18664</t>
  </si>
  <si>
    <t>Narmoda Nath</t>
  </si>
  <si>
    <t>80115 12815</t>
  </si>
  <si>
    <t>Treshbina Sangma</t>
  </si>
  <si>
    <t>96783 38258</t>
  </si>
  <si>
    <t>Neoty Koch</t>
  </si>
  <si>
    <t>96789 11568</t>
  </si>
  <si>
    <t>99577 05779</t>
  </si>
  <si>
    <t>Khamarmanikpur SC</t>
  </si>
  <si>
    <t>Merry Noon</t>
  </si>
  <si>
    <t>Joynob bhanu</t>
  </si>
  <si>
    <t>742921 9602</t>
  </si>
  <si>
    <t>73995 47826</t>
  </si>
  <si>
    <t>Sajeda Begum</t>
  </si>
  <si>
    <t>99571  26692</t>
  </si>
  <si>
    <t>98598 39773</t>
  </si>
  <si>
    <t>Joribon Bewa</t>
  </si>
  <si>
    <t>88760 30605</t>
  </si>
  <si>
    <t>78969 81413</t>
  </si>
  <si>
    <t>Belpara SC</t>
  </si>
  <si>
    <t>Indira Marak</t>
  </si>
  <si>
    <t>85756 86016</t>
  </si>
  <si>
    <t>88118 32700</t>
  </si>
  <si>
    <t>Bamunipanikhowa SC</t>
  </si>
  <si>
    <t>Alpana Roy</t>
  </si>
  <si>
    <t>Tapati Rabha</t>
  </si>
  <si>
    <t>70866 02572</t>
  </si>
  <si>
    <t>94023 00686</t>
  </si>
  <si>
    <t>91019 65241</t>
  </si>
  <si>
    <t>87218 74808</t>
  </si>
  <si>
    <t>70353 11075</t>
  </si>
  <si>
    <t>Mejban</t>
  </si>
  <si>
    <t>60002 78923</t>
  </si>
  <si>
    <t>80111 05736</t>
  </si>
  <si>
    <t>DHAIGAON SC</t>
  </si>
  <si>
    <t>Nanda Brahma</t>
  </si>
  <si>
    <t>Rutina Narzary</t>
  </si>
  <si>
    <t>94353 23724</t>
  </si>
  <si>
    <t>60010 41973</t>
  </si>
  <si>
    <t>Harimura SD</t>
  </si>
  <si>
    <t>Khampha Basumatary</t>
  </si>
  <si>
    <t>Mrinalini Rai</t>
  </si>
  <si>
    <t>95775 44979</t>
  </si>
  <si>
    <t>88225 12382</t>
  </si>
  <si>
    <t>Mrinalini Ray</t>
  </si>
  <si>
    <t>78969 31058</t>
  </si>
  <si>
    <t>87610 50154</t>
  </si>
  <si>
    <t>60009 12288</t>
  </si>
  <si>
    <t>Khamari SC</t>
  </si>
  <si>
    <t>Gita Rani Das</t>
  </si>
  <si>
    <t>Monoroma Das</t>
  </si>
  <si>
    <t>96787 96619</t>
  </si>
  <si>
    <t>76289 93910</t>
  </si>
  <si>
    <t>96785 20920</t>
  </si>
  <si>
    <t>KHAMARI SC</t>
  </si>
  <si>
    <t>Manomati Rabha</t>
  </si>
  <si>
    <t>78964 81364</t>
  </si>
  <si>
    <t>KRISHNAI MPHC</t>
  </si>
  <si>
    <t>Mohima Wary</t>
  </si>
  <si>
    <t>Sibani Sarkar</t>
  </si>
  <si>
    <t>86388 12009</t>
  </si>
  <si>
    <t>Godharbari SC</t>
  </si>
  <si>
    <t>Maikan Sutradhar</t>
  </si>
  <si>
    <t>Nibha Das</t>
  </si>
  <si>
    <t>98598 10150</t>
  </si>
  <si>
    <t>98549 32553</t>
  </si>
  <si>
    <t>GODHARBARI SC</t>
  </si>
  <si>
    <t>Rohima Khatun</t>
  </si>
  <si>
    <t>84861 64531</t>
  </si>
  <si>
    <t>UPERTOLA SC</t>
  </si>
  <si>
    <t>Bijuli Das</t>
  </si>
  <si>
    <t>Anupoma Ray</t>
  </si>
  <si>
    <t>88764 06022</t>
  </si>
  <si>
    <t>99545 20856</t>
  </si>
  <si>
    <t>Aysha Khatun</t>
  </si>
  <si>
    <t>96783 00401</t>
  </si>
  <si>
    <t>97061 60033</t>
  </si>
  <si>
    <t>Krishnai MPHC</t>
  </si>
  <si>
    <t>Mamoni Ahmed</t>
  </si>
  <si>
    <t>Mamataj Begum</t>
  </si>
  <si>
    <t>93653 19767</t>
  </si>
  <si>
    <t>99574 06209</t>
  </si>
  <si>
    <t>Majeda Bibi</t>
  </si>
  <si>
    <t>97068 78185</t>
  </si>
  <si>
    <t>70029 46661</t>
  </si>
  <si>
    <t>Rakshyasini SC</t>
  </si>
  <si>
    <t>Anisa Khatun</t>
  </si>
  <si>
    <t>Jahanara Khatun</t>
  </si>
  <si>
    <t>Reserve Day for MHT</t>
  </si>
  <si>
    <t>UPARTALA KALITAPARA</t>
  </si>
  <si>
    <t>18302030112</t>
  </si>
  <si>
    <t>UPARTALA PACHIMPARA</t>
  </si>
  <si>
    <t>18302030116</t>
  </si>
  <si>
    <t>UPARTALA NATHPARA</t>
  </si>
  <si>
    <t>18302030118</t>
  </si>
  <si>
    <t>Upartala Kacharipara (Dahapara)</t>
  </si>
  <si>
    <t>18302030119</t>
  </si>
  <si>
    <t>UPARTALA KACHARIPARA</t>
  </si>
  <si>
    <t>18302030124</t>
  </si>
  <si>
    <t>GINOKGRE L.P.</t>
  </si>
  <si>
    <t>18030101602</t>
  </si>
  <si>
    <t>KHASPANGA L.P.</t>
  </si>
  <si>
    <t>18030101605</t>
  </si>
  <si>
    <t>GINOKGRE MES</t>
  </si>
  <si>
    <t>18030101606</t>
  </si>
  <si>
    <t>KHARAGAON</t>
  </si>
  <si>
    <t>18302051621</t>
  </si>
  <si>
    <t>CHENIMARY</t>
  </si>
  <si>
    <t>18302051622</t>
  </si>
  <si>
    <t>CHENIMARI L.P.</t>
  </si>
  <si>
    <t>18030119202</t>
  </si>
  <si>
    <t>BHELTERGHAT PT-II LPS</t>
  </si>
  <si>
    <t>18030110408</t>
  </si>
  <si>
    <t>KALUBAZAR</t>
  </si>
  <si>
    <t>18302071406</t>
  </si>
  <si>
    <t>BHERBARI - A</t>
  </si>
  <si>
    <t>18302051325</t>
  </si>
  <si>
    <t>940 NO BHER BARI L.P.</t>
  </si>
  <si>
    <t>18030101604</t>
  </si>
  <si>
    <t>RAMPUR EAST LPS</t>
  </si>
  <si>
    <t>18030110409</t>
  </si>
  <si>
    <t>VIVEKANANDA MES</t>
  </si>
  <si>
    <t>SALPARA KALPANI GOVT SR BASIC</t>
  </si>
  <si>
    <t>18030116401</t>
  </si>
  <si>
    <t>ARIMARA</t>
  </si>
  <si>
    <t>18302051230</t>
  </si>
  <si>
    <t>MAKRIBARI</t>
  </si>
  <si>
    <t>18302051231</t>
  </si>
  <si>
    <t>PAKHIRIGURI</t>
  </si>
  <si>
    <t>18302051507</t>
  </si>
  <si>
    <t>PAKHRIGURI PUB LPS</t>
  </si>
  <si>
    <t>18030113510</t>
  </si>
  <si>
    <t>KHARDANG JANAKI L.P.</t>
  </si>
  <si>
    <t>18030109703</t>
  </si>
  <si>
    <t>506 NO BELPARA L.P.</t>
  </si>
  <si>
    <t>18030122501</t>
  </si>
  <si>
    <t>GURIA HIRAPARA</t>
  </si>
  <si>
    <t>18302051602</t>
  </si>
  <si>
    <t>GURIA KACHARIPARA LPS</t>
  </si>
  <si>
    <t>18030125805</t>
  </si>
  <si>
    <t>BHERBARI - B</t>
  </si>
  <si>
    <t>18302051326</t>
  </si>
  <si>
    <t>NAMABOSTI ABDULBARI LPS</t>
  </si>
  <si>
    <t>18030101607</t>
  </si>
  <si>
    <t>GAROSISA</t>
  </si>
  <si>
    <t>18302051509</t>
  </si>
  <si>
    <t>NAYAPARA PT-I</t>
  </si>
  <si>
    <t>18302051511</t>
  </si>
  <si>
    <t>BARIGAON L.P.</t>
  </si>
  <si>
    <t>18030117301</t>
  </si>
  <si>
    <t>BARJHAR GAROPARA LPS</t>
  </si>
  <si>
    <t>18030117302</t>
  </si>
  <si>
    <t>83 NO C AMGURI L.P.</t>
  </si>
  <si>
    <t>18030120405</t>
  </si>
  <si>
    <t>PEKPEKI MES</t>
  </si>
  <si>
    <t>1 NO. BALADMARI CHAR SANTIPUR</t>
  </si>
  <si>
    <t>18302071402</t>
  </si>
  <si>
    <t>KRISHNAI MOKTAB LP.</t>
  </si>
  <si>
    <t>18030113503</t>
  </si>
  <si>
    <t>MAZGAON</t>
  </si>
  <si>
    <t>18302071123</t>
  </si>
  <si>
    <t>TENGABARI MUSLIMPARA</t>
  </si>
  <si>
    <t>18302071124</t>
  </si>
  <si>
    <t>121 NO. HARIMURA</t>
  </si>
  <si>
    <t>18302071301</t>
  </si>
  <si>
    <t>208 NO. HARIMURA SENERI PARA</t>
  </si>
  <si>
    <t>18302071302</t>
  </si>
  <si>
    <t>209 NO. HARIMURA PT.-II</t>
  </si>
  <si>
    <t>18302071303</t>
  </si>
  <si>
    <t>PACHIM DAIRONG</t>
  </si>
  <si>
    <t>18302051317</t>
  </si>
  <si>
    <t>SELAPARA</t>
  </si>
  <si>
    <t>18302051318</t>
  </si>
  <si>
    <t>SANAPATHAR</t>
  </si>
  <si>
    <t>18302051631</t>
  </si>
  <si>
    <t>KALPANI</t>
  </si>
  <si>
    <t>18302051520</t>
  </si>
  <si>
    <t>CHANA PATHAR PRATHAMIC BIDYALAYA</t>
  </si>
  <si>
    <t>18030125803</t>
  </si>
  <si>
    <t>DASABHUJA GAROPARA L.P.</t>
  </si>
  <si>
    <t>18030118203</t>
  </si>
  <si>
    <t>DEKDHOWA TILAPARA LPS</t>
  </si>
  <si>
    <t>18030118603</t>
  </si>
  <si>
    <t>UPARTALA BIJINIPARA</t>
  </si>
  <si>
    <t>18302030113</t>
  </si>
  <si>
    <t>DEHELA BOGIDOBA</t>
  </si>
  <si>
    <t>18302030117</t>
  </si>
  <si>
    <t>BIJINIPARA</t>
  </si>
  <si>
    <t>18302030120</t>
  </si>
  <si>
    <t>DR.S. RADHAKRISHNAN MES</t>
  </si>
  <si>
    <t>211 NO. HARIMURA DAINIK BAZAR</t>
  </si>
  <si>
    <t>18302071305</t>
  </si>
  <si>
    <t xml:space="preserve">BARJULI </t>
  </si>
  <si>
    <t>18302071306</t>
  </si>
  <si>
    <t>PETKATA SANTIPUR GAROPARA</t>
  </si>
  <si>
    <t>18302071320</t>
  </si>
  <si>
    <t>PAHIDOL</t>
  </si>
  <si>
    <t>18302051529</t>
  </si>
  <si>
    <t>SAKALPARA</t>
  </si>
  <si>
    <t>18302030103</t>
  </si>
  <si>
    <t>NO. 60 C. DAHELA L.P.</t>
  </si>
  <si>
    <t>18030120403</t>
  </si>
  <si>
    <t>CHAKALPARA SIBBRAI L.P.</t>
  </si>
  <si>
    <t>18030120404</t>
  </si>
  <si>
    <t>NOYAPARA</t>
  </si>
  <si>
    <t>18302051510</t>
  </si>
  <si>
    <t>UPPERTOLA S.B. SCHOOL</t>
  </si>
  <si>
    <t>18030114901</t>
  </si>
  <si>
    <t>FOFONGA GARO L.P.</t>
  </si>
  <si>
    <t>18030117905</t>
  </si>
  <si>
    <t>HAWALBHANGA LPS</t>
  </si>
  <si>
    <t>18030117908</t>
  </si>
  <si>
    <t>DAHELA MES</t>
  </si>
  <si>
    <t>928 NO BIJINIPARA JAWAHARLAL</t>
  </si>
  <si>
    <t>18030120801</t>
  </si>
  <si>
    <t>HELAPAKHRI TILAPARA HIGH SCHOOL</t>
  </si>
  <si>
    <t>JONAIMARI</t>
  </si>
  <si>
    <t>18302030108</t>
  </si>
  <si>
    <t>GUWABARI</t>
  </si>
  <si>
    <t>18302030109</t>
  </si>
  <si>
    <t>MILONTOLI</t>
  </si>
  <si>
    <t>18302030123</t>
  </si>
  <si>
    <t>82 (C) NO SILORBARI L.P.S.</t>
  </si>
  <si>
    <t>18030118701</t>
  </si>
  <si>
    <t>87 C GUWABARI L.P.</t>
  </si>
  <si>
    <t>18030118702</t>
  </si>
  <si>
    <t>UTTARPARA LPS</t>
  </si>
  <si>
    <t>18030122006</t>
  </si>
  <si>
    <t>DHAIGAON</t>
  </si>
  <si>
    <t>18302051521</t>
  </si>
  <si>
    <t>BAPUJIPARA</t>
  </si>
  <si>
    <t>18302030110</t>
  </si>
  <si>
    <t>SIALI L.P.S..</t>
  </si>
  <si>
    <t>18030113504</t>
  </si>
  <si>
    <t>AGALDAM LPS</t>
  </si>
  <si>
    <t>18030112603</t>
  </si>
  <si>
    <t>PUTHIMARI LP.</t>
  </si>
  <si>
    <t>18030112802</t>
  </si>
  <si>
    <t>GURIA MES</t>
  </si>
  <si>
    <t>18030110403</t>
  </si>
  <si>
    <t>SONAPUR</t>
  </si>
  <si>
    <t>18302071203</t>
  </si>
  <si>
    <t>MOLANDUBI LP.</t>
  </si>
  <si>
    <t>18030113501</t>
  </si>
  <si>
    <t>MOLANDUBI BENGALIPARA LPS</t>
  </si>
  <si>
    <t>18030113509</t>
  </si>
  <si>
    <t>RAJAPARA</t>
  </si>
  <si>
    <t>18302071105</t>
  </si>
  <si>
    <t>UPPER RAJAPARA</t>
  </si>
  <si>
    <t>18302071108</t>
  </si>
  <si>
    <t>RAJAPARA MUSLIMPARA</t>
  </si>
  <si>
    <t>18302071111</t>
  </si>
  <si>
    <t>DORONG TIP L.P.</t>
  </si>
  <si>
    <t>18030119701</t>
  </si>
  <si>
    <t>PUTHIMARI HIGH SCHOOL</t>
  </si>
  <si>
    <t>67 NO. C. BOLLA LPS</t>
  </si>
  <si>
    <t>18030116204</t>
  </si>
  <si>
    <t>BIJOYPUR</t>
  </si>
  <si>
    <t>18302051519</t>
  </si>
  <si>
    <t>DHAIGAON TILAPARA (MINI)</t>
  </si>
  <si>
    <t>18302051522</t>
  </si>
  <si>
    <t>DHAIGAON GARO LPS</t>
  </si>
  <si>
    <t>18030116201</t>
  </si>
  <si>
    <t>91273 18618</t>
  </si>
  <si>
    <t>Upartala SC</t>
  </si>
  <si>
    <t>Latika Nath</t>
  </si>
  <si>
    <t>97065 07785</t>
  </si>
  <si>
    <t>84867 52197</t>
  </si>
  <si>
    <t>97066 21598</t>
  </si>
  <si>
    <t>83998 64928</t>
  </si>
  <si>
    <t>93652 00300</t>
  </si>
  <si>
    <t>Rita Basumatary</t>
  </si>
  <si>
    <t>97069 60860</t>
  </si>
  <si>
    <t>86386 19091</t>
  </si>
  <si>
    <t>95776 49722</t>
  </si>
  <si>
    <t>ZIRA SC</t>
  </si>
  <si>
    <t>Nibha Rani Rabha</t>
  </si>
  <si>
    <t>88769 87680</t>
  </si>
  <si>
    <t>96786 56327</t>
  </si>
  <si>
    <t>93650 99479</t>
  </si>
  <si>
    <t>Akani Daimary</t>
  </si>
  <si>
    <t>96135 78834</t>
  </si>
  <si>
    <t>86384 79552</t>
  </si>
  <si>
    <t>CHENIMARI SC</t>
  </si>
  <si>
    <t>Purnima Rabha</t>
  </si>
  <si>
    <t>70025 64838</t>
  </si>
  <si>
    <t xml:space="preserve"> Bheltarghat SC</t>
  </si>
  <si>
    <t>Jaheda Begum</t>
  </si>
  <si>
    <t>Sajida Khatun</t>
  </si>
  <si>
    <t>75759 79545</t>
  </si>
  <si>
    <t>Aysha Siddika</t>
  </si>
  <si>
    <t>99578 77535</t>
  </si>
  <si>
    <t>78966 69220</t>
  </si>
  <si>
    <t>Forida Begum</t>
  </si>
  <si>
    <t>87610 29732</t>
  </si>
  <si>
    <t>96151 41331</t>
  </si>
  <si>
    <t>BAMUNE PANIKHOWA SC</t>
  </si>
  <si>
    <t>Anjana Bala Nath</t>
  </si>
  <si>
    <t>Puspa Ray</t>
  </si>
  <si>
    <t>98648 53975</t>
  </si>
  <si>
    <t>Munjila Begum</t>
  </si>
  <si>
    <t>86381 77481</t>
  </si>
  <si>
    <t>Ruma Karmakar</t>
  </si>
  <si>
    <t>88762 36745</t>
  </si>
  <si>
    <t>SALPARA SC</t>
  </si>
  <si>
    <t>Anjana Ray</t>
  </si>
  <si>
    <t>Sabita Rabha</t>
  </si>
  <si>
    <t>98647 72032</t>
  </si>
  <si>
    <t>Momotaz Begum</t>
  </si>
  <si>
    <t>88764 99757</t>
  </si>
  <si>
    <t>Pratima Shill</t>
  </si>
  <si>
    <t>84863 24630</t>
  </si>
  <si>
    <t>96782 25243</t>
  </si>
  <si>
    <t>Sayeda Umme Kulsum</t>
  </si>
  <si>
    <t>99547 03526</t>
  </si>
  <si>
    <t>70028 87783</t>
  </si>
  <si>
    <t>Morjina Bibi</t>
  </si>
  <si>
    <t>98548 50717</t>
  </si>
  <si>
    <t>98648 54649</t>
  </si>
  <si>
    <t>95777 40431</t>
  </si>
  <si>
    <t>Himani Rai</t>
  </si>
  <si>
    <t>98593 40973</t>
  </si>
  <si>
    <t>69003 96473</t>
  </si>
  <si>
    <t>Sandhya Sarma</t>
  </si>
  <si>
    <t>96136 21015</t>
  </si>
  <si>
    <t>81340 67837</t>
  </si>
  <si>
    <t>76630 29975</t>
  </si>
  <si>
    <t>Romena Begum</t>
  </si>
  <si>
    <t>98591 31170</t>
  </si>
  <si>
    <t>96136 96510</t>
  </si>
  <si>
    <t>Romisha Bibi</t>
  </si>
  <si>
    <t>98545 64333</t>
  </si>
  <si>
    <t>96136 58264</t>
  </si>
  <si>
    <t>DABLI SC</t>
  </si>
  <si>
    <t xml:space="preserve"> Hiranmoyee Ray</t>
  </si>
  <si>
    <t>98547 33190</t>
  </si>
  <si>
    <t>Rukmani Rabha</t>
  </si>
  <si>
    <t>95772 40027</t>
  </si>
  <si>
    <t>Renuka Khakhalary</t>
  </si>
  <si>
    <t>97062 60869</t>
  </si>
  <si>
    <t>Misbhan</t>
  </si>
  <si>
    <t>84863 69466</t>
  </si>
  <si>
    <t>96130 76399</t>
  </si>
  <si>
    <t>97076 63121</t>
  </si>
  <si>
    <t>Jomila Begum</t>
  </si>
  <si>
    <t>Tengabari SC</t>
  </si>
  <si>
    <t>Rouchanara-E- Khanom</t>
  </si>
  <si>
    <t>Ranuwara Begum</t>
  </si>
  <si>
    <t>87610 09014</t>
  </si>
  <si>
    <t>Rumiya Khatun</t>
  </si>
  <si>
    <t>97077 40346</t>
  </si>
  <si>
    <t>80112 59060</t>
  </si>
  <si>
    <t>78961 00823</t>
  </si>
  <si>
    <t>93650 38902</t>
  </si>
  <si>
    <t>84740 03761</t>
  </si>
  <si>
    <t>Mrinalini rai</t>
  </si>
  <si>
    <t>93655 92375</t>
  </si>
  <si>
    <t>Dairang SC</t>
  </si>
  <si>
    <t>Rina Roy</t>
  </si>
  <si>
    <t>Jhunu Rabha</t>
  </si>
  <si>
    <t>93653 54841</t>
  </si>
  <si>
    <t>70020 14828</t>
  </si>
  <si>
    <t>96132 93828</t>
  </si>
  <si>
    <t>84860 09962</t>
  </si>
  <si>
    <t>Salpara SC</t>
  </si>
  <si>
    <t>Hormoya Das</t>
  </si>
  <si>
    <t>99572 96519</t>
  </si>
  <si>
    <t>88766 03156</t>
  </si>
  <si>
    <t>98542 30818</t>
  </si>
  <si>
    <t>84865 08615</t>
  </si>
  <si>
    <t>Shahar Bhanu Bibi</t>
  </si>
  <si>
    <t>97064 79883</t>
  </si>
  <si>
    <t>Janaki Banai</t>
  </si>
  <si>
    <t>98545 84185</t>
  </si>
  <si>
    <t>DUBAPARA SC</t>
  </si>
  <si>
    <t>Purnima Rani Roy</t>
  </si>
  <si>
    <t>Nurjahanara Parbin</t>
  </si>
  <si>
    <t>88760 94471</t>
  </si>
  <si>
    <t>Anupama Ray</t>
  </si>
  <si>
    <t>84028 51252</t>
  </si>
  <si>
    <t>87218 66951</t>
  </si>
  <si>
    <t>Kausallya Kalita</t>
  </si>
  <si>
    <t>84865 58894</t>
  </si>
  <si>
    <t>91019 36385</t>
  </si>
  <si>
    <t>81349 40619</t>
  </si>
  <si>
    <t>96780 52588</t>
  </si>
  <si>
    <t>99549 32865</t>
  </si>
  <si>
    <t>99546 91590</t>
  </si>
  <si>
    <t>Lalabari SC</t>
  </si>
  <si>
    <t>Deepa Das</t>
  </si>
  <si>
    <t>60262 04019</t>
  </si>
  <si>
    <t>75778 99027</t>
  </si>
  <si>
    <t>Jobita Daimary</t>
  </si>
  <si>
    <t>80118 69463</t>
  </si>
  <si>
    <t>84861 92477</t>
  </si>
  <si>
    <t>Renuka Khaklary</t>
  </si>
  <si>
    <t>98595 48826</t>
  </si>
  <si>
    <t>98543 17236</t>
  </si>
  <si>
    <t>83999 86307</t>
  </si>
  <si>
    <t>Alta Bhanu</t>
  </si>
  <si>
    <t>94014 15559</t>
  </si>
  <si>
    <t>95770 13612</t>
  </si>
  <si>
    <t>Manali Sangma</t>
  </si>
  <si>
    <t>80145 71928</t>
  </si>
  <si>
    <t>TUKURA SC</t>
  </si>
  <si>
    <t>Ranjita Nath</t>
  </si>
  <si>
    <t>Sahida Bibi</t>
  </si>
  <si>
    <t>98595 21881</t>
  </si>
  <si>
    <t>70023 58241</t>
  </si>
  <si>
    <t>88547 01839</t>
  </si>
  <si>
    <t>Monowara Khatun</t>
  </si>
  <si>
    <t>99576 40152</t>
  </si>
  <si>
    <t>Ritabati Basumatary</t>
  </si>
  <si>
    <t>96134 01269</t>
  </si>
  <si>
    <t>84860 59724</t>
  </si>
  <si>
    <t>Jamini Kalita</t>
  </si>
  <si>
    <t>84864 05467</t>
  </si>
  <si>
    <t>91278 54474</t>
  </si>
  <si>
    <t>84860 55894</t>
  </si>
  <si>
    <t>86382 10881</t>
  </si>
  <si>
    <t>84865 08781</t>
  </si>
  <si>
    <t>97002 27864</t>
  </si>
  <si>
    <t>94358 39818</t>
  </si>
  <si>
    <t>Dhaigaon SC</t>
  </si>
  <si>
    <t>Anoda ray</t>
  </si>
  <si>
    <t>96136 43093</t>
  </si>
  <si>
    <t>88760 98620</t>
  </si>
  <si>
    <t>98648 46730</t>
  </si>
  <si>
    <t>Julima Begum</t>
  </si>
  <si>
    <t>70024 40585</t>
  </si>
  <si>
    <t>Monika Sangma</t>
  </si>
  <si>
    <t>86382 53816</t>
  </si>
  <si>
    <t>Laimina Marak</t>
  </si>
  <si>
    <t>91012 97102</t>
  </si>
  <si>
    <t>98598 03000</t>
  </si>
  <si>
    <t>Dubapara SC</t>
  </si>
  <si>
    <t>Kanchan Nessa</t>
  </si>
  <si>
    <t>98596 54170</t>
  </si>
  <si>
    <t>78964 78332</t>
  </si>
  <si>
    <t>Chandra Ray</t>
  </si>
  <si>
    <t>98649 34536</t>
  </si>
  <si>
    <t>84730 14668</t>
  </si>
  <si>
    <t>DAHIKATA SC</t>
  </si>
  <si>
    <t>Gandeshwari Devi</t>
  </si>
  <si>
    <t>Nirupama Devi</t>
  </si>
  <si>
    <t>69009 83639</t>
  </si>
  <si>
    <t>93653 52021</t>
  </si>
  <si>
    <t>96009 83639</t>
  </si>
  <si>
    <t>96781 26764</t>
  </si>
  <si>
    <t>91015 36607</t>
  </si>
  <si>
    <t>94361 92433</t>
  </si>
  <si>
    <t>DAIRANG SC</t>
  </si>
  <si>
    <t>Rina Ray</t>
  </si>
  <si>
    <t>SILASDINA SANGMA</t>
  </si>
  <si>
    <t>91012 08734</t>
  </si>
  <si>
    <t>80117 83229</t>
  </si>
  <si>
    <t>Anuara Begum</t>
  </si>
  <si>
    <t>96783 25476</t>
  </si>
  <si>
    <t>78961 26944</t>
  </si>
  <si>
    <t>Rambha Muchahari</t>
  </si>
  <si>
    <t>Anada Rai</t>
  </si>
  <si>
    <t>98598 02281</t>
  </si>
  <si>
    <t>Annada Ray</t>
  </si>
  <si>
    <t>2 NO. BALADMARI CHAR</t>
  </si>
  <si>
    <t>18302071405</t>
  </si>
  <si>
    <t>LEWABARI FUTURIPARA L.P.</t>
  </si>
  <si>
    <t>18030105901</t>
  </si>
  <si>
    <t>MAMA BHAGIN LPS</t>
  </si>
  <si>
    <t>18030119605</t>
  </si>
  <si>
    <t>DUBAPARA - B</t>
  </si>
  <si>
    <t>18302071205</t>
  </si>
  <si>
    <t>NO.4 BALADMARI MAJER CHAR LPS</t>
  </si>
  <si>
    <t>18030122001</t>
  </si>
  <si>
    <t>RAKHYASINI (ASS) L.P.</t>
  </si>
  <si>
    <t>18030122003</t>
  </si>
  <si>
    <t>MANIKPUR LP.</t>
  </si>
  <si>
    <t>18030109401</t>
  </si>
  <si>
    <t>360 NO DAIRONG LPS</t>
  </si>
  <si>
    <t>18030115101</t>
  </si>
  <si>
    <t>DAIRONG KATHOL GURI L.P.</t>
  </si>
  <si>
    <t>18030115102</t>
  </si>
  <si>
    <t>BHOJMALA PT-II</t>
  </si>
  <si>
    <t>18302071102</t>
  </si>
  <si>
    <t>TAKADIA BHOJMALA PT-I</t>
  </si>
  <si>
    <t>18302071103</t>
  </si>
  <si>
    <t xml:space="preserve">Mazgaon Garopara MUSLIMPARA </t>
  </si>
  <si>
    <t>18302071104</t>
  </si>
  <si>
    <t>CHARAKPARA LPS</t>
  </si>
  <si>
    <t>18030119203</t>
  </si>
  <si>
    <t>BHOGDABELI L.P.S.</t>
  </si>
  <si>
    <t>18030120001</t>
  </si>
  <si>
    <t>679 NO DARAPARA L.P.</t>
  </si>
  <si>
    <t>18030104401</t>
  </si>
  <si>
    <t>185 NO. GHORAPOTA L.P.</t>
  </si>
  <si>
    <t>18030106201</t>
  </si>
  <si>
    <t>BISHNU RABHA MEMORIAL ME</t>
  </si>
  <si>
    <t>18030103702</t>
  </si>
  <si>
    <t>KAKAR PARA L.P.</t>
  </si>
  <si>
    <t>18030106203</t>
  </si>
  <si>
    <t>KHAMARI L.P.</t>
  </si>
  <si>
    <t>18030109501</t>
  </si>
  <si>
    <t>RAHINIJHAR</t>
  </si>
  <si>
    <t>18302051625</t>
  </si>
  <si>
    <t>ROHINIJHAR LPS</t>
  </si>
  <si>
    <t>18030109503</t>
  </si>
  <si>
    <t>TIRONG NOWAPARA LPS</t>
  </si>
  <si>
    <t>18030112605</t>
  </si>
  <si>
    <t>JOGDOBA</t>
  </si>
  <si>
    <t>18302051619</t>
  </si>
  <si>
    <t>719 NO. BALDANG PARA L.P.</t>
  </si>
  <si>
    <t>18030116702</t>
  </si>
  <si>
    <t>KALAZAR NABAJYOTI L.P.(pvt)</t>
  </si>
  <si>
    <t>18030119201</t>
  </si>
  <si>
    <t>128 NO. DAHIKATA L.P.</t>
  </si>
  <si>
    <t>18030115402</t>
  </si>
  <si>
    <t>DAHIKATA ME</t>
  </si>
  <si>
    <t>18030115404</t>
  </si>
  <si>
    <t>2 NO. MAJIBASTI</t>
  </si>
  <si>
    <t>18302071404</t>
  </si>
  <si>
    <t>SANMAL MEMORIAL ME</t>
  </si>
  <si>
    <t>18030111104</t>
  </si>
  <si>
    <t>JAWAHARLAL NEHRU MES</t>
  </si>
  <si>
    <t xml:space="preserve">MAJGAON LPS </t>
  </si>
  <si>
    <t>18030107407</t>
  </si>
  <si>
    <t>SOLMARI (MINI)</t>
  </si>
  <si>
    <t>18302051523</t>
  </si>
  <si>
    <t>BALASAPARA TILAPARA</t>
  </si>
  <si>
    <t>18302051524</t>
  </si>
  <si>
    <t>BALASARA</t>
  </si>
  <si>
    <t>18302051525</t>
  </si>
  <si>
    <t>SIMLAPARA</t>
  </si>
  <si>
    <t>18302051527</t>
  </si>
  <si>
    <t>86 NO BALASARA L.P.</t>
  </si>
  <si>
    <t>18030105101</t>
  </si>
  <si>
    <t>HARIMURA LALBAHADUR SASTRI  High</t>
  </si>
  <si>
    <t>NEPALIKHUTI TILAPARA LPS</t>
  </si>
  <si>
    <t>18030111105</t>
  </si>
  <si>
    <t>DAKAIDAL BAZAR</t>
  </si>
  <si>
    <t>18302071007</t>
  </si>
  <si>
    <t>UZANPARA</t>
  </si>
  <si>
    <t>18302071008</t>
  </si>
  <si>
    <t>MORNAI HIRAPARA</t>
  </si>
  <si>
    <t>18302071009</t>
  </si>
  <si>
    <t>Mornai MAJIPARA</t>
  </si>
  <si>
    <t>18302071010</t>
  </si>
  <si>
    <t>DAKAIDAL PACHIM</t>
  </si>
  <si>
    <t>18302071005</t>
  </si>
  <si>
    <t>DAKAIDAL ASSAMIA PARA</t>
  </si>
  <si>
    <t>18302071006</t>
  </si>
  <si>
    <t>120 NO. C PAKHIRIGURI</t>
  </si>
  <si>
    <t>18030115301</t>
  </si>
  <si>
    <t>PETKATA LPS</t>
  </si>
  <si>
    <t>18030115302</t>
  </si>
  <si>
    <t>KODALDHOWA PACHIM</t>
  </si>
  <si>
    <t>18302071024</t>
  </si>
  <si>
    <t>PAIKAN</t>
  </si>
  <si>
    <t>18302051227</t>
  </si>
  <si>
    <t>MYRABARI (MINI)</t>
  </si>
  <si>
    <t>18302051228</t>
  </si>
  <si>
    <t>ARIMARA CHARIALI</t>
  </si>
  <si>
    <t>18302051229</t>
  </si>
  <si>
    <t>SARAKPARA</t>
  </si>
  <si>
    <t>18302051624</t>
  </si>
  <si>
    <t>SOTOMATIA</t>
  </si>
  <si>
    <t>18302051628</t>
  </si>
  <si>
    <t>GHORAPOTA</t>
  </si>
  <si>
    <t>18302071321</t>
  </si>
  <si>
    <t>RAM HARI PARA</t>
  </si>
  <si>
    <t>18302071414</t>
  </si>
  <si>
    <t>KRISHNAI SAPTAHIK BAZAR LPS</t>
  </si>
  <si>
    <t>18030112207</t>
  </si>
  <si>
    <t>LUPTACHAR</t>
  </si>
  <si>
    <t>18302071018</t>
  </si>
  <si>
    <t>BHATIPARA</t>
  </si>
  <si>
    <t>18302071025</t>
  </si>
  <si>
    <t>1 NO. BALADMARI CHAR MAJIPARA</t>
  </si>
  <si>
    <t>18302071403</t>
  </si>
  <si>
    <t>DUBAPARA - A</t>
  </si>
  <si>
    <t>18302071204</t>
  </si>
  <si>
    <t>BABUPARA</t>
  </si>
  <si>
    <t>18302071011</t>
  </si>
  <si>
    <t>FEILDPARA</t>
  </si>
  <si>
    <t>18302071013</t>
  </si>
  <si>
    <t>BHATIPARA HAJONGPARA</t>
  </si>
  <si>
    <t>18302071202</t>
  </si>
  <si>
    <t>2 No. Baladmarchar Mollapara</t>
  </si>
  <si>
    <t>18302071411</t>
  </si>
  <si>
    <t>JANNATPUR N/C</t>
  </si>
  <si>
    <t>18302071412</t>
  </si>
  <si>
    <t>GAJIAJANI</t>
  </si>
  <si>
    <t>18302071101</t>
  </si>
  <si>
    <t>DASBHUJA</t>
  </si>
  <si>
    <t>18302071211</t>
  </si>
  <si>
    <t>KAMYAKUNJA - A</t>
  </si>
  <si>
    <t>18302071106</t>
  </si>
  <si>
    <t>KAMYAKUNJA - B</t>
  </si>
  <si>
    <t>18302071107</t>
  </si>
  <si>
    <t>BAMUNE PANIKHOWA</t>
  </si>
  <si>
    <t>18302051329</t>
  </si>
  <si>
    <t>TINKONIAPARA</t>
  </si>
  <si>
    <t>JAKUWAPARA</t>
  </si>
  <si>
    <t>18302051302</t>
  </si>
  <si>
    <t>DUBAPARA NATUNBASTI</t>
  </si>
  <si>
    <t>18302071206</t>
  </si>
  <si>
    <t>DUBAPARA PAULPARA</t>
  </si>
  <si>
    <t>18302071207</t>
  </si>
  <si>
    <t>SINGIMARI CHAR</t>
  </si>
  <si>
    <t>18302070301</t>
  </si>
  <si>
    <t>SING. UZANPARA</t>
  </si>
  <si>
    <t>18302070302</t>
  </si>
  <si>
    <t>PAHARSINGPARA</t>
  </si>
  <si>
    <t>18302071212</t>
  </si>
  <si>
    <t>PAHARSINGPARA BANGALIPARA</t>
  </si>
  <si>
    <t>18302071215</t>
  </si>
  <si>
    <t>NEPALIKHUTI</t>
  </si>
  <si>
    <t>18302070122</t>
  </si>
  <si>
    <t>NEPALIKHUTI NAMABASTI</t>
  </si>
  <si>
    <t>18302070123</t>
  </si>
  <si>
    <t>84862 42703</t>
  </si>
  <si>
    <t>Najiya Bewa</t>
  </si>
  <si>
    <t>90856 39838</t>
  </si>
  <si>
    <t>78961 56424</t>
  </si>
  <si>
    <t>Earana Begum</t>
  </si>
  <si>
    <t>86380 17070</t>
  </si>
  <si>
    <t>SAHERA KHATUN</t>
  </si>
  <si>
    <t>97072 07456</t>
  </si>
  <si>
    <t>Sabita Das</t>
  </si>
  <si>
    <t>95773 84129</t>
  </si>
  <si>
    <t>93658 20574</t>
  </si>
  <si>
    <t>3rd Visit</t>
  </si>
  <si>
    <t>88768 95392</t>
  </si>
  <si>
    <t>Begum Sahintaz Siddiki</t>
  </si>
  <si>
    <t>93657 33267</t>
  </si>
  <si>
    <t>KHAMAR MANIKPUR SC</t>
  </si>
  <si>
    <t>Joynab Banu</t>
  </si>
  <si>
    <t>96784 98937</t>
  </si>
  <si>
    <t>JUNU RABHA</t>
  </si>
  <si>
    <t>73996 57219</t>
  </si>
  <si>
    <t>99542 29485</t>
  </si>
  <si>
    <t>Rowsanara E Khanam</t>
  </si>
  <si>
    <t>Rumiya Begum</t>
  </si>
  <si>
    <t>70866 02103</t>
  </si>
  <si>
    <t>Thaneswari Nath</t>
  </si>
  <si>
    <t>96783 61268</t>
  </si>
  <si>
    <t>91019 85272</t>
  </si>
  <si>
    <t>78965 45719</t>
  </si>
  <si>
    <t>93658 24320</t>
  </si>
  <si>
    <t>AMGURI SC</t>
  </si>
  <si>
    <t>Anjali Rabha</t>
  </si>
  <si>
    <t>Rufila Rabha</t>
  </si>
  <si>
    <t>99544 47759</t>
  </si>
  <si>
    <t>91014 83876</t>
  </si>
  <si>
    <t>Tulumani Rabha</t>
  </si>
  <si>
    <t>86381 06755</t>
  </si>
  <si>
    <t>Minu Rabha</t>
  </si>
  <si>
    <t>87363 26625</t>
  </si>
  <si>
    <t>Rebika Rabha</t>
  </si>
  <si>
    <t>94354 71256</t>
  </si>
  <si>
    <t>99546 54194</t>
  </si>
  <si>
    <t>Monimoti Rabha</t>
  </si>
  <si>
    <t>96787 96617</t>
  </si>
  <si>
    <t>88110 66125</t>
  </si>
  <si>
    <t>86381 87373</t>
  </si>
  <si>
    <t>78965 89841</t>
  </si>
  <si>
    <t>70357 10079</t>
  </si>
  <si>
    <t>94352 34825</t>
  </si>
  <si>
    <t>Binapani  Patgiri</t>
  </si>
  <si>
    <t>98547 41672</t>
  </si>
  <si>
    <t>91014 16418</t>
  </si>
  <si>
    <t>Nur Jahan Begum</t>
  </si>
  <si>
    <t>69007 85987</t>
  </si>
  <si>
    <t>93652 16940</t>
  </si>
  <si>
    <t>96783 28358</t>
  </si>
  <si>
    <t>HARIMURA SD</t>
  </si>
  <si>
    <t>98546 32745</t>
  </si>
  <si>
    <t>TENGABARI SC</t>
  </si>
  <si>
    <t>99541 68486</t>
  </si>
  <si>
    <t>Nilima Ray</t>
  </si>
  <si>
    <t>95085 62206</t>
  </si>
  <si>
    <t>80111 97209</t>
  </si>
  <si>
    <t>99579 82611</t>
  </si>
  <si>
    <t>Nilima ray</t>
  </si>
  <si>
    <t>84865 08814</t>
  </si>
  <si>
    <t>Ratima Narjary</t>
  </si>
  <si>
    <t>96130 85024</t>
  </si>
  <si>
    <t>93651 14898</t>
  </si>
  <si>
    <t>Ramicha Bibi</t>
  </si>
  <si>
    <t>60000 53765</t>
  </si>
  <si>
    <t>70026 09621</t>
  </si>
  <si>
    <t>Tarabhanu Begum</t>
  </si>
  <si>
    <t>93655 45350</t>
  </si>
  <si>
    <t>78960 64841</t>
  </si>
  <si>
    <t>84866 75249</t>
  </si>
  <si>
    <t>69004 87132</t>
  </si>
  <si>
    <t>80112 58956</t>
  </si>
  <si>
    <t>96004 87132</t>
  </si>
  <si>
    <t>84718 74154</t>
  </si>
  <si>
    <t>Kabita Banikya</t>
  </si>
  <si>
    <t>88763 59562</t>
  </si>
  <si>
    <t>94358 88513</t>
  </si>
  <si>
    <t>91017 52080</t>
  </si>
  <si>
    <t>94353 13295</t>
  </si>
  <si>
    <t>91015 22617</t>
  </si>
  <si>
    <t>Syeda Umme Kulsum</t>
  </si>
  <si>
    <t>91012 59930</t>
  </si>
  <si>
    <t>99547 69831</t>
  </si>
  <si>
    <t>Tukura S C</t>
  </si>
  <si>
    <t>Morjina Begum</t>
  </si>
  <si>
    <t>Renuka Chakrabarty</t>
  </si>
  <si>
    <t>87239 55975</t>
  </si>
  <si>
    <t>93652 01393</t>
  </si>
  <si>
    <t>Renu Devi</t>
  </si>
  <si>
    <t>94012 76014</t>
  </si>
  <si>
    <t>99547 16791</t>
  </si>
  <si>
    <t>84730 13442</t>
  </si>
  <si>
    <t>amguri Sc</t>
  </si>
  <si>
    <t>Rofila Rabha</t>
  </si>
  <si>
    <t>93655 66901</t>
  </si>
  <si>
    <t>94767 16511</t>
  </si>
  <si>
    <t>Soneka Rabha</t>
  </si>
  <si>
    <t>94015 40934</t>
  </si>
  <si>
    <t>96787 31201</t>
  </si>
  <si>
    <t xml:space="preserve">91017 56128 </t>
  </si>
  <si>
    <t>Sofika Aktara</t>
  </si>
  <si>
    <t>73996 70122</t>
  </si>
  <si>
    <t>84863 21863</t>
  </si>
  <si>
    <t>Lakhi Kalita</t>
  </si>
  <si>
    <t>73990 12511</t>
  </si>
  <si>
    <t>Niva Kalita</t>
  </si>
  <si>
    <t>Ranjita Kalita</t>
  </si>
  <si>
    <t>94011 56253</t>
  </si>
  <si>
    <t>96783  45019</t>
  </si>
  <si>
    <t>94011  56253</t>
  </si>
  <si>
    <t>75780 01615</t>
  </si>
  <si>
    <t>91011 97462</t>
  </si>
  <si>
    <t>84720 16920</t>
  </si>
  <si>
    <t>Nomita Das</t>
  </si>
  <si>
    <t>81339 83531</t>
  </si>
  <si>
    <t>86387 91462</t>
  </si>
  <si>
    <t>96785 05033</t>
  </si>
  <si>
    <t>Wajeda Begum</t>
  </si>
  <si>
    <t>99545 26983</t>
  </si>
  <si>
    <t>99543 88340</t>
  </si>
  <si>
    <t>Wazeda khatun</t>
  </si>
  <si>
    <t>80112 01292</t>
  </si>
  <si>
    <t>Thaneswari nath</t>
  </si>
  <si>
    <t>96136 67283</t>
  </si>
  <si>
    <t>Janoki Banai</t>
  </si>
  <si>
    <t>80111 03625</t>
  </si>
  <si>
    <t>86380 26693</t>
  </si>
  <si>
    <t>Sandha Rai kalita</t>
  </si>
  <si>
    <t>93658 45081</t>
  </si>
  <si>
    <t>83998 14789</t>
  </si>
  <si>
    <t>Nirupama Nath</t>
  </si>
  <si>
    <t>98542 42941</t>
  </si>
  <si>
    <t>78969 89335</t>
  </si>
  <si>
    <t>Tapati rabha</t>
  </si>
  <si>
    <t>98592 84418</t>
  </si>
  <si>
    <t>Pokhila Boro</t>
  </si>
  <si>
    <t>87529 89330</t>
  </si>
  <si>
    <t>60000 50685</t>
  </si>
  <si>
    <t>Mahmuda Bewa</t>
  </si>
  <si>
    <t>99570 51840</t>
  </si>
  <si>
    <t>97075 71011</t>
  </si>
  <si>
    <t>Kanaklata Paul</t>
  </si>
  <si>
    <t>93656 47586</t>
  </si>
  <si>
    <t>91019 01089</t>
  </si>
  <si>
    <t>97070 70859</t>
  </si>
  <si>
    <t>57550 36198</t>
  </si>
  <si>
    <t>Rabiya Khatun</t>
  </si>
  <si>
    <t>99572 86938</t>
  </si>
  <si>
    <t>70866 47218</t>
  </si>
  <si>
    <t>78966 64841</t>
  </si>
  <si>
    <t>78248 04584</t>
  </si>
  <si>
    <t>Anowara Khatun</t>
  </si>
  <si>
    <t>84740 09616</t>
  </si>
  <si>
    <t>86388 60836</t>
  </si>
  <si>
    <t>Chinta Dey</t>
  </si>
  <si>
    <t>80112 58814</t>
  </si>
  <si>
    <t>91018 44273</t>
  </si>
  <si>
    <t>Ratna Ray</t>
  </si>
  <si>
    <t>95770 38086</t>
  </si>
  <si>
    <t>91019 06162</t>
  </si>
  <si>
    <t>DEKDHOWA - A</t>
  </si>
  <si>
    <t>18302071209</t>
  </si>
  <si>
    <t>DEKDHOWA NADIRPAR</t>
  </si>
  <si>
    <t>18302071210</t>
  </si>
  <si>
    <t>LUPTACHAR KOKILAPARA</t>
  </si>
  <si>
    <t>18302071019</t>
  </si>
  <si>
    <t>KODALDHOWA</t>
  </si>
  <si>
    <t>18302071023</t>
  </si>
  <si>
    <t>VIMAJULI RAVAPARA</t>
  </si>
  <si>
    <t>18302051104</t>
  </si>
  <si>
    <t>VIMAJULI</t>
  </si>
  <si>
    <t>18302051105</t>
  </si>
  <si>
    <t>HELAPAKHERI MAMA-BHAGIN PARA</t>
  </si>
  <si>
    <t>18302071423</t>
  </si>
  <si>
    <t>HADIGAON MUSLIMPARA</t>
  </si>
  <si>
    <t>18302051111</t>
  </si>
  <si>
    <t>HADIGAON HINDUPARA</t>
  </si>
  <si>
    <t>18302051112</t>
  </si>
  <si>
    <t>GAROPARA</t>
  </si>
  <si>
    <t>18302071419</t>
  </si>
  <si>
    <t>KALAJHAR (MINI)</t>
  </si>
  <si>
    <t>18302051623</t>
  </si>
  <si>
    <t>KAKARPARA</t>
  </si>
  <si>
    <t>18302051627</t>
  </si>
  <si>
    <t>DARAPARA</t>
  </si>
  <si>
    <t>18302051629</t>
  </si>
  <si>
    <t>BALADMARI UTTARPARA</t>
  </si>
  <si>
    <t>18302071407</t>
  </si>
  <si>
    <t>LALABORI</t>
  </si>
  <si>
    <t>18302071112</t>
  </si>
  <si>
    <t>BELBORI LALABORI</t>
  </si>
  <si>
    <t>18302071113</t>
  </si>
  <si>
    <t>BAMUNBARI</t>
  </si>
  <si>
    <t>18302071114</t>
  </si>
  <si>
    <t>LALABORI AMBARI</t>
  </si>
  <si>
    <t>18302071115</t>
  </si>
  <si>
    <t>LALABARI CHARIALI CHOUDHURYPARA</t>
  </si>
  <si>
    <t>18302071116</t>
  </si>
  <si>
    <t>HELAPAKHERI</t>
  </si>
  <si>
    <t>18302071418</t>
  </si>
  <si>
    <t>KHARDANG DALUPARA</t>
  </si>
  <si>
    <t>18302051322</t>
  </si>
  <si>
    <t>NATUNPARA KOCHPARA</t>
  </si>
  <si>
    <t>18302051323</t>
  </si>
  <si>
    <t>HELAPAKHERI TILAPARA</t>
  </si>
  <si>
    <t>18302071422</t>
  </si>
  <si>
    <t>RIFUJIPARA (MINI)</t>
  </si>
  <si>
    <t>18302051224</t>
  </si>
  <si>
    <t>MADAPARA NAYAPARA (MINI)</t>
  </si>
  <si>
    <t>18302051225</t>
  </si>
  <si>
    <t>MADAPARA</t>
  </si>
  <si>
    <t>18302051226</t>
  </si>
  <si>
    <t>RAKHYASHINI PAHAR PT. II</t>
  </si>
  <si>
    <t>18302071311</t>
  </si>
  <si>
    <t>NAYAPARA TULTULIPARA</t>
  </si>
  <si>
    <t>18302051301</t>
  </si>
  <si>
    <t>TUKURA PT-II</t>
  </si>
  <si>
    <t>18302051113</t>
  </si>
  <si>
    <t>117 NO. RAKHYASHINI PAHAR</t>
  </si>
  <si>
    <t>18302071312</t>
  </si>
  <si>
    <t>MILANPARA</t>
  </si>
  <si>
    <t>18302051116</t>
  </si>
  <si>
    <t>18302051307</t>
  </si>
  <si>
    <t>141 NO. FUTURIPARA</t>
  </si>
  <si>
    <t>18302071316</t>
  </si>
  <si>
    <t xml:space="preserve"> FUTURIPARA URAOBASTI</t>
  </si>
  <si>
    <t>18302071317</t>
  </si>
  <si>
    <t>UPPER KHERMOHORA</t>
  </si>
  <si>
    <t>18302051107</t>
  </si>
  <si>
    <t>LOWER KHERMOHORA</t>
  </si>
  <si>
    <t>18302051109</t>
  </si>
  <si>
    <t>120 NO. SAWTARA LEWABARI</t>
  </si>
  <si>
    <t>18302071314</t>
  </si>
  <si>
    <t>MONAKOCHA</t>
  </si>
  <si>
    <t>18302070120</t>
  </si>
  <si>
    <t>BORMOHORA</t>
  </si>
  <si>
    <t>18302051108</t>
  </si>
  <si>
    <t xml:space="preserve">218. LEWABARI CHARIALI </t>
  </si>
  <si>
    <t>18302071315</t>
  </si>
  <si>
    <t>GAROPARA KHERMOHORA</t>
  </si>
  <si>
    <t>18302051106</t>
  </si>
  <si>
    <t>H. RAKHYASHINI CHARIALI</t>
  </si>
  <si>
    <t>18302071313</t>
  </si>
  <si>
    <t>MORANADI NAMABASTI</t>
  </si>
  <si>
    <t>18302051502</t>
  </si>
  <si>
    <t>SARA COLONY</t>
  </si>
  <si>
    <t>18302051514</t>
  </si>
  <si>
    <t>GURIA RAMPUR NAMAPARA</t>
  </si>
  <si>
    <t>18302051504</t>
  </si>
  <si>
    <t>GURIA RAMPUR UPARPARA</t>
  </si>
  <si>
    <t>18302051505</t>
  </si>
  <si>
    <t>BHELTERGHAT</t>
  </si>
  <si>
    <t>18302051603</t>
  </si>
  <si>
    <t>BEKIPUL</t>
  </si>
  <si>
    <t>18302051607</t>
  </si>
  <si>
    <t>GHONAPARA</t>
  </si>
  <si>
    <t>18302051503</t>
  </si>
  <si>
    <t>DAROGAR ALGA</t>
  </si>
  <si>
    <t>18302071021</t>
  </si>
  <si>
    <t>DAROGAR ALGA PT-II</t>
  </si>
  <si>
    <t>18302071022</t>
  </si>
  <si>
    <t>SING. MORNAI CHAR PACHIM</t>
  </si>
  <si>
    <t>18302070303</t>
  </si>
  <si>
    <t>SINGIMARI CHAR MAJORPARA</t>
  </si>
  <si>
    <t>18302070304</t>
  </si>
  <si>
    <t>RAKHYASHINI PAHAR PT.I</t>
  </si>
  <si>
    <t>18302071309</t>
  </si>
  <si>
    <t>FUTURIPARA URAOBASTI PT. II</t>
  </si>
  <si>
    <t>18302071318</t>
  </si>
  <si>
    <t>PANARBARI</t>
  </si>
  <si>
    <t>18302051512</t>
  </si>
  <si>
    <t>MOLANDUBI</t>
  </si>
  <si>
    <t>18302051515</t>
  </si>
  <si>
    <t>MOLANDUBI SUTRADHARPARA</t>
  </si>
  <si>
    <t>18302051518</t>
  </si>
  <si>
    <t>BIDYAPARA</t>
  </si>
  <si>
    <t>18302051312</t>
  </si>
  <si>
    <t>JYOTINAGAR</t>
  </si>
  <si>
    <t>18302050508</t>
  </si>
  <si>
    <t>SIALI</t>
  </si>
  <si>
    <t>18302051513</t>
  </si>
  <si>
    <t>BUJRUK</t>
  </si>
  <si>
    <t>18302051401</t>
  </si>
  <si>
    <t>BUJRUK MOLLAPARA</t>
  </si>
  <si>
    <t>18302051402</t>
  </si>
  <si>
    <t>BATBARI NAYAPARA</t>
  </si>
  <si>
    <t>18302051316</t>
  </si>
  <si>
    <t>BANIAPARA (MINI)</t>
  </si>
  <si>
    <t>18302051403</t>
  </si>
  <si>
    <t>POSAPARA (MINI)</t>
  </si>
  <si>
    <t>18302051404</t>
  </si>
  <si>
    <t>BUJRUK NAMAPARA</t>
  </si>
  <si>
    <t>18302051405</t>
  </si>
  <si>
    <t>BETBARI</t>
  </si>
  <si>
    <t>18302051315</t>
  </si>
  <si>
    <t>1 NO. MANIKPUR</t>
  </si>
  <si>
    <t>18302051408</t>
  </si>
  <si>
    <t>KHAMAR MANIKPUR</t>
  </si>
  <si>
    <t>18302051410</t>
  </si>
  <si>
    <t>BHELAKHAMAR</t>
  </si>
  <si>
    <t>18302051414</t>
  </si>
  <si>
    <t>AMBARI</t>
  </si>
  <si>
    <t>18302051310</t>
  </si>
  <si>
    <t>CHAKUDHOWA JAMBARI</t>
  </si>
  <si>
    <t>18302051311</t>
  </si>
  <si>
    <t>JORABORI</t>
  </si>
  <si>
    <t>18302051411</t>
  </si>
  <si>
    <t>JATSARABDI</t>
  </si>
  <si>
    <t>18302051415</t>
  </si>
  <si>
    <t>PAKHIRIGURI DHUNDHIPARA</t>
  </si>
  <si>
    <t>18302071118</t>
  </si>
  <si>
    <t>PAKHARIGURI</t>
  </si>
  <si>
    <t>18302071119</t>
  </si>
  <si>
    <t>115 NO. PETKATA</t>
  </si>
  <si>
    <t>anganwadi</t>
  </si>
  <si>
    <t>18302071120</t>
  </si>
  <si>
    <t>161 NO. PETKATA FAKIRPARA</t>
  </si>
  <si>
    <t>18302071121</t>
  </si>
  <si>
    <t>JAMADARPARA</t>
  </si>
  <si>
    <t>18302051412</t>
  </si>
  <si>
    <t>2 NO BALADMARI SANTIPUR MAJIPARA</t>
  </si>
  <si>
    <t>18302071409</t>
  </si>
  <si>
    <t>KHORDA MANIKPUR</t>
  </si>
  <si>
    <t>18302051417</t>
  </si>
  <si>
    <t>Godgodiabari</t>
  </si>
  <si>
    <t>18302051419</t>
  </si>
  <si>
    <t>HELAPAKHERI JANGAL BLOCK</t>
  </si>
  <si>
    <t>18302071421</t>
  </si>
  <si>
    <t>PACHIM BHELAKHAMAR</t>
  </si>
  <si>
    <t>18302051413</t>
  </si>
  <si>
    <t>KHARIZA MANIKPUR</t>
  </si>
  <si>
    <t>18302051418</t>
  </si>
  <si>
    <t>70868 34277</t>
  </si>
  <si>
    <t>Anisa parbin</t>
  </si>
  <si>
    <t>82540 55286</t>
  </si>
  <si>
    <t>91274 02027</t>
  </si>
  <si>
    <t>Anisa Begum</t>
  </si>
  <si>
    <t>75779 48914</t>
  </si>
  <si>
    <t>91275 05806</t>
  </si>
  <si>
    <t>Amiron Nessa</t>
  </si>
  <si>
    <t>98595 40405</t>
  </si>
  <si>
    <t>93657 31250</t>
  </si>
  <si>
    <t>Kepjaan Nessa</t>
  </si>
  <si>
    <t>87518 59408</t>
  </si>
  <si>
    <t>80118 58320</t>
  </si>
  <si>
    <t>Tukura SC</t>
  </si>
  <si>
    <t>70863 72499</t>
  </si>
  <si>
    <t>98542 00597</t>
  </si>
  <si>
    <t>Ujia Ritha Marak</t>
  </si>
  <si>
    <t>96138 74369</t>
  </si>
  <si>
    <t>91018 80051</t>
  </si>
  <si>
    <t>Dalimon Nessa</t>
  </si>
  <si>
    <t>96785 03097</t>
  </si>
  <si>
    <t>83998 32732</t>
  </si>
  <si>
    <t>Jahura Begum</t>
  </si>
  <si>
    <t>94010 44710</t>
  </si>
  <si>
    <t>Binoda Ray</t>
  </si>
  <si>
    <t>69008 96406</t>
  </si>
  <si>
    <t>Menoris marak</t>
  </si>
  <si>
    <t>96139 40879</t>
  </si>
  <si>
    <t>94768 20145</t>
  </si>
  <si>
    <t>91018 98150</t>
  </si>
  <si>
    <t>Tulumoni Rabha</t>
  </si>
  <si>
    <t>84862 42255</t>
  </si>
  <si>
    <t>70027 22404</t>
  </si>
  <si>
    <t>Sahera Khatun</t>
  </si>
  <si>
    <t>87248 71465</t>
  </si>
  <si>
    <t>70861 79135</t>
  </si>
  <si>
    <t>Minati Nath</t>
  </si>
  <si>
    <t>93656 51078</t>
  </si>
  <si>
    <t>84739 18036</t>
  </si>
  <si>
    <t>Purnima rabha</t>
  </si>
  <si>
    <t>98543 68162</t>
  </si>
  <si>
    <t>96133 67355</t>
  </si>
  <si>
    <t>97078 08213</t>
  </si>
  <si>
    <t>96132 62823</t>
  </si>
  <si>
    <t>98590 70316</t>
  </si>
  <si>
    <t>Minoti Nath</t>
  </si>
  <si>
    <t>98546 16935</t>
  </si>
  <si>
    <t>Begum Sahintaj Siddika</t>
  </si>
  <si>
    <t>70027 70615</t>
  </si>
  <si>
    <t>78963 57937</t>
  </si>
  <si>
    <t>Hima Rabha</t>
  </si>
  <si>
    <t>81349 40307</t>
  </si>
  <si>
    <t>Nioti Koch</t>
  </si>
  <si>
    <t>93650 07509</t>
  </si>
  <si>
    <t>86381 37801</t>
  </si>
  <si>
    <t>87499 78853</t>
  </si>
  <si>
    <t>83999 42794</t>
  </si>
  <si>
    <t>R. Chakrabarty</t>
  </si>
  <si>
    <t>98547 05550</t>
  </si>
  <si>
    <t>97062 32324</t>
  </si>
  <si>
    <t>91017 84661</t>
  </si>
  <si>
    <t>Rakhyasini SC</t>
  </si>
  <si>
    <t>Chitraleka Medhi</t>
  </si>
  <si>
    <t>Halini Marak</t>
  </si>
  <si>
    <t>87499 59602</t>
  </si>
  <si>
    <t>60022 08833</t>
  </si>
  <si>
    <t>97061 73849</t>
  </si>
  <si>
    <t>87240 64889</t>
  </si>
  <si>
    <t>91017 52322</t>
  </si>
  <si>
    <t>Chitralekha Medhi</t>
  </si>
  <si>
    <t>91018 70755</t>
  </si>
  <si>
    <t>76359 45598</t>
  </si>
  <si>
    <t>Marjina Begum</t>
  </si>
  <si>
    <t>Tasira Khatun</t>
  </si>
  <si>
    <t>70028 17055</t>
  </si>
  <si>
    <t>87610 48549</t>
  </si>
  <si>
    <t>Fulu Das</t>
  </si>
  <si>
    <t>84728 18789</t>
  </si>
  <si>
    <t>91010 64124</t>
  </si>
  <si>
    <t>Bijayani Sutradhar</t>
  </si>
  <si>
    <t>96782 07510</t>
  </si>
  <si>
    <t>87238 04408</t>
  </si>
  <si>
    <t>88766 05461</t>
  </si>
  <si>
    <t>Padmabati Rabha</t>
  </si>
  <si>
    <t>84748 01779</t>
  </si>
  <si>
    <t>88224 02395</t>
  </si>
  <si>
    <t>Emoti Marak</t>
  </si>
  <si>
    <t>84864 91810</t>
  </si>
  <si>
    <t>99543 53118</t>
  </si>
  <si>
    <t>Yarana Begum</t>
  </si>
  <si>
    <t>95087 45615</t>
  </si>
  <si>
    <t>87249 46757</t>
  </si>
  <si>
    <t>96133 63966</t>
  </si>
  <si>
    <t>94016 27949</t>
  </si>
  <si>
    <t>Rupani Rabha</t>
  </si>
  <si>
    <t>99573 18564</t>
  </si>
  <si>
    <t>84020 98878</t>
  </si>
  <si>
    <t>Yearana Begum</t>
  </si>
  <si>
    <t>95087 45415</t>
  </si>
  <si>
    <t>91015 51796</t>
  </si>
  <si>
    <t>98541 61581</t>
  </si>
  <si>
    <t>95772 74321</t>
  </si>
  <si>
    <t>83990 62109</t>
  </si>
  <si>
    <t>Jahida khatun</t>
  </si>
  <si>
    <t>99546 93153</t>
  </si>
  <si>
    <t>93658 03720</t>
  </si>
  <si>
    <t>Habiba Khatun</t>
  </si>
  <si>
    <t>98590 05525</t>
  </si>
  <si>
    <t>93653 43937</t>
  </si>
  <si>
    <t>Monjila Begum</t>
  </si>
  <si>
    <t>75759 03043</t>
  </si>
  <si>
    <t>98591 00472</t>
  </si>
  <si>
    <t>Isabi Begum</t>
  </si>
  <si>
    <t>90859 40261</t>
  </si>
  <si>
    <t>Jahida Bewa</t>
  </si>
  <si>
    <t>97077 73773</t>
  </si>
  <si>
    <t>Jaya Rabha</t>
  </si>
  <si>
    <t>96783 26164</t>
  </si>
  <si>
    <t>98546 20717</t>
  </si>
  <si>
    <t>Saharbhanu</t>
  </si>
  <si>
    <t>84860 14225</t>
  </si>
  <si>
    <t>88128 17867</t>
  </si>
  <si>
    <t>98598 39555</t>
  </si>
  <si>
    <t>70027 63494</t>
  </si>
  <si>
    <t>Shajeda Khatun</t>
  </si>
  <si>
    <t>86389 61537</t>
  </si>
  <si>
    <t>60002 09800</t>
  </si>
  <si>
    <t>Abjan Nessa</t>
  </si>
  <si>
    <t>97074 21004</t>
  </si>
  <si>
    <t>87248 65814</t>
  </si>
  <si>
    <t>95771 68729</t>
  </si>
  <si>
    <t>99544 92954</t>
  </si>
  <si>
    <t>Chandra Bala Ray</t>
  </si>
  <si>
    <t>88766 07663</t>
  </si>
  <si>
    <t>60004 63667</t>
  </si>
  <si>
    <t>96785 42280</t>
  </si>
  <si>
    <t>Yeasminara Begum</t>
  </si>
  <si>
    <t>98596 18005</t>
  </si>
  <si>
    <t>97069 43379</t>
  </si>
  <si>
    <t>87610 86686</t>
  </si>
  <si>
    <t>87320 22087</t>
  </si>
  <si>
    <t>Habiba Begum</t>
  </si>
  <si>
    <t>88764 91095</t>
  </si>
  <si>
    <t>Joribon Begum</t>
  </si>
  <si>
    <t>76620 61151</t>
  </si>
  <si>
    <t>96782 06455</t>
  </si>
  <si>
    <t>Altabhanu</t>
  </si>
  <si>
    <t>73996 52187</t>
  </si>
  <si>
    <t>81359 37442</t>
  </si>
  <si>
    <t>76359 74176</t>
  </si>
  <si>
    <t>Zohura Begum</t>
  </si>
  <si>
    <t>74292 19602</t>
  </si>
  <si>
    <t>70024 90701</t>
  </si>
  <si>
    <t>99546 21513</t>
  </si>
  <si>
    <t>98543 36113</t>
  </si>
  <si>
    <t>Joynob Bhanu</t>
  </si>
  <si>
    <t>98594 70022</t>
  </si>
  <si>
    <t>83990 44395</t>
  </si>
  <si>
    <t>Bhelakhamar</t>
  </si>
  <si>
    <t>Fuleswari Nath</t>
  </si>
  <si>
    <t>Kaishalla Bala Nath</t>
  </si>
  <si>
    <t>76359 72235</t>
  </si>
  <si>
    <t>99579 13210</t>
  </si>
  <si>
    <t>Porijaan Bibi</t>
  </si>
  <si>
    <t>97066 48878</t>
  </si>
  <si>
    <t>78962 73909</t>
  </si>
  <si>
    <t>Porijan Bibi</t>
  </si>
  <si>
    <t>81359 84141</t>
  </si>
  <si>
    <t>99571 26692</t>
  </si>
  <si>
    <t>91011 66995</t>
  </si>
  <si>
    <t>Nosima begum</t>
  </si>
  <si>
    <t>86868 09891</t>
  </si>
  <si>
    <t>76359 20159</t>
  </si>
  <si>
    <t>93654 01022</t>
  </si>
  <si>
    <t>93650 43635</t>
  </si>
  <si>
    <t>78962 61594</t>
  </si>
  <si>
    <t>81349 07222</t>
  </si>
  <si>
    <t>93652 57651</t>
  </si>
  <si>
    <t>Nurjahan Begum</t>
  </si>
  <si>
    <t>93657 52831</t>
  </si>
  <si>
    <t>84868 09891</t>
  </si>
  <si>
    <t>90855 29467</t>
  </si>
  <si>
    <t>Nasima Begum</t>
  </si>
  <si>
    <t>84868 11428</t>
  </si>
  <si>
    <t>93654 06593</t>
  </si>
  <si>
    <t>87230  25749</t>
  </si>
  <si>
    <t>73995 70952</t>
  </si>
  <si>
    <t>98594 85032</t>
  </si>
  <si>
    <t>Anupama Nath</t>
  </si>
  <si>
    <t>70863 83204</t>
  </si>
  <si>
    <t>70866 95670</t>
  </si>
  <si>
    <t>KATURIPARA (MINI)</t>
  </si>
  <si>
    <t>18302051608</t>
  </si>
  <si>
    <t>BANGAON</t>
  </si>
  <si>
    <t>18302051611</t>
  </si>
  <si>
    <t>PANIKHETI</t>
  </si>
  <si>
    <t>18302051420</t>
  </si>
  <si>
    <t>BORVITA</t>
  </si>
  <si>
    <t>18302051421</t>
  </si>
  <si>
    <t>BHELAKHAMAR NATHPARA</t>
  </si>
  <si>
    <t>18302051531</t>
  </si>
  <si>
    <t>NO. 2 BALADMARI SANTIPUR LP.</t>
  </si>
  <si>
    <t>18030101302</t>
  </si>
  <si>
    <t>PUB-JIRA</t>
  </si>
  <si>
    <t>18302051330</t>
  </si>
  <si>
    <t>BANAIPARA (MINI)</t>
  </si>
  <si>
    <t>18302051331</t>
  </si>
  <si>
    <t>PUTHIMARI BAKRA (MINI)</t>
  </si>
  <si>
    <t>18302051332</t>
  </si>
  <si>
    <t>PUTHIMARI GAROPARA</t>
  </si>
  <si>
    <t>18302051333</t>
  </si>
  <si>
    <t>PUTHIMARI</t>
  </si>
  <si>
    <t>18302051334</t>
  </si>
  <si>
    <t>DABLI (MINI)</t>
  </si>
  <si>
    <t>18302051335</t>
  </si>
  <si>
    <t>BAHAM</t>
  </si>
  <si>
    <t>18302051336</t>
  </si>
  <si>
    <t>NO.1 BALADMARI GIRISH CH G.M. LPS</t>
  </si>
  <si>
    <t>18030100102</t>
  </si>
  <si>
    <t>1 NO. BALADMARI CHAR LPS</t>
  </si>
  <si>
    <t>18030100104</t>
  </si>
  <si>
    <t>155 NO. JAWAHARLAL NEHRU URAOBASTI</t>
  </si>
  <si>
    <t>18302071308</t>
  </si>
  <si>
    <t>RAKSHANINI JAWAHARLAL L.P.</t>
  </si>
  <si>
    <t>18030120201</t>
  </si>
  <si>
    <t>JAGRATAPARA (MINI)</t>
  </si>
  <si>
    <t>18302051305</t>
  </si>
  <si>
    <t>RAKHYASHINI BAZAR MILANPUR</t>
  </si>
  <si>
    <t>18302071310</t>
  </si>
  <si>
    <t>94 NO. KADAMTOLA</t>
  </si>
  <si>
    <t>18302071001</t>
  </si>
  <si>
    <t>BANIKYAPARA</t>
  </si>
  <si>
    <t>18302071012</t>
  </si>
  <si>
    <t>BHATI MORNAI</t>
  </si>
  <si>
    <t>18302071016</t>
  </si>
  <si>
    <t>RAKHASINI GARO L.P.</t>
  </si>
  <si>
    <t>18030120301</t>
  </si>
  <si>
    <t>RAKHASINI UTTARPARA LPS</t>
  </si>
  <si>
    <t>18030120304</t>
  </si>
  <si>
    <t>MADHYAPARA LPS</t>
  </si>
  <si>
    <t>18030101306</t>
  </si>
  <si>
    <t>176 No. Ghorapota Garopara</t>
  </si>
  <si>
    <t>217 NO. MOIJONGA SAHBAGAN</t>
  </si>
  <si>
    <t>18302071322</t>
  </si>
  <si>
    <t>MOIJONGA TEA GARDEN LPS</t>
  </si>
  <si>
    <t>18030110603</t>
  </si>
  <si>
    <t>BELTALA PATHERPARA</t>
  </si>
  <si>
    <t>18302071109</t>
  </si>
  <si>
    <t>118 NO. MAIJONGA SAHBAGAN</t>
  </si>
  <si>
    <t>18302071319</t>
  </si>
  <si>
    <t>FUTURIPARA LAWABARI LPS</t>
  </si>
  <si>
    <t>18030105904</t>
  </si>
  <si>
    <t>LUPTACHAR MAZORPARA</t>
  </si>
  <si>
    <t>18302071020</t>
  </si>
  <si>
    <t>KHAMAR</t>
  </si>
  <si>
    <t>18302071213</t>
  </si>
  <si>
    <t>KHARIDHARA</t>
  </si>
  <si>
    <t>18302051506</t>
  </si>
  <si>
    <t>MORNOI SINGIMARI MEM</t>
  </si>
  <si>
    <t>BHELTERGHAT WEST LPS</t>
  </si>
  <si>
    <t>18030110410</t>
  </si>
  <si>
    <t>DIRMA JAKHILI HIGH SCHOOL</t>
  </si>
  <si>
    <t>NABAGATHITA RAKHYESINI MES</t>
  </si>
  <si>
    <t>PUB PAKHIURA CHAR</t>
  </si>
  <si>
    <t>18302071217</t>
  </si>
  <si>
    <t>KALIASHASTRA</t>
  </si>
  <si>
    <t>18302051424</t>
  </si>
  <si>
    <t>DARIKONAMARI (MINI)</t>
  </si>
  <si>
    <t>18302051516</t>
  </si>
  <si>
    <t>KALIASHASTRA L.P</t>
  </si>
  <si>
    <t>18030108301</t>
  </si>
  <si>
    <t>KALIASHASTRA RAYPARA L.P.</t>
  </si>
  <si>
    <t>18030108302</t>
  </si>
  <si>
    <t>PAKHIURA CHAR</t>
  </si>
  <si>
    <t>18302071219</t>
  </si>
  <si>
    <t>LUPTOCHAR L.P</t>
  </si>
  <si>
    <t>18030120101</t>
  </si>
  <si>
    <t>900 NO DAIRONG CHELAPARA L.P.</t>
  </si>
  <si>
    <t>18030103401</t>
  </si>
  <si>
    <t>NARIKOLDUBI LPS</t>
  </si>
  <si>
    <t>18030112602</t>
  </si>
  <si>
    <t>NALDOBA</t>
  </si>
  <si>
    <t>18302070121</t>
  </si>
  <si>
    <t>131 NO MAJGAON L.P</t>
  </si>
  <si>
    <t>18030102901</t>
  </si>
  <si>
    <t>KUKILAPARA LPS</t>
  </si>
  <si>
    <t>18030120104</t>
  </si>
  <si>
    <t>DAHIKATA BHOJMALA HS</t>
  </si>
  <si>
    <t>HSS</t>
  </si>
  <si>
    <t>SRI SURJYAGIRI LPS</t>
  </si>
  <si>
    <t>18030119403</t>
  </si>
  <si>
    <t>KADALDHOWA LPS</t>
  </si>
  <si>
    <t>18030119401</t>
  </si>
  <si>
    <t>WEST PAHARSINGPARA</t>
  </si>
  <si>
    <t>18302071214</t>
  </si>
  <si>
    <t>SRI SURYAGIRI MES</t>
  </si>
  <si>
    <t>18030118202</t>
  </si>
  <si>
    <t>GHAGDOBA</t>
  </si>
  <si>
    <t>18302051313</t>
  </si>
  <si>
    <t>DASHABHUJA LPS</t>
  </si>
  <si>
    <t>18030118204</t>
  </si>
  <si>
    <t>PAIKAN ANCHALIK MES</t>
  </si>
  <si>
    <t>RAKHASINI PT-II (MADHYA) LPS</t>
  </si>
  <si>
    <t>18030120302</t>
  </si>
  <si>
    <t>RAKHASINI PROGOTI LPS</t>
  </si>
  <si>
    <t>18030123302</t>
  </si>
  <si>
    <t>95777 53541</t>
  </si>
  <si>
    <t>99545 28954</t>
  </si>
  <si>
    <t>Menu Rabha</t>
  </si>
  <si>
    <t>91011 59480</t>
  </si>
  <si>
    <t>82539 56104</t>
  </si>
  <si>
    <t>Sahera Bibi</t>
  </si>
  <si>
    <t>99547 20278</t>
  </si>
  <si>
    <t>96780 42433</t>
  </si>
  <si>
    <t>70023 49320</t>
  </si>
  <si>
    <t>70862 99496</t>
  </si>
  <si>
    <t>Rita Rabha</t>
  </si>
  <si>
    <t>84868 13248</t>
  </si>
  <si>
    <t>69005 42816</t>
  </si>
  <si>
    <t>60008 30034</t>
  </si>
  <si>
    <t>Laimina marak</t>
  </si>
  <si>
    <t>96784 90339</t>
  </si>
  <si>
    <t>60006 90194</t>
  </si>
  <si>
    <t>60009 15413</t>
  </si>
  <si>
    <t>60007 57338</t>
  </si>
  <si>
    <t>60006 15622</t>
  </si>
  <si>
    <t>Marchila Marak</t>
  </si>
  <si>
    <t>99546 49411</t>
  </si>
  <si>
    <t>Monorama Das</t>
  </si>
  <si>
    <t>86383 36934</t>
  </si>
  <si>
    <t>91019 51396</t>
  </si>
  <si>
    <t>Bijyani Sutradhar</t>
  </si>
  <si>
    <t>86380 31827</t>
  </si>
  <si>
    <t>Minakhi Gurung</t>
  </si>
  <si>
    <t>96783 01027</t>
  </si>
  <si>
    <t>Afruza Begum</t>
  </si>
  <si>
    <t>97076 27780</t>
  </si>
  <si>
    <t>87618 12717</t>
  </si>
  <si>
    <t>Meenashi Gurung</t>
  </si>
  <si>
    <t>88220 23966</t>
  </si>
  <si>
    <t>70028 74010</t>
  </si>
  <si>
    <t>94768 19148</t>
  </si>
  <si>
    <t>96787 29299</t>
  </si>
  <si>
    <t>91019 88173</t>
  </si>
  <si>
    <t>97078 41296</t>
  </si>
  <si>
    <t>FUL KHATUN</t>
  </si>
  <si>
    <t>70024 33458</t>
  </si>
  <si>
    <t>99548 21210</t>
  </si>
  <si>
    <t>91016 22658</t>
  </si>
  <si>
    <t>Kotebala Ray</t>
  </si>
  <si>
    <t>97072 76242</t>
  </si>
  <si>
    <t>91013 84981</t>
  </si>
  <si>
    <t>Saraswati Borman</t>
  </si>
  <si>
    <t>96784 63057</t>
  </si>
  <si>
    <t>99545 75256</t>
  </si>
  <si>
    <t>Sofira nur</t>
  </si>
  <si>
    <t>76359 18262</t>
  </si>
  <si>
    <t>86386 04274</t>
  </si>
  <si>
    <t>Bijoyini Sutradhar</t>
  </si>
  <si>
    <t>91014 23610</t>
  </si>
  <si>
    <t>76360 41626</t>
  </si>
  <si>
    <t>Rahima Khatun</t>
  </si>
  <si>
    <t>80114 31836</t>
  </si>
  <si>
    <t>98591 11404</t>
  </si>
  <si>
    <t>Morjina Khatun</t>
  </si>
  <si>
    <t>9859 043661</t>
  </si>
  <si>
    <t>97075 24562</t>
  </si>
  <si>
    <t>Rabiya Begum</t>
  </si>
  <si>
    <t>91015 11031</t>
  </si>
  <si>
    <t>94353 13869</t>
  </si>
  <si>
    <t>70025 37682</t>
  </si>
  <si>
    <t>70029 67993</t>
  </si>
  <si>
    <t>Surjyabhanu</t>
  </si>
  <si>
    <t>98540 13084</t>
  </si>
  <si>
    <t>91091 03272</t>
  </si>
  <si>
    <t>Lalita Basumatary</t>
  </si>
  <si>
    <t>98593 40221</t>
  </si>
  <si>
    <t>98594 14158</t>
  </si>
  <si>
    <t>91016 63186</t>
  </si>
  <si>
    <t>Lalita Basumotary</t>
  </si>
  <si>
    <t>99579 44824</t>
  </si>
  <si>
    <t>95775 29215</t>
  </si>
  <si>
    <t>94396 21526</t>
  </si>
  <si>
    <t>Amirun Nessa</t>
  </si>
  <si>
    <t>98542 21331</t>
  </si>
  <si>
    <t>84738 62939</t>
  </si>
  <si>
    <t>87240 95373</t>
  </si>
  <si>
    <t>98545 92469</t>
  </si>
  <si>
    <t>60000 10043</t>
  </si>
  <si>
    <t>99579 07678</t>
  </si>
  <si>
    <t>93656 63826</t>
  </si>
  <si>
    <t>86387 41405</t>
  </si>
  <si>
    <t>Kepjan Nessa</t>
  </si>
  <si>
    <t>76360 83356</t>
  </si>
  <si>
    <t>91016 49829</t>
  </si>
  <si>
    <t>60017 60436</t>
  </si>
  <si>
    <t>Halima Begum</t>
  </si>
  <si>
    <t>95776 16035</t>
  </si>
  <si>
    <t>93653 37913</t>
  </si>
  <si>
    <t>84867 42020</t>
  </si>
  <si>
    <t>Protima Sill</t>
  </si>
  <si>
    <t>91014 56831</t>
  </si>
  <si>
    <t>60000 12978</t>
  </si>
  <si>
    <t>Afjan Nessa</t>
  </si>
  <si>
    <t>NO. 1 BALADMARI CHAR LPS</t>
  </si>
  <si>
    <t>18030100101</t>
  </si>
  <si>
    <t>KALU BAZAR LPS</t>
  </si>
  <si>
    <t>18030100105</t>
  </si>
  <si>
    <t>DAROGAR ALGA MAJERPARA L.P.</t>
  </si>
  <si>
    <t>18030120102</t>
  </si>
  <si>
    <t>3 NO. LUPTACHAR LPS</t>
  </si>
  <si>
    <t>18030120103</t>
  </si>
  <si>
    <t>DEKDHOWA</t>
  </si>
  <si>
    <t>18302071208</t>
  </si>
  <si>
    <t>ASSAMPARA</t>
  </si>
  <si>
    <t>18302051526</t>
  </si>
  <si>
    <t>UPPER KORKOSHI</t>
  </si>
  <si>
    <t>18302051528</t>
  </si>
  <si>
    <t>KORKOSHI (Lower)</t>
  </si>
  <si>
    <t>18302051530</t>
  </si>
  <si>
    <t>75 NO C NIMNA KARKASHI L.P.</t>
  </si>
  <si>
    <t>18030108901</t>
  </si>
  <si>
    <t>UPPER KARKACHI L.P.</t>
  </si>
  <si>
    <t>18030108902</t>
  </si>
  <si>
    <t>70.C. DAMASH L.P.</t>
  </si>
  <si>
    <t>18030109001</t>
  </si>
  <si>
    <t>KHORIAPARA</t>
  </si>
  <si>
    <t>18302051517</t>
  </si>
  <si>
    <t>KRISNAI NAYAPARA L.P.</t>
  </si>
  <si>
    <t>18030113502</t>
  </si>
  <si>
    <t>PACHIMPARA LPS</t>
  </si>
  <si>
    <t>SANTIPUR JANAKALYAN MES</t>
  </si>
  <si>
    <t>18030101304</t>
  </si>
  <si>
    <t>64 NO KHARIAPARA L.P.</t>
  </si>
  <si>
    <t>18030109801</t>
  </si>
  <si>
    <t>BAPUJI HIGH SCHOOL</t>
  </si>
  <si>
    <t>BHELTER GHAT L.P.</t>
  </si>
  <si>
    <t>18030110402</t>
  </si>
  <si>
    <t>UZIRAR CHAR</t>
  </si>
  <si>
    <t>18302071220</t>
  </si>
  <si>
    <t>JANNATPUR</t>
  </si>
  <si>
    <t>18302071408</t>
  </si>
  <si>
    <t>GURIA KACHARIPARA</t>
  </si>
  <si>
    <t>18302051601</t>
  </si>
  <si>
    <t>ABDULBARI MEMORIAL L.P.</t>
  </si>
  <si>
    <t>18030101601</t>
  </si>
  <si>
    <t>UZIRER CHAR L.P.</t>
  </si>
  <si>
    <t>18030115801</t>
  </si>
  <si>
    <t>PAHAM GAROPARA</t>
  </si>
  <si>
    <t>18302051604</t>
  </si>
  <si>
    <t>VIVEKANANDA HIGH SCHOOL</t>
  </si>
  <si>
    <t>SALPARA</t>
  </si>
  <si>
    <t>18302051630</t>
  </si>
  <si>
    <t>UPPER SALPARA</t>
  </si>
  <si>
    <t>18302051632</t>
  </si>
  <si>
    <t>SHIALI PANARBORI LPS</t>
  </si>
  <si>
    <t>18030113511</t>
  </si>
  <si>
    <t>SALPARA KALPANI LPS</t>
  </si>
  <si>
    <t>18030113513</t>
  </si>
  <si>
    <t>Deulguri Kadamguri</t>
  </si>
  <si>
    <t>Lengrapara Silorbari</t>
  </si>
  <si>
    <t>18287030117</t>
  </si>
  <si>
    <t>AMGURI</t>
  </si>
  <si>
    <t>18302030104</t>
  </si>
  <si>
    <t>FAFANGA PT-II</t>
  </si>
  <si>
    <t>18302051101</t>
  </si>
  <si>
    <t>FAFANGA GAROPARA</t>
  </si>
  <si>
    <t>18302051102</t>
  </si>
  <si>
    <t>KHARIJA PAIKAN</t>
  </si>
  <si>
    <t>18302051306</t>
  </si>
  <si>
    <t>HAWARBHANGA</t>
  </si>
  <si>
    <t>18302051103</t>
  </si>
  <si>
    <t>HAWALBHANGA LPS (2)</t>
  </si>
  <si>
    <t>18030117910</t>
  </si>
  <si>
    <t>SARDARBORI</t>
  </si>
  <si>
    <t>18302051114</t>
  </si>
  <si>
    <t>TENGABARI L.P.</t>
  </si>
  <si>
    <t>18030119001</t>
  </si>
  <si>
    <t>MOKTABPUR</t>
  </si>
  <si>
    <t>18302051110</t>
  </si>
  <si>
    <t>GOALPARIA GAON</t>
  </si>
  <si>
    <t>18302051117</t>
  </si>
  <si>
    <t>KOIMARI HAZIPARA</t>
  </si>
  <si>
    <t>18302071216</t>
  </si>
  <si>
    <t>760 KADAMTOLA L.P.</t>
  </si>
  <si>
    <t>18030115403</t>
  </si>
  <si>
    <t>PAJABANDHA</t>
  </si>
  <si>
    <t>18302051115</t>
  </si>
  <si>
    <t>KHALISAMARI</t>
  </si>
  <si>
    <t>18302051118</t>
  </si>
  <si>
    <t>BIDYAPARA MEM</t>
  </si>
  <si>
    <t>18030100303</t>
  </si>
  <si>
    <t>Khalishamari Namapara AWC</t>
  </si>
  <si>
    <t>18302051119</t>
  </si>
  <si>
    <t>USAPARA (MINI)</t>
  </si>
  <si>
    <t>18302051120</t>
  </si>
  <si>
    <t>KHAMARY KASUBARI</t>
  </si>
  <si>
    <t>18302051613</t>
  </si>
  <si>
    <t>PURANI HATIMURA</t>
  </si>
  <si>
    <t>18302051615</t>
  </si>
  <si>
    <t>PENGTHAPARA</t>
  </si>
  <si>
    <t>18302051232</t>
  </si>
  <si>
    <t>GODHARBARI MUSLIMPARA</t>
  </si>
  <si>
    <t>18302051121</t>
  </si>
  <si>
    <t>GODHARBARI</t>
  </si>
  <si>
    <t>18302051122</t>
  </si>
  <si>
    <t>FAFANGA MAJERPARA</t>
  </si>
  <si>
    <t>18302051123</t>
  </si>
  <si>
    <t>ANGOLAGURI GARO LPS</t>
  </si>
  <si>
    <t>18030114707</t>
  </si>
  <si>
    <t>UPPER KHERMOHORA GARO LPS</t>
  </si>
  <si>
    <t>18030114708</t>
  </si>
  <si>
    <t>FAFANGA PT-I (C)</t>
  </si>
  <si>
    <t>18302051125</t>
  </si>
  <si>
    <t>FAFANGA PT-I (A)</t>
  </si>
  <si>
    <t>18302051126</t>
  </si>
  <si>
    <t>BHERBARI PT-II</t>
  </si>
  <si>
    <t>18302051327</t>
  </si>
  <si>
    <t xml:space="preserve">BARJULI  (MINI) </t>
  </si>
  <si>
    <t>18302051233</t>
  </si>
  <si>
    <t>FAFANGA PT-I (B) NEW</t>
  </si>
  <si>
    <t>18302051127</t>
  </si>
  <si>
    <t>SCHOOLPARA</t>
  </si>
  <si>
    <t>18302051128</t>
  </si>
  <si>
    <t>4 NO. BALADMARI CHAR</t>
  </si>
  <si>
    <t>18302071415</t>
  </si>
  <si>
    <t>GHONAPARA (MINI)</t>
  </si>
  <si>
    <t>18302051130</t>
  </si>
  <si>
    <t>KHAGRABARI</t>
  </si>
  <si>
    <t>18302051131</t>
  </si>
  <si>
    <t>Baladmari Garobazar(Garopara)</t>
  </si>
  <si>
    <t>18302071420</t>
  </si>
  <si>
    <t>NATUNPARA</t>
  </si>
  <si>
    <t>18302051132</t>
  </si>
  <si>
    <t>BORICHILA (MINI)</t>
  </si>
  <si>
    <t>18302051133</t>
  </si>
  <si>
    <t>KHAGRABARI (A)</t>
  </si>
  <si>
    <t>18302051134</t>
  </si>
  <si>
    <t>CHOKAPARA (MINI)</t>
  </si>
  <si>
    <t>18302051416</t>
  </si>
  <si>
    <t>NAYAPARA PT-II</t>
  </si>
  <si>
    <t>18302051314</t>
  </si>
  <si>
    <t>Dabli Paharguri Pt-I</t>
  </si>
  <si>
    <t>Dabli Paharguri Pt-II</t>
  </si>
  <si>
    <t>DEHELA KALITAPARA</t>
  </si>
  <si>
    <t>18302030101</t>
  </si>
  <si>
    <t>SILORBARI</t>
  </si>
  <si>
    <t>18302030102</t>
  </si>
  <si>
    <t>99547 45437</t>
  </si>
  <si>
    <t>94350 97831</t>
  </si>
  <si>
    <t>99548 08357</t>
  </si>
  <si>
    <t>75770 09410</t>
  </si>
  <si>
    <t>Nur Jahan Parbin</t>
  </si>
  <si>
    <t>99543 25283</t>
  </si>
  <si>
    <t>84862 88942</t>
  </si>
  <si>
    <t>Rutina Narjary</t>
  </si>
  <si>
    <t>87218 74069</t>
  </si>
  <si>
    <t>Jubita Daimary</t>
  </si>
  <si>
    <t>602620 3901</t>
  </si>
  <si>
    <t>Pranoda Medhi</t>
  </si>
  <si>
    <t>96131 72812</t>
  </si>
  <si>
    <t>91011 11472</t>
  </si>
  <si>
    <t>Pranada Rabha</t>
  </si>
  <si>
    <t>96131 43779</t>
  </si>
  <si>
    <t>60009 64548</t>
  </si>
  <si>
    <t>91013 59811</t>
  </si>
  <si>
    <t>91010 46461</t>
  </si>
  <si>
    <t>95773 42960</t>
  </si>
  <si>
    <t>Safika Akhtara</t>
  </si>
  <si>
    <t>96786 19854</t>
  </si>
  <si>
    <t>Hafija Khatun</t>
  </si>
  <si>
    <t>70028 18900</t>
  </si>
  <si>
    <t>86388 14479</t>
  </si>
  <si>
    <t>LALABARI SC</t>
  </si>
  <si>
    <t>98647 09650</t>
  </si>
  <si>
    <t>88227 38978</t>
  </si>
  <si>
    <t>Anjera Khatun</t>
  </si>
  <si>
    <t>91013 71895 /8486245336</t>
  </si>
  <si>
    <t>75788 23407</t>
  </si>
  <si>
    <t>99545  92815</t>
  </si>
  <si>
    <t>83998 22145</t>
  </si>
  <si>
    <t>99571 26608</t>
  </si>
  <si>
    <t xml:space="preserve">Monjila </t>
  </si>
  <si>
    <t>98646 10624</t>
  </si>
  <si>
    <t>4th Visit</t>
  </si>
  <si>
    <t>73999 42929</t>
  </si>
  <si>
    <t>99546 49513</t>
  </si>
  <si>
    <t>5th Visit</t>
  </si>
  <si>
    <t>99547 42257</t>
  </si>
  <si>
    <t>88762 40115</t>
  </si>
  <si>
    <t>Sobita Rabha</t>
  </si>
  <si>
    <t>87619 79691</t>
  </si>
  <si>
    <t>96130 30867</t>
  </si>
  <si>
    <t>99572 66674</t>
  </si>
  <si>
    <t>86387 14992</t>
  </si>
  <si>
    <t>Jaya Kalita</t>
  </si>
  <si>
    <t>95778 97770</t>
  </si>
  <si>
    <t>93653 80482</t>
  </si>
  <si>
    <t>87499 52708</t>
  </si>
  <si>
    <t>Mamoni Sangma</t>
  </si>
  <si>
    <t>84729 93522</t>
  </si>
  <si>
    <t>93656 53193</t>
  </si>
  <si>
    <t>Afuja Begum</t>
  </si>
  <si>
    <t>99540 40037</t>
  </si>
  <si>
    <t>Manoli Sangma</t>
  </si>
  <si>
    <t>70021 19461</t>
  </si>
  <si>
    <t>97067 07870</t>
  </si>
  <si>
    <t>80112 57089</t>
  </si>
  <si>
    <t>91019 54259</t>
  </si>
  <si>
    <t>Johura Begum</t>
  </si>
  <si>
    <t>93658 81373</t>
  </si>
  <si>
    <t xml:space="preserve">81348 85222 </t>
  </si>
  <si>
    <t>95081 27167</t>
  </si>
  <si>
    <t>91010 51880</t>
  </si>
  <si>
    <t>96136 33860</t>
  </si>
  <si>
    <t>96131 48128</t>
  </si>
  <si>
    <t>93653 89952</t>
  </si>
  <si>
    <t>96784 77151</t>
  </si>
  <si>
    <t>97069 92043</t>
  </si>
  <si>
    <t>Eyasminara Begum</t>
  </si>
  <si>
    <t>96136 31753</t>
  </si>
  <si>
    <t>Rohima Begum</t>
  </si>
  <si>
    <t>81360 91674</t>
  </si>
  <si>
    <t>Rahima khatun</t>
  </si>
  <si>
    <t>60011 78562</t>
  </si>
  <si>
    <t>93656 86193</t>
  </si>
  <si>
    <t>Sarmila Rabha</t>
  </si>
  <si>
    <t>60006 43844</t>
  </si>
  <si>
    <t>98549 83499</t>
  </si>
  <si>
    <t>96136 93122</t>
  </si>
  <si>
    <t>87248 06625</t>
  </si>
  <si>
    <t>Labannya Pathak</t>
  </si>
  <si>
    <t>93656 91364</t>
  </si>
  <si>
    <t>Labnya Pathak</t>
  </si>
  <si>
    <t>83998 39051</t>
  </si>
  <si>
    <t>Rekha Kalita</t>
  </si>
  <si>
    <t>95773 85045</t>
  </si>
  <si>
    <t>87610 50167</t>
  </si>
  <si>
    <t>Padmaboti Rabha</t>
  </si>
  <si>
    <t>87249 14676</t>
  </si>
  <si>
    <t>Rejia Khatun</t>
  </si>
  <si>
    <t>87238 10064</t>
  </si>
  <si>
    <t>91014 04839</t>
  </si>
  <si>
    <t>Rezia Khatun</t>
  </si>
  <si>
    <t>88118 13889</t>
  </si>
  <si>
    <t>Meni Bala Sangma</t>
  </si>
  <si>
    <t>84730 50147</t>
  </si>
  <si>
    <t>93650 67829</t>
  </si>
  <si>
    <t>Pratima Shil</t>
  </si>
  <si>
    <t>80117 04205</t>
  </si>
  <si>
    <t>Momena Begum</t>
  </si>
  <si>
    <t>80113 27819</t>
  </si>
  <si>
    <t>99545 75089</t>
  </si>
  <si>
    <t>98546 92097</t>
  </si>
  <si>
    <t>91013 26787</t>
  </si>
  <si>
    <t>Sonabhanu</t>
  </si>
  <si>
    <t>60015 19434</t>
  </si>
  <si>
    <t>75700 10753</t>
  </si>
  <si>
    <t>96789 93844</t>
  </si>
  <si>
    <t>84720 80908</t>
  </si>
  <si>
    <t>Puspha Sarkar</t>
  </si>
  <si>
    <t>84869 76440</t>
  </si>
  <si>
    <t>88763 73285</t>
  </si>
  <si>
    <t>97064 42157</t>
  </si>
  <si>
    <t>88110 65533</t>
  </si>
  <si>
    <t>Nsima Begum</t>
  </si>
  <si>
    <t>96780 22301</t>
  </si>
  <si>
    <t>90859 93814</t>
  </si>
  <si>
    <t>88760 19379</t>
  </si>
  <si>
    <t>Meena Rabha</t>
  </si>
  <si>
    <t>84865 08098</t>
  </si>
  <si>
    <t>99542 30337</t>
  </si>
  <si>
    <t>91017 20220</t>
  </si>
  <si>
    <t>Kaisalla Kalita</t>
  </si>
  <si>
    <t>88769 88763</t>
  </si>
  <si>
    <t>RATAN SUTRADHAR (MATIA, GOALPARA)</t>
  </si>
  <si>
    <t>Dr. Rahminara Ahmed</t>
  </si>
  <si>
    <t>Dr. Rupam Das</t>
  </si>
  <si>
    <t>Hossen Ali Mughal</t>
  </si>
  <si>
    <t>Marami Begum</t>
  </si>
  <si>
    <t>MO</t>
  </si>
  <si>
    <t>Dental Surgeon</t>
  </si>
  <si>
    <t>Pharmacist</t>
  </si>
  <si>
    <t>ANM</t>
  </si>
  <si>
    <t>drupam66@gmail.com</t>
  </si>
  <si>
    <t>Dr. Shafiqul Islam</t>
  </si>
  <si>
    <t>Dr. Abdul Jalil Sk</t>
  </si>
  <si>
    <t>Salima Jesmin</t>
  </si>
  <si>
    <t>Pearly D. Sangma</t>
  </si>
  <si>
    <t>Anima Barman (Matia)M.U.Ahmed(Kuchdhowa)/ N. Roy(Balijana)</t>
  </si>
  <si>
    <t>9864596572/9706571711/9435021562</t>
  </si>
  <si>
    <t>9707564800 / bpa.mornai.goalpara@gmail.com</t>
  </si>
  <si>
    <t>031100401</t>
  </si>
  <si>
    <t>031100402</t>
  </si>
  <si>
    <t>60017 18208</t>
  </si>
  <si>
    <t>Goalpara</t>
  </si>
  <si>
    <t>Mornai</t>
  </si>
  <si>
    <t>Both MHT</t>
  </si>
  <si>
    <t>For Microplan Preparation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</si>
</sst>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
  </numFmts>
  <fonts count="18" x14ac:knownFonts="1">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50">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7" fillId="0" borderId="1" xfId="0" quotePrefix="1" applyFont="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N29"/>
  <sheetViews>
    <sheetView workbookViewId="0">
      <selection activeCell="O12" sqref="O12"/>
    </sheetView>
  </sheetViews>
  <sheetFormatPr defaultRowHeight="16.5" x14ac:dyDescent="0.3"/>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x14ac:dyDescent="0.3">
      <c r="A1" s="76" t="s">
        <v>69</v>
      </c>
      <c r="B1" s="76"/>
      <c r="C1" s="76"/>
      <c r="D1" s="76"/>
      <c r="E1" s="76"/>
      <c r="F1" s="76"/>
      <c r="G1" s="76"/>
      <c r="H1" s="76"/>
      <c r="I1" s="76"/>
      <c r="J1" s="76"/>
      <c r="K1" s="76"/>
      <c r="L1" s="76"/>
      <c r="M1" s="76"/>
    </row>
    <row r="2" spans="1:14" x14ac:dyDescent="0.3">
      <c r="A2" s="77" t="s">
        <v>0</v>
      </c>
      <c r="B2" s="77"/>
      <c r="C2" s="79" t="s">
        <v>68</v>
      </c>
      <c r="D2" s="80"/>
      <c r="E2" s="2" t="s">
        <v>1</v>
      </c>
      <c r="F2" s="67" t="s">
        <v>72</v>
      </c>
      <c r="G2" s="67"/>
      <c r="H2" s="67"/>
      <c r="I2" s="67"/>
      <c r="J2" s="67"/>
      <c r="K2" s="94" t="s">
        <v>24</v>
      </c>
      <c r="L2" s="94"/>
      <c r="M2" s="36" t="s">
        <v>73</v>
      </c>
    </row>
    <row r="3" spans="1:14" ht="7.5" customHeight="1" x14ac:dyDescent="0.3">
      <c r="A3" s="114"/>
      <c r="B3" s="114"/>
      <c r="C3" s="114"/>
      <c r="D3" s="114"/>
      <c r="E3" s="114"/>
      <c r="F3" s="113"/>
      <c r="G3" s="113"/>
      <c r="H3" s="113"/>
      <c r="I3" s="113"/>
      <c r="J3" s="113"/>
      <c r="K3" s="115"/>
      <c r="L3" s="115"/>
      <c r="M3" s="115"/>
    </row>
    <row r="4" spans="1:14" x14ac:dyDescent="0.3">
      <c r="A4" s="88" t="s">
        <v>2</v>
      </c>
      <c r="B4" s="89"/>
      <c r="C4" s="89"/>
      <c r="D4" s="89"/>
      <c r="E4" s="90"/>
      <c r="F4" s="113"/>
      <c r="G4" s="113"/>
      <c r="H4" s="113"/>
      <c r="I4" s="116" t="s">
        <v>60</v>
      </c>
      <c r="J4" s="116"/>
      <c r="K4" s="116"/>
      <c r="L4" s="116"/>
      <c r="M4" s="116"/>
    </row>
    <row r="5" spans="1:14" ht="18.75" customHeight="1" x14ac:dyDescent="0.3">
      <c r="A5" s="112" t="s">
        <v>4</v>
      </c>
      <c r="B5" s="112"/>
      <c r="C5" s="91" t="s">
        <v>1995</v>
      </c>
      <c r="D5" s="92"/>
      <c r="E5" s="93"/>
      <c r="F5" s="113"/>
      <c r="G5" s="113"/>
      <c r="H5" s="113"/>
      <c r="I5" s="81" t="s">
        <v>5</v>
      </c>
      <c r="J5" s="81"/>
      <c r="K5" s="85" t="s">
        <v>2009</v>
      </c>
      <c r="L5" s="86"/>
      <c r="M5" s="87"/>
    </row>
    <row r="6" spans="1:14" ht="18.75" customHeight="1" x14ac:dyDescent="0.3">
      <c r="A6" s="82" t="s">
        <v>18</v>
      </c>
      <c r="B6" s="82"/>
      <c r="C6" s="37">
        <v>8011940071</v>
      </c>
      <c r="D6" s="78"/>
      <c r="E6" s="78"/>
      <c r="F6" s="113"/>
      <c r="G6" s="113"/>
      <c r="H6" s="113"/>
      <c r="I6" s="82" t="s">
        <v>18</v>
      </c>
      <c r="J6" s="82"/>
      <c r="K6" s="83" t="s">
        <v>2010</v>
      </c>
      <c r="L6" s="84"/>
      <c r="M6" s="95"/>
      <c r="N6" s="87"/>
    </row>
    <row r="7" spans="1:14" x14ac:dyDescent="0.3">
      <c r="A7" s="111" t="s">
        <v>3</v>
      </c>
      <c r="B7" s="111"/>
      <c r="C7" s="111"/>
      <c r="D7" s="111"/>
      <c r="E7" s="111"/>
      <c r="F7" s="111"/>
      <c r="G7" s="111"/>
      <c r="H7" s="111"/>
      <c r="I7" s="111"/>
      <c r="J7" s="111"/>
      <c r="K7" s="111"/>
      <c r="L7" s="111"/>
      <c r="M7" s="111"/>
    </row>
    <row r="8" spans="1:14" x14ac:dyDescent="0.3">
      <c r="A8" s="73" t="s">
        <v>21</v>
      </c>
      <c r="B8" s="74"/>
      <c r="C8" s="75"/>
      <c r="D8" s="3" t="s">
        <v>20</v>
      </c>
      <c r="E8" s="65" t="s">
        <v>2012</v>
      </c>
      <c r="F8" s="98"/>
      <c r="G8" s="99"/>
      <c r="H8" s="99"/>
      <c r="I8" s="73" t="s">
        <v>22</v>
      </c>
      <c r="J8" s="74"/>
      <c r="K8" s="75"/>
      <c r="L8" s="3" t="s">
        <v>20</v>
      </c>
      <c r="M8" s="65" t="s">
        <v>2013</v>
      </c>
    </row>
    <row r="9" spans="1:14" x14ac:dyDescent="0.3">
      <c r="A9" s="103" t="s">
        <v>26</v>
      </c>
      <c r="B9" s="104"/>
      <c r="C9" s="6" t="s">
        <v>6</v>
      </c>
      <c r="D9" s="9" t="s">
        <v>12</v>
      </c>
      <c r="E9" s="5" t="s">
        <v>15</v>
      </c>
      <c r="F9" s="100"/>
      <c r="G9" s="101"/>
      <c r="H9" s="101"/>
      <c r="I9" s="103" t="s">
        <v>26</v>
      </c>
      <c r="J9" s="104"/>
      <c r="K9" s="6" t="s">
        <v>6</v>
      </c>
      <c r="L9" s="9" t="s">
        <v>12</v>
      </c>
      <c r="M9" s="5" t="s">
        <v>15</v>
      </c>
    </row>
    <row r="10" spans="1:14" x14ac:dyDescent="0.3">
      <c r="A10" s="110" t="s">
        <v>1996</v>
      </c>
      <c r="B10" s="110"/>
      <c r="C10" s="17" t="s">
        <v>2000</v>
      </c>
      <c r="D10" s="37">
        <v>8753914299</v>
      </c>
      <c r="E10" s="38"/>
      <c r="F10" s="100"/>
      <c r="G10" s="101"/>
      <c r="H10" s="101"/>
      <c r="I10" s="105" t="s">
        <v>2005</v>
      </c>
      <c r="J10" s="106"/>
      <c r="K10" s="17" t="s">
        <v>2000</v>
      </c>
      <c r="L10" s="37">
        <v>9954394649</v>
      </c>
      <c r="M10" s="38"/>
    </row>
    <row r="11" spans="1:14" x14ac:dyDescent="0.3">
      <c r="A11" s="110" t="s">
        <v>1997</v>
      </c>
      <c r="B11" s="110"/>
      <c r="C11" s="17" t="s">
        <v>2001</v>
      </c>
      <c r="D11" s="37">
        <v>7637989894</v>
      </c>
      <c r="E11" s="38" t="s">
        <v>2004</v>
      </c>
      <c r="F11" s="100"/>
      <c r="G11" s="101"/>
      <c r="H11" s="101"/>
      <c r="I11" s="91" t="s">
        <v>2006</v>
      </c>
      <c r="J11" s="93"/>
      <c r="K11" s="20" t="s">
        <v>2000</v>
      </c>
      <c r="L11" s="37">
        <v>7002253922</v>
      </c>
      <c r="M11" s="38"/>
    </row>
    <row r="12" spans="1:14" x14ac:dyDescent="0.3">
      <c r="A12" s="110" t="s">
        <v>1998</v>
      </c>
      <c r="B12" s="110"/>
      <c r="C12" s="17" t="s">
        <v>2002</v>
      </c>
      <c r="D12" s="37">
        <v>9678864781</v>
      </c>
      <c r="E12" s="38"/>
      <c r="F12" s="100"/>
      <c r="G12" s="101"/>
      <c r="H12" s="101"/>
      <c r="I12" s="105" t="s">
        <v>2007</v>
      </c>
      <c r="J12" s="106"/>
      <c r="K12" s="17" t="s">
        <v>2002</v>
      </c>
      <c r="L12" s="37">
        <v>9678715346</v>
      </c>
      <c r="M12" s="38"/>
    </row>
    <row r="13" spans="1:14" x14ac:dyDescent="0.3">
      <c r="A13" s="110" t="s">
        <v>1999</v>
      </c>
      <c r="B13" s="110"/>
      <c r="C13" s="17" t="s">
        <v>2003</v>
      </c>
      <c r="D13" s="37">
        <v>9101049692</v>
      </c>
      <c r="E13" s="38"/>
      <c r="F13" s="100"/>
      <c r="G13" s="101"/>
      <c r="H13" s="101"/>
      <c r="I13" s="105" t="s">
        <v>2008</v>
      </c>
      <c r="J13" s="106"/>
      <c r="K13" s="17" t="s">
        <v>2003</v>
      </c>
      <c r="L13" s="37">
        <v>7009519889</v>
      </c>
      <c r="M13" s="38"/>
    </row>
    <row r="14" spans="1:14" x14ac:dyDescent="0.3">
      <c r="A14" s="107" t="s">
        <v>19</v>
      </c>
      <c r="B14" s="108"/>
      <c r="C14" s="109"/>
      <c r="D14" s="72" t="s">
        <v>2011</v>
      </c>
      <c r="E14" s="72"/>
      <c r="F14" s="100"/>
      <c r="G14" s="101"/>
      <c r="H14" s="101"/>
      <c r="I14" s="102"/>
      <c r="J14" s="102"/>
      <c r="K14" s="102"/>
      <c r="L14" s="102"/>
      <c r="M14" s="102"/>
      <c r="N14" s="8"/>
    </row>
    <row r="15" spans="1:14" x14ac:dyDescent="0.3">
      <c r="A15" s="97"/>
      <c r="B15" s="97"/>
      <c r="C15" s="97"/>
      <c r="D15" s="97"/>
      <c r="E15" s="97"/>
      <c r="F15" s="97"/>
      <c r="G15" s="97"/>
      <c r="H15" s="97"/>
      <c r="I15" s="97"/>
      <c r="J15" s="97"/>
      <c r="K15" s="97"/>
      <c r="L15" s="97"/>
      <c r="M15" s="97"/>
    </row>
    <row r="16" spans="1:14" x14ac:dyDescent="0.3">
      <c r="A16" s="96" t="s">
        <v>44</v>
      </c>
      <c r="B16" s="96"/>
      <c r="C16" s="96"/>
      <c r="D16" s="96"/>
      <c r="E16" s="96"/>
      <c r="F16" s="96"/>
      <c r="G16" s="96"/>
      <c r="H16" s="96"/>
      <c r="I16" s="96"/>
      <c r="J16" s="96"/>
      <c r="K16" s="96"/>
      <c r="L16" s="96"/>
      <c r="M16" s="96"/>
    </row>
    <row r="17" spans="1:13" ht="32.25" customHeight="1" x14ac:dyDescent="0.3">
      <c r="A17" s="70" t="s">
        <v>56</v>
      </c>
      <c r="B17" s="70"/>
      <c r="C17" s="70"/>
      <c r="D17" s="70"/>
      <c r="E17" s="70"/>
      <c r="F17" s="70"/>
      <c r="G17" s="70"/>
      <c r="H17" s="70"/>
      <c r="I17" s="70"/>
      <c r="J17" s="70"/>
      <c r="K17" s="70"/>
      <c r="L17" s="70"/>
      <c r="M17" s="70"/>
    </row>
    <row r="18" spans="1:13" x14ac:dyDescent="0.3">
      <c r="A18" s="69" t="s">
        <v>57</v>
      </c>
      <c r="B18" s="69"/>
      <c r="C18" s="69"/>
      <c r="D18" s="69"/>
      <c r="E18" s="69"/>
      <c r="F18" s="69"/>
      <c r="G18" s="69"/>
      <c r="H18" s="69"/>
      <c r="I18" s="69"/>
      <c r="J18" s="69"/>
      <c r="K18" s="69"/>
      <c r="L18" s="69"/>
      <c r="M18" s="69"/>
    </row>
    <row r="19" spans="1:13" x14ac:dyDescent="0.3">
      <c r="A19" s="69" t="s">
        <v>45</v>
      </c>
      <c r="B19" s="69"/>
      <c r="C19" s="69"/>
      <c r="D19" s="69"/>
      <c r="E19" s="69"/>
      <c r="F19" s="69"/>
      <c r="G19" s="69"/>
      <c r="H19" s="69"/>
      <c r="I19" s="69"/>
      <c r="J19" s="69"/>
      <c r="K19" s="69"/>
      <c r="L19" s="69"/>
      <c r="M19" s="69"/>
    </row>
    <row r="20" spans="1:13" x14ac:dyDescent="0.3">
      <c r="A20" s="69" t="s">
        <v>39</v>
      </c>
      <c r="B20" s="69"/>
      <c r="C20" s="69"/>
      <c r="D20" s="69"/>
      <c r="E20" s="69"/>
      <c r="F20" s="69"/>
      <c r="G20" s="69"/>
      <c r="H20" s="69"/>
      <c r="I20" s="69"/>
      <c r="J20" s="69"/>
      <c r="K20" s="69"/>
      <c r="L20" s="69"/>
      <c r="M20" s="69"/>
    </row>
    <row r="21" spans="1:13" x14ac:dyDescent="0.3">
      <c r="A21" s="69" t="s">
        <v>46</v>
      </c>
      <c r="B21" s="69"/>
      <c r="C21" s="69"/>
      <c r="D21" s="69"/>
      <c r="E21" s="69"/>
      <c r="F21" s="69"/>
      <c r="G21" s="69"/>
      <c r="H21" s="69"/>
      <c r="I21" s="69"/>
      <c r="J21" s="69"/>
      <c r="K21" s="69"/>
      <c r="L21" s="69"/>
      <c r="M21" s="69"/>
    </row>
    <row r="22" spans="1:13" x14ac:dyDescent="0.3">
      <c r="A22" s="69" t="s">
        <v>40</v>
      </c>
      <c r="B22" s="69"/>
      <c r="C22" s="69"/>
      <c r="D22" s="69"/>
      <c r="E22" s="69"/>
      <c r="F22" s="69"/>
      <c r="G22" s="69"/>
      <c r="H22" s="69"/>
      <c r="I22" s="69"/>
      <c r="J22" s="69"/>
      <c r="K22" s="69"/>
      <c r="L22" s="69"/>
      <c r="M22" s="69"/>
    </row>
    <row r="23" spans="1:13" x14ac:dyDescent="0.3">
      <c r="A23" s="71" t="s">
        <v>49</v>
      </c>
      <c r="B23" s="71"/>
      <c r="C23" s="71"/>
      <c r="D23" s="71"/>
      <c r="E23" s="71"/>
      <c r="F23" s="71"/>
      <c r="G23" s="71"/>
      <c r="H23" s="71"/>
      <c r="I23" s="71"/>
      <c r="J23" s="71"/>
      <c r="K23" s="71"/>
      <c r="L23" s="71"/>
      <c r="M23" s="71"/>
    </row>
    <row r="24" spans="1:13" x14ac:dyDescent="0.3">
      <c r="A24" s="69" t="s">
        <v>41</v>
      </c>
      <c r="B24" s="69"/>
      <c r="C24" s="69"/>
      <c r="D24" s="69"/>
      <c r="E24" s="69"/>
      <c r="F24" s="69"/>
      <c r="G24" s="69"/>
      <c r="H24" s="69"/>
      <c r="I24" s="69"/>
      <c r="J24" s="69"/>
      <c r="K24" s="69"/>
      <c r="L24" s="69"/>
      <c r="M24" s="69"/>
    </row>
    <row r="25" spans="1:13" x14ac:dyDescent="0.3">
      <c r="A25" s="69" t="s">
        <v>42</v>
      </c>
      <c r="B25" s="69"/>
      <c r="C25" s="69"/>
      <c r="D25" s="69"/>
      <c r="E25" s="69"/>
      <c r="F25" s="69"/>
      <c r="G25" s="69"/>
      <c r="H25" s="69"/>
      <c r="I25" s="69"/>
      <c r="J25" s="69"/>
      <c r="K25" s="69"/>
      <c r="L25" s="69"/>
      <c r="M25" s="69"/>
    </row>
    <row r="26" spans="1:13" x14ac:dyDescent="0.3">
      <c r="A26" s="69" t="s">
        <v>43</v>
      </c>
      <c r="B26" s="69"/>
      <c r="C26" s="69"/>
      <c r="D26" s="69"/>
      <c r="E26" s="69"/>
      <c r="F26" s="69"/>
      <c r="G26" s="69"/>
      <c r="H26" s="69"/>
      <c r="I26" s="69"/>
      <c r="J26" s="69"/>
      <c r="K26" s="69"/>
      <c r="L26" s="69"/>
      <c r="M26" s="69"/>
    </row>
    <row r="27" spans="1:13" x14ac:dyDescent="0.3">
      <c r="A27" s="68" t="s">
        <v>47</v>
      </c>
      <c r="B27" s="68"/>
      <c r="C27" s="68"/>
      <c r="D27" s="68"/>
      <c r="E27" s="68"/>
      <c r="F27" s="68"/>
      <c r="G27" s="68"/>
      <c r="H27" s="68"/>
      <c r="I27" s="68"/>
      <c r="J27" s="68"/>
      <c r="K27" s="68"/>
      <c r="L27" s="68"/>
      <c r="M27" s="68"/>
    </row>
    <row r="28" spans="1:13" x14ac:dyDescent="0.3">
      <c r="A28" s="69" t="s">
        <v>48</v>
      </c>
      <c r="B28" s="69"/>
      <c r="C28" s="69"/>
      <c r="D28" s="69"/>
      <c r="E28" s="69"/>
      <c r="F28" s="69"/>
      <c r="G28" s="69"/>
      <c r="H28" s="69"/>
      <c r="I28" s="69"/>
      <c r="J28" s="69"/>
      <c r="K28" s="69"/>
      <c r="L28" s="69"/>
      <c r="M28" s="69"/>
    </row>
    <row r="29" spans="1:13" ht="44.25" customHeight="1" x14ac:dyDescent="0.3">
      <c r="A29" s="66" t="s">
        <v>58</v>
      </c>
      <c r="B29" s="66"/>
      <c r="C29" s="66"/>
      <c r="D29" s="66"/>
      <c r="E29" s="66"/>
      <c r="F29" s="66"/>
      <c r="G29" s="66"/>
      <c r="H29" s="66"/>
      <c r="I29" s="66"/>
      <c r="J29" s="66"/>
      <c r="K29" s="66"/>
      <c r="L29" s="66"/>
      <c r="M29" s="66"/>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L11" sqref="L11"/>
    </sheetView>
  </sheetViews>
  <sheetFormatPr defaultRowHeight="16.5" x14ac:dyDescent="0.3"/>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x14ac:dyDescent="0.3">
      <c r="A1" s="117" t="s">
        <v>70</v>
      </c>
      <c r="B1" s="117"/>
      <c r="C1" s="117"/>
      <c r="D1" s="117"/>
      <c r="E1" s="117"/>
      <c r="F1" s="117"/>
      <c r="G1" s="117"/>
      <c r="H1" s="117"/>
      <c r="I1" s="117"/>
      <c r="J1" s="117"/>
      <c r="K1" s="117"/>
      <c r="L1" s="117"/>
      <c r="M1" s="117"/>
      <c r="N1" s="117"/>
      <c r="O1" s="117"/>
      <c r="P1" s="117"/>
      <c r="Q1" s="117"/>
      <c r="R1" s="117"/>
      <c r="S1" s="117"/>
    </row>
    <row r="2" spans="1:20" ht="16.5" customHeight="1" x14ac:dyDescent="0.3">
      <c r="A2" s="120" t="s">
        <v>59</v>
      </c>
      <c r="B2" s="121"/>
      <c r="C2" s="121"/>
      <c r="D2" s="25">
        <v>43556</v>
      </c>
      <c r="E2" s="22"/>
      <c r="F2" s="22"/>
      <c r="G2" s="22"/>
      <c r="H2" s="22"/>
      <c r="I2" s="22"/>
      <c r="J2" s="22"/>
      <c r="K2" s="22"/>
      <c r="L2" s="22"/>
      <c r="M2" s="22"/>
      <c r="N2" s="22"/>
      <c r="O2" s="22"/>
      <c r="P2" s="22"/>
      <c r="Q2" s="22"/>
      <c r="R2" s="22"/>
      <c r="S2" s="22"/>
    </row>
    <row r="3" spans="1:20" ht="24" customHeight="1" x14ac:dyDescent="0.3">
      <c r="A3" s="122" t="s">
        <v>14</v>
      </c>
      <c r="B3" s="118" t="s">
        <v>61</v>
      </c>
      <c r="C3" s="123" t="s">
        <v>7</v>
      </c>
      <c r="D3" s="123" t="s">
        <v>55</v>
      </c>
      <c r="E3" s="123" t="s">
        <v>16</v>
      </c>
      <c r="F3" s="124" t="s">
        <v>17</v>
      </c>
      <c r="G3" s="123" t="s">
        <v>8</v>
      </c>
      <c r="H3" s="123"/>
      <c r="I3" s="123"/>
      <c r="J3" s="123" t="s">
        <v>31</v>
      </c>
      <c r="K3" s="118" t="s">
        <v>33</v>
      </c>
      <c r="L3" s="118" t="s">
        <v>50</v>
      </c>
      <c r="M3" s="118" t="s">
        <v>51</v>
      </c>
      <c r="N3" s="118" t="s">
        <v>34</v>
      </c>
      <c r="O3" s="118" t="s">
        <v>35</v>
      </c>
      <c r="P3" s="122" t="s">
        <v>54</v>
      </c>
      <c r="Q3" s="123" t="s">
        <v>52</v>
      </c>
      <c r="R3" s="123" t="s">
        <v>32</v>
      </c>
      <c r="S3" s="123" t="s">
        <v>53</v>
      </c>
      <c r="T3" s="123" t="s">
        <v>13</v>
      </c>
    </row>
    <row r="4" spans="1:20" ht="25.5" customHeight="1" x14ac:dyDescent="0.3">
      <c r="A4" s="122"/>
      <c r="B4" s="125"/>
      <c r="C4" s="123"/>
      <c r="D4" s="123"/>
      <c r="E4" s="123"/>
      <c r="F4" s="124"/>
      <c r="G4" s="15" t="s">
        <v>9</v>
      </c>
      <c r="H4" s="15" t="s">
        <v>10</v>
      </c>
      <c r="I4" s="11" t="s">
        <v>11</v>
      </c>
      <c r="J4" s="123"/>
      <c r="K4" s="119"/>
      <c r="L4" s="119"/>
      <c r="M4" s="119"/>
      <c r="N4" s="119"/>
      <c r="O4" s="119"/>
      <c r="P4" s="122"/>
      <c r="Q4" s="122"/>
      <c r="R4" s="123"/>
      <c r="S4" s="123"/>
      <c r="T4" s="123"/>
    </row>
    <row r="5" spans="1:20" x14ac:dyDescent="0.3">
      <c r="A5" s="4">
        <v>1</v>
      </c>
      <c r="B5" s="17"/>
      <c r="C5" s="18" t="s">
        <v>2018</v>
      </c>
      <c r="D5" s="18"/>
      <c r="E5" s="19"/>
      <c r="F5" s="18"/>
      <c r="G5" s="19"/>
      <c r="H5" s="19"/>
      <c r="I5" s="57">
        <f>SUM(G5:H5)</f>
        <v>0</v>
      </c>
      <c r="J5" s="18"/>
      <c r="K5" s="18"/>
      <c r="L5" s="18"/>
      <c r="M5" s="18"/>
      <c r="N5" s="18"/>
      <c r="O5" s="18"/>
      <c r="P5" s="24">
        <v>43556</v>
      </c>
      <c r="Q5" s="18" t="s">
        <v>74</v>
      </c>
      <c r="R5" s="48"/>
      <c r="S5" s="18"/>
      <c r="T5" s="18" t="s">
        <v>2017</v>
      </c>
    </row>
    <row r="6" spans="1:20" x14ac:dyDescent="0.3">
      <c r="A6" s="4">
        <v>2</v>
      </c>
      <c r="B6" s="17"/>
      <c r="C6" s="18" t="s">
        <v>2018</v>
      </c>
      <c r="D6" s="18"/>
      <c r="E6" s="19"/>
      <c r="F6" s="18"/>
      <c r="G6" s="19"/>
      <c r="H6" s="19"/>
      <c r="I6" s="57">
        <f t="shared" ref="I6:I69" si="0">SUM(G6:H6)</f>
        <v>0</v>
      </c>
      <c r="J6" s="18"/>
      <c r="K6" s="18"/>
      <c r="L6" s="18"/>
      <c r="M6" s="18"/>
      <c r="N6" s="18"/>
      <c r="O6" s="18"/>
      <c r="P6" s="24">
        <v>43557</v>
      </c>
      <c r="Q6" s="18" t="s">
        <v>75</v>
      </c>
      <c r="R6" s="48"/>
      <c r="S6" s="18"/>
      <c r="T6" s="18" t="s">
        <v>2017</v>
      </c>
    </row>
    <row r="7" spans="1:20" x14ac:dyDescent="0.3">
      <c r="A7" s="4">
        <v>3</v>
      </c>
      <c r="B7" s="17"/>
      <c r="C7" s="18" t="s">
        <v>2018</v>
      </c>
      <c r="D7" s="18"/>
      <c r="E7" s="19"/>
      <c r="F7" s="18"/>
      <c r="G7" s="19"/>
      <c r="H7" s="19"/>
      <c r="I7" s="57">
        <f t="shared" si="0"/>
        <v>0</v>
      </c>
      <c r="J7" s="18"/>
      <c r="K7" s="18"/>
      <c r="L7" s="18"/>
      <c r="M7" s="18"/>
      <c r="N7" s="18"/>
      <c r="O7" s="18"/>
      <c r="P7" s="24">
        <v>43558</v>
      </c>
      <c r="Q7" s="18" t="s">
        <v>76</v>
      </c>
      <c r="R7" s="48"/>
      <c r="S7" s="18"/>
      <c r="T7" s="18" t="s">
        <v>2017</v>
      </c>
    </row>
    <row r="8" spans="1:20" x14ac:dyDescent="0.3">
      <c r="A8" s="4">
        <v>4</v>
      </c>
      <c r="B8" s="17"/>
      <c r="C8" s="18" t="s">
        <v>2018</v>
      </c>
      <c r="D8" s="18"/>
      <c r="E8" s="19"/>
      <c r="F8" s="18"/>
      <c r="G8" s="19"/>
      <c r="H8" s="19"/>
      <c r="I8" s="57">
        <f t="shared" si="0"/>
        <v>0</v>
      </c>
      <c r="J8" s="17"/>
      <c r="K8" s="18"/>
      <c r="L8" s="18"/>
      <c r="M8" s="18"/>
      <c r="N8" s="18"/>
      <c r="O8" s="18"/>
      <c r="P8" s="24">
        <v>43559</v>
      </c>
      <c r="Q8" s="18" t="s">
        <v>77</v>
      </c>
      <c r="R8" s="48"/>
      <c r="S8" s="18"/>
      <c r="T8" s="18" t="s">
        <v>2017</v>
      </c>
    </row>
    <row r="9" spans="1:20" x14ac:dyDescent="0.3">
      <c r="A9" s="4">
        <v>5</v>
      </c>
      <c r="B9" s="17" t="s">
        <v>62</v>
      </c>
      <c r="C9" s="18" t="s">
        <v>78</v>
      </c>
      <c r="D9" s="18" t="s">
        <v>23</v>
      </c>
      <c r="E9" s="19" t="s">
        <v>79</v>
      </c>
      <c r="F9" s="18" t="s">
        <v>80</v>
      </c>
      <c r="G9" s="19">
        <v>133</v>
      </c>
      <c r="H9" s="19">
        <v>126</v>
      </c>
      <c r="I9" s="57">
        <f t="shared" si="0"/>
        <v>259</v>
      </c>
      <c r="J9" s="18" t="s">
        <v>228</v>
      </c>
      <c r="K9" s="18" t="s">
        <v>229</v>
      </c>
      <c r="L9" s="18" t="s">
        <v>230</v>
      </c>
      <c r="M9" s="18">
        <v>8723025749</v>
      </c>
      <c r="N9" s="18" t="s">
        <v>231</v>
      </c>
      <c r="O9" s="18">
        <v>8011621727</v>
      </c>
      <c r="P9" s="24">
        <v>43560</v>
      </c>
      <c r="Q9" s="18" t="s">
        <v>232</v>
      </c>
      <c r="R9" s="48">
        <v>22</v>
      </c>
      <c r="S9" s="18" t="s">
        <v>233</v>
      </c>
      <c r="T9" s="18"/>
    </row>
    <row r="10" spans="1:20" x14ac:dyDescent="0.3">
      <c r="A10" s="4">
        <v>6</v>
      </c>
      <c r="B10" s="17" t="s">
        <v>63</v>
      </c>
      <c r="C10" s="18" t="s">
        <v>81</v>
      </c>
      <c r="D10" s="18" t="s">
        <v>23</v>
      </c>
      <c r="E10" s="19" t="s">
        <v>82</v>
      </c>
      <c r="F10" s="18" t="s">
        <v>80</v>
      </c>
      <c r="G10" s="19">
        <v>87</v>
      </c>
      <c r="H10" s="19">
        <v>94</v>
      </c>
      <c r="I10" s="57">
        <f t="shared" si="0"/>
        <v>181</v>
      </c>
      <c r="J10" s="18" t="s">
        <v>234</v>
      </c>
      <c r="K10" s="18" t="s">
        <v>235</v>
      </c>
      <c r="L10" s="18" t="s">
        <v>236</v>
      </c>
      <c r="M10" s="18">
        <v>8876786550</v>
      </c>
      <c r="N10" s="18" t="s">
        <v>237</v>
      </c>
      <c r="O10" s="18">
        <v>9706584418</v>
      </c>
      <c r="P10" s="24">
        <v>43560</v>
      </c>
      <c r="Q10" s="18" t="s">
        <v>232</v>
      </c>
      <c r="R10" s="48">
        <v>27</v>
      </c>
      <c r="S10" s="18" t="s">
        <v>238</v>
      </c>
      <c r="T10" s="18"/>
    </row>
    <row r="11" spans="1:20" x14ac:dyDescent="0.3">
      <c r="A11" s="4">
        <v>7</v>
      </c>
      <c r="B11" s="17" t="s">
        <v>62</v>
      </c>
      <c r="C11" s="18" t="s">
        <v>78</v>
      </c>
      <c r="D11" s="18"/>
      <c r="E11" s="19" t="s">
        <v>79</v>
      </c>
      <c r="F11" s="18" t="s">
        <v>80</v>
      </c>
      <c r="G11" s="19"/>
      <c r="H11" s="19"/>
      <c r="I11" s="57">
        <f t="shared" si="0"/>
        <v>0</v>
      </c>
      <c r="J11" s="18" t="s">
        <v>228</v>
      </c>
      <c r="K11" s="18" t="s">
        <v>229</v>
      </c>
      <c r="L11" s="18" t="s">
        <v>230</v>
      </c>
      <c r="M11" s="18">
        <v>8723025749</v>
      </c>
      <c r="N11" s="18" t="s">
        <v>231</v>
      </c>
      <c r="O11" s="18">
        <v>8011621727</v>
      </c>
      <c r="P11" s="24">
        <v>43561</v>
      </c>
      <c r="Q11" s="51" t="s">
        <v>239</v>
      </c>
      <c r="R11" s="48">
        <v>22</v>
      </c>
      <c r="S11" s="18" t="s">
        <v>233</v>
      </c>
      <c r="T11" s="18" t="s">
        <v>240</v>
      </c>
    </row>
    <row r="12" spans="1:20" s="55" customFormat="1" x14ac:dyDescent="0.3">
      <c r="A12" s="50">
        <v>8</v>
      </c>
      <c r="B12" s="20" t="s">
        <v>63</v>
      </c>
      <c r="C12" s="51" t="s">
        <v>83</v>
      </c>
      <c r="D12" s="51" t="s">
        <v>25</v>
      </c>
      <c r="E12" s="52" t="s">
        <v>84</v>
      </c>
      <c r="F12" s="51" t="s">
        <v>85</v>
      </c>
      <c r="G12" s="52">
        <v>21</v>
      </c>
      <c r="H12" s="52">
        <v>11</v>
      </c>
      <c r="I12" s="57">
        <f t="shared" si="0"/>
        <v>32</v>
      </c>
      <c r="J12" s="51" t="s">
        <v>241</v>
      </c>
      <c r="K12" s="51" t="s">
        <v>242</v>
      </c>
      <c r="L12" s="51" t="s">
        <v>243</v>
      </c>
      <c r="M12" s="51">
        <v>8753973932</v>
      </c>
      <c r="N12" s="51" t="s">
        <v>244</v>
      </c>
      <c r="O12" s="51" t="s">
        <v>245</v>
      </c>
      <c r="P12" s="53">
        <v>43561</v>
      </c>
      <c r="Q12" s="18" t="s">
        <v>239</v>
      </c>
      <c r="R12" s="54">
        <v>28</v>
      </c>
      <c r="S12" s="18" t="s">
        <v>238</v>
      </c>
      <c r="T12" s="51"/>
    </row>
    <row r="13" spans="1:20" x14ac:dyDescent="0.3">
      <c r="A13" s="4">
        <v>9</v>
      </c>
      <c r="B13" s="17" t="s">
        <v>63</v>
      </c>
      <c r="C13" s="18" t="s">
        <v>86</v>
      </c>
      <c r="D13" s="18" t="s">
        <v>25</v>
      </c>
      <c r="E13" s="19" t="s">
        <v>87</v>
      </c>
      <c r="F13" s="18" t="s">
        <v>85</v>
      </c>
      <c r="G13" s="19">
        <v>33</v>
      </c>
      <c r="H13" s="19">
        <v>32</v>
      </c>
      <c r="I13" s="57">
        <f t="shared" si="0"/>
        <v>65</v>
      </c>
      <c r="J13" s="18" t="s">
        <v>246</v>
      </c>
      <c r="K13" s="18" t="s">
        <v>247</v>
      </c>
      <c r="L13" s="18" t="s">
        <v>248</v>
      </c>
      <c r="M13" s="18">
        <v>9954505052</v>
      </c>
      <c r="N13" s="18" t="s">
        <v>249</v>
      </c>
      <c r="O13" s="18" t="s">
        <v>250</v>
      </c>
      <c r="P13" s="24">
        <v>43561</v>
      </c>
      <c r="Q13" s="18" t="s">
        <v>239</v>
      </c>
      <c r="R13" s="48">
        <v>38</v>
      </c>
      <c r="S13" s="18" t="s">
        <v>238</v>
      </c>
      <c r="T13" s="18"/>
    </row>
    <row r="14" spans="1:20" x14ac:dyDescent="0.3">
      <c r="A14" s="4">
        <v>10</v>
      </c>
      <c r="B14" s="17" t="s">
        <v>63</v>
      </c>
      <c r="C14" s="18" t="s">
        <v>88</v>
      </c>
      <c r="D14" s="18" t="s">
        <v>25</v>
      </c>
      <c r="E14" s="19" t="s">
        <v>89</v>
      </c>
      <c r="F14" s="18" t="s">
        <v>85</v>
      </c>
      <c r="G14" s="19">
        <v>13</v>
      </c>
      <c r="H14" s="19">
        <v>13</v>
      </c>
      <c r="I14" s="57">
        <f t="shared" si="0"/>
        <v>26</v>
      </c>
      <c r="J14" s="18" t="s">
        <v>251</v>
      </c>
      <c r="K14" s="18" t="s">
        <v>252</v>
      </c>
      <c r="L14" s="18" t="s">
        <v>253</v>
      </c>
      <c r="M14" s="18">
        <v>8761048355</v>
      </c>
      <c r="N14" s="18" t="s">
        <v>254</v>
      </c>
      <c r="O14" s="18" t="s">
        <v>255</v>
      </c>
      <c r="P14" s="24">
        <v>43561</v>
      </c>
      <c r="Q14" s="18" t="s">
        <v>239</v>
      </c>
      <c r="R14" s="48">
        <v>38</v>
      </c>
      <c r="S14" s="18" t="s">
        <v>238</v>
      </c>
      <c r="T14" s="18"/>
    </row>
    <row r="15" spans="1:20" x14ac:dyDescent="0.3">
      <c r="A15" s="4">
        <v>11</v>
      </c>
      <c r="B15" s="17" t="s">
        <v>63</v>
      </c>
      <c r="C15" s="18" t="s">
        <v>90</v>
      </c>
      <c r="D15" s="18" t="s">
        <v>23</v>
      </c>
      <c r="E15" s="19" t="s">
        <v>91</v>
      </c>
      <c r="F15" s="18" t="s">
        <v>80</v>
      </c>
      <c r="G15" s="19">
        <v>11</v>
      </c>
      <c r="H15" s="19">
        <v>10</v>
      </c>
      <c r="I15" s="57">
        <f t="shared" si="0"/>
        <v>21</v>
      </c>
      <c r="J15" s="18" t="s">
        <v>256</v>
      </c>
      <c r="K15" s="18" t="s">
        <v>257</v>
      </c>
      <c r="L15" s="18" t="s">
        <v>243</v>
      </c>
      <c r="M15" s="18">
        <v>8753973932</v>
      </c>
      <c r="N15" s="18" t="s">
        <v>244</v>
      </c>
      <c r="O15" s="18">
        <v>9706584928</v>
      </c>
      <c r="P15" s="24">
        <v>43561</v>
      </c>
      <c r="Q15" s="18" t="s">
        <v>239</v>
      </c>
      <c r="R15" s="48">
        <v>28</v>
      </c>
      <c r="S15" s="18" t="s">
        <v>238</v>
      </c>
      <c r="T15" s="18"/>
    </row>
    <row r="16" spans="1:20" x14ac:dyDescent="0.3">
      <c r="A16" s="4">
        <v>12</v>
      </c>
      <c r="B16" s="17"/>
      <c r="C16" s="18"/>
      <c r="D16" s="18"/>
      <c r="E16" s="19"/>
      <c r="F16" s="18"/>
      <c r="G16" s="19"/>
      <c r="H16" s="19"/>
      <c r="I16" s="57">
        <f t="shared" si="0"/>
        <v>0</v>
      </c>
      <c r="J16" s="18"/>
      <c r="K16" s="18"/>
      <c r="L16" s="18"/>
      <c r="M16" s="18"/>
      <c r="N16" s="18"/>
      <c r="O16" s="18"/>
      <c r="P16" s="24">
        <v>43562</v>
      </c>
      <c r="Q16" s="18" t="s">
        <v>258</v>
      </c>
      <c r="R16" s="48"/>
      <c r="S16" s="18"/>
      <c r="T16" s="18" t="s">
        <v>259</v>
      </c>
    </row>
    <row r="17" spans="1:20" x14ac:dyDescent="0.3">
      <c r="A17" s="4">
        <v>13</v>
      </c>
      <c r="B17" s="17" t="s">
        <v>62</v>
      </c>
      <c r="C17" s="18" t="s">
        <v>92</v>
      </c>
      <c r="D17" s="18" t="s">
        <v>25</v>
      </c>
      <c r="E17" s="19" t="s">
        <v>93</v>
      </c>
      <c r="F17" s="18" t="s">
        <v>85</v>
      </c>
      <c r="G17" s="19">
        <v>75</v>
      </c>
      <c r="H17" s="19">
        <v>70</v>
      </c>
      <c r="I17" s="57">
        <f t="shared" si="0"/>
        <v>145</v>
      </c>
      <c r="J17" s="18" t="s">
        <v>260</v>
      </c>
      <c r="K17" s="18" t="s">
        <v>261</v>
      </c>
      <c r="L17" s="18" t="s">
        <v>262</v>
      </c>
      <c r="M17" s="18" t="s">
        <v>263</v>
      </c>
      <c r="N17" s="18" t="s">
        <v>264</v>
      </c>
      <c r="O17" s="18" t="s">
        <v>265</v>
      </c>
      <c r="P17" s="24">
        <v>43563</v>
      </c>
      <c r="Q17" s="18" t="s">
        <v>74</v>
      </c>
      <c r="R17" s="48">
        <v>22</v>
      </c>
      <c r="S17" s="18" t="s">
        <v>233</v>
      </c>
      <c r="T17" s="18"/>
    </row>
    <row r="18" spans="1:20" ht="33" x14ac:dyDescent="0.3">
      <c r="A18" s="4">
        <v>14</v>
      </c>
      <c r="B18" s="17" t="s">
        <v>63</v>
      </c>
      <c r="C18" s="18" t="s">
        <v>94</v>
      </c>
      <c r="D18" s="18" t="s">
        <v>23</v>
      </c>
      <c r="E18" s="19" t="s">
        <v>95</v>
      </c>
      <c r="F18" s="18" t="s">
        <v>96</v>
      </c>
      <c r="G18" s="19">
        <v>73</v>
      </c>
      <c r="H18" s="19">
        <v>85</v>
      </c>
      <c r="I18" s="57">
        <f t="shared" si="0"/>
        <v>158</v>
      </c>
      <c r="J18" s="18" t="s">
        <v>266</v>
      </c>
      <c r="K18" s="18" t="s">
        <v>267</v>
      </c>
      <c r="L18" s="18" t="s">
        <v>268</v>
      </c>
      <c r="M18" s="18">
        <v>7399791864</v>
      </c>
      <c r="N18" s="18" t="s">
        <v>269</v>
      </c>
      <c r="O18" s="18">
        <v>8575686016</v>
      </c>
      <c r="P18" s="24">
        <v>43563</v>
      </c>
      <c r="Q18" s="18" t="s">
        <v>74</v>
      </c>
      <c r="R18" s="48">
        <v>39</v>
      </c>
      <c r="S18" s="18" t="s">
        <v>238</v>
      </c>
      <c r="T18" s="18"/>
    </row>
    <row r="19" spans="1:20" x14ac:dyDescent="0.3">
      <c r="A19" s="4">
        <v>15</v>
      </c>
      <c r="B19" s="17" t="s">
        <v>62</v>
      </c>
      <c r="C19" s="18" t="s">
        <v>97</v>
      </c>
      <c r="D19" s="18" t="s">
        <v>25</v>
      </c>
      <c r="E19" s="19" t="s">
        <v>98</v>
      </c>
      <c r="F19" s="18" t="s">
        <v>85</v>
      </c>
      <c r="G19" s="19">
        <v>82</v>
      </c>
      <c r="H19" s="19">
        <v>73</v>
      </c>
      <c r="I19" s="57">
        <f t="shared" si="0"/>
        <v>155</v>
      </c>
      <c r="J19" s="18" t="s">
        <v>270</v>
      </c>
      <c r="K19" s="18" t="s">
        <v>261</v>
      </c>
      <c r="L19" s="18" t="s">
        <v>262</v>
      </c>
      <c r="M19" s="18" t="s">
        <v>263</v>
      </c>
      <c r="N19" s="18" t="s">
        <v>271</v>
      </c>
      <c r="O19" s="18" t="s">
        <v>272</v>
      </c>
      <c r="P19" s="24">
        <v>43564</v>
      </c>
      <c r="Q19" s="18" t="s">
        <v>75</v>
      </c>
      <c r="R19" s="48">
        <v>22</v>
      </c>
      <c r="S19" s="18" t="s">
        <v>233</v>
      </c>
      <c r="T19" s="18"/>
    </row>
    <row r="20" spans="1:20" x14ac:dyDescent="0.3">
      <c r="A20" s="4">
        <v>16</v>
      </c>
      <c r="B20" s="17" t="s">
        <v>63</v>
      </c>
      <c r="C20" s="18" t="s">
        <v>99</v>
      </c>
      <c r="D20" s="18" t="s">
        <v>25</v>
      </c>
      <c r="E20" s="19" t="s">
        <v>100</v>
      </c>
      <c r="F20" s="18" t="s">
        <v>85</v>
      </c>
      <c r="G20" s="19">
        <v>30</v>
      </c>
      <c r="H20" s="19">
        <v>24</v>
      </c>
      <c r="I20" s="57">
        <f t="shared" si="0"/>
        <v>54</v>
      </c>
      <c r="J20" s="18" t="s">
        <v>273</v>
      </c>
      <c r="K20" s="18" t="s">
        <v>274</v>
      </c>
      <c r="L20" s="18" t="s">
        <v>275</v>
      </c>
      <c r="M20" s="18">
        <v>9365565964</v>
      </c>
      <c r="N20" s="18" t="s">
        <v>276</v>
      </c>
      <c r="O20" s="18" t="s">
        <v>277</v>
      </c>
      <c r="P20" s="24">
        <v>43564</v>
      </c>
      <c r="Q20" s="18" t="s">
        <v>75</v>
      </c>
      <c r="R20" s="48">
        <v>38</v>
      </c>
      <c r="S20" s="18" t="s">
        <v>238</v>
      </c>
      <c r="T20" s="18"/>
    </row>
    <row r="21" spans="1:20" x14ac:dyDescent="0.3">
      <c r="A21" s="4">
        <v>17</v>
      </c>
      <c r="B21" s="17" t="s">
        <v>63</v>
      </c>
      <c r="C21" s="18" t="s">
        <v>101</v>
      </c>
      <c r="D21" s="18" t="s">
        <v>25</v>
      </c>
      <c r="E21" s="19" t="s">
        <v>102</v>
      </c>
      <c r="F21" s="18" t="s">
        <v>85</v>
      </c>
      <c r="G21" s="19">
        <v>34</v>
      </c>
      <c r="H21" s="19">
        <v>37</v>
      </c>
      <c r="I21" s="57">
        <f t="shared" si="0"/>
        <v>71</v>
      </c>
      <c r="J21" s="18" t="s">
        <v>278</v>
      </c>
      <c r="K21" s="18" t="s">
        <v>274</v>
      </c>
      <c r="L21" s="18" t="s">
        <v>275</v>
      </c>
      <c r="M21" s="18">
        <v>9365565964</v>
      </c>
      <c r="N21" s="18" t="s">
        <v>279</v>
      </c>
      <c r="O21" s="18" t="s">
        <v>280</v>
      </c>
      <c r="P21" s="24">
        <v>43564</v>
      </c>
      <c r="Q21" s="18" t="s">
        <v>75</v>
      </c>
      <c r="R21" s="48">
        <v>38</v>
      </c>
      <c r="S21" s="18" t="s">
        <v>238</v>
      </c>
      <c r="T21" s="18"/>
    </row>
    <row r="22" spans="1:20" x14ac:dyDescent="0.3">
      <c r="A22" s="4">
        <v>18</v>
      </c>
      <c r="B22" s="17" t="s">
        <v>62</v>
      </c>
      <c r="C22" s="58" t="s">
        <v>103</v>
      </c>
      <c r="D22" s="58" t="s">
        <v>25</v>
      </c>
      <c r="E22" s="17" t="s">
        <v>104</v>
      </c>
      <c r="F22" s="58" t="s">
        <v>85</v>
      </c>
      <c r="G22" s="17">
        <v>85</v>
      </c>
      <c r="H22" s="17">
        <v>71</v>
      </c>
      <c r="I22" s="57">
        <f t="shared" si="0"/>
        <v>156</v>
      </c>
      <c r="J22" s="58" t="s">
        <v>281</v>
      </c>
      <c r="K22" s="58" t="s">
        <v>261</v>
      </c>
      <c r="L22" s="58" t="s">
        <v>230</v>
      </c>
      <c r="M22" s="58" t="s">
        <v>282</v>
      </c>
      <c r="N22" s="58" t="s">
        <v>283</v>
      </c>
      <c r="O22" s="58" t="s">
        <v>284</v>
      </c>
      <c r="P22" s="24">
        <v>43565</v>
      </c>
      <c r="Q22" s="18" t="s">
        <v>76</v>
      </c>
      <c r="R22" s="48">
        <v>22</v>
      </c>
      <c r="S22" s="18" t="s">
        <v>233</v>
      </c>
      <c r="T22" s="18"/>
    </row>
    <row r="23" spans="1:20" x14ac:dyDescent="0.3">
      <c r="A23" s="4">
        <v>19</v>
      </c>
      <c r="B23" s="17" t="s">
        <v>62</v>
      </c>
      <c r="C23" s="18" t="s">
        <v>105</v>
      </c>
      <c r="D23" s="18" t="s">
        <v>23</v>
      </c>
      <c r="E23" s="19" t="s">
        <v>106</v>
      </c>
      <c r="F23" s="18" t="s">
        <v>80</v>
      </c>
      <c r="G23" s="19">
        <v>8</v>
      </c>
      <c r="H23" s="19">
        <v>17</v>
      </c>
      <c r="I23" s="57">
        <f t="shared" si="0"/>
        <v>25</v>
      </c>
      <c r="J23" s="18" t="s">
        <v>285</v>
      </c>
      <c r="K23" s="18" t="s">
        <v>229</v>
      </c>
      <c r="L23" s="18" t="s">
        <v>262</v>
      </c>
      <c r="M23" s="18">
        <v>9954592815</v>
      </c>
      <c r="N23" s="18" t="s">
        <v>283</v>
      </c>
      <c r="O23" s="18">
        <v>9577600923</v>
      </c>
      <c r="P23" s="24">
        <v>43565</v>
      </c>
      <c r="Q23" s="18" t="s">
        <v>76</v>
      </c>
      <c r="R23" s="48">
        <v>22</v>
      </c>
      <c r="S23" s="18" t="s">
        <v>233</v>
      </c>
      <c r="T23" s="18"/>
    </row>
    <row r="24" spans="1:20" x14ac:dyDescent="0.3">
      <c r="A24" s="4">
        <v>20</v>
      </c>
      <c r="B24" s="17" t="s">
        <v>63</v>
      </c>
      <c r="C24" s="18" t="s">
        <v>107</v>
      </c>
      <c r="D24" s="18" t="s">
        <v>25</v>
      </c>
      <c r="E24" s="19" t="s">
        <v>108</v>
      </c>
      <c r="F24" s="18" t="s">
        <v>85</v>
      </c>
      <c r="G24" s="19">
        <v>35</v>
      </c>
      <c r="H24" s="19">
        <v>25</v>
      </c>
      <c r="I24" s="57">
        <f t="shared" si="0"/>
        <v>60</v>
      </c>
      <c r="J24" s="18" t="s">
        <v>286</v>
      </c>
      <c r="K24" s="18" t="s">
        <v>274</v>
      </c>
      <c r="L24" s="18" t="s">
        <v>275</v>
      </c>
      <c r="M24" s="18">
        <v>9365565964</v>
      </c>
      <c r="N24" s="18" t="s">
        <v>287</v>
      </c>
      <c r="O24" s="18" t="s">
        <v>277</v>
      </c>
      <c r="P24" s="24">
        <v>43565</v>
      </c>
      <c r="Q24" s="18" t="s">
        <v>76</v>
      </c>
      <c r="R24" s="48">
        <v>38</v>
      </c>
      <c r="S24" s="18" t="s">
        <v>238</v>
      </c>
      <c r="T24" s="18"/>
    </row>
    <row r="25" spans="1:20" x14ac:dyDescent="0.3">
      <c r="A25" s="4">
        <v>21</v>
      </c>
      <c r="B25" s="17" t="s">
        <v>63</v>
      </c>
      <c r="C25" s="18" t="s">
        <v>109</v>
      </c>
      <c r="D25" s="18" t="s">
        <v>23</v>
      </c>
      <c r="E25" s="19" t="s">
        <v>110</v>
      </c>
      <c r="F25" s="18" t="s">
        <v>96</v>
      </c>
      <c r="G25" s="19">
        <v>18</v>
      </c>
      <c r="H25" s="19">
        <v>19</v>
      </c>
      <c r="I25" s="57">
        <f t="shared" si="0"/>
        <v>37</v>
      </c>
      <c r="J25" s="18" t="s">
        <v>288</v>
      </c>
      <c r="K25" s="18" t="s">
        <v>274</v>
      </c>
      <c r="L25" s="18" t="s">
        <v>275</v>
      </c>
      <c r="M25" s="18">
        <v>9365565964</v>
      </c>
      <c r="N25" s="18" t="s">
        <v>289</v>
      </c>
      <c r="O25" s="18">
        <v>9678361347</v>
      </c>
      <c r="P25" s="24">
        <v>43565</v>
      </c>
      <c r="Q25" s="18" t="s">
        <v>76</v>
      </c>
      <c r="R25" s="48">
        <v>38</v>
      </c>
      <c r="S25" s="18" t="s">
        <v>238</v>
      </c>
      <c r="T25" s="18"/>
    </row>
    <row r="26" spans="1:20" ht="33" x14ac:dyDescent="0.3">
      <c r="A26" s="4">
        <v>22</v>
      </c>
      <c r="B26" s="17" t="s">
        <v>63</v>
      </c>
      <c r="C26" s="18" t="s">
        <v>111</v>
      </c>
      <c r="D26" s="18" t="s">
        <v>23</v>
      </c>
      <c r="E26" s="19" t="s">
        <v>112</v>
      </c>
      <c r="F26" s="18" t="s">
        <v>80</v>
      </c>
      <c r="G26" s="19">
        <v>19</v>
      </c>
      <c r="H26" s="19">
        <v>22</v>
      </c>
      <c r="I26" s="57">
        <f t="shared" si="0"/>
        <v>41</v>
      </c>
      <c r="J26" s="18" t="s">
        <v>290</v>
      </c>
      <c r="K26" s="18" t="s">
        <v>274</v>
      </c>
      <c r="L26" s="18" t="s">
        <v>275</v>
      </c>
      <c r="M26" s="18">
        <v>9365565964</v>
      </c>
      <c r="N26" s="18" t="s">
        <v>291</v>
      </c>
      <c r="O26" s="18">
        <v>8822695361</v>
      </c>
      <c r="P26" s="24">
        <v>43565</v>
      </c>
      <c r="Q26" s="18" t="s">
        <v>76</v>
      </c>
      <c r="R26" s="48">
        <v>38</v>
      </c>
      <c r="S26" s="18" t="s">
        <v>238</v>
      </c>
      <c r="T26" s="18"/>
    </row>
    <row r="27" spans="1:20" x14ac:dyDescent="0.3">
      <c r="A27" s="4">
        <v>23</v>
      </c>
      <c r="B27" s="17" t="s">
        <v>62</v>
      </c>
      <c r="C27" s="18" t="s">
        <v>113</v>
      </c>
      <c r="D27" s="18" t="s">
        <v>25</v>
      </c>
      <c r="E27" s="19" t="s">
        <v>114</v>
      </c>
      <c r="F27" s="18" t="s">
        <v>85</v>
      </c>
      <c r="G27" s="19">
        <v>18</v>
      </c>
      <c r="H27" s="19">
        <v>13</v>
      </c>
      <c r="I27" s="57">
        <f t="shared" si="0"/>
        <v>31</v>
      </c>
      <c r="J27" s="18" t="s">
        <v>292</v>
      </c>
      <c r="K27" s="18" t="s">
        <v>242</v>
      </c>
      <c r="L27" s="18" t="s">
        <v>243</v>
      </c>
      <c r="M27" s="18">
        <v>8753973932</v>
      </c>
      <c r="N27" s="18" t="s">
        <v>293</v>
      </c>
      <c r="O27" s="18" t="s">
        <v>294</v>
      </c>
      <c r="P27" s="24">
        <v>43566</v>
      </c>
      <c r="Q27" s="18" t="s">
        <v>77</v>
      </c>
      <c r="R27" s="48">
        <v>28</v>
      </c>
      <c r="S27" s="18" t="s">
        <v>233</v>
      </c>
      <c r="T27" s="18"/>
    </row>
    <row r="28" spans="1:20" x14ac:dyDescent="0.3">
      <c r="A28" s="4">
        <v>24</v>
      </c>
      <c r="B28" s="17" t="s">
        <v>62</v>
      </c>
      <c r="C28" s="18" t="s">
        <v>115</v>
      </c>
      <c r="D28" s="18" t="s">
        <v>25</v>
      </c>
      <c r="E28" s="19" t="s">
        <v>116</v>
      </c>
      <c r="F28" s="18" t="s">
        <v>85</v>
      </c>
      <c r="G28" s="19">
        <v>14</v>
      </c>
      <c r="H28" s="19">
        <v>10</v>
      </c>
      <c r="I28" s="57">
        <f t="shared" si="0"/>
        <v>24</v>
      </c>
      <c r="J28" s="18" t="s">
        <v>295</v>
      </c>
      <c r="K28" s="18" t="s">
        <v>296</v>
      </c>
      <c r="L28" s="18" t="s">
        <v>297</v>
      </c>
      <c r="M28" s="18">
        <v>9401450471</v>
      </c>
      <c r="N28" s="18" t="s">
        <v>298</v>
      </c>
      <c r="O28" s="18" t="s">
        <v>299</v>
      </c>
      <c r="P28" s="24">
        <v>43566</v>
      </c>
      <c r="Q28" s="18" t="s">
        <v>77</v>
      </c>
      <c r="R28" s="48">
        <v>39</v>
      </c>
      <c r="S28" s="18" t="s">
        <v>233</v>
      </c>
      <c r="T28" s="18"/>
    </row>
    <row r="29" spans="1:20" ht="33" x14ac:dyDescent="0.3">
      <c r="A29" s="4">
        <v>25</v>
      </c>
      <c r="B29" s="17" t="s">
        <v>62</v>
      </c>
      <c r="C29" s="18" t="s">
        <v>117</v>
      </c>
      <c r="D29" s="18" t="s">
        <v>23</v>
      </c>
      <c r="E29" s="19" t="s">
        <v>118</v>
      </c>
      <c r="F29" s="18" t="s">
        <v>80</v>
      </c>
      <c r="G29" s="19">
        <v>43</v>
      </c>
      <c r="H29" s="19">
        <v>31</v>
      </c>
      <c r="I29" s="57">
        <f t="shared" si="0"/>
        <v>74</v>
      </c>
      <c r="J29" s="18" t="s">
        <v>300</v>
      </c>
      <c r="K29" s="18" t="s">
        <v>257</v>
      </c>
      <c r="L29" s="18" t="s">
        <v>243</v>
      </c>
      <c r="M29" s="18">
        <v>8753973932</v>
      </c>
      <c r="N29" s="18" t="s">
        <v>293</v>
      </c>
      <c r="O29" s="18">
        <v>9706198634</v>
      </c>
      <c r="P29" s="24">
        <v>43566</v>
      </c>
      <c r="Q29" s="18" t="s">
        <v>77</v>
      </c>
      <c r="R29" s="48">
        <v>28</v>
      </c>
      <c r="S29" s="18" t="s">
        <v>233</v>
      </c>
      <c r="T29" s="18"/>
    </row>
    <row r="30" spans="1:20" x14ac:dyDescent="0.3">
      <c r="A30" s="4">
        <v>26</v>
      </c>
      <c r="B30" s="17" t="s">
        <v>63</v>
      </c>
      <c r="C30" s="18" t="s">
        <v>119</v>
      </c>
      <c r="D30" s="18" t="s">
        <v>23</v>
      </c>
      <c r="E30" s="19" t="s">
        <v>120</v>
      </c>
      <c r="F30" s="18" t="s">
        <v>80</v>
      </c>
      <c r="G30" s="19">
        <v>70</v>
      </c>
      <c r="H30" s="19">
        <v>78</v>
      </c>
      <c r="I30" s="57">
        <f t="shared" si="0"/>
        <v>148</v>
      </c>
      <c r="J30" s="18" t="s">
        <v>301</v>
      </c>
      <c r="K30" s="18" t="s">
        <v>302</v>
      </c>
      <c r="L30" s="18" t="s">
        <v>303</v>
      </c>
      <c r="M30" s="18">
        <v>8486172209</v>
      </c>
      <c r="N30" s="18" t="s">
        <v>304</v>
      </c>
      <c r="O30" s="18">
        <v>7896358591</v>
      </c>
      <c r="P30" s="24">
        <v>43566</v>
      </c>
      <c r="Q30" s="18" t="s">
        <v>77</v>
      </c>
      <c r="R30" s="48">
        <v>3</v>
      </c>
      <c r="S30" s="18" t="s">
        <v>238</v>
      </c>
      <c r="T30" s="18"/>
    </row>
    <row r="31" spans="1:20" x14ac:dyDescent="0.3">
      <c r="A31" s="4">
        <v>27</v>
      </c>
      <c r="B31" s="17" t="s">
        <v>62</v>
      </c>
      <c r="C31" s="18" t="s">
        <v>121</v>
      </c>
      <c r="D31" s="18" t="s">
        <v>25</v>
      </c>
      <c r="E31" s="19" t="s">
        <v>122</v>
      </c>
      <c r="F31" s="18" t="s">
        <v>85</v>
      </c>
      <c r="G31" s="19">
        <v>76</v>
      </c>
      <c r="H31" s="19">
        <v>80</v>
      </c>
      <c r="I31" s="57">
        <f t="shared" si="0"/>
        <v>156</v>
      </c>
      <c r="J31" s="18" t="s">
        <v>305</v>
      </c>
      <c r="K31" s="18" t="s">
        <v>261</v>
      </c>
      <c r="L31" s="18" t="s">
        <v>230</v>
      </c>
      <c r="M31" s="18" t="s">
        <v>282</v>
      </c>
      <c r="N31" s="18" t="s">
        <v>271</v>
      </c>
      <c r="O31" s="18" t="s">
        <v>306</v>
      </c>
      <c r="P31" s="24">
        <v>43567</v>
      </c>
      <c r="Q31" s="18" t="s">
        <v>232</v>
      </c>
      <c r="R31" s="48">
        <v>22</v>
      </c>
      <c r="S31" s="18" t="s">
        <v>233</v>
      </c>
      <c r="T31" s="18"/>
    </row>
    <row r="32" spans="1:20" x14ac:dyDescent="0.3">
      <c r="A32" s="4">
        <v>28</v>
      </c>
      <c r="B32" s="17" t="s">
        <v>63</v>
      </c>
      <c r="C32" s="18" t="s">
        <v>123</v>
      </c>
      <c r="D32" s="18" t="s">
        <v>23</v>
      </c>
      <c r="E32" s="19">
        <v>18030113505</v>
      </c>
      <c r="F32" s="18" t="s">
        <v>124</v>
      </c>
      <c r="G32" s="19">
        <v>48</v>
      </c>
      <c r="H32" s="19">
        <v>67</v>
      </c>
      <c r="I32" s="57">
        <f t="shared" si="0"/>
        <v>115</v>
      </c>
      <c r="J32" s="18" t="s">
        <v>307</v>
      </c>
      <c r="K32" s="18" t="s">
        <v>308</v>
      </c>
      <c r="L32" s="18" t="s">
        <v>309</v>
      </c>
      <c r="M32" s="18">
        <v>9613689335</v>
      </c>
      <c r="N32" s="18" t="s">
        <v>310</v>
      </c>
      <c r="O32" s="18">
        <v>8486925449</v>
      </c>
      <c r="P32" s="24">
        <v>43567</v>
      </c>
      <c r="Q32" s="18" t="s">
        <v>232</v>
      </c>
      <c r="R32" s="48">
        <v>27</v>
      </c>
      <c r="S32" s="18" t="s">
        <v>238</v>
      </c>
      <c r="T32" s="18"/>
    </row>
    <row r="33" spans="1:20" x14ac:dyDescent="0.3">
      <c r="A33" s="4">
        <v>29</v>
      </c>
      <c r="B33" s="17" t="s">
        <v>63</v>
      </c>
      <c r="C33" s="18" t="s">
        <v>125</v>
      </c>
      <c r="D33" s="18" t="s">
        <v>23</v>
      </c>
      <c r="E33" s="19" t="s">
        <v>126</v>
      </c>
      <c r="F33" s="18" t="s">
        <v>80</v>
      </c>
      <c r="G33" s="19">
        <v>22</v>
      </c>
      <c r="H33" s="19">
        <v>21</v>
      </c>
      <c r="I33" s="57">
        <f t="shared" si="0"/>
        <v>43</v>
      </c>
      <c r="J33" s="18" t="s">
        <v>311</v>
      </c>
      <c r="K33" s="18" t="s">
        <v>257</v>
      </c>
      <c r="L33" s="18" t="s">
        <v>243</v>
      </c>
      <c r="M33" s="18">
        <v>8753973932</v>
      </c>
      <c r="N33" s="18" t="s">
        <v>312</v>
      </c>
      <c r="O33" s="18">
        <v>9508902216</v>
      </c>
      <c r="P33" s="24">
        <v>43567</v>
      </c>
      <c r="Q33" s="18" t="s">
        <v>232</v>
      </c>
      <c r="R33" s="48">
        <v>28</v>
      </c>
      <c r="S33" s="18" t="s">
        <v>238</v>
      </c>
      <c r="T33" s="18"/>
    </row>
    <row r="34" spans="1:20" x14ac:dyDescent="0.3">
      <c r="A34" s="4">
        <v>30</v>
      </c>
      <c r="B34" s="17" t="s">
        <v>62</v>
      </c>
      <c r="C34" s="18" t="s">
        <v>127</v>
      </c>
      <c r="D34" s="18" t="s">
        <v>25</v>
      </c>
      <c r="E34" s="19" t="s">
        <v>128</v>
      </c>
      <c r="F34" s="18" t="s">
        <v>85</v>
      </c>
      <c r="G34" s="19">
        <v>78</v>
      </c>
      <c r="H34" s="19">
        <v>87</v>
      </c>
      <c r="I34" s="57">
        <f t="shared" si="0"/>
        <v>165</v>
      </c>
      <c r="J34" s="18" t="s">
        <v>313</v>
      </c>
      <c r="K34" s="18" t="s">
        <v>261</v>
      </c>
      <c r="L34" s="18" t="s">
        <v>230</v>
      </c>
      <c r="M34" s="18" t="s">
        <v>282</v>
      </c>
      <c r="N34" s="18" t="s">
        <v>314</v>
      </c>
      <c r="O34" s="18" t="s">
        <v>315</v>
      </c>
      <c r="P34" s="24">
        <v>43568</v>
      </c>
      <c r="Q34" s="18" t="s">
        <v>239</v>
      </c>
      <c r="R34" s="48">
        <v>22</v>
      </c>
      <c r="S34" s="18" t="s">
        <v>233</v>
      </c>
      <c r="T34" s="18"/>
    </row>
    <row r="35" spans="1:20" x14ac:dyDescent="0.3">
      <c r="A35" s="4">
        <v>31</v>
      </c>
      <c r="B35" s="17" t="s">
        <v>63</v>
      </c>
      <c r="C35" s="18" t="s">
        <v>129</v>
      </c>
      <c r="D35" s="18" t="s">
        <v>25</v>
      </c>
      <c r="E35" s="19" t="s">
        <v>130</v>
      </c>
      <c r="F35" s="18" t="s">
        <v>85</v>
      </c>
      <c r="G35" s="19">
        <v>42</v>
      </c>
      <c r="H35" s="19">
        <v>40</v>
      </c>
      <c r="I35" s="57">
        <f t="shared" si="0"/>
        <v>82</v>
      </c>
      <c r="J35" s="18" t="s">
        <v>316</v>
      </c>
      <c r="K35" s="18" t="s">
        <v>317</v>
      </c>
      <c r="L35" s="18" t="s">
        <v>303</v>
      </c>
      <c r="M35" s="18">
        <v>8486172209</v>
      </c>
      <c r="N35" s="18" t="s">
        <v>318</v>
      </c>
      <c r="O35" s="18" t="s">
        <v>319</v>
      </c>
      <c r="P35" s="24">
        <v>43568</v>
      </c>
      <c r="Q35" s="18" t="s">
        <v>239</v>
      </c>
      <c r="R35" s="48">
        <v>3</v>
      </c>
      <c r="S35" s="18" t="s">
        <v>238</v>
      </c>
      <c r="T35" s="18"/>
    </row>
    <row r="36" spans="1:20" x14ac:dyDescent="0.3">
      <c r="A36" s="4">
        <v>32</v>
      </c>
      <c r="B36" s="17" t="s">
        <v>63</v>
      </c>
      <c r="C36" s="18" t="s">
        <v>131</v>
      </c>
      <c r="D36" s="18" t="s">
        <v>25</v>
      </c>
      <c r="E36" s="19" t="s">
        <v>132</v>
      </c>
      <c r="F36" s="18" t="s">
        <v>85</v>
      </c>
      <c r="G36" s="19">
        <v>26</v>
      </c>
      <c r="H36" s="19">
        <v>29</v>
      </c>
      <c r="I36" s="57">
        <f t="shared" si="0"/>
        <v>55</v>
      </c>
      <c r="J36" s="18" t="s">
        <v>320</v>
      </c>
      <c r="K36" s="18" t="s">
        <v>317</v>
      </c>
      <c r="L36" s="18" t="s">
        <v>303</v>
      </c>
      <c r="M36" s="18">
        <v>8486172209</v>
      </c>
      <c r="N36" s="18" t="s">
        <v>318</v>
      </c>
      <c r="O36" s="18" t="s">
        <v>319</v>
      </c>
      <c r="P36" s="24">
        <v>43568</v>
      </c>
      <c r="Q36" s="18" t="s">
        <v>239</v>
      </c>
      <c r="R36" s="48">
        <v>3</v>
      </c>
      <c r="S36" s="18" t="s">
        <v>238</v>
      </c>
      <c r="T36" s="18"/>
    </row>
    <row r="37" spans="1:20" x14ac:dyDescent="0.3">
      <c r="A37" s="4">
        <v>33</v>
      </c>
      <c r="B37" s="17" t="s">
        <v>63</v>
      </c>
      <c r="C37" s="18" t="s">
        <v>133</v>
      </c>
      <c r="D37" s="18" t="s">
        <v>25</v>
      </c>
      <c r="E37" s="19" t="s">
        <v>134</v>
      </c>
      <c r="F37" s="18" t="s">
        <v>85</v>
      </c>
      <c r="G37" s="19">
        <v>14</v>
      </c>
      <c r="H37" s="19">
        <v>16</v>
      </c>
      <c r="I37" s="57">
        <f t="shared" si="0"/>
        <v>30</v>
      </c>
      <c r="J37" s="18" t="s">
        <v>321</v>
      </c>
      <c r="K37" s="18" t="s">
        <v>317</v>
      </c>
      <c r="L37" s="18" t="s">
        <v>303</v>
      </c>
      <c r="M37" s="18">
        <v>8486172209</v>
      </c>
      <c r="N37" s="18" t="s">
        <v>322</v>
      </c>
      <c r="O37" s="18" t="s">
        <v>323</v>
      </c>
      <c r="P37" s="24">
        <v>43568</v>
      </c>
      <c r="Q37" s="18" t="s">
        <v>239</v>
      </c>
      <c r="R37" s="18">
        <v>3</v>
      </c>
      <c r="S37" s="18" t="s">
        <v>238</v>
      </c>
      <c r="T37" s="18"/>
    </row>
    <row r="38" spans="1:20" x14ac:dyDescent="0.3">
      <c r="A38" s="4">
        <v>34</v>
      </c>
      <c r="B38" s="17"/>
      <c r="C38" s="18"/>
      <c r="D38" s="18"/>
      <c r="E38" s="19"/>
      <c r="F38" s="18"/>
      <c r="G38" s="19"/>
      <c r="H38" s="19"/>
      <c r="I38" s="57">
        <f t="shared" si="0"/>
        <v>0</v>
      </c>
      <c r="J38" s="18"/>
      <c r="K38" s="18"/>
      <c r="L38" s="18"/>
      <c r="M38" s="18"/>
      <c r="N38" s="18"/>
      <c r="O38" s="18"/>
      <c r="P38" s="24">
        <v>43569</v>
      </c>
      <c r="Q38" s="18" t="s">
        <v>258</v>
      </c>
      <c r="R38" s="18"/>
      <c r="S38" s="18"/>
      <c r="T38" s="18" t="s">
        <v>259</v>
      </c>
    </row>
    <row r="39" spans="1:20" x14ac:dyDescent="0.3">
      <c r="A39" s="4">
        <v>35</v>
      </c>
      <c r="B39" s="17"/>
      <c r="C39" s="18"/>
      <c r="D39" s="18"/>
      <c r="E39" s="19"/>
      <c r="F39" s="18"/>
      <c r="G39" s="19"/>
      <c r="H39" s="19"/>
      <c r="I39" s="57">
        <f t="shared" si="0"/>
        <v>0</v>
      </c>
      <c r="J39" s="18"/>
      <c r="K39" s="18"/>
      <c r="L39" s="18"/>
      <c r="M39" s="18"/>
      <c r="N39" s="18"/>
      <c r="O39" s="18"/>
      <c r="P39" s="24">
        <v>43570</v>
      </c>
      <c r="Q39" s="18" t="s">
        <v>74</v>
      </c>
      <c r="R39" s="18"/>
      <c r="S39" s="18"/>
      <c r="T39" s="18" t="s">
        <v>259</v>
      </c>
    </row>
    <row r="40" spans="1:20" x14ac:dyDescent="0.3">
      <c r="A40" s="4">
        <v>36</v>
      </c>
      <c r="B40" s="17"/>
      <c r="C40" s="18"/>
      <c r="D40" s="18"/>
      <c r="E40" s="19"/>
      <c r="F40" s="18"/>
      <c r="G40" s="19"/>
      <c r="H40" s="19"/>
      <c r="I40" s="57">
        <f t="shared" si="0"/>
        <v>0</v>
      </c>
      <c r="J40" s="18"/>
      <c r="K40" s="18"/>
      <c r="L40" s="18"/>
      <c r="M40" s="18"/>
      <c r="N40" s="18"/>
      <c r="O40" s="18"/>
      <c r="P40" s="24">
        <v>43571</v>
      </c>
      <c r="Q40" s="18" t="s">
        <v>75</v>
      </c>
      <c r="R40" s="18"/>
      <c r="S40" s="18"/>
      <c r="T40" s="18" t="s">
        <v>259</v>
      </c>
    </row>
    <row r="41" spans="1:20" x14ac:dyDescent="0.3">
      <c r="A41" s="4">
        <v>37</v>
      </c>
      <c r="B41" s="17" t="s">
        <v>62</v>
      </c>
      <c r="C41" s="18" t="s">
        <v>135</v>
      </c>
      <c r="D41" s="18" t="s">
        <v>25</v>
      </c>
      <c r="E41" s="19" t="s">
        <v>136</v>
      </c>
      <c r="F41" s="18" t="s">
        <v>85</v>
      </c>
      <c r="G41" s="19">
        <v>27</v>
      </c>
      <c r="H41" s="19">
        <v>26</v>
      </c>
      <c r="I41" s="57">
        <f t="shared" si="0"/>
        <v>53</v>
      </c>
      <c r="J41" s="18" t="s">
        <v>324</v>
      </c>
      <c r="K41" s="18" t="s">
        <v>242</v>
      </c>
      <c r="L41" s="18" t="s">
        <v>243</v>
      </c>
      <c r="M41" s="18">
        <v>8753973932</v>
      </c>
      <c r="N41" s="18" t="s">
        <v>293</v>
      </c>
      <c r="O41" s="18" t="s">
        <v>294</v>
      </c>
      <c r="P41" s="24">
        <v>43572</v>
      </c>
      <c r="Q41" s="18" t="s">
        <v>76</v>
      </c>
      <c r="R41" s="18">
        <v>28</v>
      </c>
      <c r="S41" s="18" t="s">
        <v>233</v>
      </c>
      <c r="T41" s="18"/>
    </row>
    <row r="42" spans="1:20" x14ac:dyDescent="0.3">
      <c r="A42" s="4">
        <v>38</v>
      </c>
      <c r="B42" s="17" t="s">
        <v>62</v>
      </c>
      <c r="C42" s="18" t="s">
        <v>137</v>
      </c>
      <c r="D42" s="18" t="s">
        <v>25</v>
      </c>
      <c r="E42" s="19" t="s">
        <v>138</v>
      </c>
      <c r="F42" s="18" t="s">
        <v>85</v>
      </c>
      <c r="G42" s="19">
        <v>22</v>
      </c>
      <c r="H42" s="19">
        <v>19</v>
      </c>
      <c r="I42" s="57">
        <f t="shared" si="0"/>
        <v>41</v>
      </c>
      <c r="J42" s="18" t="s">
        <v>325</v>
      </c>
      <c r="K42" s="18" t="s">
        <v>296</v>
      </c>
      <c r="L42" s="18" t="s">
        <v>297</v>
      </c>
      <c r="M42" s="18">
        <v>9401450471</v>
      </c>
      <c r="N42" s="18" t="s">
        <v>326</v>
      </c>
      <c r="O42" s="18" t="s">
        <v>299</v>
      </c>
      <c r="P42" s="24">
        <v>43572</v>
      </c>
      <c r="Q42" s="18" t="s">
        <v>76</v>
      </c>
      <c r="R42" s="18">
        <v>39</v>
      </c>
      <c r="S42" s="18" t="s">
        <v>233</v>
      </c>
      <c r="T42" s="18"/>
    </row>
    <row r="43" spans="1:20" x14ac:dyDescent="0.3">
      <c r="A43" s="4">
        <v>39</v>
      </c>
      <c r="B43" s="17" t="s">
        <v>62</v>
      </c>
      <c r="C43" s="18" t="s">
        <v>139</v>
      </c>
      <c r="D43" s="18" t="s">
        <v>23</v>
      </c>
      <c r="E43" s="19" t="s">
        <v>140</v>
      </c>
      <c r="F43" s="18" t="s">
        <v>80</v>
      </c>
      <c r="G43" s="19">
        <v>26</v>
      </c>
      <c r="H43" s="19">
        <v>10</v>
      </c>
      <c r="I43" s="57">
        <f t="shared" si="0"/>
        <v>36</v>
      </c>
      <c r="J43" s="18" t="s">
        <v>327</v>
      </c>
      <c r="K43" s="18" t="s">
        <v>328</v>
      </c>
      <c r="L43" s="18" t="s">
        <v>297</v>
      </c>
      <c r="M43" s="18">
        <v>9401450471</v>
      </c>
      <c r="N43" s="18" t="s">
        <v>275</v>
      </c>
      <c r="O43" s="18">
        <v>9859654478</v>
      </c>
      <c r="P43" s="24">
        <v>43572</v>
      </c>
      <c r="Q43" s="18" t="s">
        <v>76</v>
      </c>
      <c r="R43" s="18">
        <v>40</v>
      </c>
      <c r="S43" s="18" t="s">
        <v>233</v>
      </c>
      <c r="T43" s="18"/>
    </row>
    <row r="44" spans="1:20" x14ac:dyDescent="0.3">
      <c r="A44" s="4">
        <v>40</v>
      </c>
      <c r="B44" s="17" t="s">
        <v>63</v>
      </c>
      <c r="C44" s="18" t="s">
        <v>141</v>
      </c>
      <c r="D44" s="18" t="s">
        <v>25</v>
      </c>
      <c r="E44" s="19" t="s">
        <v>142</v>
      </c>
      <c r="F44" s="18" t="s">
        <v>85</v>
      </c>
      <c r="G44" s="19">
        <v>21</v>
      </c>
      <c r="H44" s="19">
        <v>21</v>
      </c>
      <c r="I44" s="57">
        <f t="shared" si="0"/>
        <v>42</v>
      </c>
      <c r="J44" s="18" t="s">
        <v>329</v>
      </c>
      <c r="K44" s="18" t="s">
        <v>330</v>
      </c>
      <c r="L44" s="18" t="s">
        <v>331</v>
      </c>
      <c r="M44" s="18">
        <v>9859840253</v>
      </c>
      <c r="N44" s="18" t="s">
        <v>332</v>
      </c>
      <c r="O44" s="18" t="s">
        <v>333</v>
      </c>
      <c r="P44" s="24">
        <v>43572</v>
      </c>
      <c r="Q44" s="18" t="s">
        <v>76</v>
      </c>
      <c r="R44" s="18">
        <v>29</v>
      </c>
      <c r="S44" s="18" t="s">
        <v>238</v>
      </c>
      <c r="T44" s="18"/>
    </row>
    <row r="45" spans="1:20" x14ac:dyDescent="0.3">
      <c r="A45" s="4">
        <v>41</v>
      </c>
      <c r="B45" s="17" t="s">
        <v>63</v>
      </c>
      <c r="C45" s="18" t="s">
        <v>143</v>
      </c>
      <c r="D45" s="18" t="s">
        <v>23</v>
      </c>
      <c r="E45" s="19">
        <v>18030111109</v>
      </c>
      <c r="F45" s="18" t="s">
        <v>96</v>
      </c>
      <c r="G45" s="19">
        <v>0</v>
      </c>
      <c r="H45" s="19">
        <v>47</v>
      </c>
      <c r="I45" s="57">
        <f t="shared" si="0"/>
        <v>47</v>
      </c>
      <c r="J45" s="18" t="s">
        <v>334</v>
      </c>
      <c r="K45" s="18" t="s">
        <v>330</v>
      </c>
      <c r="L45" s="18" t="s">
        <v>331</v>
      </c>
      <c r="M45" s="18">
        <v>9859840253</v>
      </c>
      <c r="N45" s="18" t="s">
        <v>335</v>
      </c>
      <c r="O45" s="18">
        <v>9706584061</v>
      </c>
      <c r="P45" s="24">
        <v>43572</v>
      </c>
      <c r="Q45" s="18" t="s">
        <v>76</v>
      </c>
      <c r="R45" s="18">
        <v>29</v>
      </c>
      <c r="S45" s="18" t="s">
        <v>238</v>
      </c>
      <c r="T45" s="18"/>
    </row>
    <row r="46" spans="1:20" ht="33" x14ac:dyDescent="0.3">
      <c r="A46" s="4">
        <v>42</v>
      </c>
      <c r="B46" s="17" t="s">
        <v>63</v>
      </c>
      <c r="C46" s="18" t="s">
        <v>144</v>
      </c>
      <c r="D46" s="18" t="s">
        <v>23</v>
      </c>
      <c r="E46" s="19">
        <v>18030114804</v>
      </c>
      <c r="F46" s="18" t="s">
        <v>96</v>
      </c>
      <c r="G46" s="19">
        <v>10</v>
      </c>
      <c r="H46" s="19">
        <v>9</v>
      </c>
      <c r="I46" s="57">
        <f t="shared" si="0"/>
        <v>19</v>
      </c>
      <c r="J46" s="18" t="s">
        <v>336</v>
      </c>
      <c r="K46" s="18" t="s">
        <v>330</v>
      </c>
      <c r="L46" s="18" t="s">
        <v>331</v>
      </c>
      <c r="M46" s="18">
        <v>9859840253</v>
      </c>
      <c r="N46" s="18" t="s">
        <v>335</v>
      </c>
      <c r="O46" s="18">
        <v>9706584061</v>
      </c>
      <c r="P46" s="24">
        <v>43572</v>
      </c>
      <c r="Q46" s="18" t="s">
        <v>76</v>
      </c>
      <c r="R46" s="18">
        <v>29</v>
      </c>
      <c r="S46" s="18" t="s">
        <v>238</v>
      </c>
      <c r="T46" s="18"/>
    </row>
    <row r="47" spans="1:20" ht="33" x14ac:dyDescent="0.3">
      <c r="A47" s="4">
        <v>43</v>
      </c>
      <c r="B47" s="17" t="s">
        <v>63</v>
      </c>
      <c r="C47" s="18" t="s">
        <v>145</v>
      </c>
      <c r="D47" s="18" t="s">
        <v>23</v>
      </c>
      <c r="E47" s="19" t="s">
        <v>146</v>
      </c>
      <c r="F47" s="18" t="s">
        <v>80</v>
      </c>
      <c r="G47" s="19">
        <v>26</v>
      </c>
      <c r="H47" s="19">
        <v>18</v>
      </c>
      <c r="I47" s="57">
        <f t="shared" si="0"/>
        <v>44</v>
      </c>
      <c r="J47" s="18" t="s">
        <v>337</v>
      </c>
      <c r="K47" s="18" t="s">
        <v>330</v>
      </c>
      <c r="L47" s="18" t="s">
        <v>331</v>
      </c>
      <c r="M47" s="18">
        <v>9859840253</v>
      </c>
      <c r="N47" s="18" t="s">
        <v>335</v>
      </c>
      <c r="O47" s="18">
        <v>9706584061</v>
      </c>
      <c r="P47" s="24">
        <v>43572</v>
      </c>
      <c r="Q47" s="18" t="s">
        <v>76</v>
      </c>
      <c r="R47" s="18">
        <v>29</v>
      </c>
      <c r="S47" s="18" t="s">
        <v>238</v>
      </c>
      <c r="T47" s="18"/>
    </row>
    <row r="48" spans="1:20" x14ac:dyDescent="0.3">
      <c r="A48" s="4">
        <v>44</v>
      </c>
      <c r="B48" s="17" t="s">
        <v>62</v>
      </c>
      <c r="C48" s="18" t="s">
        <v>147</v>
      </c>
      <c r="D48" s="18" t="s">
        <v>25</v>
      </c>
      <c r="E48" s="19" t="s">
        <v>148</v>
      </c>
      <c r="F48" s="18" t="s">
        <v>85</v>
      </c>
      <c r="G48" s="19">
        <v>44</v>
      </c>
      <c r="H48" s="19">
        <v>52</v>
      </c>
      <c r="I48" s="57">
        <f t="shared" si="0"/>
        <v>96</v>
      </c>
      <c r="J48" s="18" t="s">
        <v>338</v>
      </c>
      <c r="K48" s="18" t="s">
        <v>339</v>
      </c>
      <c r="L48" s="18" t="s">
        <v>236</v>
      </c>
      <c r="M48" s="18">
        <v>8876786550</v>
      </c>
      <c r="N48" s="18" t="s">
        <v>237</v>
      </c>
      <c r="O48" s="18" t="s">
        <v>340</v>
      </c>
      <c r="P48" s="24">
        <v>43573</v>
      </c>
      <c r="Q48" s="18" t="s">
        <v>77</v>
      </c>
      <c r="R48" s="18">
        <v>27</v>
      </c>
      <c r="S48" s="18" t="s">
        <v>233</v>
      </c>
      <c r="T48" s="18"/>
    </row>
    <row r="49" spans="1:20" x14ac:dyDescent="0.3">
      <c r="A49" s="4">
        <v>45</v>
      </c>
      <c r="B49" s="17" t="s">
        <v>62</v>
      </c>
      <c r="C49" s="18" t="s">
        <v>149</v>
      </c>
      <c r="D49" s="18" t="s">
        <v>25</v>
      </c>
      <c r="E49" s="19" t="s">
        <v>150</v>
      </c>
      <c r="F49" s="18" t="s">
        <v>85</v>
      </c>
      <c r="G49" s="19">
        <v>54</v>
      </c>
      <c r="H49" s="19">
        <v>69</v>
      </c>
      <c r="I49" s="57">
        <f t="shared" si="0"/>
        <v>123</v>
      </c>
      <c r="J49" s="18" t="s">
        <v>341</v>
      </c>
      <c r="K49" s="18" t="s">
        <v>339</v>
      </c>
      <c r="L49" s="18" t="s">
        <v>236</v>
      </c>
      <c r="M49" s="18">
        <v>8876786550</v>
      </c>
      <c r="N49" s="18" t="s">
        <v>237</v>
      </c>
      <c r="O49" s="18" t="s">
        <v>340</v>
      </c>
      <c r="P49" s="24">
        <v>43573</v>
      </c>
      <c r="Q49" s="18" t="s">
        <v>77</v>
      </c>
      <c r="R49" s="18">
        <v>27</v>
      </c>
      <c r="S49" s="18" t="s">
        <v>233</v>
      </c>
      <c r="T49" s="18"/>
    </row>
    <row r="50" spans="1:20" x14ac:dyDescent="0.3">
      <c r="A50" s="4">
        <v>46</v>
      </c>
      <c r="B50" s="17" t="s">
        <v>63</v>
      </c>
      <c r="C50" s="18" t="s">
        <v>151</v>
      </c>
      <c r="D50" s="18" t="s">
        <v>23</v>
      </c>
      <c r="E50" s="19" t="s">
        <v>152</v>
      </c>
      <c r="F50" s="18" t="s">
        <v>80</v>
      </c>
      <c r="G50" s="19">
        <v>27</v>
      </c>
      <c r="H50" s="19">
        <v>41</v>
      </c>
      <c r="I50" s="57">
        <f t="shared" si="0"/>
        <v>68</v>
      </c>
      <c r="J50" s="18" t="s">
        <v>342</v>
      </c>
      <c r="K50" s="18" t="s">
        <v>302</v>
      </c>
      <c r="L50" s="18" t="s">
        <v>303</v>
      </c>
      <c r="M50" s="18">
        <v>8486172209</v>
      </c>
      <c r="N50" s="18" t="s">
        <v>322</v>
      </c>
      <c r="O50" s="18">
        <v>8876029398</v>
      </c>
      <c r="P50" s="24">
        <v>43573</v>
      </c>
      <c r="Q50" s="18" t="s">
        <v>77</v>
      </c>
      <c r="R50" s="18">
        <v>5</v>
      </c>
      <c r="S50" s="18" t="s">
        <v>238</v>
      </c>
      <c r="T50" s="18"/>
    </row>
    <row r="51" spans="1:20" ht="33" x14ac:dyDescent="0.3">
      <c r="A51" s="4">
        <v>47</v>
      </c>
      <c r="B51" s="17" t="s">
        <v>63</v>
      </c>
      <c r="C51" s="18" t="s">
        <v>153</v>
      </c>
      <c r="D51" s="18" t="s">
        <v>23</v>
      </c>
      <c r="E51" s="19" t="s">
        <v>154</v>
      </c>
      <c r="F51" s="18" t="s">
        <v>96</v>
      </c>
      <c r="G51" s="19">
        <v>54</v>
      </c>
      <c r="H51" s="19">
        <v>0</v>
      </c>
      <c r="I51" s="57">
        <f t="shared" si="0"/>
        <v>54</v>
      </c>
      <c r="J51" s="18" t="s">
        <v>343</v>
      </c>
      <c r="K51" s="18" t="s">
        <v>302</v>
      </c>
      <c r="L51" s="18" t="s">
        <v>303</v>
      </c>
      <c r="M51" s="18">
        <v>8486172209</v>
      </c>
      <c r="N51" s="18" t="s">
        <v>344</v>
      </c>
      <c r="O51" s="18">
        <v>9401156253</v>
      </c>
      <c r="P51" s="24">
        <v>43573</v>
      </c>
      <c r="Q51" s="18" t="s">
        <v>77</v>
      </c>
      <c r="R51" s="18">
        <v>5</v>
      </c>
      <c r="S51" s="18" t="s">
        <v>238</v>
      </c>
      <c r="T51" s="18"/>
    </row>
    <row r="52" spans="1:20" x14ac:dyDescent="0.3">
      <c r="A52" s="4">
        <v>48</v>
      </c>
      <c r="B52" s="17"/>
      <c r="C52" s="18"/>
      <c r="D52" s="18"/>
      <c r="E52" s="19"/>
      <c r="F52" s="18"/>
      <c r="G52" s="19"/>
      <c r="H52" s="19"/>
      <c r="I52" s="57">
        <f t="shared" si="0"/>
        <v>0</v>
      </c>
      <c r="J52" s="18"/>
      <c r="K52" s="18"/>
      <c r="L52" s="18"/>
      <c r="M52" s="18"/>
      <c r="N52" s="18"/>
      <c r="O52" s="18"/>
      <c r="P52" s="24">
        <v>43574</v>
      </c>
      <c r="Q52" s="18" t="s">
        <v>232</v>
      </c>
      <c r="R52" s="18"/>
      <c r="S52" s="18"/>
      <c r="T52" s="18" t="s">
        <v>259</v>
      </c>
    </row>
    <row r="53" spans="1:20" x14ac:dyDescent="0.3">
      <c r="A53" s="4">
        <v>49</v>
      </c>
      <c r="B53" s="17" t="s">
        <v>62</v>
      </c>
      <c r="C53" s="18" t="s">
        <v>155</v>
      </c>
      <c r="D53" s="18" t="s">
        <v>25</v>
      </c>
      <c r="E53" s="19" t="s">
        <v>156</v>
      </c>
      <c r="F53" s="18" t="s">
        <v>85</v>
      </c>
      <c r="G53" s="19">
        <v>60</v>
      </c>
      <c r="H53" s="19">
        <v>72</v>
      </c>
      <c r="I53" s="57">
        <f t="shared" si="0"/>
        <v>132</v>
      </c>
      <c r="J53" s="18" t="s">
        <v>345</v>
      </c>
      <c r="K53" s="18" t="s">
        <v>339</v>
      </c>
      <c r="L53" s="18" t="s">
        <v>236</v>
      </c>
      <c r="M53" s="18">
        <v>8876786550</v>
      </c>
      <c r="N53" s="18" t="s">
        <v>346</v>
      </c>
      <c r="O53" s="18" t="s">
        <v>347</v>
      </c>
      <c r="P53" s="24">
        <v>43575</v>
      </c>
      <c r="Q53" s="18" t="s">
        <v>239</v>
      </c>
      <c r="R53" s="18">
        <v>27</v>
      </c>
      <c r="S53" s="18" t="s">
        <v>233</v>
      </c>
      <c r="T53" s="18"/>
    </row>
    <row r="54" spans="1:20" x14ac:dyDescent="0.3">
      <c r="A54" s="4">
        <v>50</v>
      </c>
      <c r="B54" s="17" t="s">
        <v>63</v>
      </c>
      <c r="C54" s="18" t="s">
        <v>157</v>
      </c>
      <c r="D54" s="18" t="s">
        <v>25</v>
      </c>
      <c r="E54" s="19" t="s">
        <v>158</v>
      </c>
      <c r="F54" s="18" t="s">
        <v>85</v>
      </c>
      <c r="G54" s="19">
        <v>7</v>
      </c>
      <c r="H54" s="19">
        <v>9</v>
      </c>
      <c r="I54" s="57">
        <f t="shared" si="0"/>
        <v>16</v>
      </c>
      <c r="J54" s="18" t="s">
        <v>348</v>
      </c>
      <c r="K54" s="18" t="s">
        <v>317</v>
      </c>
      <c r="L54" s="18" t="s">
        <v>303</v>
      </c>
      <c r="M54" s="18">
        <v>8486172209</v>
      </c>
      <c r="N54" s="18" t="s">
        <v>349</v>
      </c>
      <c r="O54" s="18" t="s">
        <v>350</v>
      </c>
      <c r="P54" s="24">
        <v>43575</v>
      </c>
      <c r="Q54" s="18" t="s">
        <v>239</v>
      </c>
      <c r="R54" s="18">
        <v>1</v>
      </c>
      <c r="S54" s="18" t="s">
        <v>238</v>
      </c>
      <c r="T54" s="18"/>
    </row>
    <row r="55" spans="1:20" x14ac:dyDescent="0.3">
      <c r="A55" s="4">
        <v>51</v>
      </c>
      <c r="B55" s="17" t="s">
        <v>63</v>
      </c>
      <c r="C55" s="18" t="s">
        <v>159</v>
      </c>
      <c r="D55" s="18" t="s">
        <v>25</v>
      </c>
      <c r="E55" s="19" t="s">
        <v>160</v>
      </c>
      <c r="F55" s="18" t="s">
        <v>85</v>
      </c>
      <c r="G55" s="19">
        <v>6</v>
      </c>
      <c r="H55" s="19">
        <v>4</v>
      </c>
      <c r="I55" s="57">
        <f t="shared" si="0"/>
        <v>10</v>
      </c>
      <c r="J55" s="18" t="s">
        <v>351</v>
      </c>
      <c r="K55" s="18" t="s">
        <v>317</v>
      </c>
      <c r="L55" s="18" t="s">
        <v>303</v>
      </c>
      <c r="M55" s="18">
        <v>8486172209</v>
      </c>
      <c r="N55" s="18" t="s">
        <v>349</v>
      </c>
      <c r="O55" s="18" t="s">
        <v>350</v>
      </c>
      <c r="P55" s="24">
        <v>43575</v>
      </c>
      <c r="Q55" s="18" t="s">
        <v>239</v>
      </c>
      <c r="R55" s="18">
        <v>1</v>
      </c>
      <c r="S55" s="18" t="s">
        <v>238</v>
      </c>
      <c r="T55" s="18"/>
    </row>
    <row r="56" spans="1:20" x14ac:dyDescent="0.3">
      <c r="A56" s="4">
        <v>52</v>
      </c>
      <c r="B56" s="17" t="s">
        <v>63</v>
      </c>
      <c r="C56" s="18" t="s">
        <v>161</v>
      </c>
      <c r="D56" s="18" t="s">
        <v>25</v>
      </c>
      <c r="E56" s="19" t="s">
        <v>162</v>
      </c>
      <c r="F56" s="18" t="s">
        <v>85</v>
      </c>
      <c r="G56" s="19">
        <v>15</v>
      </c>
      <c r="H56" s="19">
        <v>14</v>
      </c>
      <c r="I56" s="57">
        <f t="shared" si="0"/>
        <v>29</v>
      </c>
      <c r="J56" s="18" t="s">
        <v>352</v>
      </c>
      <c r="K56" s="18" t="s">
        <v>317</v>
      </c>
      <c r="L56" s="18" t="s">
        <v>303</v>
      </c>
      <c r="M56" s="18">
        <v>8486172209</v>
      </c>
      <c r="N56" s="18" t="s">
        <v>353</v>
      </c>
      <c r="O56" s="18" t="s">
        <v>354</v>
      </c>
      <c r="P56" s="24">
        <v>43575</v>
      </c>
      <c r="Q56" s="18" t="s">
        <v>239</v>
      </c>
      <c r="R56" s="18">
        <v>1</v>
      </c>
      <c r="S56" s="18" t="s">
        <v>238</v>
      </c>
      <c r="T56" s="18"/>
    </row>
    <row r="57" spans="1:20" x14ac:dyDescent="0.3">
      <c r="A57" s="4">
        <v>53</v>
      </c>
      <c r="B57" s="17" t="s">
        <v>63</v>
      </c>
      <c r="C57" s="18" t="s">
        <v>163</v>
      </c>
      <c r="D57" s="18" t="s">
        <v>25</v>
      </c>
      <c r="E57" s="19" t="s">
        <v>164</v>
      </c>
      <c r="F57" s="18" t="s">
        <v>85</v>
      </c>
      <c r="G57" s="19">
        <v>47</v>
      </c>
      <c r="H57" s="19">
        <v>54</v>
      </c>
      <c r="I57" s="57">
        <f t="shared" si="0"/>
        <v>101</v>
      </c>
      <c r="J57" s="18" t="s">
        <v>355</v>
      </c>
      <c r="K57" s="18" t="s">
        <v>317</v>
      </c>
      <c r="L57" s="18" t="s">
        <v>303</v>
      </c>
      <c r="M57" s="18">
        <v>8486172209</v>
      </c>
      <c r="N57" s="18" t="s">
        <v>231</v>
      </c>
      <c r="O57" s="18" t="s">
        <v>356</v>
      </c>
      <c r="P57" s="24">
        <v>43575</v>
      </c>
      <c r="Q57" s="18" t="s">
        <v>239</v>
      </c>
      <c r="R57" s="18">
        <v>3</v>
      </c>
      <c r="S57" s="18" t="s">
        <v>238</v>
      </c>
      <c r="T57" s="18"/>
    </row>
    <row r="58" spans="1:20" x14ac:dyDescent="0.3">
      <c r="A58" s="4">
        <v>54</v>
      </c>
      <c r="B58" s="17"/>
      <c r="C58" s="18"/>
      <c r="D58" s="18"/>
      <c r="E58" s="19"/>
      <c r="F58" s="18"/>
      <c r="G58" s="19"/>
      <c r="H58" s="19"/>
      <c r="I58" s="57">
        <f t="shared" si="0"/>
        <v>0</v>
      </c>
      <c r="J58" s="18"/>
      <c r="K58" s="18"/>
      <c r="L58" s="18"/>
      <c r="M58" s="18"/>
      <c r="N58" s="18"/>
      <c r="O58" s="18"/>
      <c r="P58" s="24">
        <v>43576</v>
      </c>
      <c r="Q58" s="18" t="s">
        <v>258</v>
      </c>
      <c r="R58" s="18"/>
      <c r="S58" s="18"/>
      <c r="T58" s="18"/>
    </row>
    <row r="59" spans="1:20" x14ac:dyDescent="0.3">
      <c r="A59" s="4">
        <v>55</v>
      </c>
      <c r="B59" s="17" t="s">
        <v>62</v>
      </c>
      <c r="C59" s="18" t="s">
        <v>165</v>
      </c>
      <c r="D59" s="18" t="s">
        <v>25</v>
      </c>
      <c r="E59" s="19" t="s">
        <v>166</v>
      </c>
      <c r="F59" s="18" t="s">
        <v>85</v>
      </c>
      <c r="G59" s="19">
        <v>11</v>
      </c>
      <c r="H59" s="19">
        <v>7</v>
      </c>
      <c r="I59" s="57">
        <f t="shared" si="0"/>
        <v>18</v>
      </c>
      <c r="J59" s="18" t="s">
        <v>357</v>
      </c>
      <c r="K59" s="18" t="s">
        <v>330</v>
      </c>
      <c r="L59" s="18" t="s">
        <v>331</v>
      </c>
      <c r="M59" s="18">
        <v>9859840253</v>
      </c>
      <c r="N59" s="18" t="s">
        <v>358</v>
      </c>
      <c r="O59" s="18" t="s">
        <v>359</v>
      </c>
      <c r="P59" s="24">
        <v>43577</v>
      </c>
      <c r="Q59" s="18" t="s">
        <v>74</v>
      </c>
      <c r="R59" s="18">
        <v>29</v>
      </c>
      <c r="S59" s="18" t="s">
        <v>233</v>
      </c>
      <c r="T59" s="18"/>
    </row>
    <row r="60" spans="1:20" x14ac:dyDescent="0.3">
      <c r="A60" s="4">
        <v>56</v>
      </c>
      <c r="B60" s="17" t="s">
        <v>62</v>
      </c>
      <c r="C60" s="18" t="s">
        <v>167</v>
      </c>
      <c r="D60" s="18" t="s">
        <v>25</v>
      </c>
      <c r="E60" s="19" t="s">
        <v>168</v>
      </c>
      <c r="F60" s="18" t="s">
        <v>85</v>
      </c>
      <c r="G60" s="19">
        <v>20</v>
      </c>
      <c r="H60" s="19">
        <v>17</v>
      </c>
      <c r="I60" s="57">
        <f t="shared" si="0"/>
        <v>37</v>
      </c>
      <c r="J60" s="18" t="s">
        <v>360</v>
      </c>
      <c r="K60" s="18" t="s">
        <v>361</v>
      </c>
      <c r="L60" s="18" t="s">
        <v>362</v>
      </c>
      <c r="M60" s="18">
        <v>8473801811</v>
      </c>
      <c r="N60" s="18" t="s">
        <v>363</v>
      </c>
      <c r="O60" s="18" t="s">
        <v>364</v>
      </c>
      <c r="P60" s="24">
        <v>43577</v>
      </c>
      <c r="Q60" s="18" t="s">
        <v>74</v>
      </c>
      <c r="R60" s="18">
        <v>32</v>
      </c>
      <c r="S60" s="18" t="s">
        <v>233</v>
      </c>
      <c r="T60" s="18"/>
    </row>
    <row r="61" spans="1:20" x14ac:dyDescent="0.3">
      <c r="A61" s="4">
        <v>57</v>
      </c>
      <c r="B61" s="17" t="s">
        <v>62</v>
      </c>
      <c r="C61" s="18" t="s">
        <v>169</v>
      </c>
      <c r="D61" s="18" t="s">
        <v>23</v>
      </c>
      <c r="E61" s="19" t="s">
        <v>170</v>
      </c>
      <c r="F61" s="18" t="s">
        <v>80</v>
      </c>
      <c r="G61" s="19">
        <v>30</v>
      </c>
      <c r="H61" s="19">
        <v>21</v>
      </c>
      <c r="I61" s="57">
        <f t="shared" si="0"/>
        <v>51</v>
      </c>
      <c r="J61" s="18" t="s">
        <v>365</v>
      </c>
      <c r="K61" s="18" t="s">
        <v>330</v>
      </c>
      <c r="L61" s="18" t="s">
        <v>331</v>
      </c>
      <c r="M61" s="18">
        <v>9859840253</v>
      </c>
      <c r="N61" s="18" t="s">
        <v>366</v>
      </c>
      <c r="O61" s="18">
        <v>9577616096</v>
      </c>
      <c r="P61" s="24">
        <v>43577</v>
      </c>
      <c r="Q61" s="18" t="s">
        <v>74</v>
      </c>
      <c r="R61" s="18">
        <v>29</v>
      </c>
      <c r="S61" s="18" t="s">
        <v>233</v>
      </c>
      <c r="T61" s="18"/>
    </row>
    <row r="62" spans="1:20" x14ac:dyDescent="0.3">
      <c r="A62" s="4">
        <v>58</v>
      </c>
      <c r="B62" s="17" t="s">
        <v>63</v>
      </c>
      <c r="C62" s="18" t="s">
        <v>171</v>
      </c>
      <c r="D62" s="18" t="s">
        <v>23</v>
      </c>
      <c r="E62" s="19" t="s">
        <v>172</v>
      </c>
      <c r="F62" s="18" t="s">
        <v>80</v>
      </c>
      <c r="G62" s="19">
        <v>15</v>
      </c>
      <c r="H62" s="19">
        <v>13</v>
      </c>
      <c r="I62" s="57">
        <f t="shared" si="0"/>
        <v>28</v>
      </c>
      <c r="J62" s="18" t="s">
        <v>367</v>
      </c>
      <c r="K62" s="18" t="s">
        <v>267</v>
      </c>
      <c r="L62" s="18" t="s">
        <v>268</v>
      </c>
      <c r="M62" s="18">
        <v>7399791864</v>
      </c>
      <c r="N62" s="18" t="s">
        <v>368</v>
      </c>
      <c r="O62" s="18">
        <v>9954457871</v>
      </c>
      <c r="P62" s="24">
        <v>43577</v>
      </c>
      <c r="Q62" s="18" t="s">
        <v>74</v>
      </c>
      <c r="R62" s="18">
        <v>39</v>
      </c>
      <c r="S62" s="18" t="s">
        <v>238</v>
      </c>
      <c r="T62" s="18"/>
    </row>
    <row r="63" spans="1:20" x14ac:dyDescent="0.3">
      <c r="A63" s="4">
        <v>59</v>
      </c>
      <c r="B63" s="17" t="s">
        <v>63</v>
      </c>
      <c r="C63" s="18" t="s">
        <v>173</v>
      </c>
      <c r="D63" s="18" t="s">
        <v>23</v>
      </c>
      <c r="E63" s="19" t="s">
        <v>174</v>
      </c>
      <c r="F63" s="18" t="s">
        <v>80</v>
      </c>
      <c r="G63" s="19">
        <v>18</v>
      </c>
      <c r="H63" s="19">
        <v>16</v>
      </c>
      <c r="I63" s="57">
        <f t="shared" si="0"/>
        <v>34</v>
      </c>
      <c r="J63" s="18" t="s">
        <v>369</v>
      </c>
      <c r="K63" s="18" t="s">
        <v>274</v>
      </c>
      <c r="L63" s="18" t="s">
        <v>275</v>
      </c>
      <c r="M63" s="18">
        <v>9365565964</v>
      </c>
      <c r="N63" s="18" t="s">
        <v>370</v>
      </c>
      <c r="O63" s="18">
        <v>7896357968</v>
      </c>
      <c r="P63" s="24">
        <v>43577</v>
      </c>
      <c r="Q63" s="18" t="s">
        <v>74</v>
      </c>
      <c r="R63" s="18">
        <v>38</v>
      </c>
      <c r="S63" s="18" t="s">
        <v>238</v>
      </c>
      <c r="T63" s="18"/>
    </row>
    <row r="64" spans="1:20" ht="33" x14ac:dyDescent="0.3">
      <c r="A64" s="4">
        <v>60</v>
      </c>
      <c r="B64" s="17" t="s">
        <v>63</v>
      </c>
      <c r="C64" s="18" t="s">
        <v>175</v>
      </c>
      <c r="D64" s="18" t="s">
        <v>23</v>
      </c>
      <c r="E64" s="19" t="s">
        <v>176</v>
      </c>
      <c r="F64" s="18" t="s">
        <v>80</v>
      </c>
      <c r="G64" s="19">
        <v>21</v>
      </c>
      <c r="H64" s="19">
        <v>30</v>
      </c>
      <c r="I64" s="57">
        <f t="shared" si="0"/>
        <v>51</v>
      </c>
      <c r="J64" s="18" t="s">
        <v>371</v>
      </c>
      <c r="K64" s="18" t="s">
        <v>274</v>
      </c>
      <c r="L64" s="18" t="s">
        <v>275</v>
      </c>
      <c r="M64" s="18">
        <v>9365565964</v>
      </c>
      <c r="N64" s="18" t="s">
        <v>370</v>
      </c>
      <c r="O64" s="18">
        <v>7896357968</v>
      </c>
      <c r="P64" s="24">
        <v>43577</v>
      </c>
      <c r="Q64" s="18" t="s">
        <v>74</v>
      </c>
      <c r="R64" s="18">
        <v>38</v>
      </c>
      <c r="S64" s="18" t="s">
        <v>238</v>
      </c>
      <c r="T64" s="18"/>
    </row>
    <row r="65" spans="1:20" x14ac:dyDescent="0.3">
      <c r="A65" s="4">
        <v>61</v>
      </c>
      <c r="B65" s="17" t="s">
        <v>62</v>
      </c>
      <c r="C65" s="18" t="s">
        <v>177</v>
      </c>
      <c r="D65" s="18" t="s">
        <v>25</v>
      </c>
      <c r="E65" s="19" t="s">
        <v>178</v>
      </c>
      <c r="F65" s="18" t="s">
        <v>85</v>
      </c>
      <c r="G65" s="19">
        <v>23</v>
      </c>
      <c r="H65" s="19">
        <v>25</v>
      </c>
      <c r="I65" s="57">
        <f t="shared" si="0"/>
        <v>48</v>
      </c>
      <c r="J65" s="18" t="s">
        <v>372</v>
      </c>
      <c r="K65" s="18" t="s">
        <v>373</v>
      </c>
      <c r="L65" s="18" t="s">
        <v>374</v>
      </c>
      <c r="M65" s="18">
        <v>9707920324</v>
      </c>
      <c r="N65" s="18" t="s">
        <v>375</v>
      </c>
      <c r="O65" s="18" t="s">
        <v>376</v>
      </c>
      <c r="P65" s="24">
        <v>43578</v>
      </c>
      <c r="Q65" s="18" t="s">
        <v>75</v>
      </c>
      <c r="R65" s="18">
        <v>26</v>
      </c>
      <c r="S65" s="18" t="s">
        <v>233</v>
      </c>
      <c r="T65" s="18"/>
    </row>
    <row r="66" spans="1:20" x14ac:dyDescent="0.3">
      <c r="A66" s="4">
        <v>62</v>
      </c>
      <c r="B66" s="17" t="s">
        <v>62</v>
      </c>
      <c r="C66" s="18" t="s">
        <v>179</v>
      </c>
      <c r="D66" s="18" t="s">
        <v>25</v>
      </c>
      <c r="E66" s="19" t="s">
        <v>180</v>
      </c>
      <c r="F66" s="18" t="s">
        <v>85</v>
      </c>
      <c r="G66" s="19">
        <v>39</v>
      </c>
      <c r="H66" s="19">
        <v>43</v>
      </c>
      <c r="I66" s="57">
        <f t="shared" si="0"/>
        <v>82</v>
      </c>
      <c r="J66" s="18" t="s">
        <v>377</v>
      </c>
      <c r="K66" s="18" t="s">
        <v>373</v>
      </c>
      <c r="L66" s="18" t="s">
        <v>374</v>
      </c>
      <c r="M66" s="18">
        <v>9707920324</v>
      </c>
      <c r="N66" s="18" t="s">
        <v>378</v>
      </c>
      <c r="O66" s="18" t="s">
        <v>379</v>
      </c>
      <c r="P66" s="24">
        <v>43578</v>
      </c>
      <c r="Q66" s="18" t="s">
        <v>75</v>
      </c>
      <c r="R66" s="18">
        <v>26</v>
      </c>
      <c r="S66" s="18" t="s">
        <v>233</v>
      </c>
      <c r="T66" s="18"/>
    </row>
    <row r="67" spans="1:20" x14ac:dyDescent="0.3">
      <c r="A67" s="4">
        <v>63</v>
      </c>
      <c r="B67" s="17" t="s">
        <v>62</v>
      </c>
      <c r="C67" s="18" t="s">
        <v>181</v>
      </c>
      <c r="D67" s="18" t="s">
        <v>25</v>
      </c>
      <c r="E67" s="19" t="s">
        <v>182</v>
      </c>
      <c r="F67" s="18" t="s">
        <v>85</v>
      </c>
      <c r="G67" s="19">
        <v>22</v>
      </c>
      <c r="H67" s="19">
        <v>18</v>
      </c>
      <c r="I67" s="57">
        <f t="shared" si="0"/>
        <v>40</v>
      </c>
      <c r="J67" s="18" t="s">
        <v>380</v>
      </c>
      <c r="K67" s="18" t="s">
        <v>373</v>
      </c>
      <c r="L67" s="18" t="s">
        <v>374</v>
      </c>
      <c r="M67" s="18">
        <v>9707920324</v>
      </c>
      <c r="N67" s="18" t="s">
        <v>381</v>
      </c>
      <c r="O67" s="18" t="s">
        <v>382</v>
      </c>
      <c r="P67" s="24">
        <v>43578</v>
      </c>
      <c r="Q67" s="18" t="s">
        <v>75</v>
      </c>
      <c r="R67" s="18">
        <v>26</v>
      </c>
      <c r="S67" s="18" t="s">
        <v>233</v>
      </c>
      <c r="T67" s="18"/>
    </row>
    <row r="68" spans="1:20" x14ac:dyDescent="0.3">
      <c r="A68" s="4">
        <v>64</v>
      </c>
      <c r="B68" s="17" t="s">
        <v>63</v>
      </c>
      <c r="C68" s="18" t="s">
        <v>183</v>
      </c>
      <c r="D68" s="18" t="s">
        <v>25</v>
      </c>
      <c r="E68" s="19" t="s">
        <v>184</v>
      </c>
      <c r="F68" s="18" t="s">
        <v>85</v>
      </c>
      <c r="G68" s="19">
        <v>24</v>
      </c>
      <c r="H68" s="19">
        <v>22</v>
      </c>
      <c r="I68" s="57">
        <f t="shared" si="0"/>
        <v>46</v>
      </c>
      <c r="J68" s="18" t="s">
        <v>383</v>
      </c>
      <c r="K68" s="18" t="s">
        <v>384</v>
      </c>
      <c r="L68" s="18" t="s">
        <v>385</v>
      </c>
      <c r="M68" s="18">
        <v>8011620823</v>
      </c>
      <c r="N68" s="18" t="s">
        <v>269</v>
      </c>
      <c r="O68" s="18" t="s">
        <v>386</v>
      </c>
      <c r="P68" s="24">
        <v>43578</v>
      </c>
      <c r="Q68" s="18" t="s">
        <v>75</v>
      </c>
      <c r="R68" s="18">
        <v>39</v>
      </c>
      <c r="S68" s="18" t="s">
        <v>238</v>
      </c>
      <c r="T68" s="18"/>
    </row>
    <row r="69" spans="1:20" x14ac:dyDescent="0.3">
      <c r="A69" s="4">
        <v>65</v>
      </c>
      <c r="B69" s="17" t="s">
        <v>63</v>
      </c>
      <c r="C69" s="18" t="s">
        <v>185</v>
      </c>
      <c r="D69" s="18" t="s">
        <v>25</v>
      </c>
      <c r="E69" s="19" t="s">
        <v>186</v>
      </c>
      <c r="F69" s="18" t="s">
        <v>85</v>
      </c>
      <c r="G69" s="19">
        <v>14</v>
      </c>
      <c r="H69" s="19">
        <v>18</v>
      </c>
      <c r="I69" s="57">
        <f t="shared" si="0"/>
        <v>32</v>
      </c>
      <c r="J69" s="18" t="s">
        <v>387</v>
      </c>
      <c r="K69" s="18" t="s">
        <v>388</v>
      </c>
      <c r="L69" s="18" t="s">
        <v>389</v>
      </c>
      <c r="M69" s="18">
        <v>7399557671</v>
      </c>
      <c r="N69" s="18" t="s">
        <v>390</v>
      </c>
      <c r="O69" s="18" t="s">
        <v>391</v>
      </c>
      <c r="P69" s="24">
        <v>43578</v>
      </c>
      <c r="Q69" s="18" t="s">
        <v>75</v>
      </c>
      <c r="R69" s="18">
        <v>35</v>
      </c>
      <c r="S69" s="18" t="s">
        <v>238</v>
      </c>
      <c r="T69" s="18"/>
    </row>
    <row r="70" spans="1:20" x14ac:dyDescent="0.3">
      <c r="A70" s="4">
        <v>66</v>
      </c>
      <c r="B70" s="17" t="s">
        <v>63</v>
      </c>
      <c r="C70" s="18" t="s">
        <v>187</v>
      </c>
      <c r="D70" s="18" t="s">
        <v>23</v>
      </c>
      <c r="E70" s="19" t="s">
        <v>188</v>
      </c>
      <c r="F70" s="18" t="s">
        <v>80</v>
      </c>
      <c r="G70" s="19">
        <v>9</v>
      </c>
      <c r="H70" s="19">
        <v>8</v>
      </c>
      <c r="I70" s="57">
        <f t="shared" ref="I70:I133" si="1">SUM(G70:H70)</f>
        <v>17</v>
      </c>
      <c r="J70" s="18" t="s">
        <v>392</v>
      </c>
      <c r="K70" s="18" t="s">
        <v>274</v>
      </c>
      <c r="L70" s="18" t="s">
        <v>275</v>
      </c>
      <c r="M70" s="18">
        <v>9365565964</v>
      </c>
      <c r="N70" s="18" t="s">
        <v>289</v>
      </c>
      <c r="O70" s="18">
        <v>9678361347</v>
      </c>
      <c r="P70" s="24">
        <v>43578</v>
      </c>
      <c r="Q70" s="18" t="s">
        <v>75</v>
      </c>
      <c r="R70" s="18">
        <v>38</v>
      </c>
      <c r="S70" s="18" t="s">
        <v>238</v>
      </c>
      <c r="T70" s="18"/>
    </row>
    <row r="71" spans="1:20" ht="33" x14ac:dyDescent="0.3">
      <c r="A71" s="4">
        <v>67</v>
      </c>
      <c r="B71" s="17" t="s">
        <v>63</v>
      </c>
      <c r="C71" s="18" t="s">
        <v>189</v>
      </c>
      <c r="D71" s="18" t="s">
        <v>23</v>
      </c>
      <c r="E71" s="19" t="s">
        <v>190</v>
      </c>
      <c r="F71" s="18" t="s">
        <v>80</v>
      </c>
      <c r="G71" s="19">
        <v>6</v>
      </c>
      <c r="H71" s="19">
        <v>6</v>
      </c>
      <c r="I71" s="57">
        <f t="shared" si="1"/>
        <v>12</v>
      </c>
      <c r="J71" s="18" t="s">
        <v>393</v>
      </c>
      <c r="K71" s="18" t="s">
        <v>274</v>
      </c>
      <c r="L71" s="18" t="s">
        <v>275</v>
      </c>
      <c r="M71" s="18">
        <v>9365565964</v>
      </c>
      <c r="N71" s="18" t="s">
        <v>289</v>
      </c>
      <c r="O71" s="18">
        <v>9678361347</v>
      </c>
      <c r="P71" s="24">
        <v>43578</v>
      </c>
      <c r="Q71" s="18" t="s">
        <v>75</v>
      </c>
      <c r="R71" s="18">
        <v>38</v>
      </c>
      <c r="S71" s="18" t="s">
        <v>238</v>
      </c>
      <c r="T71" s="18"/>
    </row>
    <row r="72" spans="1:20" x14ac:dyDescent="0.3">
      <c r="A72" s="4">
        <v>68</v>
      </c>
      <c r="B72" s="17" t="s">
        <v>62</v>
      </c>
      <c r="C72" s="18" t="s">
        <v>191</v>
      </c>
      <c r="D72" s="18" t="s">
        <v>25</v>
      </c>
      <c r="E72" s="19" t="s">
        <v>192</v>
      </c>
      <c r="F72" s="18" t="s">
        <v>85</v>
      </c>
      <c r="G72" s="19">
        <v>21</v>
      </c>
      <c r="H72" s="19">
        <v>20</v>
      </c>
      <c r="I72" s="57">
        <f t="shared" si="1"/>
        <v>41</v>
      </c>
      <c r="J72" s="18" t="s">
        <v>394</v>
      </c>
      <c r="K72" s="18" t="s">
        <v>373</v>
      </c>
      <c r="L72" s="18" t="s">
        <v>374</v>
      </c>
      <c r="M72" s="18">
        <v>9707920324</v>
      </c>
      <c r="N72" s="18" t="s">
        <v>375</v>
      </c>
      <c r="O72" s="18" t="s">
        <v>376</v>
      </c>
      <c r="P72" s="24">
        <v>43579</v>
      </c>
      <c r="Q72" s="18" t="s">
        <v>76</v>
      </c>
      <c r="R72" s="18">
        <v>26</v>
      </c>
      <c r="S72" s="18" t="s">
        <v>233</v>
      </c>
      <c r="T72" s="18"/>
    </row>
    <row r="73" spans="1:20" x14ac:dyDescent="0.3">
      <c r="A73" s="4">
        <v>69</v>
      </c>
      <c r="B73" s="17" t="s">
        <v>62</v>
      </c>
      <c r="C73" s="18" t="s">
        <v>193</v>
      </c>
      <c r="D73" s="18" t="s">
        <v>25</v>
      </c>
      <c r="E73" s="19" t="s">
        <v>194</v>
      </c>
      <c r="F73" s="18" t="s">
        <v>85</v>
      </c>
      <c r="G73" s="19">
        <v>97</v>
      </c>
      <c r="H73" s="19">
        <v>95</v>
      </c>
      <c r="I73" s="57">
        <f t="shared" si="1"/>
        <v>192</v>
      </c>
      <c r="J73" s="18" t="s">
        <v>395</v>
      </c>
      <c r="K73" s="18" t="s">
        <v>308</v>
      </c>
      <c r="L73" s="18" t="s">
        <v>309</v>
      </c>
      <c r="M73" s="18">
        <v>9613689335</v>
      </c>
      <c r="N73" s="18" t="s">
        <v>396</v>
      </c>
      <c r="O73" s="18" t="s">
        <v>397</v>
      </c>
      <c r="P73" s="24">
        <v>43579</v>
      </c>
      <c r="Q73" s="18" t="s">
        <v>76</v>
      </c>
      <c r="R73" s="18">
        <v>27</v>
      </c>
      <c r="S73" s="18" t="s">
        <v>233</v>
      </c>
      <c r="T73" s="18"/>
    </row>
    <row r="74" spans="1:20" x14ac:dyDescent="0.3">
      <c r="A74" s="4">
        <v>70</v>
      </c>
      <c r="B74" s="17" t="s">
        <v>63</v>
      </c>
      <c r="C74" s="58" t="s">
        <v>195</v>
      </c>
      <c r="D74" s="58" t="s">
        <v>23</v>
      </c>
      <c r="E74" s="17" t="s">
        <v>196</v>
      </c>
      <c r="F74" s="58" t="s">
        <v>80</v>
      </c>
      <c r="G74" s="17">
        <v>16</v>
      </c>
      <c r="H74" s="17">
        <v>16</v>
      </c>
      <c r="I74" s="57">
        <f t="shared" si="1"/>
        <v>32</v>
      </c>
      <c r="J74" s="58" t="s">
        <v>398</v>
      </c>
      <c r="K74" s="58" t="s">
        <v>399</v>
      </c>
      <c r="L74" s="58" t="s">
        <v>400</v>
      </c>
      <c r="M74" s="58">
        <v>9954686372</v>
      </c>
      <c r="N74" s="58" t="s">
        <v>401</v>
      </c>
      <c r="O74" s="58">
        <v>9678786474</v>
      </c>
      <c r="P74" s="24">
        <v>43579</v>
      </c>
      <c r="Q74" s="18" t="s">
        <v>76</v>
      </c>
      <c r="R74" s="18">
        <v>27</v>
      </c>
      <c r="S74" s="18" t="s">
        <v>238</v>
      </c>
      <c r="T74" s="18"/>
    </row>
    <row r="75" spans="1:20" x14ac:dyDescent="0.3">
      <c r="A75" s="4">
        <v>71</v>
      </c>
      <c r="B75" s="17" t="s">
        <v>63</v>
      </c>
      <c r="C75" s="18" t="s">
        <v>197</v>
      </c>
      <c r="D75" s="18" t="s">
        <v>23</v>
      </c>
      <c r="E75" s="19" t="s">
        <v>198</v>
      </c>
      <c r="F75" s="18" t="s">
        <v>96</v>
      </c>
      <c r="G75" s="19">
        <v>31</v>
      </c>
      <c r="H75" s="19">
        <v>26</v>
      </c>
      <c r="I75" s="57">
        <f t="shared" si="1"/>
        <v>57</v>
      </c>
      <c r="J75" s="18" t="s">
        <v>402</v>
      </c>
      <c r="K75" s="18" t="s">
        <v>399</v>
      </c>
      <c r="L75" s="18" t="s">
        <v>400</v>
      </c>
      <c r="M75" s="18">
        <v>9954686372</v>
      </c>
      <c r="N75" s="18" t="s">
        <v>401</v>
      </c>
      <c r="O75" s="18">
        <v>9678786474</v>
      </c>
      <c r="P75" s="24">
        <v>43579</v>
      </c>
      <c r="Q75" s="18" t="s">
        <v>76</v>
      </c>
      <c r="R75" s="18">
        <v>27</v>
      </c>
      <c r="S75" s="18" t="s">
        <v>238</v>
      </c>
      <c r="T75" s="18"/>
    </row>
    <row r="76" spans="1:20" x14ac:dyDescent="0.3">
      <c r="A76" s="4">
        <v>72</v>
      </c>
      <c r="B76" s="17" t="s">
        <v>62</v>
      </c>
      <c r="C76" s="18" t="s">
        <v>199</v>
      </c>
      <c r="D76" s="18" t="s">
        <v>25</v>
      </c>
      <c r="E76" s="19" t="s">
        <v>200</v>
      </c>
      <c r="F76" s="18" t="s">
        <v>85</v>
      </c>
      <c r="G76" s="19">
        <v>43</v>
      </c>
      <c r="H76" s="19">
        <v>49</v>
      </c>
      <c r="I76" s="57">
        <f t="shared" si="1"/>
        <v>92</v>
      </c>
      <c r="J76" s="18" t="s">
        <v>403</v>
      </c>
      <c r="K76" s="18" t="s">
        <v>404</v>
      </c>
      <c r="L76" s="18" t="s">
        <v>405</v>
      </c>
      <c r="M76" s="18">
        <v>9859592020</v>
      </c>
      <c r="N76" s="18" t="s">
        <v>406</v>
      </c>
      <c r="O76" s="18" t="s">
        <v>407</v>
      </c>
      <c r="P76" s="24">
        <v>43580</v>
      </c>
      <c r="Q76" s="18" t="s">
        <v>77</v>
      </c>
      <c r="R76" s="18">
        <v>18</v>
      </c>
      <c r="S76" s="18" t="s">
        <v>233</v>
      </c>
      <c r="T76" s="18"/>
    </row>
    <row r="77" spans="1:20" x14ac:dyDescent="0.3">
      <c r="A77" s="4">
        <v>73</v>
      </c>
      <c r="B77" s="17" t="s">
        <v>62</v>
      </c>
      <c r="C77" s="18" t="s">
        <v>201</v>
      </c>
      <c r="D77" s="18" t="s">
        <v>23</v>
      </c>
      <c r="E77" s="19" t="s">
        <v>202</v>
      </c>
      <c r="F77" s="18" t="s">
        <v>80</v>
      </c>
      <c r="G77" s="19">
        <v>31</v>
      </c>
      <c r="H77" s="19">
        <v>33</v>
      </c>
      <c r="I77" s="57">
        <f t="shared" si="1"/>
        <v>64</v>
      </c>
      <c r="J77" s="18" t="s">
        <v>408</v>
      </c>
      <c r="K77" s="18" t="s">
        <v>404</v>
      </c>
      <c r="L77" s="18" t="s">
        <v>405</v>
      </c>
      <c r="M77" s="18">
        <v>9859592020</v>
      </c>
      <c r="N77" s="18" t="s">
        <v>409</v>
      </c>
      <c r="O77" s="18">
        <v>9957914330</v>
      </c>
      <c r="P77" s="24">
        <v>43580</v>
      </c>
      <c r="Q77" s="18" t="s">
        <v>77</v>
      </c>
      <c r="R77" s="18">
        <v>18</v>
      </c>
      <c r="S77" s="18" t="s">
        <v>233</v>
      </c>
      <c r="T77" s="18"/>
    </row>
    <row r="78" spans="1:20" x14ac:dyDescent="0.3">
      <c r="A78" s="4">
        <v>74</v>
      </c>
      <c r="B78" s="17" t="s">
        <v>63</v>
      </c>
      <c r="C78" s="18" t="s">
        <v>203</v>
      </c>
      <c r="D78" s="18" t="s">
        <v>25</v>
      </c>
      <c r="E78" s="19" t="s">
        <v>204</v>
      </c>
      <c r="F78" s="18" t="s">
        <v>85</v>
      </c>
      <c r="G78" s="19">
        <v>17</v>
      </c>
      <c r="H78" s="19">
        <v>18</v>
      </c>
      <c r="I78" s="57">
        <f t="shared" si="1"/>
        <v>35</v>
      </c>
      <c r="J78" s="18" t="s">
        <v>410</v>
      </c>
      <c r="K78" s="18" t="s">
        <v>296</v>
      </c>
      <c r="L78" s="18" t="s">
        <v>297</v>
      </c>
      <c r="M78" s="18">
        <v>9401450471</v>
      </c>
      <c r="N78" s="18" t="s">
        <v>312</v>
      </c>
      <c r="O78" s="18" t="s">
        <v>411</v>
      </c>
      <c r="P78" s="24">
        <v>43580</v>
      </c>
      <c r="Q78" s="18" t="s">
        <v>77</v>
      </c>
      <c r="R78" s="18">
        <v>39</v>
      </c>
      <c r="S78" s="18" t="s">
        <v>238</v>
      </c>
      <c r="T78" s="18"/>
    </row>
    <row r="79" spans="1:20" x14ac:dyDescent="0.3">
      <c r="A79" s="4">
        <v>75</v>
      </c>
      <c r="B79" s="17" t="s">
        <v>63</v>
      </c>
      <c r="C79" s="18" t="s">
        <v>205</v>
      </c>
      <c r="D79" s="18" t="s">
        <v>25</v>
      </c>
      <c r="E79" s="19" t="s">
        <v>206</v>
      </c>
      <c r="F79" s="18" t="s">
        <v>85</v>
      </c>
      <c r="G79" s="19">
        <v>32</v>
      </c>
      <c r="H79" s="19">
        <v>20</v>
      </c>
      <c r="I79" s="57">
        <f t="shared" si="1"/>
        <v>52</v>
      </c>
      <c r="J79" s="18" t="s">
        <v>412</v>
      </c>
      <c r="K79" s="18" t="s">
        <v>413</v>
      </c>
      <c r="L79" s="18" t="s">
        <v>414</v>
      </c>
      <c r="M79" s="18">
        <v>8876159793</v>
      </c>
      <c r="N79" s="18" t="s">
        <v>415</v>
      </c>
      <c r="O79" s="18" t="s">
        <v>416</v>
      </c>
      <c r="P79" s="24">
        <v>43580</v>
      </c>
      <c r="Q79" s="18" t="s">
        <v>77</v>
      </c>
      <c r="R79" s="18">
        <v>32</v>
      </c>
      <c r="S79" s="18" t="s">
        <v>238</v>
      </c>
      <c r="T79" s="18"/>
    </row>
    <row r="80" spans="1:20" x14ac:dyDescent="0.3">
      <c r="A80" s="4">
        <v>76</v>
      </c>
      <c r="B80" s="17" t="s">
        <v>63</v>
      </c>
      <c r="C80" s="18" t="s">
        <v>207</v>
      </c>
      <c r="D80" s="18" t="s">
        <v>25</v>
      </c>
      <c r="E80" s="19" t="s">
        <v>208</v>
      </c>
      <c r="F80" s="18" t="s">
        <v>85</v>
      </c>
      <c r="G80" s="19">
        <v>22</v>
      </c>
      <c r="H80" s="19">
        <v>23</v>
      </c>
      <c r="I80" s="57">
        <f t="shared" si="1"/>
        <v>45</v>
      </c>
      <c r="J80" s="18" t="s">
        <v>417</v>
      </c>
      <c r="K80" s="18" t="s">
        <v>413</v>
      </c>
      <c r="L80" s="18" t="s">
        <v>414</v>
      </c>
      <c r="M80" s="18">
        <v>8876159793</v>
      </c>
      <c r="N80" s="18" t="s">
        <v>415</v>
      </c>
      <c r="O80" s="18" t="s">
        <v>416</v>
      </c>
      <c r="P80" s="24">
        <v>43580</v>
      </c>
      <c r="Q80" s="18" t="s">
        <v>77</v>
      </c>
      <c r="R80" s="18">
        <v>32</v>
      </c>
      <c r="S80" s="18" t="s">
        <v>238</v>
      </c>
      <c r="T80" s="18"/>
    </row>
    <row r="81" spans="1:20" x14ac:dyDescent="0.3">
      <c r="A81" s="4">
        <v>77</v>
      </c>
      <c r="B81" s="17" t="s">
        <v>63</v>
      </c>
      <c r="C81" s="18" t="s">
        <v>209</v>
      </c>
      <c r="D81" s="18" t="s">
        <v>23</v>
      </c>
      <c r="E81" s="19" t="s">
        <v>210</v>
      </c>
      <c r="F81" s="18" t="s">
        <v>80</v>
      </c>
      <c r="G81" s="19">
        <v>22</v>
      </c>
      <c r="H81" s="19">
        <v>28</v>
      </c>
      <c r="I81" s="57">
        <f t="shared" si="1"/>
        <v>50</v>
      </c>
      <c r="J81" s="18" t="s">
        <v>418</v>
      </c>
      <c r="K81" s="18" t="s">
        <v>419</v>
      </c>
      <c r="L81" s="18" t="s">
        <v>414</v>
      </c>
      <c r="M81" s="18">
        <v>8876159793</v>
      </c>
      <c r="N81" s="18" t="s">
        <v>420</v>
      </c>
      <c r="O81" s="18">
        <v>9678796617</v>
      </c>
      <c r="P81" s="24">
        <v>43580</v>
      </c>
      <c r="Q81" s="18" t="s">
        <v>77</v>
      </c>
      <c r="R81" s="18">
        <v>32</v>
      </c>
      <c r="S81" s="18" t="s">
        <v>238</v>
      </c>
      <c r="T81" s="18"/>
    </row>
    <row r="82" spans="1:20" x14ac:dyDescent="0.3">
      <c r="A82" s="4">
        <v>78</v>
      </c>
      <c r="B82" s="17" t="s">
        <v>62</v>
      </c>
      <c r="C82" s="18" t="s">
        <v>211</v>
      </c>
      <c r="D82" s="18" t="s">
        <v>23</v>
      </c>
      <c r="E82" s="19" t="s">
        <v>212</v>
      </c>
      <c r="F82" s="18" t="s">
        <v>80</v>
      </c>
      <c r="G82" s="19">
        <v>118</v>
      </c>
      <c r="H82" s="19">
        <v>112</v>
      </c>
      <c r="I82" s="57">
        <f t="shared" si="1"/>
        <v>230</v>
      </c>
      <c r="J82" s="18" t="s">
        <v>421</v>
      </c>
      <c r="K82" s="18" t="s">
        <v>422</v>
      </c>
      <c r="L82" s="18" t="s">
        <v>423</v>
      </c>
      <c r="M82" s="18">
        <v>9613245244</v>
      </c>
      <c r="N82" s="18" t="s">
        <v>424</v>
      </c>
      <c r="O82" s="18">
        <v>9678786248</v>
      </c>
      <c r="P82" s="24">
        <v>43581</v>
      </c>
      <c r="Q82" s="18" t="s">
        <v>232</v>
      </c>
      <c r="R82" s="18">
        <v>25</v>
      </c>
      <c r="S82" s="18" t="s">
        <v>233</v>
      </c>
      <c r="T82" s="18"/>
    </row>
    <row r="83" spans="1:20" x14ac:dyDescent="0.3">
      <c r="A83" s="4">
        <v>79</v>
      </c>
      <c r="B83" s="17" t="s">
        <v>63</v>
      </c>
      <c r="C83" s="18" t="s">
        <v>213</v>
      </c>
      <c r="D83" s="18" t="s">
        <v>25</v>
      </c>
      <c r="E83" s="19" t="s">
        <v>214</v>
      </c>
      <c r="F83" s="18" t="s">
        <v>85</v>
      </c>
      <c r="G83" s="19">
        <v>26</v>
      </c>
      <c r="H83" s="19">
        <v>29</v>
      </c>
      <c r="I83" s="57">
        <f t="shared" si="1"/>
        <v>55</v>
      </c>
      <c r="J83" s="18" t="s">
        <v>425</v>
      </c>
      <c r="K83" s="18" t="s">
        <v>426</v>
      </c>
      <c r="L83" s="18" t="s">
        <v>427</v>
      </c>
      <c r="M83" s="18">
        <v>8876666162</v>
      </c>
      <c r="N83" s="18" t="s">
        <v>428</v>
      </c>
      <c r="O83" s="18" t="s">
        <v>429</v>
      </c>
      <c r="P83" s="24">
        <v>43581</v>
      </c>
      <c r="Q83" s="18" t="s">
        <v>232</v>
      </c>
      <c r="R83" s="18">
        <v>28</v>
      </c>
      <c r="S83" s="18" t="s">
        <v>238</v>
      </c>
      <c r="T83" s="18"/>
    </row>
    <row r="84" spans="1:20" x14ac:dyDescent="0.3">
      <c r="A84" s="4">
        <v>80</v>
      </c>
      <c r="B84" s="17" t="s">
        <v>63</v>
      </c>
      <c r="C84" s="18" t="s">
        <v>215</v>
      </c>
      <c r="D84" s="18" t="s">
        <v>23</v>
      </c>
      <c r="E84" s="19" t="s">
        <v>216</v>
      </c>
      <c r="F84" s="18" t="s">
        <v>80</v>
      </c>
      <c r="G84" s="19">
        <v>28</v>
      </c>
      <c r="H84" s="19">
        <v>28</v>
      </c>
      <c r="I84" s="57">
        <f t="shared" si="1"/>
        <v>56</v>
      </c>
      <c r="J84" s="18" t="s">
        <v>430</v>
      </c>
      <c r="K84" s="18" t="s">
        <v>431</v>
      </c>
      <c r="L84" s="18" t="s">
        <v>427</v>
      </c>
      <c r="M84" s="18">
        <v>8876666162</v>
      </c>
      <c r="N84" s="18" t="s">
        <v>432</v>
      </c>
      <c r="O84" s="18">
        <v>9706970070</v>
      </c>
      <c r="P84" s="24">
        <v>43581</v>
      </c>
      <c r="Q84" s="18" t="s">
        <v>232</v>
      </c>
      <c r="R84" s="18">
        <v>28</v>
      </c>
      <c r="S84" s="18" t="s">
        <v>238</v>
      </c>
      <c r="T84" s="18"/>
    </row>
    <row r="85" spans="1:20" x14ac:dyDescent="0.3">
      <c r="A85" s="4">
        <v>81</v>
      </c>
      <c r="B85" s="17"/>
      <c r="C85" s="18" t="s">
        <v>453</v>
      </c>
      <c r="D85" s="18"/>
      <c r="E85" s="19"/>
      <c r="F85" s="18"/>
      <c r="G85" s="19"/>
      <c r="H85" s="19"/>
      <c r="I85" s="57">
        <f t="shared" si="1"/>
        <v>0</v>
      </c>
      <c r="J85" s="18"/>
      <c r="K85" s="18"/>
      <c r="L85" s="18"/>
      <c r="M85" s="18"/>
      <c r="N85" s="18"/>
      <c r="O85" s="18"/>
      <c r="P85" s="24">
        <v>43582</v>
      </c>
      <c r="Q85" s="18" t="s">
        <v>239</v>
      </c>
      <c r="R85" s="18"/>
      <c r="S85" s="18"/>
      <c r="T85" s="18"/>
    </row>
    <row r="86" spans="1:20" x14ac:dyDescent="0.3">
      <c r="A86" s="4">
        <v>82</v>
      </c>
      <c r="B86" s="17"/>
      <c r="C86" s="18"/>
      <c r="D86" s="18"/>
      <c r="E86" s="19"/>
      <c r="F86" s="18"/>
      <c r="G86" s="19"/>
      <c r="H86" s="19"/>
      <c r="I86" s="57">
        <f t="shared" si="1"/>
        <v>0</v>
      </c>
      <c r="J86" s="18"/>
      <c r="K86" s="18"/>
      <c r="L86" s="18"/>
      <c r="M86" s="18"/>
      <c r="N86" s="18"/>
      <c r="O86" s="18"/>
      <c r="P86" s="24">
        <v>43583</v>
      </c>
      <c r="Q86" s="18" t="s">
        <v>258</v>
      </c>
      <c r="R86" s="18"/>
      <c r="S86" s="18"/>
      <c r="T86" s="18" t="s">
        <v>259</v>
      </c>
    </row>
    <row r="87" spans="1:20" x14ac:dyDescent="0.3">
      <c r="A87" s="4">
        <v>83</v>
      </c>
      <c r="B87" s="17" t="s">
        <v>62</v>
      </c>
      <c r="C87" s="18" t="s">
        <v>217</v>
      </c>
      <c r="D87" s="18" t="s">
        <v>23</v>
      </c>
      <c r="E87" s="19">
        <v>18030114902</v>
      </c>
      <c r="F87" s="18" t="s">
        <v>124</v>
      </c>
      <c r="G87" s="19">
        <v>16</v>
      </c>
      <c r="H87" s="19">
        <v>20</v>
      </c>
      <c r="I87" s="57">
        <f t="shared" si="1"/>
        <v>36</v>
      </c>
      <c r="J87" s="18" t="s">
        <v>433</v>
      </c>
      <c r="K87" s="18" t="s">
        <v>434</v>
      </c>
      <c r="L87" s="18" t="s">
        <v>435</v>
      </c>
      <c r="M87" s="18">
        <v>9954536984</v>
      </c>
      <c r="N87" s="18" t="s">
        <v>436</v>
      </c>
      <c r="O87" s="18">
        <v>9859503088</v>
      </c>
      <c r="P87" s="24">
        <v>43584</v>
      </c>
      <c r="Q87" s="18" t="s">
        <v>74</v>
      </c>
      <c r="R87" s="18">
        <v>23</v>
      </c>
      <c r="S87" s="18" t="s">
        <v>233</v>
      </c>
      <c r="T87" s="18"/>
    </row>
    <row r="88" spans="1:20" x14ac:dyDescent="0.3">
      <c r="A88" s="4">
        <v>84</v>
      </c>
      <c r="B88" s="17" t="s">
        <v>62</v>
      </c>
      <c r="C88" s="18" t="s">
        <v>218</v>
      </c>
      <c r="D88" s="18" t="s">
        <v>23</v>
      </c>
      <c r="E88" s="19" t="s">
        <v>219</v>
      </c>
      <c r="F88" s="18" t="s">
        <v>80</v>
      </c>
      <c r="G88" s="19">
        <v>17</v>
      </c>
      <c r="H88" s="19">
        <v>26</v>
      </c>
      <c r="I88" s="57">
        <f t="shared" si="1"/>
        <v>43</v>
      </c>
      <c r="J88" s="18" t="s">
        <v>437</v>
      </c>
      <c r="K88" s="18" t="s">
        <v>434</v>
      </c>
      <c r="L88" s="18" t="s">
        <v>435</v>
      </c>
      <c r="M88" s="18">
        <v>9954536984</v>
      </c>
      <c r="N88" s="18" t="s">
        <v>436</v>
      </c>
      <c r="O88" s="18">
        <v>9859503088</v>
      </c>
      <c r="P88" s="24">
        <v>43584</v>
      </c>
      <c r="Q88" s="18" t="s">
        <v>74</v>
      </c>
      <c r="R88" s="18">
        <v>23</v>
      </c>
      <c r="S88" s="18" t="s">
        <v>233</v>
      </c>
      <c r="T88" s="18"/>
    </row>
    <row r="89" spans="1:20" x14ac:dyDescent="0.3">
      <c r="A89" s="4">
        <v>85</v>
      </c>
      <c r="B89" s="17" t="s">
        <v>63</v>
      </c>
      <c r="C89" s="18" t="s">
        <v>220</v>
      </c>
      <c r="D89" s="18" t="s">
        <v>25</v>
      </c>
      <c r="E89" s="19" t="s">
        <v>221</v>
      </c>
      <c r="F89" s="18" t="s">
        <v>85</v>
      </c>
      <c r="G89" s="19">
        <v>65</v>
      </c>
      <c r="H89" s="19">
        <v>62</v>
      </c>
      <c r="I89" s="57">
        <f t="shared" si="1"/>
        <v>127</v>
      </c>
      <c r="J89" s="18" t="s">
        <v>438</v>
      </c>
      <c r="K89" s="18" t="s">
        <v>426</v>
      </c>
      <c r="L89" s="18" t="s">
        <v>427</v>
      </c>
      <c r="M89" s="18">
        <v>8876666162</v>
      </c>
      <c r="N89" s="18" t="s">
        <v>439</v>
      </c>
      <c r="O89" s="18" t="s">
        <v>440</v>
      </c>
      <c r="P89" s="24">
        <v>43584</v>
      </c>
      <c r="Q89" s="18" t="s">
        <v>74</v>
      </c>
      <c r="R89" s="18">
        <v>28</v>
      </c>
      <c r="S89" s="18" t="s">
        <v>238</v>
      </c>
      <c r="T89" s="18"/>
    </row>
    <row r="90" spans="1:20" x14ac:dyDescent="0.3">
      <c r="A90" s="4">
        <v>86</v>
      </c>
      <c r="B90" s="17" t="s">
        <v>62</v>
      </c>
      <c r="C90" s="18" t="s">
        <v>222</v>
      </c>
      <c r="D90" s="18" t="s">
        <v>25</v>
      </c>
      <c r="E90" s="19" t="s">
        <v>223</v>
      </c>
      <c r="F90" s="18" t="s">
        <v>85</v>
      </c>
      <c r="G90" s="19">
        <v>29</v>
      </c>
      <c r="H90" s="19">
        <v>42</v>
      </c>
      <c r="I90" s="57">
        <f t="shared" si="1"/>
        <v>71</v>
      </c>
      <c r="J90" s="18" t="s">
        <v>441</v>
      </c>
      <c r="K90" s="18" t="s">
        <v>442</v>
      </c>
      <c r="L90" s="18" t="s">
        <v>443</v>
      </c>
      <c r="M90" s="18">
        <v>8876303387</v>
      </c>
      <c r="N90" s="18" t="s">
        <v>444</v>
      </c>
      <c r="O90" s="18" t="s">
        <v>445</v>
      </c>
      <c r="P90" s="24">
        <v>43585</v>
      </c>
      <c r="Q90" s="18" t="s">
        <v>75</v>
      </c>
      <c r="R90" s="18">
        <v>25</v>
      </c>
      <c r="S90" s="18" t="s">
        <v>233</v>
      </c>
      <c r="T90" s="18"/>
    </row>
    <row r="91" spans="1:20" x14ac:dyDescent="0.3">
      <c r="A91" s="4">
        <v>87</v>
      </c>
      <c r="B91" s="17" t="s">
        <v>62</v>
      </c>
      <c r="C91" s="18" t="s">
        <v>224</v>
      </c>
      <c r="D91" s="18" t="s">
        <v>25</v>
      </c>
      <c r="E91" s="19" t="s">
        <v>225</v>
      </c>
      <c r="F91" s="18" t="s">
        <v>85</v>
      </c>
      <c r="G91" s="19">
        <v>67</v>
      </c>
      <c r="H91" s="19">
        <v>59</v>
      </c>
      <c r="I91" s="57">
        <f t="shared" si="1"/>
        <v>126</v>
      </c>
      <c r="J91" s="18" t="s">
        <v>446</v>
      </c>
      <c r="K91" s="18" t="s">
        <v>442</v>
      </c>
      <c r="L91" s="18" t="s">
        <v>443</v>
      </c>
      <c r="M91" s="18">
        <v>8876303387</v>
      </c>
      <c r="N91" s="18" t="s">
        <v>447</v>
      </c>
      <c r="O91" s="18" t="s">
        <v>448</v>
      </c>
      <c r="P91" s="24">
        <v>43585</v>
      </c>
      <c r="Q91" s="18" t="s">
        <v>75</v>
      </c>
      <c r="R91" s="18">
        <v>25</v>
      </c>
      <c r="S91" s="18" t="s">
        <v>233</v>
      </c>
      <c r="T91" s="18"/>
    </row>
    <row r="92" spans="1:20" x14ac:dyDescent="0.3">
      <c r="A92" s="4">
        <v>88</v>
      </c>
      <c r="B92" s="17" t="s">
        <v>63</v>
      </c>
      <c r="C92" s="18" t="s">
        <v>226</v>
      </c>
      <c r="D92" s="18" t="s">
        <v>23</v>
      </c>
      <c r="E92" s="19" t="s">
        <v>227</v>
      </c>
      <c r="F92" s="18" t="s">
        <v>80</v>
      </c>
      <c r="G92" s="19">
        <v>62</v>
      </c>
      <c r="H92" s="19">
        <v>57</v>
      </c>
      <c r="I92" s="57">
        <f t="shared" si="1"/>
        <v>119</v>
      </c>
      <c r="J92" s="18" t="s">
        <v>449</v>
      </c>
      <c r="K92" s="18" t="s">
        <v>450</v>
      </c>
      <c r="L92" s="18" t="s">
        <v>451</v>
      </c>
      <c r="M92" s="18">
        <v>8822969111</v>
      </c>
      <c r="N92" s="18" t="s">
        <v>452</v>
      </c>
      <c r="O92" s="18">
        <v>9577274321</v>
      </c>
      <c r="P92" s="24">
        <v>43585</v>
      </c>
      <c r="Q92" s="18" t="s">
        <v>75</v>
      </c>
      <c r="R92" s="18">
        <v>20</v>
      </c>
      <c r="S92" s="18" t="s">
        <v>238</v>
      </c>
      <c r="T92" s="18"/>
    </row>
    <row r="93" spans="1:20" x14ac:dyDescent="0.3">
      <c r="A93" s="4">
        <v>89</v>
      </c>
      <c r="B93" s="17"/>
      <c r="C93" s="18"/>
      <c r="D93" s="18"/>
      <c r="E93" s="19"/>
      <c r="F93" s="18"/>
      <c r="G93" s="19"/>
      <c r="H93" s="19"/>
      <c r="I93" s="57">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57">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57">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57">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57">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57">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57">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x14ac:dyDescent="0.3">
      <c r="A165" s="3" t="s">
        <v>11</v>
      </c>
      <c r="B165" s="39"/>
      <c r="C165" s="3">
        <f>COUNTIFS(C5:C164,"*")</f>
        <v>81</v>
      </c>
      <c r="D165" s="3"/>
      <c r="E165" s="13"/>
      <c r="F165" s="3"/>
      <c r="G165" s="59">
        <f>SUM(G5:G164)</f>
        <v>2666</v>
      </c>
      <c r="H165" s="59">
        <f>SUM(H5:H164)</f>
        <v>2673</v>
      </c>
      <c r="I165" s="59">
        <f>SUM(I5:I164)</f>
        <v>5339</v>
      </c>
      <c r="J165" s="3"/>
      <c r="K165" s="7"/>
      <c r="L165" s="21"/>
      <c r="M165" s="21"/>
      <c r="N165" s="7"/>
      <c r="O165" s="7"/>
      <c r="P165" s="14"/>
      <c r="Q165" s="3"/>
      <c r="R165" s="3"/>
      <c r="S165" s="3"/>
      <c r="T165" s="12"/>
    </row>
    <row r="166" spans="1:20" x14ac:dyDescent="0.3">
      <c r="A166" s="44" t="s">
        <v>62</v>
      </c>
      <c r="B166" s="10">
        <f>COUNTIF(B$5:B$164,"Team 1")</f>
        <v>32</v>
      </c>
      <c r="C166" s="44" t="s">
        <v>25</v>
      </c>
      <c r="D166" s="10">
        <f>COUNTIF(D5:D164,"Anganwadi")</f>
        <v>43</v>
      </c>
    </row>
    <row r="167" spans="1:20" x14ac:dyDescent="0.3">
      <c r="A167" s="44" t="s">
        <v>63</v>
      </c>
      <c r="B167" s="10">
        <f>COUNTIF(B$6:B$164,"Team 2")</f>
        <v>44</v>
      </c>
      <c r="C167" s="44" t="s">
        <v>23</v>
      </c>
      <c r="D167" s="10">
        <f>COUNTIF(D5:D164,"School")</f>
        <v>32</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M5" activePane="bottomRight" state="frozen"/>
      <selection pane="topRight" activeCell="C1" sqref="C1"/>
      <selection pane="bottomLeft" activeCell="A5" sqref="A5"/>
      <selection pane="bottomRight" activeCell="C89" sqref="C89"/>
    </sheetView>
  </sheetViews>
  <sheetFormatPr defaultRowHeight="16.5" x14ac:dyDescent="0.3"/>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x14ac:dyDescent="0.3">
      <c r="A1" s="126" t="s">
        <v>70</v>
      </c>
      <c r="B1" s="126"/>
      <c r="C1" s="126"/>
      <c r="D1" s="56"/>
      <c r="E1" s="56"/>
      <c r="F1" s="56"/>
      <c r="G1" s="56"/>
      <c r="H1" s="56"/>
      <c r="I1" s="56"/>
      <c r="J1" s="56"/>
      <c r="K1" s="56"/>
      <c r="L1" s="56"/>
      <c r="M1" s="127"/>
      <c r="N1" s="127"/>
      <c r="O1" s="127"/>
      <c r="P1" s="127"/>
      <c r="Q1" s="127"/>
      <c r="R1" s="127"/>
      <c r="S1" s="127"/>
      <c r="T1" s="127"/>
    </row>
    <row r="2" spans="1:20" x14ac:dyDescent="0.3">
      <c r="A2" s="120" t="s">
        <v>59</v>
      </c>
      <c r="B2" s="121"/>
      <c r="C2" s="121"/>
      <c r="D2" s="25">
        <v>43586</v>
      </c>
      <c r="E2" s="22"/>
      <c r="F2" s="22"/>
      <c r="G2" s="22"/>
      <c r="H2" s="22"/>
      <c r="I2" s="22"/>
      <c r="J2" s="22"/>
      <c r="K2" s="22"/>
      <c r="L2" s="22"/>
      <c r="M2" s="22"/>
      <c r="N2" s="22"/>
      <c r="O2" s="22"/>
      <c r="P2" s="22"/>
      <c r="Q2" s="22"/>
      <c r="R2" s="22"/>
      <c r="S2" s="22"/>
    </row>
    <row r="3" spans="1:20" ht="24" customHeight="1" x14ac:dyDescent="0.3">
      <c r="A3" s="122" t="s">
        <v>14</v>
      </c>
      <c r="B3" s="118" t="s">
        <v>61</v>
      </c>
      <c r="C3" s="123" t="s">
        <v>7</v>
      </c>
      <c r="D3" s="123" t="s">
        <v>55</v>
      </c>
      <c r="E3" s="123" t="s">
        <v>16</v>
      </c>
      <c r="F3" s="124" t="s">
        <v>17</v>
      </c>
      <c r="G3" s="123" t="s">
        <v>8</v>
      </c>
      <c r="H3" s="123"/>
      <c r="I3" s="123"/>
      <c r="J3" s="123" t="s">
        <v>31</v>
      </c>
      <c r="K3" s="118" t="s">
        <v>33</v>
      </c>
      <c r="L3" s="118" t="s">
        <v>50</v>
      </c>
      <c r="M3" s="118" t="s">
        <v>51</v>
      </c>
      <c r="N3" s="118" t="s">
        <v>34</v>
      </c>
      <c r="O3" s="118" t="s">
        <v>35</v>
      </c>
      <c r="P3" s="122" t="s">
        <v>54</v>
      </c>
      <c r="Q3" s="123" t="s">
        <v>52</v>
      </c>
      <c r="R3" s="123" t="s">
        <v>32</v>
      </c>
      <c r="S3" s="123" t="s">
        <v>53</v>
      </c>
      <c r="T3" s="123" t="s">
        <v>13</v>
      </c>
    </row>
    <row r="4" spans="1:20" ht="25.5" customHeight="1" x14ac:dyDescent="0.3">
      <c r="A4" s="122"/>
      <c r="B4" s="125"/>
      <c r="C4" s="123"/>
      <c r="D4" s="123"/>
      <c r="E4" s="123"/>
      <c r="F4" s="124"/>
      <c r="G4" s="23" t="s">
        <v>9</v>
      </c>
      <c r="H4" s="23" t="s">
        <v>10</v>
      </c>
      <c r="I4" s="23" t="s">
        <v>11</v>
      </c>
      <c r="J4" s="123"/>
      <c r="K4" s="119"/>
      <c r="L4" s="119"/>
      <c r="M4" s="119"/>
      <c r="N4" s="119"/>
      <c r="O4" s="119"/>
      <c r="P4" s="122"/>
      <c r="Q4" s="122"/>
      <c r="R4" s="123"/>
      <c r="S4" s="123"/>
      <c r="T4" s="123"/>
    </row>
    <row r="5" spans="1:20" x14ac:dyDescent="0.3">
      <c r="A5" s="4">
        <v>1</v>
      </c>
      <c r="B5" s="17"/>
      <c r="C5" s="48"/>
      <c r="D5" s="48"/>
      <c r="E5" s="19"/>
      <c r="F5" s="48"/>
      <c r="G5" s="19"/>
      <c r="H5" s="19"/>
      <c r="I5" s="60">
        <f>SUM(G5:H5)</f>
        <v>0</v>
      </c>
      <c r="J5" s="48"/>
      <c r="K5" s="48"/>
      <c r="L5" s="48"/>
      <c r="M5" s="48"/>
      <c r="N5" s="48"/>
      <c r="O5" s="48"/>
      <c r="P5" s="49">
        <v>43586</v>
      </c>
      <c r="Q5" s="48" t="s">
        <v>76</v>
      </c>
      <c r="R5" s="48"/>
      <c r="S5" s="18"/>
      <c r="T5" s="48" t="s">
        <v>259</v>
      </c>
    </row>
    <row r="6" spans="1:20" x14ac:dyDescent="0.3">
      <c r="A6" s="4">
        <v>2</v>
      </c>
      <c r="B6" s="17" t="s">
        <v>62</v>
      </c>
      <c r="C6" s="48" t="s">
        <v>454</v>
      </c>
      <c r="D6" s="48" t="s">
        <v>25</v>
      </c>
      <c r="E6" s="19" t="s">
        <v>455</v>
      </c>
      <c r="F6" s="48" t="s">
        <v>85</v>
      </c>
      <c r="G6" s="19">
        <v>8</v>
      </c>
      <c r="H6" s="19">
        <v>8</v>
      </c>
      <c r="I6" s="60">
        <f t="shared" ref="I6:I69" si="0">SUM(G6:H6)</f>
        <v>16</v>
      </c>
      <c r="J6" s="48" t="s">
        <v>628</v>
      </c>
      <c r="K6" s="48" t="s">
        <v>629</v>
      </c>
      <c r="L6" s="48" t="s">
        <v>435</v>
      </c>
      <c r="M6" s="48">
        <v>9954536984</v>
      </c>
      <c r="N6" s="48" t="s">
        <v>630</v>
      </c>
      <c r="O6" s="48" t="s">
        <v>631</v>
      </c>
      <c r="P6" s="49">
        <v>43587</v>
      </c>
      <c r="Q6" s="48" t="s">
        <v>77</v>
      </c>
      <c r="R6" s="48">
        <v>23</v>
      </c>
      <c r="S6" s="18" t="s">
        <v>233</v>
      </c>
      <c r="T6" s="48"/>
    </row>
    <row r="7" spans="1:20" x14ac:dyDescent="0.3">
      <c r="A7" s="4">
        <v>3</v>
      </c>
      <c r="B7" s="17" t="s">
        <v>62</v>
      </c>
      <c r="C7" s="48" t="s">
        <v>456</v>
      </c>
      <c r="D7" s="48" t="s">
        <v>25</v>
      </c>
      <c r="E7" s="19" t="s">
        <v>457</v>
      </c>
      <c r="F7" s="48" t="s">
        <v>85</v>
      </c>
      <c r="G7" s="19">
        <v>7</v>
      </c>
      <c r="H7" s="19">
        <v>5</v>
      </c>
      <c r="I7" s="60">
        <f t="shared" si="0"/>
        <v>12</v>
      </c>
      <c r="J7" s="48" t="s">
        <v>632</v>
      </c>
      <c r="K7" s="48" t="s">
        <v>629</v>
      </c>
      <c r="L7" s="48" t="s">
        <v>435</v>
      </c>
      <c r="M7" s="48">
        <v>9954536984</v>
      </c>
      <c r="N7" s="48" t="s">
        <v>630</v>
      </c>
      <c r="O7" s="48" t="s">
        <v>631</v>
      </c>
      <c r="P7" s="49">
        <v>43587</v>
      </c>
      <c r="Q7" s="48" t="s">
        <v>77</v>
      </c>
      <c r="R7" s="48">
        <v>23</v>
      </c>
      <c r="S7" s="18" t="s">
        <v>233</v>
      </c>
      <c r="T7" s="48"/>
    </row>
    <row r="8" spans="1:20" x14ac:dyDescent="0.3">
      <c r="A8" s="4">
        <v>4</v>
      </c>
      <c r="B8" s="17" t="s">
        <v>62</v>
      </c>
      <c r="C8" s="48" t="s">
        <v>458</v>
      </c>
      <c r="D8" s="48" t="s">
        <v>25</v>
      </c>
      <c r="E8" s="19" t="s">
        <v>459</v>
      </c>
      <c r="F8" s="48" t="s">
        <v>85</v>
      </c>
      <c r="G8" s="19">
        <v>9</v>
      </c>
      <c r="H8" s="19">
        <v>10</v>
      </c>
      <c r="I8" s="60">
        <f t="shared" si="0"/>
        <v>19</v>
      </c>
      <c r="J8" s="17" t="s">
        <v>633</v>
      </c>
      <c r="K8" s="48" t="s">
        <v>629</v>
      </c>
      <c r="L8" s="48" t="s">
        <v>435</v>
      </c>
      <c r="M8" s="48">
        <v>9954536984</v>
      </c>
      <c r="N8" s="48" t="s">
        <v>630</v>
      </c>
      <c r="O8" s="48" t="s">
        <v>631</v>
      </c>
      <c r="P8" s="49">
        <v>43587</v>
      </c>
      <c r="Q8" s="48" t="s">
        <v>77</v>
      </c>
      <c r="R8" s="48">
        <v>23</v>
      </c>
      <c r="S8" s="18" t="s">
        <v>233</v>
      </c>
      <c r="T8" s="48"/>
    </row>
    <row r="9" spans="1:20" ht="33" x14ac:dyDescent="0.3">
      <c r="A9" s="4">
        <v>5</v>
      </c>
      <c r="B9" s="17" t="s">
        <v>62</v>
      </c>
      <c r="C9" s="48" t="s">
        <v>460</v>
      </c>
      <c r="D9" s="48" t="s">
        <v>25</v>
      </c>
      <c r="E9" s="19" t="s">
        <v>461</v>
      </c>
      <c r="F9" s="48" t="s">
        <v>85</v>
      </c>
      <c r="G9" s="19">
        <v>12</v>
      </c>
      <c r="H9" s="19">
        <v>16</v>
      </c>
      <c r="I9" s="60">
        <f t="shared" si="0"/>
        <v>28</v>
      </c>
      <c r="J9" s="48" t="s">
        <v>634</v>
      </c>
      <c r="K9" s="48" t="s">
        <v>629</v>
      </c>
      <c r="L9" s="48" t="s">
        <v>435</v>
      </c>
      <c r="M9" s="48">
        <v>9954536984</v>
      </c>
      <c r="N9" s="48" t="s">
        <v>630</v>
      </c>
      <c r="O9" s="48" t="s">
        <v>631</v>
      </c>
      <c r="P9" s="49">
        <v>43587</v>
      </c>
      <c r="Q9" s="48" t="s">
        <v>77</v>
      </c>
      <c r="R9" s="48">
        <v>23</v>
      </c>
      <c r="S9" s="18" t="s">
        <v>233</v>
      </c>
      <c r="T9" s="48"/>
    </row>
    <row r="10" spans="1:20" x14ac:dyDescent="0.3">
      <c r="A10" s="4">
        <v>6</v>
      </c>
      <c r="B10" s="17" t="s">
        <v>62</v>
      </c>
      <c r="C10" s="48" t="s">
        <v>462</v>
      </c>
      <c r="D10" s="48" t="s">
        <v>25</v>
      </c>
      <c r="E10" s="19" t="s">
        <v>463</v>
      </c>
      <c r="F10" s="48" t="s">
        <v>85</v>
      </c>
      <c r="G10" s="19">
        <v>9</v>
      </c>
      <c r="H10" s="19">
        <v>14</v>
      </c>
      <c r="I10" s="60">
        <f t="shared" si="0"/>
        <v>23</v>
      </c>
      <c r="J10" s="48" t="s">
        <v>635</v>
      </c>
      <c r="K10" s="48" t="s">
        <v>629</v>
      </c>
      <c r="L10" s="48" t="s">
        <v>435</v>
      </c>
      <c r="M10" s="48">
        <v>9954536984</v>
      </c>
      <c r="N10" s="48" t="s">
        <v>636</v>
      </c>
      <c r="O10" s="48" t="s">
        <v>637</v>
      </c>
      <c r="P10" s="49">
        <v>43587</v>
      </c>
      <c r="Q10" s="48" t="s">
        <v>77</v>
      </c>
      <c r="R10" s="48">
        <v>23</v>
      </c>
      <c r="S10" s="18" t="s">
        <v>233</v>
      </c>
      <c r="T10" s="48"/>
    </row>
    <row r="11" spans="1:20" x14ac:dyDescent="0.3">
      <c r="A11" s="4">
        <v>7</v>
      </c>
      <c r="B11" s="17" t="s">
        <v>63</v>
      </c>
      <c r="C11" s="48" t="s">
        <v>464</v>
      </c>
      <c r="D11" s="48" t="s">
        <v>23</v>
      </c>
      <c r="E11" s="19" t="s">
        <v>465</v>
      </c>
      <c r="F11" s="48" t="s">
        <v>80</v>
      </c>
      <c r="G11" s="19">
        <v>16</v>
      </c>
      <c r="H11" s="19">
        <v>27</v>
      </c>
      <c r="I11" s="60">
        <f t="shared" si="0"/>
        <v>43</v>
      </c>
      <c r="J11" s="48" t="s">
        <v>638</v>
      </c>
      <c r="K11" s="48" t="s">
        <v>274</v>
      </c>
      <c r="L11" s="48" t="s">
        <v>275</v>
      </c>
      <c r="M11" s="48">
        <v>9365565964</v>
      </c>
      <c r="N11" s="48" t="s">
        <v>291</v>
      </c>
      <c r="O11" s="48">
        <v>8822695361</v>
      </c>
      <c r="P11" s="49">
        <v>43587</v>
      </c>
      <c r="Q11" s="48" t="s">
        <v>77</v>
      </c>
      <c r="R11" s="48">
        <v>38</v>
      </c>
      <c r="S11" s="18" t="s">
        <v>238</v>
      </c>
      <c r="T11" s="48"/>
    </row>
    <row r="12" spans="1:20" x14ac:dyDescent="0.3">
      <c r="A12" s="4">
        <v>8</v>
      </c>
      <c r="B12" s="17" t="s">
        <v>63</v>
      </c>
      <c r="C12" s="48" t="s">
        <v>466</v>
      </c>
      <c r="D12" s="48" t="s">
        <v>23</v>
      </c>
      <c r="E12" s="19" t="s">
        <v>467</v>
      </c>
      <c r="F12" s="48" t="s">
        <v>80</v>
      </c>
      <c r="G12" s="19">
        <v>22</v>
      </c>
      <c r="H12" s="19">
        <v>29</v>
      </c>
      <c r="I12" s="60">
        <f t="shared" si="0"/>
        <v>51</v>
      </c>
      <c r="J12" s="48" t="s">
        <v>639</v>
      </c>
      <c r="K12" s="48" t="s">
        <v>640</v>
      </c>
      <c r="L12" s="48" t="s">
        <v>253</v>
      </c>
      <c r="M12" s="48">
        <v>9954035735</v>
      </c>
      <c r="N12" s="48" t="s">
        <v>641</v>
      </c>
      <c r="O12" s="48">
        <v>9678620562</v>
      </c>
      <c r="P12" s="49">
        <v>43587</v>
      </c>
      <c r="Q12" s="48" t="s">
        <v>77</v>
      </c>
      <c r="R12" s="48">
        <v>38</v>
      </c>
      <c r="S12" s="18" t="s">
        <v>238</v>
      </c>
      <c r="T12" s="48"/>
    </row>
    <row r="13" spans="1:20" x14ac:dyDescent="0.3">
      <c r="A13" s="4">
        <v>9</v>
      </c>
      <c r="B13" s="17" t="s">
        <v>63</v>
      </c>
      <c r="C13" s="48" t="s">
        <v>468</v>
      </c>
      <c r="D13" s="48" t="s">
        <v>23</v>
      </c>
      <c r="E13" s="19" t="s">
        <v>469</v>
      </c>
      <c r="F13" s="48" t="s">
        <v>96</v>
      </c>
      <c r="G13" s="19">
        <v>10</v>
      </c>
      <c r="H13" s="19">
        <v>14</v>
      </c>
      <c r="I13" s="60">
        <f t="shared" si="0"/>
        <v>24</v>
      </c>
      <c r="J13" s="48" t="s">
        <v>642</v>
      </c>
      <c r="K13" s="48" t="s">
        <v>274</v>
      </c>
      <c r="L13" s="48" t="s">
        <v>275</v>
      </c>
      <c r="M13" s="48">
        <v>9365565964</v>
      </c>
      <c r="N13" s="48" t="s">
        <v>291</v>
      </c>
      <c r="O13" s="48">
        <v>8822695361</v>
      </c>
      <c r="P13" s="49">
        <v>43587</v>
      </c>
      <c r="Q13" s="48" t="s">
        <v>77</v>
      </c>
      <c r="R13" s="48">
        <v>37</v>
      </c>
      <c r="S13" s="18" t="s">
        <v>238</v>
      </c>
      <c r="T13" s="48"/>
    </row>
    <row r="14" spans="1:20" x14ac:dyDescent="0.3">
      <c r="A14" s="4">
        <v>10</v>
      </c>
      <c r="B14" s="17" t="s">
        <v>62</v>
      </c>
      <c r="C14" s="48" t="s">
        <v>470</v>
      </c>
      <c r="D14" s="48" t="s">
        <v>25</v>
      </c>
      <c r="E14" s="19" t="s">
        <v>471</v>
      </c>
      <c r="F14" s="48" t="s">
        <v>85</v>
      </c>
      <c r="G14" s="19">
        <v>9</v>
      </c>
      <c r="H14" s="19">
        <v>22</v>
      </c>
      <c r="I14" s="60">
        <f t="shared" si="0"/>
        <v>31</v>
      </c>
      <c r="J14" s="48" t="s">
        <v>643</v>
      </c>
      <c r="K14" s="48" t="s">
        <v>296</v>
      </c>
      <c r="L14" s="48" t="s">
        <v>297</v>
      </c>
      <c r="M14" s="48">
        <v>9401450471</v>
      </c>
      <c r="N14" s="48" t="s">
        <v>298</v>
      </c>
      <c r="O14" s="48" t="s">
        <v>299</v>
      </c>
      <c r="P14" s="49">
        <v>43588</v>
      </c>
      <c r="Q14" s="48" t="s">
        <v>232</v>
      </c>
      <c r="R14" s="48">
        <v>39</v>
      </c>
      <c r="S14" s="18" t="s">
        <v>233</v>
      </c>
      <c r="T14" s="48"/>
    </row>
    <row r="15" spans="1:20" x14ac:dyDescent="0.3">
      <c r="A15" s="4">
        <v>11</v>
      </c>
      <c r="B15" s="17" t="s">
        <v>62</v>
      </c>
      <c r="C15" s="48" t="s">
        <v>472</v>
      </c>
      <c r="D15" s="48" t="s">
        <v>25</v>
      </c>
      <c r="E15" s="19" t="s">
        <v>473</v>
      </c>
      <c r="F15" s="48" t="s">
        <v>85</v>
      </c>
      <c r="G15" s="19">
        <v>31</v>
      </c>
      <c r="H15" s="19">
        <v>31</v>
      </c>
      <c r="I15" s="60">
        <f t="shared" si="0"/>
        <v>62</v>
      </c>
      <c r="J15" s="48" t="s">
        <v>644</v>
      </c>
      <c r="K15" s="48" t="s">
        <v>247</v>
      </c>
      <c r="L15" s="48" t="s">
        <v>248</v>
      </c>
      <c r="M15" s="48">
        <v>9954505052</v>
      </c>
      <c r="N15" s="48" t="s">
        <v>645</v>
      </c>
      <c r="O15" s="48" t="s">
        <v>646</v>
      </c>
      <c r="P15" s="49">
        <v>43588</v>
      </c>
      <c r="Q15" s="48" t="s">
        <v>232</v>
      </c>
      <c r="R15" s="48">
        <v>38</v>
      </c>
      <c r="S15" s="18" t="s">
        <v>233</v>
      </c>
      <c r="T15" s="48"/>
    </row>
    <row r="16" spans="1:20" x14ac:dyDescent="0.3">
      <c r="A16" s="4">
        <v>12</v>
      </c>
      <c r="B16" s="17" t="s">
        <v>62</v>
      </c>
      <c r="C16" s="58" t="s">
        <v>474</v>
      </c>
      <c r="D16" s="58" t="s">
        <v>23</v>
      </c>
      <c r="E16" s="17" t="s">
        <v>475</v>
      </c>
      <c r="F16" s="58" t="s">
        <v>80</v>
      </c>
      <c r="G16" s="17">
        <v>20</v>
      </c>
      <c r="H16" s="17">
        <v>26</v>
      </c>
      <c r="I16" s="60">
        <f t="shared" si="0"/>
        <v>46</v>
      </c>
      <c r="J16" s="58" t="s">
        <v>647</v>
      </c>
      <c r="K16" s="58" t="s">
        <v>648</v>
      </c>
      <c r="L16" s="58" t="s">
        <v>248</v>
      </c>
      <c r="M16" s="58">
        <v>9954505052</v>
      </c>
      <c r="N16" s="58" t="s">
        <v>649</v>
      </c>
      <c r="O16" s="58">
        <v>8011870455</v>
      </c>
      <c r="P16" s="49">
        <v>43588</v>
      </c>
      <c r="Q16" s="48" t="s">
        <v>232</v>
      </c>
      <c r="R16" s="48">
        <v>38</v>
      </c>
      <c r="S16" s="18" t="s">
        <v>233</v>
      </c>
      <c r="T16" s="48"/>
    </row>
    <row r="17" spans="1:20" x14ac:dyDescent="0.3">
      <c r="A17" s="4">
        <v>13</v>
      </c>
      <c r="B17" s="17" t="s">
        <v>63</v>
      </c>
      <c r="C17" s="48" t="s">
        <v>476</v>
      </c>
      <c r="D17" s="48" t="s">
        <v>23</v>
      </c>
      <c r="E17" s="19" t="s">
        <v>477</v>
      </c>
      <c r="F17" s="48" t="s">
        <v>80</v>
      </c>
      <c r="G17" s="19">
        <v>154</v>
      </c>
      <c r="H17" s="19">
        <v>154</v>
      </c>
      <c r="I17" s="60">
        <f t="shared" si="0"/>
        <v>308</v>
      </c>
      <c r="J17" s="48" t="s">
        <v>650</v>
      </c>
      <c r="K17" s="48" t="s">
        <v>651</v>
      </c>
      <c r="L17" s="48" t="s">
        <v>309</v>
      </c>
      <c r="M17" s="48">
        <v>9613689335</v>
      </c>
      <c r="N17" s="48" t="s">
        <v>652</v>
      </c>
      <c r="O17" s="48">
        <v>9954693153</v>
      </c>
      <c r="P17" s="49">
        <v>43588</v>
      </c>
      <c r="Q17" s="48" t="s">
        <v>232</v>
      </c>
      <c r="R17" s="48">
        <v>27</v>
      </c>
      <c r="S17" s="18" t="s">
        <v>238</v>
      </c>
      <c r="T17" s="48"/>
    </row>
    <row r="18" spans="1:20" x14ac:dyDescent="0.3">
      <c r="A18" s="4">
        <v>14</v>
      </c>
      <c r="B18" s="17" t="s">
        <v>62</v>
      </c>
      <c r="C18" s="48" t="s">
        <v>478</v>
      </c>
      <c r="D18" s="48" t="s">
        <v>25</v>
      </c>
      <c r="E18" s="19" t="s">
        <v>479</v>
      </c>
      <c r="F18" s="48" t="s">
        <v>85</v>
      </c>
      <c r="G18" s="19">
        <v>62</v>
      </c>
      <c r="H18" s="19">
        <v>72</v>
      </c>
      <c r="I18" s="60">
        <f t="shared" si="0"/>
        <v>134</v>
      </c>
      <c r="J18" s="48" t="s">
        <v>270</v>
      </c>
      <c r="K18" s="48" t="s">
        <v>261</v>
      </c>
      <c r="L18" s="48" t="s">
        <v>653</v>
      </c>
      <c r="M18" s="48" t="s">
        <v>654</v>
      </c>
      <c r="N18" s="48" t="s">
        <v>655</v>
      </c>
      <c r="O18" s="48" t="s">
        <v>656</v>
      </c>
      <c r="P18" s="49">
        <v>43589</v>
      </c>
      <c r="Q18" s="48" t="s">
        <v>239</v>
      </c>
      <c r="R18" s="48">
        <v>22</v>
      </c>
      <c r="S18" s="18" t="s">
        <v>233</v>
      </c>
      <c r="T18" s="48"/>
    </row>
    <row r="19" spans="1:20" x14ac:dyDescent="0.3">
      <c r="A19" s="4">
        <v>15</v>
      </c>
      <c r="B19" s="17" t="s">
        <v>63</v>
      </c>
      <c r="C19" s="48" t="s">
        <v>476</v>
      </c>
      <c r="D19" s="48"/>
      <c r="E19" s="19" t="s">
        <v>477</v>
      </c>
      <c r="F19" s="48" t="s">
        <v>80</v>
      </c>
      <c r="G19" s="19"/>
      <c r="H19" s="19"/>
      <c r="I19" s="60">
        <f t="shared" si="0"/>
        <v>0</v>
      </c>
      <c r="J19" s="48" t="s">
        <v>650</v>
      </c>
      <c r="K19" s="48" t="s">
        <v>651</v>
      </c>
      <c r="L19" s="48" t="s">
        <v>309</v>
      </c>
      <c r="M19" s="48">
        <v>9613689335</v>
      </c>
      <c r="N19" s="48" t="s">
        <v>652</v>
      </c>
      <c r="O19" s="48">
        <v>9954693153</v>
      </c>
      <c r="P19" s="49">
        <v>43589</v>
      </c>
      <c r="Q19" s="48" t="s">
        <v>239</v>
      </c>
      <c r="R19" s="48">
        <v>27</v>
      </c>
      <c r="S19" s="18" t="s">
        <v>238</v>
      </c>
      <c r="T19" s="48" t="s">
        <v>240</v>
      </c>
    </row>
    <row r="20" spans="1:20" x14ac:dyDescent="0.3">
      <c r="A20" s="4">
        <v>16</v>
      </c>
      <c r="B20" s="17"/>
      <c r="C20" s="48"/>
      <c r="D20" s="48"/>
      <c r="E20" s="19"/>
      <c r="F20" s="48"/>
      <c r="G20" s="19"/>
      <c r="H20" s="19"/>
      <c r="I20" s="60">
        <f t="shared" si="0"/>
        <v>0</v>
      </c>
      <c r="J20" s="48"/>
      <c r="K20" s="48"/>
      <c r="L20" s="48"/>
      <c r="M20" s="48"/>
      <c r="N20" s="48"/>
      <c r="O20" s="48"/>
      <c r="P20" s="49">
        <v>43590</v>
      </c>
      <c r="Q20" s="48" t="s">
        <v>258</v>
      </c>
      <c r="R20" s="48"/>
      <c r="S20" s="18"/>
      <c r="T20" s="48" t="s">
        <v>259</v>
      </c>
    </row>
    <row r="21" spans="1:20" x14ac:dyDescent="0.3">
      <c r="A21" s="4">
        <v>17</v>
      </c>
      <c r="B21" s="17" t="s">
        <v>62</v>
      </c>
      <c r="C21" s="48" t="s">
        <v>480</v>
      </c>
      <c r="D21" s="48" t="s">
        <v>25</v>
      </c>
      <c r="E21" s="19" t="s">
        <v>481</v>
      </c>
      <c r="F21" s="48" t="s">
        <v>85</v>
      </c>
      <c r="G21" s="19">
        <v>40</v>
      </c>
      <c r="H21" s="19">
        <v>53</v>
      </c>
      <c r="I21" s="60">
        <f t="shared" si="0"/>
        <v>93</v>
      </c>
      <c r="J21" s="48" t="s">
        <v>657</v>
      </c>
      <c r="K21" s="48" t="s">
        <v>388</v>
      </c>
      <c r="L21" s="48" t="s">
        <v>389</v>
      </c>
      <c r="M21" s="48">
        <v>7399557671</v>
      </c>
      <c r="N21" s="48" t="s">
        <v>658</v>
      </c>
      <c r="O21" s="48" t="s">
        <v>659</v>
      </c>
      <c r="P21" s="49">
        <v>43591</v>
      </c>
      <c r="Q21" s="48" t="s">
        <v>74</v>
      </c>
      <c r="R21" s="48">
        <v>35</v>
      </c>
      <c r="S21" s="18" t="s">
        <v>233</v>
      </c>
      <c r="T21" s="48"/>
    </row>
    <row r="22" spans="1:20" ht="33" x14ac:dyDescent="0.3">
      <c r="A22" s="4">
        <v>18</v>
      </c>
      <c r="B22" s="17" t="s">
        <v>62</v>
      </c>
      <c r="C22" s="48" t="s">
        <v>482</v>
      </c>
      <c r="D22" s="48" t="s">
        <v>23</v>
      </c>
      <c r="E22" s="19" t="s">
        <v>483</v>
      </c>
      <c r="F22" s="48" t="s">
        <v>80</v>
      </c>
      <c r="G22" s="19">
        <v>24</v>
      </c>
      <c r="H22" s="19">
        <v>22</v>
      </c>
      <c r="I22" s="60">
        <f t="shared" si="0"/>
        <v>46</v>
      </c>
      <c r="J22" s="48" t="s">
        <v>660</v>
      </c>
      <c r="K22" s="48" t="s">
        <v>661</v>
      </c>
      <c r="L22" s="48" t="s">
        <v>662</v>
      </c>
      <c r="M22" s="48">
        <v>6900452663</v>
      </c>
      <c r="N22" s="48" t="s">
        <v>663</v>
      </c>
      <c r="O22" s="48">
        <v>9577837446</v>
      </c>
      <c r="P22" s="49">
        <v>43591</v>
      </c>
      <c r="Q22" s="48" t="s">
        <v>74</v>
      </c>
      <c r="R22" s="48">
        <v>35</v>
      </c>
      <c r="S22" s="18" t="s">
        <v>233</v>
      </c>
      <c r="T22" s="48"/>
    </row>
    <row r="23" spans="1:20" x14ac:dyDescent="0.3">
      <c r="A23" s="4">
        <v>19</v>
      </c>
      <c r="B23" s="17" t="s">
        <v>63</v>
      </c>
      <c r="C23" s="58" t="s">
        <v>484</v>
      </c>
      <c r="D23" s="58" t="s">
        <v>23</v>
      </c>
      <c r="E23" s="17" t="s">
        <v>485</v>
      </c>
      <c r="F23" s="58" t="s">
        <v>80</v>
      </c>
      <c r="G23" s="17">
        <v>57</v>
      </c>
      <c r="H23" s="17">
        <v>49</v>
      </c>
      <c r="I23" s="60">
        <f t="shared" si="0"/>
        <v>106</v>
      </c>
      <c r="J23" s="58" t="s">
        <v>664</v>
      </c>
      <c r="K23" s="58" t="s">
        <v>308</v>
      </c>
      <c r="L23" s="58" t="s">
        <v>309</v>
      </c>
      <c r="M23" s="58">
        <v>9613689335</v>
      </c>
      <c r="N23" s="58" t="s">
        <v>665</v>
      </c>
      <c r="O23" s="58">
        <v>8486251373</v>
      </c>
      <c r="P23" s="49">
        <v>43591</v>
      </c>
      <c r="Q23" s="48" t="s">
        <v>74</v>
      </c>
      <c r="R23" s="48">
        <v>27</v>
      </c>
      <c r="S23" s="18" t="s">
        <v>238</v>
      </c>
      <c r="T23" s="48"/>
    </row>
    <row r="24" spans="1:20" x14ac:dyDescent="0.3">
      <c r="A24" s="4">
        <v>20</v>
      </c>
      <c r="B24" s="17" t="s">
        <v>62</v>
      </c>
      <c r="C24" s="48" t="s">
        <v>486</v>
      </c>
      <c r="D24" s="48" t="s">
        <v>23</v>
      </c>
      <c r="E24" s="19">
        <v>18030109905</v>
      </c>
      <c r="F24" s="48" t="s">
        <v>96</v>
      </c>
      <c r="G24" s="19">
        <v>128</v>
      </c>
      <c r="H24" s="19">
        <v>60</v>
      </c>
      <c r="I24" s="60">
        <f t="shared" si="0"/>
        <v>188</v>
      </c>
      <c r="J24" s="48" t="s">
        <v>666</v>
      </c>
      <c r="K24" s="48" t="s">
        <v>422</v>
      </c>
      <c r="L24" s="48" t="s">
        <v>423</v>
      </c>
      <c r="M24" s="48">
        <v>9613245244</v>
      </c>
      <c r="N24" s="48" t="s">
        <v>667</v>
      </c>
      <c r="O24" s="48">
        <v>9678361272</v>
      </c>
      <c r="P24" s="49">
        <v>43592</v>
      </c>
      <c r="Q24" s="48" t="s">
        <v>75</v>
      </c>
      <c r="R24" s="48">
        <v>25</v>
      </c>
      <c r="S24" s="18" t="s">
        <v>233</v>
      </c>
      <c r="T24" s="48"/>
    </row>
    <row r="25" spans="1:20" ht="33" x14ac:dyDescent="0.3">
      <c r="A25" s="4">
        <v>21</v>
      </c>
      <c r="B25" s="17" t="s">
        <v>63</v>
      </c>
      <c r="C25" s="48" t="s">
        <v>487</v>
      </c>
      <c r="D25" s="48" t="s">
        <v>23</v>
      </c>
      <c r="E25" s="19" t="s">
        <v>488</v>
      </c>
      <c r="F25" s="48" t="s">
        <v>96</v>
      </c>
      <c r="G25" s="19">
        <v>104</v>
      </c>
      <c r="H25" s="19">
        <v>88</v>
      </c>
      <c r="I25" s="60">
        <f t="shared" si="0"/>
        <v>192</v>
      </c>
      <c r="J25" s="48" t="s">
        <v>668</v>
      </c>
      <c r="K25" s="48" t="s">
        <v>669</v>
      </c>
      <c r="L25" s="48" t="s">
        <v>670</v>
      </c>
      <c r="M25" s="48">
        <v>9706908761</v>
      </c>
      <c r="N25" s="48" t="s">
        <v>671</v>
      </c>
      <c r="O25" s="48">
        <v>8761979691</v>
      </c>
      <c r="P25" s="49">
        <v>43592</v>
      </c>
      <c r="Q25" s="48" t="s">
        <v>75</v>
      </c>
      <c r="R25" s="48">
        <v>27</v>
      </c>
      <c r="S25" s="18" t="s">
        <v>238</v>
      </c>
      <c r="T25" s="48"/>
    </row>
    <row r="26" spans="1:20" x14ac:dyDescent="0.3">
      <c r="A26" s="4">
        <v>22</v>
      </c>
      <c r="B26" s="17" t="s">
        <v>62</v>
      </c>
      <c r="C26" s="48" t="s">
        <v>489</v>
      </c>
      <c r="D26" s="48" t="s">
        <v>25</v>
      </c>
      <c r="E26" s="19" t="s">
        <v>490</v>
      </c>
      <c r="F26" s="48" t="s">
        <v>85</v>
      </c>
      <c r="G26" s="19">
        <v>27</v>
      </c>
      <c r="H26" s="19">
        <v>19</v>
      </c>
      <c r="I26" s="60">
        <f t="shared" si="0"/>
        <v>46</v>
      </c>
      <c r="J26" s="48" t="s">
        <v>672</v>
      </c>
      <c r="K26" s="48" t="s">
        <v>442</v>
      </c>
      <c r="L26" s="48" t="s">
        <v>443</v>
      </c>
      <c r="M26" s="48">
        <v>8876303387</v>
      </c>
      <c r="N26" s="48" t="s">
        <v>673</v>
      </c>
      <c r="O26" s="48" t="s">
        <v>445</v>
      </c>
      <c r="P26" s="49">
        <v>43593</v>
      </c>
      <c r="Q26" s="48" t="s">
        <v>76</v>
      </c>
      <c r="R26" s="48">
        <v>25</v>
      </c>
      <c r="S26" s="18" t="s">
        <v>233</v>
      </c>
      <c r="T26" s="48"/>
    </row>
    <row r="27" spans="1:20" x14ac:dyDescent="0.3">
      <c r="A27" s="4">
        <v>23</v>
      </c>
      <c r="B27" s="17" t="s">
        <v>62</v>
      </c>
      <c r="C27" s="48" t="s">
        <v>491</v>
      </c>
      <c r="D27" s="48" t="s">
        <v>25</v>
      </c>
      <c r="E27" s="19" t="s">
        <v>492</v>
      </c>
      <c r="F27" s="48" t="s">
        <v>85</v>
      </c>
      <c r="G27" s="19">
        <v>59</v>
      </c>
      <c r="H27" s="19">
        <v>60</v>
      </c>
      <c r="I27" s="60">
        <f t="shared" si="0"/>
        <v>119</v>
      </c>
      <c r="J27" s="48" t="s">
        <v>674</v>
      </c>
      <c r="K27" s="48" t="s">
        <v>442</v>
      </c>
      <c r="L27" s="48" t="s">
        <v>443</v>
      </c>
      <c r="M27" s="48">
        <v>8876303387</v>
      </c>
      <c r="N27" s="48" t="s">
        <v>675</v>
      </c>
      <c r="O27" s="48" t="s">
        <v>676</v>
      </c>
      <c r="P27" s="49">
        <v>43593</v>
      </c>
      <c r="Q27" s="48" t="s">
        <v>76</v>
      </c>
      <c r="R27" s="48">
        <v>25</v>
      </c>
      <c r="S27" s="18" t="s">
        <v>233</v>
      </c>
      <c r="T27" s="48"/>
    </row>
    <row r="28" spans="1:20" ht="33" x14ac:dyDescent="0.3">
      <c r="A28" s="4">
        <v>24</v>
      </c>
      <c r="B28" s="17" t="s">
        <v>63</v>
      </c>
      <c r="C28" s="48" t="s">
        <v>493</v>
      </c>
      <c r="D28" s="48" t="s">
        <v>25</v>
      </c>
      <c r="E28" s="19" t="s">
        <v>494</v>
      </c>
      <c r="F28" s="48" t="s">
        <v>85</v>
      </c>
      <c r="G28" s="19">
        <v>45</v>
      </c>
      <c r="H28" s="19">
        <v>36</v>
      </c>
      <c r="I28" s="60">
        <f t="shared" si="0"/>
        <v>81</v>
      </c>
      <c r="J28" s="48" t="s">
        <v>677</v>
      </c>
      <c r="K28" s="48" t="s">
        <v>308</v>
      </c>
      <c r="L28" s="48" t="s">
        <v>309</v>
      </c>
      <c r="M28" s="48">
        <v>9613689335</v>
      </c>
      <c r="N28" s="48" t="s">
        <v>678</v>
      </c>
      <c r="O28" s="48" t="s">
        <v>679</v>
      </c>
      <c r="P28" s="49">
        <v>43593</v>
      </c>
      <c r="Q28" s="48" t="s">
        <v>76</v>
      </c>
      <c r="R28" s="48">
        <v>27</v>
      </c>
      <c r="S28" s="18" t="s">
        <v>238</v>
      </c>
      <c r="T28" s="48"/>
    </row>
    <row r="29" spans="1:20" x14ac:dyDescent="0.3">
      <c r="A29" s="4">
        <v>25</v>
      </c>
      <c r="B29" s="17" t="s">
        <v>63</v>
      </c>
      <c r="C29" s="48" t="s">
        <v>495</v>
      </c>
      <c r="D29" s="48" t="s">
        <v>23</v>
      </c>
      <c r="E29" s="19" t="s">
        <v>496</v>
      </c>
      <c r="F29" s="48" t="s">
        <v>80</v>
      </c>
      <c r="G29" s="19">
        <v>21</v>
      </c>
      <c r="H29" s="19">
        <v>37</v>
      </c>
      <c r="I29" s="60">
        <f t="shared" si="0"/>
        <v>58</v>
      </c>
      <c r="J29" s="48" t="s">
        <v>680</v>
      </c>
      <c r="K29" s="48" t="s">
        <v>308</v>
      </c>
      <c r="L29" s="48" t="s">
        <v>309</v>
      </c>
      <c r="M29" s="48">
        <v>9613689335</v>
      </c>
      <c r="N29" s="48" t="s">
        <v>681</v>
      </c>
      <c r="O29" s="48">
        <v>9859043661</v>
      </c>
      <c r="P29" s="49">
        <v>43593</v>
      </c>
      <c r="Q29" s="48" t="s">
        <v>76</v>
      </c>
      <c r="R29" s="48">
        <v>27</v>
      </c>
      <c r="S29" s="18" t="s">
        <v>238</v>
      </c>
      <c r="T29" s="48"/>
    </row>
    <row r="30" spans="1:20" x14ac:dyDescent="0.3">
      <c r="A30" s="4">
        <v>26</v>
      </c>
      <c r="B30" s="17" t="s">
        <v>62</v>
      </c>
      <c r="C30" s="58" t="s">
        <v>497</v>
      </c>
      <c r="D30" s="58" t="s">
        <v>23</v>
      </c>
      <c r="E30" s="17" t="s">
        <v>498</v>
      </c>
      <c r="F30" s="58" t="s">
        <v>80</v>
      </c>
      <c r="G30" s="17">
        <v>17</v>
      </c>
      <c r="H30" s="17">
        <v>26</v>
      </c>
      <c r="I30" s="60">
        <f t="shared" si="0"/>
        <v>43</v>
      </c>
      <c r="J30" s="58" t="s">
        <v>682</v>
      </c>
      <c r="K30" s="58" t="s">
        <v>274</v>
      </c>
      <c r="L30" s="58" t="s">
        <v>275</v>
      </c>
      <c r="M30" s="58">
        <v>9365565964</v>
      </c>
      <c r="N30" s="58" t="s">
        <v>370</v>
      </c>
      <c r="O30" s="58">
        <v>7896357968</v>
      </c>
      <c r="P30" s="49">
        <v>43594</v>
      </c>
      <c r="Q30" s="48" t="s">
        <v>77</v>
      </c>
      <c r="R30" s="48">
        <v>38</v>
      </c>
      <c r="S30" s="18" t="s">
        <v>233</v>
      </c>
      <c r="T30" s="48"/>
    </row>
    <row r="31" spans="1:20" x14ac:dyDescent="0.3">
      <c r="A31" s="4">
        <v>27</v>
      </c>
      <c r="B31" s="17" t="s">
        <v>62</v>
      </c>
      <c r="C31" s="48" t="s">
        <v>499</v>
      </c>
      <c r="D31" s="48" t="s">
        <v>23</v>
      </c>
      <c r="E31" s="19" t="s">
        <v>500</v>
      </c>
      <c r="F31" s="48" t="s">
        <v>80</v>
      </c>
      <c r="G31" s="19">
        <v>26</v>
      </c>
      <c r="H31" s="19">
        <v>17</v>
      </c>
      <c r="I31" s="60">
        <f t="shared" si="0"/>
        <v>43</v>
      </c>
      <c r="J31" s="48" t="s">
        <v>683</v>
      </c>
      <c r="K31" s="48" t="s">
        <v>267</v>
      </c>
      <c r="L31" s="48" t="s">
        <v>268</v>
      </c>
      <c r="M31" s="48">
        <v>7399791864</v>
      </c>
      <c r="N31" s="48" t="s">
        <v>269</v>
      </c>
      <c r="O31" s="48">
        <v>8575686016</v>
      </c>
      <c r="P31" s="49">
        <v>43594</v>
      </c>
      <c r="Q31" s="48" t="s">
        <v>77</v>
      </c>
      <c r="R31" s="48">
        <v>39</v>
      </c>
      <c r="S31" s="18" t="s">
        <v>233</v>
      </c>
      <c r="T31" s="48"/>
    </row>
    <row r="32" spans="1:20" x14ac:dyDescent="0.3">
      <c r="A32" s="4">
        <v>28</v>
      </c>
      <c r="B32" s="17" t="s">
        <v>63</v>
      </c>
      <c r="C32" s="48" t="s">
        <v>501</v>
      </c>
      <c r="D32" s="48" t="s">
        <v>25</v>
      </c>
      <c r="E32" s="19" t="s">
        <v>502</v>
      </c>
      <c r="F32" s="48" t="s">
        <v>85</v>
      </c>
      <c r="G32" s="19">
        <v>22</v>
      </c>
      <c r="H32" s="19">
        <v>38</v>
      </c>
      <c r="I32" s="60">
        <f t="shared" si="0"/>
        <v>60</v>
      </c>
      <c r="J32" s="48" t="s">
        <v>684</v>
      </c>
      <c r="K32" s="48" t="s">
        <v>242</v>
      </c>
      <c r="L32" s="48" t="s">
        <v>243</v>
      </c>
      <c r="M32" s="48">
        <v>8753973932</v>
      </c>
      <c r="N32" s="48" t="s">
        <v>685</v>
      </c>
      <c r="O32" s="48" t="s">
        <v>245</v>
      </c>
      <c r="P32" s="49">
        <v>43594</v>
      </c>
      <c r="Q32" s="48" t="s">
        <v>77</v>
      </c>
      <c r="R32" s="48">
        <v>28</v>
      </c>
      <c r="S32" s="18" t="s">
        <v>238</v>
      </c>
      <c r="T32" s="48"/>
    </row>
    <row r="33" spans="1:20" x14ac:dyDescent="0.3">
      <c r="A33" s="4">
        <v>29</v>
      </c>
      <c r="B33" s="17" t="s">
        <v>63</v>
      </c>
      <c r="C33" s="48" t="s">
        <v>503</v>
      </c>
      <c r="D33" s="48" t="s">
        <v>23</v>
      </c>
      <c r="E33" s="19" t="s">
        <v>504</v>
      </c>
      <c r="F33" s="48" t="s">
        <v>80</v>
      </c>
      <c r="G33" s="19">
        <v>15</v>
      </c>
      <c r="H33" s="19">
        <v>9</v>
      </c>
      <c r="I33" s="60">
        <f t="shared" si="0"/>
        <v>24</v>
      </c>
      <c r="J33" s="48" t="s">
        <v>686</v>
      </c>
      <c r="K33" s="48" t="s">
        <v>257</v>
      </c>
      <c r="L33" s="48" t="s">
        <v>243</v>
      </c>
      <c r="M33" s="48">
        <v>8753973932</v>
      </c>
      <c r="N33" s="48" t="s">
        <v>312</v>
      </c>
      <c r="O33" s="48">
        <v>9508902216</v>
      </c>
      <c r="P33" s="49">
        <v>43594</v>
      </c>
      <c r="Q33" s="48" t="s">
        <v>77</v>
      </c>
      <c r="R33" s="48">
        <v>28</v>
      </c>
      <c r="S33" s="18" t="s">
        <v>238</v>
      </c>
      <c r="T33" s="48"/>
    </row>
    <row r="34" spans="1:20" x14ac:dyDescent="0.3">
      <c r="A34" s="4">
        <v>30</v>
      </c>
      <c r="B34" s="17" t="s">
        <v>62</v>
      </c>
      <c r="C34" s="48" t="s">
        <v>505</v>
      </c>
      <c r="D34" s="48" t="s">
        <v>25</v>
      </c>
      <c r="E34" s="19" t="s">
        <v>506</v>
      </c>
      <c r="F34" s="48" t="s">
        <v>85</v>
      </c>
      <c r="G34" s="19">
        <v>45</v>
      </c>
      <c r="H34" s="19">
        <v>40</v>
      </c>
      <c r="I34" s="60">
        <f t="shared" si="0"/>
        <v>85</v>
      </c>
      <c r="J34" s="48" t="s">
        <v>687</v>
      </c>
      <c r="K34" s="48" t="s">
        <v>388</v>
      </c>
      <c r="L34" s="48" t="s">
        <v>389</v>
      </c>
      <c r="M34" s="48">
        <v>7399557671</v>
      </c>
      <c r="N34" s="48" t="s">
        <v>688</v>
      </c>
      <c r="O34" s="48" t="s">
        <v>689</v>
      </c>
      <c r="P34" s="49">
        <v>43595</v>
      </c>
      <c r="Q34" s="48" t="s">
        <v>232</v>
      </c>
      <c r="R34" s="48">
        <v>35</v>
      </c>
      <c r="S34" s="18" t="s">
        <v>233</v>
      </c>
      <c r="T34" s="48"/>
    </row>
    <row r="35" spans="1:20" x14ac:dyDescent="0.3">
      <c r="A35" s="4">
        <v>31</v>
      </c>
      <c r="B35" s="17" t="s">
        <v>62</v>
      </c>
      <c r="C35" s="48" t="s">
        <v>507</v>
      </c>
      <c r="D35" s="48" t="s">
        <v>23</v>
      </c>
      <c r="E35" s="19" t="s">
        <v>508</v>
      </c>
      <c r="F35" s="48" t="s">
        <v>80</v>
      </c>
      <c r="G35" s="19">
        <v>25</v>
      </c>
      <c r="H35" s="19">
        <v>38</v>
      </c>
      <c r="I35" s="60">
        <f t="shared" si="0"/>
        <v>63</v>
      </c>
      <c r="J35" s="48" t="s">
        <v>690</v>
      </c>
      <c r="K35" s="48" t="s">
        <v>274</v>
      </c>
      <c r="L35" s="48" t="s">
        <v>275</v>
      </c>
      <c r="M35" s="48">
        <v>9365565964</v>
      </c>
      <c r="N35" s="48" t="s">
        <v>291</v>
      </c>
      <c r="O35" s="48">
        <v>8822695361</v>
      </c>
      <c r="P35" s="49">
        <v>43595</v>
      </c>
      <c r="Q35" s="48" t="s">
        <v>232</v>
      </c>
      <c r="R35" s="48">
        <v>38</v>
      </c>
      <c r="S35" s="18" t="s">
        <v>233</v>
      </c>
      <c r="T35" s="48"/>
    </row>
    <row r="36" spans="1:20" x14ac:dyDescent="0.3">
      <c r="A36" s="4">
        <v>32</v>
      </c>
      <c r="B36" s="17" t="s">
        <v>63</v>
      </c>
      <c r="C36" s="18" t="s">
        <v>509</v>
      </c>
      <c r="D36" s="18" t="s">
        <v>25</v>
      </c>
      <c r="E36" s="19" t="s">
        <v>510</v>
      </c>
      <c r="F36" s="18" t="s">
        <v>85</v>
      </c>
      <c r="G36" s="19">
        <v>45</v>
      </c>
      <c r="H36" s="19">
        <v>23</v>
      </c>
      <c r="I36" s="60">
        <f t="shared" si="0"/>
        <v>68</v>
      </c>
      <c r="J36" s="18" t="s">
        <v>691</v>
      </c>
      <c r="K36" s="18" t="s">
        <v>442</v>
      </c>
      <c r="L36" s="18" t="s">
        <v>443</v>
      </c>
      <c r="M36" s="18">
        <v>8876303387</v>
      </c>
      <c r="N36" s="18" t="s">
        <v>692</v>
      </c>
      <c r="O36" s="18" t="s">
        <v>693</v>
      </c>
      <c r="P36" s="24">
        <v>43595</v>
      </c>
      <c r="Q36" s="18" t="s">
        <v>232</v>
      </c>
      <c r="R36" s="18">
        <v>25</v>
      </c>
      <c r="S36" s="18" t="s">
        <v>238</v>
      </c>
      <c r="T36" s="18"/>
    </row>
    <row r="37" spans="1:20" x14ac:dyDescent="0.3">
      <c r="A37" s="4">
        <v>33</v>
      </c>
      <c r="B37" s="17" t="s">
        <v>63</v>
      </c>
      <c r="C37" s="18" t="s">
        <v>511</v>
      </c>
      <c r="D37" s="18" t="s">
        <v>25</v>
      </c>
      <c r="E37" s="19" t="s">
        <v>512</v>
      </c>
      <c r="F37" s="18" t="s">
        <v>85</v>
      </c>
      <c r="G37" s="19">
        <v>44</v>
      </c>
      <c r="H37" s="19">
        <v>49</v>
      </c>
      <c r="I37" s="60">
        <f t="shared" si="0"/>
        <v>93</v>
      </c>
      <c r="J37" s="18" t="s">
        <v>694</v>
      </c>
      <c r="K37" s="18" t="s">
        <v>442</v>
      </c>
      <c r="L37" s="18" t="s">
        <v>443</v>
      </c>
      <c r="M37" s="18">
        <v>8876303387</v>
      </c>
      <c r="N37" s="18" t="s">
        <v>695</v>
      </c>
      <c r="O37" s="18" t="s">
        <v>696</v>
      </c>
      <c r="P37" s="24">
        <v>43595</v>
      </c>
      <c r="Q37" s="18" t="s">
        <v>232</v>
      </c>
      <c r="R37" s="18">
        <v>25</v>
      </c>
      <c r="S37" s="18" t="s">
        <v>238</v>
      </c>
      <c r="T37" s="18"/>
    </row>
    <row r="38" spans="1:20" x14ac:dyDescent="0.3">
      <c r="A38" s="4">
        <v>34</v>
      </c>
      <c r="B38" s="17"/>
      <c r="C38" s="18" t="s">
        <v>453</v>
      </c>
      <c r="D38" s="18"/>
      <c r="E38" s="19"/>
      <c r="F38" s="18"/>
      <c r="G38" s="19"/>
      <c r="H38" s="19"/>
      <c r="I38" s="60">
        <f t="shared" si="0"/>
        <v>0</v>
      </c>
      <c r="J38" s="18"/>
      <c r="K38" s="18"/>
      <c r="L38" s="18"/>
      <c r="M38" s="18"/>
      <c r="N38" s="18"/>
      <c r="O38" s="18"/>
      <c r="P38" s="24">
        <v>43596</v>
      </c>
      <c r="Q38" s="18" t="s">
        <v>239</v>
      </c>
      <c r="R38" s="18"/>
      <c r="S38" s="18"/>
      <c r="T38" s="18"/>
    </row>
    <row r="39" spans="1:20" x14ac:dyDescent="0.3">
      <c r="A39" s="4">
        <v>35</v>
      </c>
      <c r="B39" s="17"/>
      <c r="C39" s="18"/>
      <c r="D39" s="18"/>
      <c r="E39" s="19"/>
      <c r="F39" s="18"/>
      <c r="G39" s="19"/>
      <c r="H39" s="19"/>
      <c r="I39" s="60">
        <f t="shared" si="0"/>
        <v>0</v>
      </c>
      <c r="J39" s="18"/>
      <c r="K39" s="18"/>
      <c r="L39" s="18"/>
      <c r="M39" s="18"/>
      <c r="N39" s="18"/>
      <c r="O39" s="18"/>
      <c r="P39" s="24">
        <v>43597</v>
      </c>
      <c r="Q39" s="18" t="s">
        <v>258</v>
      </c>
      <c r="R39" s="18"/>
      <c r="S39" s="18"/>
      <c r="T39" s="18" t="s">
        <v>259</v>
      </c>
    </row>
    <row r="40" spans="1:20" x14ac:dyDescent="0.3">
      <c r="A40" s="4">
        <v>36</v>
      </c>
      <c r="B40" s="17" t="s">
        <v>62</v>
      </c>
      <c r="C40" s="18" t="s">
        <v>513</v>
      </c>
      <c r="D40" s="18" t="s">
        <v>23</v>
      </c>
      <c r="E40" s="19" t="s">
        <v>514</v>
      </c>
      <c r="F40" s="18" t="s">
        <v>80</v>
      </c>
      <c r="G40" s="19">
        <v>12</v>
      </c>
      <c r="H40" s="19">
        <v>16</v>
      </c>
      <c r="I40" s="60">
        <f t="shared" si="0"/>
        <v>28</v>
      </c>
      <c r="J40" s="18" t="s">
        <v>697</v>
      </c>
      <c r="K40" s="18" t="s">
        <v>698</v>
      </c>
      <c r="L40" s="18" t="s">
        <v>699</v>
      </c>
      <c r="M40" s="18">
        <v>8473801811</v>
      </c>
      <c r="N40" s="18" t="s">
        <v>363</v>
      </c>
      <c r="O40" s="18">
        <v>9706608429</v>
      </c>
      <c r="P40" s="24">
        <v>43598</v>
      </c>
      <c r="Q40" s="18" t="s">
        <v>74</v>
      </c>
      <c r="R40" s="18">
        <v>32</v>
      </c>
      <c r="S40" s="18" t="s">
        <v>233</v>
      </c>
      <c r="T40" s="18"/>
    </row>
    <row r="41" spans="1:20" x14ac:dyDescent="0.3">
      <c r="A41" s="4">
        <v>37</v>
      </c>
      <c r="B41" s="17" t="s">
        <v>62</v>
      </c>
      <c r="C41" s="18" t="s">
        <v>515</v>
      </c>
      <c r="D41" s="18" t="s">
        <v>23</v>
      </c>
      <c r="E41" s="19" t="s">
        <v>516</v>
      </c>
      <c r="F41" s="18" t="s">
        <v>80</v>
      </c>
      <c r="G41" s="19">
        <v>24</v>
      </c>
      <c r="H41" s="19">
        <v>39</v>
      </c>
      <c r="I41" s="60">
        <f t="shared" si="0"/>
        <v>63</v>
      </c>
      <c r="J41" s="18" t="s">
        <v>700</v>
      </c>
      <c r="K41" s="18" t="s">
        <v>698</v>
      </c>
      <c r="L41" s="18" t="s">
        <v>699</v>
      </c>
      <c r="M41" s="18">
        <v>8473801811</v>
      </c>
      <c r="N41" s="18" t="s">
        <v>701</v>
      </c>
      <c r="O41" s="18">
        <v>8876756625</v>
      </c>
      <c r="P41" s="24">
        <v>43598</v>
      </c>
      <c r="Q41" s="18" t="s">
        <v>74</v>
      </c>
      <c r="R41" s="18">
        <v>32</v>
      </c>
      <c r="S41" s="18" t="s">
        <v>233</v>
      </c>
      <c r="T41" s="18"/>
    </row>
    <row r="42" spans="1:20" x14ac:dyDescent="0.3">
      <c r="A42" s="4">
        <v>38</v>
      </c>
      <c r="B42" s="17" t="s">
        <v>62</v>
      </c>
      <c r="C42" s="18" t="s">
        <v>517</v>
      </c>
      <c r="D42" s="18" t="s">
        <v>23</v>
      </c>
      <c r="E42" s="19" t="s">
        <v>518</v>
      </c>
      <c r="F42" s="18" t="s">
        <v>80</v>
      </c>
      <c r="G42" s="19">
        <v>7</v>
      </c>
      <c r="H42" s="19">
        <v>10</v>
      </c>
      <c r="I42" s="60">
        <f t="shared" si="0"/>
        <v>17</v>
      </c>
      <c r="J42" s="18" t="s">
        <v>702</v>
      </c>
      <c r="K42" s="18" t="s">
        <v>330</v>
      </c>
      <c r="L42" s="18" t="s">
        <v>331</v>
      </c>
      <c r="M42" s="18">
        <v>9859840253</v>
      </c>
      <c r="N42" s="18" t="s">
        <v>703</v>
      </c>
      <c r="O42" s="18">
        <v>9859266379</v>
      </c>
      <c r="P42" s="24">
        <v>43598</v>
      </c>
      <c r="Q42" s="18" t="s">
        <v>74</v>
      </c>
      <c r="R42" s="18">
        <v>29</v>
      </c>
      <c r="S42" s="18" t="s">
        <v>233</v>
      </c>
      <c r="T42" s="18"/>
    </row>
    <row r="43" spans="1:20" x14ac:dyDescent="0.3">
      <c r="A43" s="4">
        <v>39</v>
      </c>
      <c r="B43" s="17" t="s">
        <v>63</v>
      </c>
      <c r="C43" s="18" t="s">
        <v>519</v>
      </c>
      <c r="D43" s="18" t="s">
        <v>23</v>
      </c>
      <c r="E43" s="19">
        <v>18030110411</v>
      </c>
      <c r="F43" s="18" t="s">
        <v>96</v>
      </c>
      <c r="G43" s="19">
        <v>66</v>
      </c>
      <c r="H43" s="19">
        <v>59</v>
      </c>
      <c r="I43" s="60">
        <f t="shared" si="0"/>
        <v>125</v>
      </c>
      <c r="J43" s="18" t="s">
        <v>704</v>
      </c>
      <c r="K43" s="18" t="s">
        <v>308</v>
      </c>
      <c r="L43" s="18" t="s">
        <v>309</v>
      </c>
      <c r="M43" s="18">
        <v>9613689335</v>
      </c>
      <c r="N43" s="18" t="s">
        <v>705</v>
      </c>
      <c r="O43" s="18">
        <v>8761089562</v>
      </c>
      <c r="P43" s="24">
        <v>43598</v>
      </c>
      <c r="Q43" s="18" t="s">
        <v>74</v>
      </c>
      <c r="R43" s="18">
        <v>27</v>
      </c>
      <c r="S43" s="18" t="s">
        <v>238</v>
      </c>
      <c r="T43" s="18"/>
    </row>
    <row r="44" spans="1:20" ht="33" x14ac:dyDescent="0.3">
      <c r="A44" s="4">
        <v>40</v>
      </c>
      <c r="B44" s="17" t="s">
        <v>62</v>
      </c>
      <c r="C44" s="18" t="s">
        <v>520</v>
      </c>
      <c r="D44" s="18" t="s">
        <v>25</v>
      </c>
      <c r="E44" s="19" t="s">
        <v>521</v>
      </c>
      <c r="F44" s="18" t="s">
        <v>85</v>
      </c>
      <c r="G44" s="19">
        <v>88</v>
      </c>
      <c r="H44" s="19">
        <v>87</v>
      </c>
      <c r="I44" s="60">
        <f t="shared" si="0"/>
        <v>175</v>
      </c>
      <c r="J44" s="18" t="s">
        <v>706</v>
      </c>
      <c r="K44" s="18" t="s">
        <v>261</v>
      </c>
      <c r="L44" s="18" t="s">
        <v>230</v>
      </c>
      <c r="M44" s="18" t="s">
        <v>282</v>
      </c>
      <c r="N44" s="18" t="s">
        <v>415</v>
      </c>
      <c r="O44" s="18" t="s">
        <v>707</v>
      </c>
      <c r="P44" s="24">
        <v>43599</v>
      </c>
      <c r="Q44" s="18" t="s">
        <v>75</v>
      </c>
      <c r="R44" s="18">
        <v>22</v>
      </c>
      <c r="S44" s="18" t="s">
        <v>233</v>
      </c>
      <c r="T44" s="18"/>
    </row>
    <row r="45" spans="1:20" x14ac:dyDescent="0.3">
      <c r="A45" s="4">
        <v>41</v>
      </c>
      <c r="B45" s="17" t="s">
        <v>63</v>
      </c>
      <c r="C45" s="18" t="s">
        <v>522</v>
      </c>
      <c r="D45" s="18" t="s">
        <v>23</v>
      </c>
      <c r="E45" s="19" t="s">
        <v>523</v>
      </c>
      <c r="F45" s="18" t="s">
        <v>80</v>
      </c>
      <c r="G45" s="19">
        <v>164</v>
      </c>
      <c r="H45" s="19">
        <v>130</v>
      </c>
      <c r="I45" s="60">
        <f t="shared" si="0"/>
        <v>294</v>
      </c>
      <c r="J45" s="18" t="s">
        <v>708</v>
      </c>
      <c r="K45" s="18" t="s">
        <v>442</v>
      </c>
      <c r="L45" s="18" t="s">
        <v>443</v>
      </c>
      <c r="M45" s="18">
        <v>8876303387</v>
      </c>
      <c r="N45" s="18" t="s">
        <v>709</v>
      </c>
      <c r="O45" s="18">
        <v>9859131170</v>
      </c>
      <c r="P45" s="24">
        <v>43599</v>
      </c>
      <c r="Q45" s="18" t="s">
        <v>75</v>
      </c>
      <c r="R45" s="18">
        <v>25</v>
      </c>
      <c r="S45" s="18" t="s">
        <v>238</v>
      </c>
      <c r="T45" s="18"/>
    </row>
    <row r="46" spans="1:20" ht="33" x14ac:dyDescent="0.3">
      <c r="A46" s="4">
        <v>42</v>
      </c>
      <c r="B46" s="17" t="s">
        <v>62</v>
      </c>
      <c r="C46" s="18" t="s">
        <v>524</v>
      </c>
      <c r="D46" s="18" t="s">
        <v>25</v>
      </c>
      <c r="E46" s="19" t="s">
        <v>525</v>
      </c>
      <c r="F46" s="18" t="s">
        <v>85</v>
      </c>
      <c r="G46" s="19">
        <v>24</v>
      </c>
      <c r="H46" s="19">
        <v>27</v>
      </c>
      <c r="I46" s="60">
        <f t="shared" si="0"/>
        <v>51</v>
      </c>
      <c r="J46" s="18"/>
      <c r="K46" s="18" t="s">
        <v>710</v>
      </c>
      <c r="L46" s="18" t="s">
        <v>711</v>
      </c>
      <c r="M46" s="18">
        <v>9613839720</v>
      </c>
      <c r="N46" s="18" t="s">
        <v>712</v>
      </c>
      <c r="O46" s="18" t="s">
        <v>713</v>
      </c>
      <c r="P46" s="24">
        <v>43600</v>
      </c>
      <c r="Q46" s="18" t="s">
        <v>76</v>
      </c>
      <c r="R46" s="18">
        <v>12</v>
      </c>
      <c r="S46" s="18" t="s">
        <v>233</v>
      </c>
      <c r="T46" s="18"/>
    </row>
    <row r="47" spans="1:20" ht="33" x14ac:dyDescent="0.3">
      <c r="A47" s="4">
        <v>43</v>
      </c>
      <c r="B47" s="17" t="s">
        <v>62</v>
      </c>
      <c r="C47" s="18" t="s">
        <v>526</v>
      </c>
      <c r="D47" s="18" t="s">
        <v>25</v>
      </c>
      <c r="E47" s="19" t="s">
        <v>527</v>
      </c>
      <c r="F47" s="18" t="s">
        <v>85</v>
      </c>
      <c r="G47" s="19">
        <v>17</v>
      </c>
      <c r="H47" s="19">
        <v>19</v>
      </c>
      <c r="I47" s="60">
        <f t="shared" si="0"/>
        <v>36</v>
      </c>
      <c r="J47" s="18"/>
      <c r="K47" s="18" t="s">
        <v>710</v>
      </c>
      <c r="L47" s="18" t="s">
        <v>711</v>
      </c>
      <c r="M47" s="18">
        <v>9613839720</v>
      </c>
      <c r="N47" s="18" t="s">
        <v>714</v>
      </c>
      <c r="O47" s="18" t="s">
        <v>715</v>
      </c>
      <c r="P47" s="24">
        <v>43600</v>
      </c>
      <c r="Q47" s="18" t="s">
        <v>76</v>
      </c>
      <c r="R47" s="18">
        <v>12</v>
      </c>
      <c r="S47" s="18" t="s">
        <v>233</v>
      </c>
      <c r="T47" s="18"/>
    </row>
    <row r="48" spans="1:20" x14ac:dyDescent="0.3">
      <c r="A48" s="4">
        <v>44</v>
      </c>
      <c r="B48" s="17" t="s">
        <v>62</v>
      </c>
      <c r="C48" s="18" t="s">
        <v>528</v>
      </c>
      <c r="D48" s="18" t="s">
        <v>25</v>
      </c>
      <c r="E48" s="19" t="s">
        <v>529</v>
      </c>
      <c r="F48" s="18" t="s">
        <v>85</v>
      </c>
      <c r="G48" s="19">
        <v>8</v>
      </c>
      <c r="H48" s="19">
        <v>7</v>
      </c>
      <c r="I48" s="60">
        <f t="shared" si="0"/>
        <v>15</v>
      </c>
      <c r="J48" s="18" t="s">
        <v>716</v>
      </c>
      <c r="K48" s="18" t="s">
        <v>404</v>
      </c>
      <c r="L48" s="18" t="s">
        <v>405</v>
      </c>
      <c r="M48" s="18">
        <v>9859592020</v>
      </c>
      <c r="N48" s="18" t="s">
        <v>406</v>
      </c>
      <c r="O48" s="18" t="s">
        <v>717</v>
      </c>
      <c r="P48" s="24">
        <v>43600</v>
      </c>
      <c r="Q48" s="18" t="s">
        <v>76</v>
      </c>
      <c r="R48" s="18">
        <v>18</v>
      </c>
      <c r="S48" s="18" t="s">
        <v>233</v>
      </c>
      <c r="T48" s="18"/>
    </row>
    <row r="49" spans="1:20" ht="33" x14ac:dyDescent="0.3">
      <c r="A49" s="4">
        <v>45</v>
      </c>
      <c r="B49" s="17" t="s">
        <v>62</v>
      </c>
      <c r="C49" s="18" t="s">
        <v>530</v>
      </c>
      <c r="D49" s="18" t="s">
        <v>25</v>
      </c>
      <c r="E49" s="19" t="s">
        <v>531</v>
      </c>
      <c r="F49" s="18" t="s">
        <v>85</v>
      </c>
      <c r="G49" s="19">
        <v>7</v>
      </c>
      <c r="H49" s="19">
        <v>13</v>
      </c>
      <c r="I49" s="60">
        <f t="shared" si="0"/>
        <v>20</v>
      </c>
      <c r="J49" s="18" t="s">
        <v>718</v>
      </c>
      <c r="K49" s="18" t="s">
        <v>404</v>
      </c>
      <c r="L49" s="18" t="s">
        <v>405</v>
      </c>
      <c r="M49" s="18">
        <v>9859592020</v>
      </c>
      <c r="N49" s="18" t="s">
        <v>406</v>
      </c>
      <c r="O49" s="18" t="s">
        <v>717</v>
      </c>
      <c r="P49" s="24">
        <v>43600</v>
      </c>
      <c r="Q49" s="18" t="s">
        <v>76</v>
      </c>
      <c r="R49" s="18">
        <v>18</v>
      </c>
      <c r="S49" s="18" t="s">
        <v>233</v>
      </c>
      <c r="T49" s="18"/>
    </row>
    <row r="50" spans="1:20" x14ac:dyDescent="0.3">
      <c r="A50" s="4">
        <v>46</v>
      </c>
      <c r="B50" s="17" t="s">
        <v>62</v>
      </c>
      <c r="C50" s="18" t="s">
        <v>532</v>
      </c>
      <c r="D50" s="18" t="s">
        <v>25</v>
      </c>
      <c r="E50" s="19" t="s">
        <v>533</v>
      </c>
      <c r="F50" s="18" t="s">
        <v>85</v>
      </c>
      <c r="G50" s="19">
        <v>11</v>
      </c>
      <c r="H50" s="19">
        <v>5</v>
      </c>
      <c r="I50" s="60">
        <f t="shared" si="0"/>
        <v>16</v>
      </c>
      <c r="J50" s="18" t="s">
        <v>719</v>
      </c>
      <c r="K50" s="18" t="s">
        <v>404</v>
      </c>
      <c r="L50" s="18" t="s">
        <v>405</v>
      </c>
      <c r="M50" s="18">
        <v>9859592020</v>
      </c>
      <c r="N50" s="18" t="s">
        <v>720</v>
      </c>
      <c r="O50" s="18" t="s">
        <v>407</v>
      </c>
      <c r="P50" s="24">
        <v>43600</v>
      </c>
      <c r="Q50" s="18" t="s">
        <v>76</v>
      </c>
      <c r="R50" s="18">
        <v>18</v>
      </c>
      <c r="S50" s="18" t="s">
        <v>233</v>
      </c>
      <c r="T50" s="18"/>
    </row>
    <row r="51" spans="1:20" x14ac:dyDescent="0.3">
      <c r="A51" s="4">
        <v>47</v>
      </c>
      <c r="B51" s="17" t="s">
        <v>63</v>
      </c>
      <c r="C51" s="18" t="s">
        <v>522</v>
      </c>
      <c r="D51" s="18"/>
      <c r="E51" s="19" t="s">
        <v>523</v>
      </c>
      <c r="F51" s="18" t="s">
        <v>80</v>
      </c>
      <c r="G51" s="19"/>
      <c r="H51" s="19"/>
      <c r="I51" s="60">
        <f t="shared" si="0"/>
        <v>0</v>
      </c>
      <c r="J51" s="18" t="s">
        <v>708</v>
      </c>
      <c r="K51" s="18" t="s">
        <v>442</v>
      </c>
      <c r="L51" s="18" t="s">
        <v>443</v>
      </c>
      <c r="M51" s="18">
        <v>8876303387</v>
      </c>
      <c r="N51" s="18" t="s">
        <v>709</v>
      </c>
      <c r="O51" s="18">
        <v>9859131170</v>
      </c>
      <c r="P51" s="24">
        <v>43600</v>
      </c>
      <c r="Q51" s="18" t="s">
        <v>76</v>
      </c>
      <c r="R51" s="18">
        <v>25</v>
      </c>
      <c r="S51" s="18" t="s">
        <v>238</v>
      </c>
      <c r="T51" s="18" t="s">
        <v>240</v>
      </c>
    </row>
    <row r="52" spans="1:20" x14ac:dyDescent="0.3">
      <c r="A52" s="4">
        <v>48</v>
      </c>
      <c r="B52" s="17" t="s">
        <v>62</v>
      </c>
      <c r="C52" s="18" t="s">
        <v>534</v>
      </c>
      <c r="D52" s="18" t="s">
        <v>25</v>
      </c>
      <c r="E52" s="19" t="s">
        <v>535</v>
      </c>
      <c r="F52" s="18" t="s">
        <v>85</v>
      </c>
      <c r="G52" s="19">
        <v>20</v>
      </c>
      <c r="H52" s="19">
        <v>36</v>
      </c>
      <c r="I52" s="60">
        <f t="shared" si="0"/>
        <v>56</v>
      </c>
      <c r="J52" s="18" t="s">
        <v>721</v>
      </c>
      <c r="K52" s="18" t="s">
        <v>722</v>
      </c>
      <c r="L52" s="18" t="s">
        <v>723</v>
      </c>
      <c r="M52" s="18">
        <v>9859294515</v>
      </c>
      <c r="N52" s="18" t="s">
        <v>724</v>
      </c>
      <c r="O52" s="18" t="s">
        <v>725</v>
      </c>
      <c r="P52" s="24">
        <v>43601</v>
      </c>
      <c r="Q52" s="18" t="s">
        <v>77</v>
      </c>
      <c r="R52" s="18">
        <v>39</v>
      </c>
      <c r="S52" s="18" t="s">
        <v>233</v>
      </c>
      <c r="T52" s="18"/>
    </row>
    <row r="53" spans="1:20" x14ac:dyDescent="0.3">
      <c r="A53" s="4">
        <v>49</v>
      </c>
      <c r="B53" s="17" t="s">
        <v>62</v>
      </c>
      <c r="C53" s="18" t="s">
        <v>536</v>
      </c>
      <c r="D53" s="18" t="s">
        <v>25</v>
      </c>
      <c r="E53" s="19" t="s">
        <v>537</v>
      </c>
      <c r="F53" s="18" t="s">
        <v>85</v>
      </c>
      <c r="G53" s="19">
        <v>26</v>
      </c>
      <c r="H53" s="19">
        <v>15</v>
      </c>
      <c r="I53" s="60">
        <f t="shared" si="0"/>
        <v>41</v>
      </c>
      <c r="J53" s="18" t="s">
        <v>726</v>
      </c>
      <c r="K53" s="18" t="s">
        <v>722</v>
      </c>
      <c r="L53" s="18" t="s">
        <v>723</v>
      </c>
      <c r="M53" s="18">
        <v>9859294515</v>
      </c>
      <c r="N53" s="18" t="s">
        <v>727</v>
      </c>
      <c r="O53" s="18" t="s">
        <v>727</v>
      </c>
      <c r="P53" s="24">
        <v>43601</v>
      </c>
      <c r="Q53" s="18" t="s">
        <v>77</v>
      </c>
      <c r="R53" s="18">
        <v>39</v>
      </c>
      <c r="S53" s="18" t="s">
        <v>233</v>
      </c>
      <c r="T53" s="18"/>
    </row>
    <row r="54" spans="1:20" x14ac:dyDescent="0.3">
      <c r="A54" s="4">
        <v>50</v>
      </c>
      <c r="B54" s="17" t="s">
        <v>63</v>
      </c>
      <c r="C54" s="58" t="s">
        <v>538</v>
      </c>
      <c r="D54" s="58" t="s">
        <v>25</v>
      </c>
      <c r="E54" s="17" t="s">
        <v>539</v>
      </c>
      <c r="F54" s="58" t="s">
        <v>85</v>
      </c>
      <c r="G54" s="17">
        <v>34</v>
      </c>
      <c r="H54" s="17">
        <v>36</v>
      </c>
      <c r="I54" s="60">
        <f t="shared" si="0"/>
        <v>70</v>
      </c>
      <c r="J54" s="58" t="s">
        <v>728</v>
      </c>
      <c r="K54" s="58" t="s">
        <v>729</v>
      </c>
      <c r="L54" s="58" t="s">
        <v>670</v>
      </c>
      <c r="M54" s="58">
        <v>9706908761</v>
      </c>
      <c r="N54" s="58" t="s">
        <v>730</v>
      </c>
      <c r="O54" s="58" t="s">
        <v>731</v>
      </c>
      <c r="P54" s="24">
        <v>43601</v>
      </c>
      <c r="Q54" s="18" t="s">
        <v>77</v>
      </c>
      <c r="R54" s="18">
        <v>27</v>
      </c>
      <c r="S54" s="18" t="s">
        <v>238</v>
      </c>
      <c r="T54" s="18"/>
    </row>
    <row r="55" spans="1:20" x14ac:dyDescent="0.3">
      <c r="A55" s="4">
        <v>51</v>
      </c>
      <c r="B55" s="17" t="s">
        <v>63</v>
      </c>
      <c r="C55" s="18" t="s">
        <v>540</v>
      </c>
      <c r="D55" s="18" t="s">
        <v>25</v>
      </c>
      <c r="E55" s="19" t="s">
        <v>541</v>
      </c>
      <c r="F55" s="18" t="s">
        <v>85</v>
      </c>
      <c r="G55" s="19">
        <v>16</v>
      </c>
      <c r="H55" s="19">
        <v>16</v>
      </c>
      <c r="I55" s="60">
        <f t="shared" si="0"/>
        <v>32</v>
      </c>
      <c r="J55" s="18" t="s">
        <v>732</v>
      </c>
      <c r="K55" s="18" t="s">
        <v>729</v>
      </c>
      <c r="L55" s="18" t="s">
        <v>670</v>
      </c>
      <c r="M55" s="18">
        <v>9706908761</v>
      </c>
      <c r="N55" s="18"/>
      <c r="O55" s="18" t="s">
        <v>733</v>
      </c>
      <c r="P55" s="24">
        <v>43601</v>
      </c>
      <c r="Q55" s="18" t="s">
        <v>77</v>
      </c>
      <c r="R55" s="18">
        <v>27</v>
      </c>
      <c r="S55" s="18" t="s">
        <v>238</v>
      </c>
      <c r="T55" s="18"/>
    </row>
    <row r="56" spans="1:20" ht="33" x14ac:dyDescent="0.3">
      <c r="A56" s="4">
        <v>52</v>
      </c>
      <c r="B56" s="17" t="s">
        <v>63</v>
      </c>
      <c r="C56" s="18" t="s">
        <v>542</v>
      </c>
      <c r="D56" s="18" t="s">
        <v>23</v>
      </c>
      <c r="E56" s="19" t="s">
        <v>543</v>
      </c>
      <c r="F56" s="18" t="s">
        <v>80</v>
      </c>
      <c r="G56" s="19">
        <v>18</v>
      </c>
      <c r="H56" s="19">
        <v>13</v>
      </c>
      <c r="I56" s="60">
        <f t="shared" si="0"/>
        <v>31</v>
      </c>
      <c r="J56" s="18" t="s">
        <v>734</v>
      </c>
      <c r="K56" s="18" t="s">
        <v>669</v>
      </c>
      <c r="L56" s="18" t="s">
        <v>670</v>
      </c>
      <c r="M56" s="18">
        <v>9706908761</v>
      </c>
      <c r="N56" s="18" t="s">
        <v>735</v>
      </c>
      <c r="O56" s="18">
        <v>9859576130</v>
      </c>
      <c r="P56" s="24">
        <v>43601</v>
      </c>
      <c r="Q56" s="18" t="s">
        <v>77</v>
      </c>
      <c r="R56" s="18">
        <v>27</v>
      </c>
      <c r="S56" s="18" t="s">
        <v>238</v>
      </c>
      <c r="T56" s="18"/>
    </row>
    <row r="57" spans="1:20" x14ac:dyDescent="0.3">
      <c r="A57" s="4">
        <v>53</v>
      </c>
      <c r="B57" s="17" t="s">
        <v>62</v>
      </c>
      <c r="C57" s="18" t="s">
        <v>544</v>
      </c>
      <c r="D57" s="18" t="s">
        <v>23</v>
      </c>
      <c r="E57" s="19" t="s">
        <v>545</v>
      </c>
      <c r="F57" s="18" t="s">
        <v>80</v>
      </c>
      <c r="G57" s="19">
        <v>12</v>
      </c>
      <c r="H57" s="19">
        <v>17</v>
      </c>
      <c r="I57" s="60">
        <f t="shared" si="0"/>
        <v>29</v>
      </c>
      <c r="J57" s="18" t="s">
        <v>736</v>
      </c>
      <c r="K57" s="18" t="s">
        <v>302</v>
      </c>
      <c r="L57" s="18" t="s">
        <v>303</v>
      </c>
      <c r="M57" s="18">
        <v>8486172209</v>
      </c>
      <c r="N57" s="18" t="s">
        <v>737</v>
      </c>
      <c r="O57" s="18">
        <v>9678492169</v>
      </c>
      <c r="P57" s="24">
        <v>43602</v>
      </c>
      <c r="Q57" s="18" t="s">
        <v>232</v>
      </c>
      <c r="R57" s="18">
        <v>5</v>
      </c>
      <c r="S57" s="18" t="s">
        <v>233</v>
      </c>
      <c r="T57" s="18"/>
    </row>
    <row r="58" spans="1:20" x14ac:dyDescent="0.3">
      <c r="A58" s="4">
        <v>54</v>
      </c>
      <c r="B58" s="17" t="s">
        <v>62</v>
      </c>
      <c r="C58" s="18" t="s">
        <v>546</v>
      </c>
      <c r="D58" s="18" t="s">
        <v>23</v>
      </c>
      <c r="E58" s="19" t="s">
        <v>547</v>
      </c>
      <c r="F58" s="18" t="s">
        <v>80</v>
      </c>
      <c r="G58" s="19">
        <v>41</v>
      </c>
      <c r="H58" s="19">
        <v>43</v>
      </c>
      <c r="I58" s="60">
        <f t="shared" si="0"/>
        <v>84</v>
      </c>
      <c r="J58" s="18" t="s">
        <v>738</v>
      </c>
      <c r="K58" s="18" t="s">
        <v>739</v>
      </c>
      <c r="L58" s="18" t="s">
        <v>740</v>
      </c>
      <c r="M58" s="18">
        <v>8723024558</v>
      </c>
      <c r="N58" s="18" t="s">
        <v>741</v>
      </c>
      <c r="O58" s="18">
        <v>9854734096</v>
      </c>
      <c r="P58" s="24">
        <v>43602</v>
      </c>
      <c r="Q58" s="18" t="s">
        <v>232</v>
      </c>
      <c r="R58" s="18">
        <v>12</v>
      </c>
      <c r="S58" s="18" t="s">
        <v>233</v>
      </c>
      <c r="T58" s="18"/>
    </row>
    <row r="59" spans="1:20" x14ac:dyDescent="0.3">
      <c r="A59" s="4">
        <v>55</v>
      </c>
      <c r="B59" s="17" t="s">
        <v>63</v>
      </c>
      <c r="C59" s="18" t="s">
        <v>548</v>
      </c>
      <c r="D59" s="18" t="s">
        <v>25</v>
      </c>
      <c r="E59" s="19" t="s">
        <v>549</v>
      </c>
      <c r="F59" s="18" t="s">
        <v>85</v>
      </c>
      <c r="G59" s="19">
        <v>11</v>
      </c>
      <c r="H59" s="19">
        <v>16</v>
      </c>
      <c r="I59" s="60">
        <f t="shared" si="0"/>
        <v>27</v>
      </c>
      <c r="J59" s="18" t="s">
        <v>742</v>
      </c>
      <c r="K59" s="18" t="s">
        <v>629</v>
      </c>
      <c r="L59" s="18" t="s">
        <v>435</v>
      </c>
      <c r="M59" s="18">
        <v>9954536984</v>
      </c>
      <c r="N59" s="18" t="s">
        <v>743</v>
      </c>
      <c r="O59" s="18" t="s">
        <v>744</v>
      </c>
      <c r="P59" s="24">
        <v>43602</v>
      </c>
      <c r="Q59" s="18" t="s">
        <v>232</v>
      </c>
      <c r="R59" s="18">
        <v>23</v>
      </c>
      <c r="S59" s="18" t="s">
        <v>238</v>
      </c>
      <c r="T59" s="18"/>
    </row>
    <row r="60" spans="1:20" x14ac:dyDescent="0.3">
      <c r="A60" s="4">
        <v>56</v>
      </c>
      <c r="B60" s="17" t="s">
        <v>63</v>
      </c>
      <c r="C60" s="18" t="s">
        <v>550</v>
      </c>
      <c r="D60" s="18" t="s">
        <v>25</v>
      </c>
      <c r="E60" s="19" t="s">
        <v>551</v>
      </c>
      <c r="F60" s="18" t="s">
        <v>85</v>
      </c>
      <c r="G60" s="19">
        <v>14</v>
      </c>
      <c r="H60" s="19">
        <v>11</v>
      </c>
      <c r="I60" s="60">
        <f t="shared" si="0"/>
        <v>25</v>
      </c>
      <c r="J60" s="18" t="s">
        <v>745</v>
      </c>
      <c r="K60" s="18" t="s">
        <v>330</v>
      </c>
      <c r="L60" s="18" t="s">
        <v>331</v>
      </c>
      <c r="M60" s="18">
        <v>9859840253</v>
      </c>
      <c r="N60" s="18" t="s">
        <v>746</v>
      </c>
      <c r="O60" s="18" t="s">
        <v>747</v>
      </c>
      <c r="P60" s="24">
        <v>43602</v>
      </c>
      <c r="Q60" s="18" t="s">
        <v>232</v>
      </c>
      <c r="R60" s="18">
        <v>29</v>
      </c>
      <c r="S60" s="18" t="s">
        <v>238</v>
      </c>
      <c r="T60" s="18"/>
    </row>
    <row r="61" spans="1:20" x14ac:dyDescent="0.3">
      <c r="A61" s="4">
        <v>57</v>
      </c>
      <c r="B61" s="17" t="s">
        <v>63</v>
      </c>
      <c r="C61" s="58" t="s">
        <v>552</v>
      </c>
      <c r="D61" s="58" t="s">
        <v>25</v>
      </c>
      <c r="E61" s="17" t="s">
        <v>553</v>
      </c>
      <c r="F61" s="58" t="s">
        <v>85</v>
      </c>
      <c r="G61" s="17">
        <v>14</v>
      </c>
      <c r="H61" s="17">
        <v>13</v>
      </c>
      <c r="I61" s="60">
        <f t="shared" si="0"/>
        <v>27</v>
      </c>
      <c r="J61" s="58" t="s">
        <v>742</v>
      </c>
      <c r="K61" s="58" t="s">
        <v>330</v>
      </c>
      <c r="L61" s="58" t="s">
        <v>331</v>
      </c>
      <c r="M61" s="58">
        <v>9859840253</v>
      </c>
      <c r="N61" s="58" t="s">
        <v>743</v>
      </c>
      <c r="O61" s="58" t="s">
        <v>744</v>
      </c>
      <c r="P61" s="24">
        <v>43602</v>
      </c>
      <c r="Q61" s="18" t="s">
        <v>232</v>
      </c>
      <c r="R61" s="18">
        <v>29</v>
      </c>
      <c r="S61" s="18" t="s">
        <v>238</v>
      </c>
      <c r="T61" s="18"/>
    </row>
    <row r="62" spans="1:20" x14ac:dyDescent="0.3">
      <c r="A62" s="4">
        <v>58</v>
      </c>
      <c r="B62" s="17" t="s">
        <v>63</v>
      </c>
      <c r="C62" s="18" t="s">
        <v>554</v>
      </c>
      <c r="D62" s="18" t="s">
        <v>23</v>
      </c>
      <c r="E62" s="19">
        <v>18030118703</v>
      </c>
      <c r="F62" s="18" t="s">
        <v>96</v>
      </c>
      <c r="G62" s="19">
        <v>52</v>
      </c>
      <c r="H62" s="19">
        <v>9</v>
      </c>
      <c r="I62" s="60">
        <f t="shared" si="0"/>
        <v>61</v>
      </c>
      <c r="J62" s="18" t="s">
        <v>748</v>
      </c>
      <c r="K62" s="18" t="s">
        <v>330</v>
      </c>
      <c r="L62" s="18" t="s">
        <v>331</v>
      </c>
      <c r="M62" s="18">
        <v>9859840253</v>
      </c>
      <c r="N62" s="18" t="s">
        <v>335</v>
      </c>
      <c r="O62" s="18">
        <v>9706584061</v>
      </c>
      <c r="P62" s="24">
        <v>43602</v>
      </c>
      <c r="Q62" s="18" t="s">
        <v>232</v>
      </c>
      <c r="R62" s="18">
        <v>29</v>
      </c>
      <c r="S62" s="18" t="s">
        <v>238</v>
      </c>
      <c r="T62" s="18"/>
    </row>
    <row r="63" spans="1:20" x14ac:dyDescent="0.3">
      <c r="A63" s="4">
        <v>59</v>
      </c>
      <c r="B63" s="17"/>
      <c r="C63" s="18"/>
      <c r="D63" s="18"/>
      <c r="E63" s="19"/>
      <c r="F63" s="18"/>
      <c r="G63" s="19"/>
      <c r="H63" s="19"/>
      <c r="I63" s="60">
        <f t="shared" si="0"/>
        <v>0</v>
      </c>
      <c r="J63" s="18"/>
      <c r="K63" s="18"/>
      <c r="L63" s="18"/>
      <c r="M63" s="18"/>
      <c r="N63" s="18"/>
      <c r="O63" s="18"/>
      <c r="P63" s="24">
        <v>43603</v>
      </c>
      <c r="Q63" s="18" t="s">
        <v>239</v>
      </c>
      <c r="R63" s="18"/>
      <c r="S63" s="18"/>
      <c r="T63" s="18" t="s">
        <v>259</v>
      </c>
    </row>
    <row r="64" spans="1:20" x14ac:dyDescent="0.3">
      <c r="A64" s="4">
        <v>60</v>
      </c>
      <c r="B64" s="17"/>
      <c r="C64" s="18"/>
      <c r="D64" s="18"/>
      <c r="E64" s="19"/>
      <c r="F64" s="18"/>
      <c r="G64" s="19"/>
      <c r="H64" s="19"/>
      <c r="I64" s="60">
        <f t="shared" si="0"/>
        <v>0</v>
      </c>
      <c r="J64" s="18"/>
      <c r="K64" s="18"/>
      <c r="L64" s="18"/>
      <c r="M64" s="18"/>
      <c r="N64" s="18"/>
      <c r="O64" s="18"/>
      <c r="P64" s="24">
        <v>43604</v>
      </c>
      <c r="Q64" s="18" t="s">
        <v>258</v>
      </c>
      <c r="R64" s="18"/>
      <c r="S64" s="18"/>
      <c r="T64" s="18" t="s">
        <v>259</v>
      </c>
    </row>
    <row r="65" spans="1:20" ht="33" x14ac:dyDescent="0.3">
      <c r="A65" s="4">
        <v>61</v>
      </c>
      <c r="B65" s="17" t="s">
        <v>62</v>
      </c>
      <c r="C65" s="18" t="s">
        <v>555</v>
      </c>
      <c r="D65" s="18" t="s">
        <v>25</v>
      </c>
      <c r="E65" s="19" t="s">
        <v>556</v>
      </c>
      <c r="F65" s="18" t="s">
        <v>85</v>
      </c>
      <c r="G65" s="19">
        <v>4</v>
      </c>
      <c r="H65" s="19">
        <v>8</v>
      </c>
      <c r="I65" s="60">
        <f t="shared" si="0"/>
        <v>12</v>
      </c>
      <c r="J65" s="18" t="s">
        <v>749</v>
      </c>
      <c r="K65" s="18" t="s">
        <v>404</v>
      </c>
      <c r="L65" s="18" t="s">
        <v>405</v>
      </c>
      <c r="M65" s="18">
        <v>9859592020</v>
      </c>
      <c r="N65" s="18" t="s">
        <v>406</v>
      </c>
      <c r="O65" s="18" t="s">
        <v>407</v>
      </c>
      <c r="P65" s="24">
        <v>43605</v>
      </c>
      <c r="Q65" s="18" t="s">
        <v>74</v>
      </c>
      <c r="R65" s="18">
        <v>18</v>
      </c>
      <c r="S65" s="18" t="s">
        <v>233</v>
      </c>
      <c r="T65" s="18"/>
    </row>
    <row r="66" spans="1:20" x14ac:dyDescent="0.3">
      <c r="A66" s="4">
        <v>62</v>
      </c>
      <c r="B66" s="17" t="s">
        <v>62</v>
      </c>
      <c r="C66" s="18" t="s">
        <v>557</v>
      </c>
      <c r="D66" s="18" t="s">
        <v>25</v>
      </c>
      <c r="E66" s="19" t="s">
        <v>558</v>
      </c>
      <c r="F66" s="18" t="s">
        <v>85</v>
      </c>
      <c r="G66" s="19">
        <v>6</v>
      </c>
      <c r="H66" s="19">
        <v>14</v>
      </c>
      <c r="I66" s="60">
        <f t="shared" si="0"/>
        <v>20</v>
      </c>
      <c r="J66" s="18" t="s">
        <v>750</v>
      </c>
      <c r="K66" s="18" t="s">
        <v>404</v>
      </c>
      <c r="L66" s="18" t="s">
        <v>405</v>
      </c>
      <c r="M66" s="18">
        <v>9859592020</v>
      </c>
      <c r="N66" s="18" t="s">
        <v>649</v>
      </c>
      <c r="O66" s="18" t="s">
        <v>751</v>
      </c>
      <c r="P66" s="24">
        <v>43605</v>
      </c>
      <c r="Q66" s="18" t="s">
        <v>74</v>
      </c>
      <c r="R66" s="18">
        <v>18</v>
      </c>
      <c r="S66" s="18" t="s">
        <v>233</v>
      </c>
      <c r="T66" s="18"/>
    </row>
    <row r="67" spans="1:20" ht="33" x14ac:dyDescent="0.3">
      <c r="A67" s="4">
        <v>63</v>
      </c>
      <c r="B67" s="17" t="s">
        <v>62</v>
      </c>
      <c r="C67" s="18" t="s">
        <v>559</v>
      </c>
      <c r="D67" s="18" t="s">
        <v>25</v>
      </c>
      <c r="E67" s="19" t="s">
        <v>560</v>
      </c>
      <c r="F67" s="18" t="s">
        <v>85</v>
      </c>
      <c r="G67" s="19">
        <v>33</v>
      </c>
      <c r="H67" s="19">
        <v>22</v>
      </c>
      <c r="I67" s="60">
        <f t="shared" si="0"/>
        <v>55</v>
      </c>
      <c r="J67" s="18" t="s">
        <v>752</v>
      </c>
      <c r="K67" s="18" t="s">
        <v>753</v>
      </c>
      <c r="L67" s="18" t="s">
        <v>754</v>
      </c>
      <c r="M67" s="18">
        <v>9613977238</v>
      </c>
      <c r="N67" s="18" t="s">
        <v>678</v>
      </c>
      <c r="O67" s="18" t="s">
        <v>755</v>
      </c>
      <c r="P67" s="24">
        <v>43605</v>
      </c>
      <c r="Q67" s="18" t="s">
        <v>74</v>
      </c>
      <c r="R67" s="18">
        <v>17</v>
      </c>
      <c r="S67" s="18" t="s">
        <v>233</v>
      </c>
      <c r="T67" s="18"/>
    </row>
    <row r="68" spans="1:20" x14ac:dyDescent="0.3">
      <c r="A68" s="4">
        <v>64</v>
      </c>
      <c r="B68" s="17" t="s">
        <v>63</v>
      </c>
      <c r="C68" s="18" t="s">
        <v>561</v>
      </c>
      <c r="D68" s="18" t="s">
        <v>25</v>
      </c>
      <c r="E68" s="19" t="s">
        <v>562</v>
      </c>
      <c r="F68" s="18" t="s">
        <v>85</v>
      </c>
      <c r="G68" s="19">
        <v>15</v>
      </c>
      <c r="H68" s="19">
        <v>14</v>
      </c>
      <c r="I68" s="60">
        <f t="shared" si="0"/>
        <v>29</v>
      </c>
      <c r="J68" s="18" t="s">
        <v>756</v>
      </c>
      <c r="K68" s="18" t="s">
        <v>330</v>
      </c>
      <c r="L68" s="18" t="s">
        <v>331</v>
      </c>
      <c r="M68" s="18">
        <v>9859840253</v>
      </c>
      <c r="N68" s="18" t="s">
        <v>757</v>
      </c>
      <c r="O68" s="18" t="s">
        <v>758</v>
      </c>
      <c r="P68" s="24">
        <v>43605</v>
      </c>
      <c r="Q68" s="18" t="s">
        <v>74</v>
      </c>
      <c r="R68" s="18">
        <v>29</v>
      </c>
      <c r="S68" s="18" t="s">
        <v>238</v>
      </c>
      <c r="T68" s="18"/>
    </row>
    <row r="69" spans="1:20" x14ac:dyDescent="0.3">
      <c r="A69" s="4">
        <v>65</v>
      </c>
      <c r="B69" s="17" t="s">
        <v>63</v>
      </c>
      <c r="C69" s="18" t="s">
        <v>563</v>
      </c>
      <c r="D69" s="18" t="s">
        <v>25</v>
      </c>
      <c r="E69" s="19" t="s">
        <v>564</v>
      </c>
      <c r="F69" s="18" t="s">
        <v>85</v>
      </c>
      <c r="G69" s="19">
        <v>22</v>
      </c>
      <c r="H69" s="19">
        <v>22</v>
      </c>
      <c r="I69" s="60">
        <f t="shared" si="0"/>
        <v>44</v>
      </c>
      <c r="J69" s="18" t="s">
        <v>759</v>
      </c>
      <c r="K69" s="18" t="s">
        <v>330</v>
      </c>
      <c r="L69" s="18" t="s">
        <v>331</v>
      </c>
      <c r="M69" s="18">
        <v>9859840253</v>
      </c>
      <c r="N69" s="18" t="s">
        <v>760</v>
      </c>
      <c r="O69" s="18" t="s">
        <v>761</v>
      </c>
      <c r="P69" s="24">
        <v>43605</v>
      </c>
      <c r="Q69" s="18" t="s">
        <v>74</v>
      </c>
      <c r="R69" s="18">
        <v>29</v>
      </c>
      <c r="S69" s="18" t="s">
        <v>238</v>
      </c>
      <c r="T69" s="18"/>
    </row>
    <row r="70" spans="1:20" x14ac:dyDescent="0.3">
      <c r="A70" s="4">
        <v>66</v>
      </c>
      <c r="B70" s="17" t="s">
        <v>63</v>
      </c>
      <c r="C70" s="18" t="s">
        <v>565</v>
      </c>
      <c r="D70" s="18" t="s">
        <v>23</v>
      </c>
      <c r="E70" s="19" t="s">
        <v>566</v>
      </c>
      <c r="F70" s="18" t="s">
        <v>80</v>
      </c>
      <c r="G70" s="19">
        <v>31</v>
      </c>
      <c r="H70" s="19">
        <v>24</v>
      </c>
      <c r="I70" s="60">
        <f t="shared" ref="I70:I133" si="1">SUM(G70:H70)</f>
        <v>55</v>
      </c>
      <c r="J70" s="18" t="s">
        <v>762</v>
      </c>
      <c r="K70" s="18" t="s">
        <v>330</v>
      </c>
      <c r="L70" s="18" t="s">
        <v>331</v>
      </c>
      <c r="M70" s="18">
        <v>9859840253</v>
      </c>
      <c r="N70" s="18" t="s">
        <v>335</v>
      </c>
      <c r="O70" s="18">
        <v>9706584061</v>
      </c>
      <c r="P70" s="24">
        <v>43605</v>
      </c>
      <c r="Q70" s="18" t="s">
        <v>74</v>
      </c>
      <c r="R70" s="18">
        <v>29</v>
      </c>
      <c r="S70" s="18" t="s">
        <v>238</v>
      </c>
      <c r="T70" s="18"/>
    </row>
    <row r="71" spans="1:20" x14ac:dyDescent="0.3">
      <c r="A71" s="4">
        <v>67</v>
      </c>
      <c r="B71" s="17" t="s">
        <v>63</v>
      </c>
      <c r="C71" s="18" t="s">
        <v>567</v>
      </c>
      <c r="D71" s="18" t="s">
        <v>23</v>
      </c>
      <c r="E71" s="19" t="s">
        <v>568</v>
      </c>
      <c r="F71" s="18" t="s">
        <v>80</v>
      </c>
      <c r="G71" s="19">
        <v>10</v>
      </c>
      <c r="H71" s="19">
        <v>15</v>
      </c>
      <c r="I71" s="60">
        <f t="shared" si="1"/>
        <v>25</v>
      </c>
      <c r="J71" s="18" t="s">
        <v>763</v>
      </c>
      <c r="K71" s="18" t="s">
        <v>330</v>
      </c>
      <c r="L71" s="18" t="s">
        <v>331</v>
      </c>
      <c r="M71" s="18">
        <v>9859840253</v>
      </c>
      <c r="N71" s="18" t="s">
        <v>703</v>
      </c>
      <c r="O71" s="18">
        <v>9859266379</v>
      </c>
      <c r="P71" s="24">
        <v>43605</v>
      </c>
      <c r="Q71" s="18" t="s">
        <v>74</v>
      </c>
      <c r="R71" s="18">
        <v>29</v>
      </c>
      <c r="S71" s="18" t="s">
        <v>238</v>
      </c>
      <c r="T71" s="18"/>
    </row>
    <row r="72" spans="1:20" x14ac:dyDescent="0.3">
      <c r="A72" s="4">
        <v>68</v>
      </c>
      <c r="B72" s="17" t="s">
        <v>62</v>
      </c>
      <c r="C72" s="18" t="s">
        <v>569</v>
      </c>
      <c r="D72" s="18" t="s">
        <v>25</v>
      </c>
      <c r="E72" s="19" t="s">
        <v>570</v>
      </c>
      <c r="F72" s="18" t="s">
        <v>85</v>
      </c>
      <c r="G72" s="19">
        <v>74</v>
      </c>
      <c r="H72" s="19">
        <v>71</v>
      </c>
      <c r="I72" s="60">
        <f t="shared" si="1"/>
        <v>145</v>
      </c>
      <c r="J72" s="18" t="s">
        <v>694</v>
      </c>
      <c r="K72" s="18" t="s">
        <v>442</v>
      </c>
      <c r="L72" s="18" t="s">
        <v>443</v>
      </c>
      <c r="M72" s="18">
        <v>8876303387</v>
      </c>
      <c r="N72" s="18" t="s">
        <v>764</v>
      </c>
      <c r="O72" s="18" t="s">
        <v>696</v>
      </c>
      <c r="P72" s="24">
        <v>43606</v>
      </c>
      <c r="Q72" s="18" t="s">
        <v>75</v>
      </c>
      <c r="R72" s="18">
        <v>25</v>
      </c>
      <c r="S72" s="18" t="s">
        <v>233</v>
      </c>
      <c r="T72" s="18"/>
    </row>
    <row r="73" spans="1:20" x14ac:dyDescent="0.3">
      <c r="A73" s="4">
        <v>69</v>
      </c>
      <c r="B73" s="17" t="s">
        <v>63</v>
      </c>
      <c r="C73" s="18" t="s">
        <v>571</v>
      </c>
      <c r="D73" s="18" t="s">
        <v>23</v>
      </c>
      <c r="E73" s="19" t="s">
        <v>572</v>
      </c>
      <c r="F73" s="18" t="s">
        <v>96</v>
      </c>
      <c r="G73" s="19">
        <v>65</v>
      </c>
      <c r="H73" s="19">
        <v>92</v>
      </c>
      <c r="I73" s="60">
        <f t="shared" si="1"/>
        <v>157</v>
      </c>
      <c r="J73" s="18" t="s">
        <v>765</v>
      </c>
      <c r="K73" s="18" t="s">
        <v>434</v>
      </c>
      <c r="L73" s="18" t="s">
        <v>435</v>
      </c>
      <c r="M73" s="18">
        <v>9954536984</v>
      </c>
      <c r="N73" s="18" t="s">
        <v>436</v>
      </c>
      <c r="O73" s="18">
        <v>9859503088</v>
      </c>
      <c r="P73" s="24">
        <v>43606</v>
      </c>
      <c r="Q73" s="18" t="s">
        <v>75</v>
      </c>
      <c r="R73" s="18">
        <v>23</v>
      </c>
      <c r="S73" s="18" t="s">
        <v>238</v>
      </c>
      <c r="T73" s="18"/>
    </row>
    <row r="74" spans="1:20" x14ac:dyDescent="0.3">
      <c r="A74" s="4">
        <v>70</v>
      </c>
      <c r="B74" s="17" t="s">
        <v>62</v>
      </c>
      <c r="C74" s="18" t="s">
        <v>573</v>
      </c>
      <c r="D74" s="18" t="s">
        <v>23</v>
      </c>
      <c r="E74" s="19" t="s">
        <v>574</v>
      </c>
      <c r="F74" s="18" t="s">
        <v>80</v>
      </c>
      <c r="G74" s="19">
        <v>40</v>
      </c>
      <c r="H74" s="19">
        <v>51</v>
      </c>
      <c r="I74" s="60">
        <f t="shared" si="1"/>
        <v>91</v>
      </c>
      <c r="J74" s="18" t="s">
        <v>766</v>
      </c>
      <c r="K74" s="18" t="s">
        <v>431</v>
      </c>
      <c r="L74" s="18" t="s">
        <v>427</v>
      </c>
      <c r="M74" s="18">
        <v>8876666162</v>
      </c>
      <c r="N74" s="18" t="s">
        <v>767</v>
      </c>
      <c r="O74" s="18">
        <v>7399104711</v>
      </c>
      <c r="P74" s="24">
        <v>43607</v>
      </c>
      <c r="Q74" s="18" t="s">
        <v>76</v>
      </c>
      <c r="R74" s="18">
        <v>28</v>
      </c>
      <c r="S74" s="18" t="s">
        <v>233</v>
      </c>
      <c r="T74" s="18"/>
    </row>
    <row r="75" spans="1:20" x14ac:dyDescent="0.3">
      <c r="A75" s="4">
        <v>71</v>
      </c>
      <c r="B75" s="17" t="s">
        <v>62</v>
      </c>
      <c r="C75" s="18" t="s">
        <v>575</v>
      </c>
      <c r="D75" s="18" t="s">
        <v>23</v>
      </c>
      <c r="E75" s="19" t="s">
        <v>576</v>
      </c>
      <c r="F75" s="18" t="s">
        <v>80</v>
      </c>
      <c r="G75" s="19">
        <v>42</v>
      </c>
      <c r="H75" s="19">
        <v>33</v>
      </c>
      <c r="I75" s="60">
        <f t="shared" si="1"/>
        <v>75</v>
      </c>
      <c r="J75" s="18" t="s">
        <v>768</v>
      </c>
      <c r="K75" s="18" t="s">
        <v>769</v>
      </c>
      <c r="L75" s="18" t="s">
        <v>770</v>
      </c>
      <c r="M75" s="18">
        <v>7399803578</v>
      </c>
      <c r="N75" s="18" t="s">
        <v>771</v>
      </c>
      <c r="O75" s="18">
        <v>9859179347</v>
      </c>
      <c r="P75" s="24">
        <v>43607</v>
      </c>
      <c r="Q75" s="18" t="s">
        <v>76</v>
      </c>
      <c r="R75" s="18">
        <v>26</v>
      </c>
      <c r="S75" s="18" t="s">
        <v>233</v>
      </c>
      <c r="T75" s="18"/>
    </row>
    <row r="76" spans="1:20" x14ac:dyDescent="0.3">
      <c r="A76" s="4">
        <v>72</v>
      </c>
      <c r="B76" s="17" t="s">
        <v>63</v>
      </c>
      <c r="C76" s="18" t="s">
        <v>577</v>
      </c>
      <c r="D76" s="18" t="s">
        <v>23</v>
      </c>
      <c r="E76" s="19">
        <v>18030120408</v>
      </c>
      <c r="F76" s="18" t="s">
        <v>96</v>
      </c>
      <c r="G76" s="19">
        <v>32</v>
      </c>
      <c r="H76" s="19">
        <v>29</v>
      </c>
      <c r="I76" s="60">
        <f t="shared" si="1"/>
        <v>61</v>
      </c>
      <c r="J76" s="18" t="s">
        <v>772</v>
      </c>
      <c r="K76" s="18" t="s">
        <v>330</v>
      </c>
      <c r="L76" s="18" t="s">
        <v>331</v>
      </c>
      <c r="M76" s="18">
        <v>9859840253</v>
      </c>
      <c r="N76" s="18" t="s">
        <v>335</v>
      </c>
      <c r="O76" s="18">
        <v>9706584061</v>
      </c>
      <c r="P76" s="24">
        <v>43607</v>
      </c>
      <c r="Q76" s="18" t="s">
        <v>76</v>
      </c>
      <c r="R76" s="18">
        <v>29</v>
      </c>
      <c r="S76" s="18" t="s">
        <v>238</v>
      </c>
      <c r="T76" s="18"/>
    </row>
    <row r="77" spans="1:20" ht="33" x14ac:dyDescent="0.3">
      <c r="A77" s="4">
        <v>73</v>
      </c>
      <c r="B77" s="17" t="s">
        <v>63</v>
      </c>
      <c r="C77" s="18" t="s">
        <v>578</v>
      </c>
      <c r="D77" s="18" t="s">
        <v>23</v>
      </c>
      <c r="E77" s="19" t="s">
        <v>579</v>
      </c>
      <c r="F77" s="18" t="s">
        <v>80</v>
      </c>
      <c r="G77" s="19">
        <v>18</v>
      </c>
      <c r="H77" s="19">
        <v>12</v>
      </c>
      <c r="I77" s="60">
        <f t="shared" si="1"/>
        <v>30</v>
      </c>
      <c r="J77" s="18" t="s">
        <v>773</v>
      </c>
      <c r="K77" s="18" t="s">
        <v>434</v>
      </c>
      <c r="L77" s="18" t="s">
        <v>435</v>
      </c>
      <c r="M77" s="18">
        <v>9954536984</v>
      </c>
      <c r="N77" s="18" t="s">
        <v>630</v>
      </c>
      <c r="O77" s="18">
        <v>9678854166</v>
      </c>
      <c r="P77" s="24">
        <v>43607</v>
      </c>
      <c r="Q77" s="18" t="s">
        <v>76</v>
      </c>
      <c r="R77" s="18">
        <v>23</v>
      </c>
      <c r="S77" s="18" t="s">
        <v>238</v>
      </c>
      <c r="T77" s="18"/>
    </row>
    <row r="78" spans="1:20" ht="33" x14ac:dyDescent="0.3">
      <c r="A78" s="4">
        <v>74</v>
      </c>
      <c r="B78" s="17" t="s">
        <v>62</v>
      </c>
      <c r="C78" s="18" t="s">
        <v>580</v>
      </c>
      <c r="D78" s="18" t="s">
        <v>23</v>
      </c>
      <c r="E78" s="19">
        <v>18030119609</v>
      </c>
      <c r="F78" s="18" t="s">
        <v>124</v>
      </c>
      <c r="G78" s="19">
        <v>44</v>
      </c>
      <c r="H78" s="19">
        <v>104</v>
      </c>
      <c r="I78" s="60">
        <f t="shared" si="1"/>
        <v>148</v>
      </c>
      <c r="J78" s="18" t="s">
        <v>774</v>
      </c>
      <c r="K78" s="18" t="s">
        <v>229</v>
      </c>
      <c r="L78" s="18" t="s">
        <v>230</v>
      </c>
      <c r="M78" s="18">
        <v>8723025749</v>
      </c>
      <c r="N78" s="18" t="s">
        <v>775</v>
      </c>
      <c r="O78" s="18">
        <v>9854592958</v>
      </c>
      <c r="P78" s="24">
        <v>43608</v>
      </c>
      <c r="Q78" s="18" t="s">
        <v>77</v>
      </c>
      <c r="R78" s="18">
        <v>22</v>
      </c>
      <c r="S78" s="18" t="s">
        <v>233</v>
      </c>
      <c r="T78" s="18"/>
    </row>
    <row r="79" spans="1:20" x14ac:dyDescent="0.3">
      <c r="A79" s="4">
        <v>75</v>
      </c>
      <c r="B79" s="17" t="s">
        <v>63</v>
      </c>
      <c r="C79" s="18" t="s">
        <v>581</v>
      </c>
      <c r="D79" s="18" t="s">
        <v>25</v>
      </c>
      <c r="E79" s="19" t="s">
        <v>582</v>
      </c>
      <c r="F79" s="18" t="s">
        <v>85</v>
      </c>
      <c r="G79" s="19">
        <v>10</v>
      </c>
      <c r="H79" s="19">
        <v>11</v>
      </c>
      <c r="I79" s="60">
        <f t="shared" si="1"/>
        <v>21</v>
      </c>
      <c r="J79" s="18" t="s">
        <v>776</v>
      </c>
      <c r="K79" s="18" t="s">
        <v>629</v>
      </c>
      <c r="L79" s="18" t="s">
        <v>435</v>
      </c>
      <c r="M79" s="18">
        <v>9954536984</v>
      </c>
      <c r="N79" s="18" t="s">
        <v>777</v>
      </c>
      <c r="O79" s="18" t="s">
        <v>778</v>
      </c>
      <c r="P79" s="24">
        <v>43608</v>
      </c>
      <c r="Q79" s="18" t="s">
        <v>77</v>
      </c>
      <c r="R79" s="18">
        <v>23</v>
      </c>
      <c r="S79" s="18" t="s">
        <v>238</v>
      </c>
      <c r="T79" s="18"/>
    </row>
    <row r="80" spans="1:20" x14ac:dyDescent="0.3">
      <c r="A80" s="4">
        <v>76</v>
      </c>
      <c r="B80" s="17" t="s">
        <v>63</v>
      </c>
      <c r="C80" s="18" t="s">
        <v>583</v>
      </c>
      <c r="D80" s="18" t="s">
        <v>25</v>
      </c>
      <c r="E80" s="19" t="s">
        <v>584</v>
      </c>
      <c r="F80" s="18" t="s">
        <v>85</v>
      </c>
      <c r="G80" s="19">
        <v>19</v>
      </c>
      <c r="H80" s="19">
        <v>13</v>
      </c>
      <c r="I80" s="60">
        <f t="shared" si="1"/>
        <v>32</v>
      </c>
      <c r="J80" s="18" t="s">
        <v>779</v>
      </c>
      <c r="K80" s="18" t="s">
        <v>361</v>
      </c>
      <c r="L80" s="18" t="s">
        <v>699</v>
      </c>
      <c r="M80" s="18">
        <v>8473801811</v>
      </c>
      <c r="N80" s="18" t="s">
        <v>780</v>
      </c>
      <c r="O80" s="18" t="s">
        <v>781</v>
      </c>
      <c r="P80" s="24">
        <v>43608</v>
      </c>
      <c r="Q80" s="18" t="s">
        <v>77</v>
      </c>
      <c r="R80" s="18">
        <v>32</v>
      </c>
      <c r="S80" s="18" t="s">
        <v>238</v>
      </c>
      <c r="T80" s="18"/>
    </row>
    <row r="81" spans="1:20" x14ac:dyDescent="0.3">
      <c r="A81" s="4">
        <v>77</v>
      </c>
      <c r="B81" s="17" t="s">
        <v>63</v>
      </c>
      <c r="C81" s="18" t="s">
        <v>585</v>
      </c>
      <c r="D81" s="18" t="s">
        <v>25</v>
      </c>
      <c r="E81" s="19" t="s">
        <v>586</v>
      </c>
      <c r="F81" s="18" t="s">
        <v>85</v>
      </c>
      <c r="G81" s="19">
        <v>12</v>
      </c>
      <c r="H81" s="19">
        <v>21</v>
      </c>
      <c r="I81" s="60">
        <f t="shared" si="1"/>
        <v>33</v>
      </c>
      <c r="J81" s="18" t="s">
        <v>782</v>
      </c>
      <c r="K81" s="18" t="s">
        <v>330</v>
      </c>
      <c r="L81" s="18" t="s">
        <v>331</v>
      </c>
      <c r="M81" s="18">
        <v>9859840253</v>
      </c>
      <c r="N81" s="18" t="s">
        <v>335</v>
      </c>
      <c r="O81" s="18" t="s">
        <v>783</v>
      </c>
      <c r="P81" s="24">
        <v>43608</v>
      </c>
      <c r="Q81" s="18" t="s">
        <v>77</v>
      </c>
      <c r="R81" s="18">
        <v>29</v>
      </c>
      <c r="S81" s="18" t="s">
        <v>238</v>
      </c>
      <c r="T81" s="18"/>
    </row>
    <row r="82" spans="1:20" x14ac:dyDescent="0.3">
      <c r="A82" s="4">
        <v>78</v>
      </c>
      <c r="B82" s="17" t="s">
        <v>63</v>
      </c>
      <c r="C82" s="18" t="s">
        <v>587</v>
      </c>
      <c r="D82" s="18" t="s">
        <v>23</v>
      </c>
      <c r="E82" s="19" t="s">
        <v>588</v>
      </c>
      <c r="F82" s="18" t="s">
        <v>80</v>
      </c>
      <c r="G82" s="19">
        <v>15</v>
      </c>
      <c r="H82" s="19">
        <v>11</v>
      </c>
      <c r="I82" s="60">
        <f t="shared" si="1"/>
        <v>26</v>
      </c>
      <c r="J82" s="18" t="s">
        <v>784</v>
      </c>
      <c r="K82" s="18" t="s">
        <v>698</v>
      </c>
      <c r="L82" s="18" t="s">
        <v>699</v>
      </c>
      <c r="M82" s="18">
        <v>8473801811</v>
      </c>
      <c r="N82" s="18" t="s">
        <v>780</v>
      </c>
      <c r="O82" s="18">
        <v>8486405467</v>
      </c>
      <c r="P82" s="24">
        <v>43608</v>
      </c>
      <c r="Q82" s="18" t="s">
        <v>77</v>
      </c>
      <c r="R82" s="18">
        <v>32</v>
      </c>
      <c r="S82" s="18" t="s">
        <v>238</v>
      </c>
      <c r="T82" s="18"/>
    </row>
    <row r="83" spans="1:20" x14ac:dyDescent="0.3">
      <c r="A83" s="4">
        <v>79</v>
      </c>
      <c r="B83" s="17" t="s">
        <v>63</v>
      </c>
      <c r="C83" s="18" t="s">
        <v>589</v>
      </c>
      <c r="D83" s="18" t="s">
        <v>23</v>
      </c>
      <c r="E83" s="19" t="s">
        <v>590</v>
      </c>
      <c r="F83" s="18" t="s">
        <v>80</v>
      </c>
      <c r="G83" s="19">
        <v>8</v>
      </c>
      <c r="H83" s="19">
        <v>7</v>
      </c>
      <c r="I83" s="60">
        <f t="shared" si="1"/>
        <v>15</v>
      </c>
      <c r="J83" s="18" t="s">
        <v>785</v>
      </c>
      <c r="K83" s="18" t="s">
        <v>698</v>
      </c>
      <c r="L83" s="18" t="s">
        <v>699</v>
      </c>
      <c r="M83" s="18">
        <v>8473801811</v>
      </c>
      <c r="N83" s="18" t="s">
        <v>780</v>
      </c>
      <c r="O83" s="18">
        <v>8486405467</v>
      </c>
      <c r="P83" s="24">
        <v>43608</v>
      </c>
      <c r="Q83" s="18" t="s">
        <v>77</v>
      </c>
      <c r="R83" s="18">
        <v>32</v>
      </c>
      <c r="S83" s="18" t="s">
        <v>238</v>
      </c>
      <c r="T83" s="18"/>
    </row>
    <row r="84" spans="1:20" x14ac:dyDescent="0.3">
      <c r="A84" s="4">
        <v>80</v>
      </c>
      <c r="B84" s="17" t="s">
        <v>62</v>
      </c>
      <c r="C84" s="18" t="s">
        <v>591</v>
      </c>
      <c r="D84" s="18" t="s">
        <v>23</v>
      </c>
      <c r="E84" s="19" t="s">
        <v>592</v>
      </c>
      <c r="F84" s="18" t="s">
        <v>80</v>
      </c>
      <c r="G84" s="19">
        <v>68</v>
      </c>
      <c r="H84" s="19">
        <v>39</v>
      </c>
      <c r="I84" s="60">
        <f t="shared" si="1"/>
        <v>107</v>
      </c>
      <c r="J84" s="18" t="s">
        <v>786</v>
      </c>
      <c r="K84" s="18" t="s">
        <v>229</v>
      </c>
      <c r="L84" s="18" t="s">
        <v>230</v>
      </c>
      <c r="M84" s="18">
        <v>8723025749</v>
      </c>
      <c r="N84" s="18" t="s">
        <v>271</v>
      </c>
      <c r="O84" s="18">
        <v>9854245014</v>
      </c>
      <c r="P84" s="24">
        <v>43609</v>
      </c>
      <c r="Q84" s="18" t="s">
        <v>232</v>
      </c>
      <c r="R84" s="18">
        <v>22</v>
      </c>
      <c r="S84" s="18" t="s">
        <v>233</v>
      </c>
      <c r="T84" s="18"/>
    </row>
    <row r="85" spans="1:20" x14ac:dyDescent="0.3">
      <c r="A85" s="4">
        <v>81</v>
      </c>
      <c r="B85" s="17" t="s">
        <v>63</v>
      </c>
      <c r="C85" s="18" t="s">
        <v>593</v>
      </c>
      <c r="D85" s="18" t="s">
        <v>25</v>
      </c>
      <c r="E85" s="19" t="s">
        <v>594</v>
      </c>
      <c r="F85" s="18" t="s">
        <v>85</v>
      </c>
      <c r="G85" s="19">
        <v>20</v>
      </c>
      <c r="H85" s="19">
        <v>20</v>
      </c>
      <c r="I85" s="60">
        <f t="shared" si="1"/>
        <v>40</v>
      </c>
      <c r="J85" s="18" t="s">
        <v>787</v>
      </c>
      <c r="K85" s="18" t="s">
        <v>788</v>
      </c>
      <c r="L85" s="18" t="s">
        <v>400</v>
      </c>
      <c r="M85" s="18">
        <v>9954686372</v>
      </c>
      <c r="N85" s="18" t="s">
        <v>789</v>
      </c>
      <c r="O85" s="18" t="s">
        <v>790</v>
      </c>
      <c r="P85" s="24">
        <v>43609</v>
      </c>
      <c r="Q85" s="18" t="s">
        <v>232</v>
      </c>
      <c r="R85" s="18">
        <v>27</v>
      </c>
      <c r="S85" s="18" t="s">
        <v>238</v>
      </c>
      <c r="T85" s="18"/>
    </row>
    <row r="86" spans="1:20" x14ac:dyDescent="0.3">
      <c r="A86" s="4">
        <v>82</v>
      </c>
      <c r="B86" s="17" t="s">
        <v>63</v>
      </c>
      <c r="C86" s="18" t="s">
        <v>595</v>
      </c>
      <c r="D86" s="18" t="s">
        <v>25</v>
      </c>
      <c r="E86" s="19" t="s">
        <v>596</v>
      </c>
      <c r="F86" s="18" t="s">
        <v>85</v>
      </c>
      <c r="G86" s="19">
        <v>13</v>
      </c>
      <c r="H86" s="19">
        <v>12</v>
      </c>
      <c r="I86" s="60">
        <f t="shared" si="1"/>
        <v>25</v>
      </c>
      <c r="J86" s="18" t="s">
        <v>791</v>
      </c>
      <c r="K86" s="18" t="s">
        <v>361</v>
      </c>
      <c r="L86" s="18" t="s">
        <v>699</v>
      </c>
      <c r="M86" s="18">
        <v>8473801811</v>
      </c>
      <c r="N86" s="18" t="s">
        <v>780</v>
      </c>
      <c r="O86" s="18" t="s">
        <v>781</v>
      </c>
      <c r="P86" s="24">
        <v>43609</v>
      </c>
      <c r="Q86" s="18" t="s">
        <v>232</v>
      </c>
      <c r="R86" s="18">
        <v>32</v>
      </c>
      <c r="S86" s="18" t="s">
        <v>238</v>
      </c>
      <c r="T86" s="18"/>
    </row>
    <row r="87" spans="1:20" x14ac:dyDescent="0.3">
      <c r="A87" s="4">
        <v>83</v>
      </c>
      <c r="B87" s="17" t="s">
        <v>63</v>
      </c>
      <c r="C87" s="18" t="s">
        <v>597</v>
      </c>
      <c r="D87" s="18" t="s">
        <v>23</v>
      </c>
      <c r="E87" s="19" t="s">
        <v>598</v>
      </c>
      <c r="F87" s="18" t="s">
        <v>80</v>
      </c>
      <c r="G87" s="19">
        <v>55</v>
      </c>
      <c r="H87" s="19">
        <v>60</v>
      </c>
      <c r="I87" s="60">
        <f t="shared" si="1"/>
        <v>115</v>
      </c>
      <c r="J87" s="18" t="s">
        <v>792</v>
      </c>
      <c r="K87" s="18" t="s">
        <v>235</v>
      </c>
      <c r="L87" s="18" t="s">
        <v>236</v>
      </c>
      <c r="M87" s="18">
        <v>8876786550</v>
      </c>
      <c r="N87" s="18" t="s">
        <v>793</v>
      </c>
      <c r="O87" s="18">
        <v>9085993814</v>
      </c>
      <c r="P87" s="24">
        <v>43609</v>
      </c>
      <c r="Q87" s="18" t="s">
        <v>232</v>
      </c>
      <c r="R87" s="18">
        <v>27</v>
      </c>
      <c r="S87" s="18" t="s">
        <v>238</v>
      </c>
      <c r="T87" s="18"/>
    </row>
    <row r="88" spans="1:20" x14ac:dyDescent="0.3">
      <c r="A88" s="4">
        <v>84</v>
      </c>
      <c r="B88" s="17"/>
      <c r="C88" s="18" t="s">
        <v>453</v>
      </c>
      <c r="D88" s="18"/>
      <c r="E88" s="19"/>
      <c r="F88" s="18"/>
      <c r="G88" s="19"/>
      <c r="H88" s="19"/>
      <c r="I88" s="60">
        <f t="shared" si="1"/>
        <v>0</v>
      </c>
      <c r="J88" s="18"/>
      <c r="K88" s="18"/>
      <c r="L88" s="18"/>
      <c r="M88" s="18"/>
      <c r="N88" s="18"/>
      <c r="O88" s="18"/>
      <c r="P88" s="24">
        <v>43610</v>
      </c>
      <c r="Q88" s="18" t="s">
        <v>239</v>
      </c>
      <c r="R88" s="18"/>
      <c r="S88" s="18"/>
      <c r="T88" s="18"/>
    </row>
    <row r="89" spans="1:20" x14ac:dyDescent="0.3">
      <c r="A89" s="4">
        <v>85</v>
      </c>
      <c r="B89" s="17"/>
      <c r="C89" s="18"/>
      <c r="D89" s="18"/>
      <c r="E89" s="19"/>
      <c r="F89" s="18"/>
      <c r="G89" s="19"/>
      <c r="H89" s="19"/>
      <c r="I89" s="60">
        <f t="shared" si="1"/>
        <v>0</v>
      </c>
      <c r="J89" s="18"/>
      <c r="K89" s="18"/>
      <c r="L89" s="18"/>
      <c r="M89" s="18"/>
      <c r="N89" s="18"/>
      <c r="O89" s="18"/>
      <c r="P89" s="24">
        <v>43611</v>
      </c>
      <c r="Q89" s="18" t="s">
        <v>258</v>
      </c>
      <c r="R89" s="18"/>
      <c r="S89" s="18"/>
      <c r="T89" s="18" t="s">
        <v>259</v>
      </c>
    </row>
    <row r="90" spans="1:20" x14ac:dyDescent="0.3">
      <c r="A90" s="4">
        <v>86</v>
      </c>
      <c r="B90" s="17" t="s">
        <v>62</v>
      </c>
      <c r="C90" s="18" t="s">
        <v>599</v>
      </c>
      <c r="D90" s="18" t="s">
        <v>23</v>
      </c>
      <c r="E90" s="19" t="s">
        <v>600</v>
      </c>
      <c r="F90" s="18" t="s">
        <v>80</v>
      </c>
      <c r="G90" s="19">
        <v>25</v>
      </c>
      <c r="H90" s="19">
        <v>14</v>
      </c>
      <c r="I90" s="60">
        <f t="shared" si="1"/>
        <v>39</v>
      </c>
      <c r="J90" s="18" t="s">
        <v>794</v>
      </c>
      <c r="K90" s="18" t="s">
        <v>640</v>
      </c>
      <c r="L90" s="18" t="s">
        <v>253</v>
      </c>
      <c r="M90" s="18">
        <v>9954035735</v>
      </c>
      <c r="N90" s="18" t="s">
        <v>795</v>
      </c>
      <c r="O90" s="18">
        <v>9854180646</v>
      </c>
      <c r="P90" s="24">
        <v>43612</v>
      </c>
      <c r="Q90" s="18" t="s">
        <v>74</v>
      </c>
      <c r="R90" s="18">
        <v>38</v>
      </c>
      <c r="S90" s="18" t="s">
        <v>233</v>
      </c>
      <c r="T90" s="18"/>
    </row>
    <row r="91" spans="1:20" x14ac:dyDescent="0.3">
      <c r="A91" s="4">
        <v>87</v>
      </c>
      <c r="B91" s="17" t="s">
        <v>62</v>
      </c>
      <c r="C91" s="18" t="s">
        <v>601</v>
      </c>
      <c r="D91" s="18" t="s">
        <v>23</v>
      </c>
      <c r="E91" s="19" t="s">
        <v>602</v>
      </c>
      <c r="F91" s="18" t="s">
        <v>80</v>
      </c>
      <c r="G91" s="19">
        <v>56</v>
      </c>
      <c r="H91" s="19">
        <v>32</v>
      </c>
      <c r="I91" s="60">
        <f t="shared" si="1"/>
        <v>88</v>
      </c>
      <c r="J91" s="18" t="s">
        <v>796</v>
      </c>
      <c r="K91" s="18" t="s">
        <v>640</v>
      </c>
      <c r="L91" s="18" t="s">
        <v>253</v>
      </c>
      <c r="M91" s="18">
        <v>9954035735</v>
      </c>
      <c r="N91" s="18" t="s">
        <v>797</v>
      </c>
      <c r="O91" s="18">
        <v>9678490339</v>
      </c>
      <c r="P91" s="24">
        <v>43612</v>
      </c>
      <c r="Q91" s="18" t="s">
        <v>74</v>
      </c>
      <c r="R91" s="18">
        <v>38</v>
      </c>
      <c r="S91" s="18" t="s">
        <v>233</v>
      </c>
      <c r="T91" s="18"/>
    </row>
    <row r="92" spans="1:20" x14ac:dyDescent="0.3">
      <c r="A92" s="4">
        <v>88</v>
      </c>
      <c r="B92" s="17" t="s">
        <v>63</v>
      </c>
      <c r="C92" s="18" t="s">
        <v>603</v>
      </c>
      <c r="D92" s="18" t="s">
        <v>23</v>
      </c>
      <c r="E92" s="19" t="s">
        <v>604</v>
      </c>
      <c r="F92" s="18" t="s">
        <v>96</v>
      </c>
      <c r="G92" s="19">
        <v>79</v>
      </c>
      <c r="H92" s="19">
        <v>86</v>
      </c>
      <c r="I92" s="60">
        <f t="shared" si="1"/>
        <v>165</v>
      </c>
      <c r="J92" s="18" t="s">
        <v>798</v>
      </c>
      <c r="K92" s="18" t="s">
        <v>257</v>
      </c>
      <c r="L92" s="18" t="s">
        <v>243</v>
      </c>
      <c r="M92" s="18">
        <v>8753973932</v>
      </c>
      <c r="N92" s="18" t="s">
        <v>312</v>
      </c>
      <c r="O92" s="18">
        <v>9508902216</v>
      </c>
      <c r="P92" s="24">
        <v>43612</v>
      </c>
      <c r="Q92" s="18" t="s">
        <v>74</v>
      </c>
      <c r="R92" s="18">
        <v>28</v>
      </c>
      <c r="S92" s="18" t="s">
        <v>238</v>
      </c>
      <c r="T92" s="18"/>
    </row>
    <row r="93" spans="1:20" x14ac:dyDescent="0.3">
      <c r="A93" s="4">
        <v>89</v>
      </c>
      <c r="B93" s="17" t="s">
        <v>62</v>
      </c>
      <c r="C93" s="18" t="s">
        <v>605</v>
      </c>
      <c r="D93" s="18" t="s">
        <v>25</v>
      </c>
      <c r="E93" s="19" t="s">
        <v>606</v>
      </c>
      <c r="F93" s="18" t="s">
        <v>85</v>
      </c>
      <c r="G93" s="19">
        <v>128</v>
      </c>
      <c r="H93" s="19">
        <v>129</v>
      </c>
      <c r="I93" s="60">
        <f t="shared" si="1"/>
        <v>257</v>
      </c>
      <c r="J93" s="18" t="s">
        <v>799</v>
      </c>
      <c r="K93" s="18" t="s">
        <v>800</v>
      </c>
      <c r="L93" s="18" t="s">
        <v>740</v>
      </c>
      <c r="M93" s="18">
        <v>8723024558</v>
      </c>
      <c r="N93" s="18" t="s">
        <v>801</v>
      </c>
      <c r="O93" s="18" t="s">
        <v>802</v>
      </c>
      <c r="P93" s="24">
        <v>43613</v>
      </c>
      <c r="Q93" s="18" t="s">
        <v>75</v>
      </c>
      <c r="R93" s="18">
        <v>10</v>
      </c>
      <c r="S93" s="18" t="s">
        <v>233</v>
      </c>
      <c r="T93" s="18"/>
    </row>
    <row r="94" spans="1:20" x14ac:dyDescent="0.3">
      <c r="A94" s="4">
        <v>90</v>
      </c>
      <c r="B94" s="17" t="s">
        <v>63</v>
      </c>
      <c r="C94" s="18" t="s">
        <v>603</v>
      </c>
      <c r="D94" s="18"/>
      <c r="E94" s="19" t="s">
        <v>604</v>
      </c>
      <c r="F94" s="18" t="s">
        <v>96</v>
      </c>
      <c r="G94" s="19"/>
      <c r="H94" s="19"/>
      <c r="I94" s="60">
        <f t="shared" si="1"/>
        <v>0</v>
      </c>
      <c r="J94" s="18" t="s">
        <v>798</v>
      </c>
      <c r="K94" s="18" t="s">
        <v>257</v>
      </c>
      <c r="L94" s="18" t="s">
        <v>243</v>
      </c>
      <c r="M94" s="18">
        <v>8753973932</v>
      </c>
      <c r="N94" s="18" t="s">
        <v>312</v>
      </c>
      <c r="O94" s="18">
        <v>9508902216</v>
      </c>
      <c r="P94" s="24">
        <v>43613</v>
      </c>
      <c r="Q94" s="18" t="s">
        <v>75</v>
      </c>
      <c r="R94" s="18">
        <v>28</v>
      </c>
      <c r="S94" s="18" t="s">
        <v>238</v>
      </c>
      <c r="T94" s="18" t="s">
        <v>240</v>
      </c>
    </row>
    <row r="95" spans="1:20" x14ac:dyDescent="0.3">
      <c r="A95" s="4">
        <v>91</v>
      </c>
      <c r="B95" s="17" t="s">
        <v>63</v>
      </c>
      <c r="C95" s="18" t="s">
        <v>607</v>
      </c>
      <c r="D95" s="18" t="s">
        <v>23</v>
      </c>
      <c r="E95" s="19" t="s">
        <v>608</v>
      </c>
      <c r="F95" s="18" t="s">
        <v>80</v>
      </c>
      <c r="G95" s="19">
        <v>26</v>
      </c>
      <c r="H95" s="19">
        <v>23</v>
      </c>
      <c r="I95" s="60">
        <f t="shared" si="1"/>
        <v>49</v>
      </c>
      <c r="J95" s="18" t="s">
        <v>803</v>
      </c>
      <c r="K95" s="18" t="s">
        <v>669</v>
      </c>
      <c r="L95" s="18" t="s">
        <v>670</v>
      </c>
      <c r="M95" s="18">
        <v>9706908761</v>
      </c>
      <c r="N95" s="18" t="s">
        <v>804</v>
      </c>
      <c r="O95" s="18">
        <v>8876607663</v>
      </c>
      <c r="P95" s="24">
        <v>43613</v>
      </c>
      <c r="Q95" s="18" t="s">
        <v>75</v>
      </c>
      <c r="R95" s="18">
        <v>27</v>
      </c>
      <c r="S95" s="18" t="s">
        <v>238</v>
      </c>
      <c r="T95" s="18"/>
    </row>
    <row r="96" spans="1:20" ht="33" x14ac:dyDescent="0.3">
      <c r="A96" s="4">
        <v>92</v>
      </c>
      <c r="B96" s="17" t="s">
        <v>63</v>
      </c>
      <c r="C96" s="18" t="s">
        <v>609</v>
      </c>
      <c r="D96" s="18" t="s">
        <v>23</v>
      </c>
      <c r="E96" s="19" t="s">
        <v>610</v>
      </c>
      <c r="F96" s="18" t="s">
        <v>80</v>
      </c>
      <c r="G96" s="19">
        <v>24</v>
      </c>
      <c r="H96" s="19">
        <v>20</v>
      </c>
      <c r="I96" s="60">
        <f t="shared" si="1"/>
        <v>44</v>
      </c>
      <c r="J96" s="18" t="s">
        <v>805</v>
      </c>
      <c r="K96" s="18"/>
      <c r="L96" s="18" t="s">
        <v>670</v>
      </c>
      <c r="M96" s="18">
        <v>9706908761</v>
      </c>
      <c r="N96" s="18" t="s">
        <v>804</v>
      </c>
      <c r="O96" s="18">
        <v>8876607663</v>
      </c>
      <c r="P96" s="24">
        <v>43613</v>
      </c>
      <c r="Q96" s="18" t="s">
        <v>75</v>
      </c>
      <c r="R96" s="18">
        <v>40</v>
      </c>
      <c r="S96" s="18" t="s">
        <v>238</v>
      </c>
      <c r="T96" s="18"/>
    </row>
    <row r="97" spans="1:20" x14ac:dyDescent="0.3">
      <c r="A97" s="4">
        <v>93</v>
      </c>
      <c r="B97" s="17" t="s">
        <v>62</v>
      </c>
      <c r="C97" s="18" t="s">
        <v>611</v>
      </c>
      <c r="D97" s="18" t="s">
        <v>25</v>
      </c>
      <c r="E97" s="19" t="s">
        <v>612</v>
      </c>
      <c r="F97" s="18" t="s">
        <v>85</v>
      </c>
      <c r="G97" s="19">
        <v>22</v>
      </c>
      <c r="H97" s="19">
        <v>17</v>
      </c>
      <c r="I97" s="60">
        <f t="shared" si="1"/>
        <v>39</v>
      </c>
      <c r="J97" s="18" t="s">
        <v>806</v>
      </c>
      <c r="K97" s="18" t="s">
        <v>807</v>
      </c>
      <c r="L97" s="18" t="s">
        <v>808</v>
      </c>
      <c r="M97" s="18">
        <v>9954275430</v>
      </c>
      <c r="N97" s="18" t="s">
        <v>809</v>
      </c>
      <c r="O97" s="18" t="s">
        <v>810</v>
      </c>
      <c r="P97" s="24">
        <v>43614</v>
      </c>
      <c r="Q97" s="18" t="s">
        <v>76</v>
      </c>
      <c r="R97" s="18">
        <v>8</v>
      </c>
      <c r="S97" s="18" t="s">
        <v>233</v>
      </c>
      <c r="T97" s="18"/>
    </row>
    <row r="98" spans="1:20" x14ac:dyDescent="0.3">
      <c r="A98" s="4">
        <v>94</v>
      </c>
      <c r="B98" s="17" t="s">
        <v>62</v>
      </c>
      <c r="C98" s="18" t="s">
        <v>613</v>
      </c>
      <c r="D98" s="18" t="s">
        <v>25</v>
      </c>
      <c r="E98" s="19" t="s">
        <v>614</v>
      </c>
      <c r="F98" s="18" t="s">
        <v>85</v>
      </c>
      <c r="G98" s="19">
        <v>6</v>
      </c>
      <c r="H98" s="19">
        <v>5</v>
      </c>
      <c r="I98" s="60">
        <f t="shared" si="1"/>
        <v>11</v>
      </c>
      <c r="J98" s="18" t="s">
        <v>811</v>
      </c>
      <c r="K98" s="18" t="s">
        <v>807</v>
      </c>
      <c r="L98" s="18" t="s">
        <v>808</v>
      </c>
      <c r="M98" s="18">
        <v>9954275430</v>
      </c>
      <c r="N98" s="18" t="s">
        <v>809</v>
      </c>
      <c r="O98" s="18" t="s">
        <v>812</v>
      </c>
      <c r="P98" s="24">
        <v>43614</v>
      </c>
      <c r="Q98" s="18" t="s">
        <v>76</v>
      </c>
      <c r="R98" s="18">
        <v>8</v>
      </c>
      <c r="S98" s="18" t="s">
        <v>233</v>
      </c>
      <c r="T98" s="18"/>
    </row>
    <row r="99" spans="1:20" x14ac:dyDescent="0.3">
      <c r="A99" s="4">
        <v>95</v>
      </c>
      <c r="B99" s="17" t="s">
        <v>62</v>
      </c>
      <c r="C99" s="18" t="s">
        <v>615</v>
      </c>
      <c r="D99" s="18" t="s">
        <v>25</v>
      </c>
      <c r="E99" s="19" t="s">
        <v>616</v>
      </c>
      <c r="F99" s="18" t="s">
        <v>85</v>
      </c>
      <c r="G99" s="19">
        <v>55</v>
      </c>
      <c r="H99" s="19">
        <v>48</v>
      </c>
      <c r="I99" s="60">
        <f t="shared" si="1"/>
        <v>103</v>
      </c>
      <c r="J99" s="18" t="s">
        <v>813</v>
      </c>
      <c r="K99" s="18" t="s">
        <v>317</v>
      </c>
      <c r="L99" s="18" t="s">
        <v>303</v>
      </c>
      <c r="M99" s="18">
        <v>8486172209</v>
      </c>
      <c r="N99" s="18" t="s">
        <v>231</v>
      </c>
      <c r="O99" s="18" t="s">
        <v>814</v>
      </c>
      <c r="P99" s="24">
        <v>43614</v>
      </c>
      <c r="Q99" s="18" t="s">
        <v>76</v>
      </c>
      <c r="R99" s="18">
        <v>2</v>
      </c>
      <c r="S99" s="18" t="s">
        <v>233</v>
      </c>
      <c r="T99" s="18"/>
    </row>
    <row r="100" spans="1:20" x14ac:dyDescent="0.3">
      <c r="A100" s="4">
        <v>96</v>
      </c>
      <c r="B100" s="17" t="s">
        <v>63</v>
      </c>
      <c r="C100" s="18" t="s">
        <v>617</v>
      </c>
      <c r="D100" s="18" t="s">
        <v>23</v>
      </c>
      <c r="E100" s="19" t="s">
        <v>618</v>
      </c>
      <c r="F100" s="18" t="s">
        <v>80</v>
      </c>
      <c r="G100" s="19">
        <v>59</v>
      </c>
      <c r="H100" s="19">
        <v>58</v>
      </c>
      <c r="I100" s="60">
        <f t="shared" si="1"/>
        <v>117</v>
      </c>
      <c r="J100" s="18" t="s">
        <v>815</v>
      </c>
      <c r="K100" s="18" t="s">
        <v>816</v>
      </c>
      <c r="L100" s="18" t="s">
        <v>817</v>
      </c>
      <c r="M100" s="18">
        <v>9957220574</v>
      </c>
      <c r="N100" s="18" t="s">
        <v>818</v>
      </c>
      <c r="O100" s="18">
        <v>9854560186</v>
      </c>
      <c r="P100" s="24">
        <v>43614</v>
      </c>
      <c r="Q100" s="18" t="s">
        <v>76</v>
      </c>
      <c r="R100" s="18">
        <v>39</v>
      </c>
      <c r="S100" s="18" t="s">
        <v>238</v>
      </c>
      <c r="T100" s="18"/>
    </row>
    <row r="101" spans="1:20" x14ac:dyDescent="0.3">
      <c r="A101" s="4">
        <v>97</v>
      </c>
      <c r="B101" s="17" t="s">
        <v>62</v>
      </c>
      <c r="C101" s="18" t="s">
        <v>619</v>
      </c>
      <c r="D101" s="18" t="s">
        <v>23</v>
      </c>
      <c r="E101" s="19">
        <v>18030112805</v>
      </c>
      <c r="F101" s="18" t="s">
        <v>124</v>
      </c>
      <c r="G101" s="19">
        <v>158</v>
      </c>
      <c r="H101" s="19">
        <v>180</v>
      </c>
      <c r="I101" s="60">
        <f t="shared" si="1"/>
        <v>338</v>
      </c>
      <c r="J101" s="18" t="s">
        <v>819</v>
      </c>
      <c r="K101" s="18" t="s">
        <v>640</v>
      </c>
      <c r="L101" s="18" t="s">
        <v>253</v>
      </c>
      <c r="M101" s="18">
        <v>9954035735</v>
      </c>
      <c r="N101" s="18" t="s">
        <v>797</v>
      </c>
      <c r="O101" s="18">
        <v>9678490339</v>
      </c>
      <c r="P101" s="24">
        <v>43615</v>
      </c>
      <c r="Q101" s="18" t="s">
        <v>77</v>
      </c>
      <c r="R101" s="18">
        <v>38</v>
      </c>
      <c r="S101" s="18" t="s">
        <v>233</v>
      </c>
      <c r="T101" s="18"/>
    </row>
    <row r="102" spans="1:20" x14ac:dyDescent="0.3">
      <c r="A102" s="4">
        <v>98</v>
      </c>
      <c r="B102" s="17" t="s">
        <v>63</v>
      </c>
      <c r="C102" s="18" t="s">
        <v>620</v>
      </c>
      <c r="D102" s="18" t="s">
        <v>23</v>
      </c>
      <c r="E102" s="19" t="s">
        <v>621</v>
      </c>
      <c r="F102" s="18" t="s">
        <v>80</v>
      </c>
      <c r="G102" s="19">
        <v>86</v>
      </c>
      <c r="H102" s="19">
        <v>67</v>
      </c>
      <c r="I102" s="60">
        <f t="shared" si="1"/>
        <v>153</v>
      </c>
      <c r="J102" s="18" t="s">
        <v>820</v>
      </c>
      <c r="K102" s="18" t="s">
        <v>235</v>
      </c>
      <c r="L102" s="18" t="s">
        <v>236</v>
      </c>
      <c r="M102" s="18">
        <v>8876786550</v>
      </c>
      <c r="N102" s="18" t="s">
        <v>821</v>
      </c>
      <c r="O102" s="18">
        <v>8011685525</v>
      </c>
      <c r="P102" s="24">
        <v>43615</v>
      </c>
      <c r="Q102" s="18" t="s">
        <v>77</v>
      </c>
      <c r="R102" s="18">
        <v>27</v>
      </c>
      <c r="S102" s="18" t="s">
        <v>238</v>
      </c>
      <c r="T102" s="18"/>
    </row>
    <row r="103" spans="1:20" x14ac:dyDescent="0.3">
      <c r="A103" s="4">
        <v>99</v>
      </c>
      <c r="B103" s="17" t="s">
        <v>62</v>
      </c>
      <c r="C103" s="18" t="s">
        <v>619</v>
      </c>
      <c r="D103" s="18"/>
      <c r="E103" s="19">
        <v>18030112805</v>
      </c>
      <c r="F103" s="18" t="s">
        <v>124</v>
      </c>
      <c r="G103" s="19"/>
      <c r="H103" s="19"/>
      <c r="I103" s="60">
        <f t="shared" si="1"/>
        <v>0</v>
      </c>
      <c r="J103" s="18" t="s">
        <v>819</v>
      </c>
      <c r="K103" s="18" t="s">
        <v>640</v>
      </c>
      <c r="L103" s="18" t="s">
        <v>253</v>
      </c>
      <c r="M103" s="18">
        <v>9954035735</v>
      </c>
      <c r="N103" s="18" t="s">
        <v>797</v>
      </c>
      <c r="O103" s="18">
        <v>9678490339</v>
      </c>
      <c r="P103" s="24">
        <v>43616</v>
      </c>
      <c r="Q103" s="18" t="s">
        <v>232</v>
      </c>
      <c r="R103" s="18">
        <v>38</v>
      </c>
      <c r="S103" s="18" t="s">
        <v>233</v>
      </c>
      <c r="T103" s="18" t="s">
        <v>240</v>
      </c>
    </row>
    <row r="104" spans="1:20" x14ac:dyDescent="0.3">
      <c r="A104" s="4">
        <v>100</v>
      </c>
      <c r="B104" s="17" t="s">
        <v>63</v>
      </c>
      <c r="C104" s="18" t="s">
        <v>622</v>
      </c>
      <c r="D104" s="18" t="s">
        <v>25</v>
      </c>
      <c r="E104" s="19" t="s">
        <v>623</v>
      </c>
      <c r="F104" s="18" t="s">
        <v>85</v>
      </c>
      <c r="G104" s="19">
        <v>17</v>
      </c>
      <c r="H104" s="19">
        <v>21</v>
      </c>
      <c r="I104" s="60">
        <f t="shared" si="1"/>
        <v>38</v>
      </c>
      <c r="J104" s="18" t="s">
        <v>822</v>
      </c>
      <c r="K104" s="18" t="s">
        <v>788</v>
      </c>
      <c r="L104" s="18" t="s">
        <v>400</v>
      </c>
      <c r="M104" s="18">
        <v>9954686372</v>
      </c>
      <c r="N104" s="18" t="s">
        <v>789</v>
      </c>
      <c r="O104" s="18" t="s">
        <v>790</v>
      </c>
      <c r="P104" s="24">
        <v>43616</v>
      </c>
      <c r="Q104" s="18" t="s">
        <v>232</v>
      </c>
      <c r="R104" s="18">
        <v>27</v>
      </c>
      <c r="S104" s="18" t="s">
        <v>238</v>
      </c>
      <c r="T104" s="18"/>
    </row>
    <row r="105" spans="1:20" x14ac:dyDescent="0.3">
      <c r="A105" s="4">
        <v>101</v>
      </c>
      <c r="B105" s="17" t="s">
        <v>63</v>
      </c>
      <c r="C105" s="18" t="s">
        <v>624</v>
      </c>
      <c r="D105" s="18" t="s">
        <v>25</v>
      </c>
      <c r="E105" s="19" t="s">
        <v>625</v>
      </c>
      <c r="F105" s="18" t="s">
        <v>85</v>
      </c>
      <c r="G105" s="19">
        <v>11</v>
      </c>
      <c r="H105" s="19">
        <v>14</v>
      </c>
      <c r="I105" s="60">
        <f t="shared" si="1"/>
        <v>25</v>
      </c>
      <c r="J105" s="18" t="s">
        <v>823</v>
      </c>
      <c r="K105" s="18" t="s">
        <v>788</v>
      </c>
      <c r="L105" s="18" t="s">
        <v>824</v>
      </c>
      <c r="M105" s="18">
        <v>8011435202</v>
      </c>
      <c r="N105" s="18" t="s">
        <v>825</v>
      </c>
      <c r="O105" s="18" t="s">
        <v>790</v>
      </c>
      <c r="P105" s="24">
        <v>43616</v>
      </c>
      <c r="Q105" s="18" t="s">
        <v>232</v>
      </c>
      <c r="R105" s="18">
        <v>27</v>
      </c>
      <c r="S105" s="18" t="s">
        <v>238</v>
      </c>
      <c r="T105" s="18"/>
    </row>
    <row r="106" spans="1:20" x14ac:dyDescent="0.3">
      <c r="A106" s="4">
        <v>102</v>
      </c>
      <c r="B106" s="17" t="s">
        <v>63</v>
      </c>
      <c r="C106" s="18" t="s">
        <v>626</v>
      </c>
      <c r="D106" s="18" t="s">
        <v>23</v>
      </c>
      <c r="E106" s="19" t="s">
        <v>627</v>
      </c>
      <c r="F106" s="18" t="s">
        <v>80</v>
      </c>
      <c r="G106" s="19">
        <v>23</v>
      </c>
      <c r="H106" s="19">
        <v>16</v>
      </c>
      <c r="I106" s="60">
        <f t="shared" si="1"/>
        <v>39</v>
      </c>
      <c r="J106" s="18" t="s">
        <v>826</v>
      </c>
      <c r="K106" s="18" t="s">
        <v>399</v>
      </c>
      <c r="L106" s="18" t="s">
        <v>400</v>
      </c>
      <c r="M106" s="18">
        <v>9954686372</v>
      </c>
      <c r="N106" s="18" t="s">
        <v>827</v>
      </c>
      <c r="O106" s="18">
        <v>9854947687</v>
      </c>
      <c r="P106" s="24">
        <v>43616</v>
      </c>
      <c r="Q106" s="18" t="s">
        <v>232</v>
      </c>
      <c r="R106" s="18">
        <v>27</v>
      </c>
      <c r="S106" s="18" t="s">
        <v>238</v>
      </c>
      <c r="T106" s="18"/>
    </row>
    <row r="107" spans="1:20" x14ac:dyDescent="0.3">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x14ac:dyDescent="0.3">
      <c r="A165" s="21" t="s">
        <v>11</v>
      </c>
      <c r="B165" s="39"/>
      <c r="C165" s="21">
        <f>COUNTIFS(C5:C164,"*")</f>
        <v>96</v>
      </c>
      <c r="D165" s="21"/>
      <c r="E165" s="13"/>
      <c r="F165" s="21"/>
      <c r="G165" s="61">
        <f>SUM(G5:G164)</f>
        <v>3230</v>
      </c>
      <c r="H165" s="61">
        <f>SUM(H5:H164)</f>
        <v>3164</v>
      </c>
      <c r="I165" s="61">
        <f>SUM(I5:I164)</f>
        <v>6394</v>
      </c>
      <c r="J165" s="21"/>
      <c r="K165" s="21"/>
      <c r="L165" s="21"/>
      <c r="M165" s="21"/>
      <c r="N165" s="21"/>
      <c r="O165" s="21"/>
      <c r="P165" s="14"/>
      <c r="Q165" s="21"/>
      <c r="R165" s="21"/>
      <c r="S165" s="21"/>
      <c r="T165" s="12"/>
    </row>
    <row r="166" spans="1:20" x14ac:dyDescent="0.3">
      <c r="A166" s="44" t="s">
        <v>62</v>
      </c>
      <c r="B166" s="10">
        <f>COUNTIF(B$5:B$164,"Team 1")</f>
        <v>47</v>
      </c>
      <c r="C166" s="44" t="s">
        <v>25</v>
      </c>
      <c r="D166" s="10">
        <f>COUNTIF(D5:D164,"Anganwadi")</f>
        <v>46</v>
      </c>
    </row>
    <row r="167" spans="1:20" x14ac:dyDescent="0.3">
      <c r="A167" s="44" t="s">
        <v>63</v>
      </c>
      <c r="B167" s="10">
        <f>COUNTIF(B$6:B$164,"Team 2")</f>
        <v>47</v>
      </c>
      <c r="C167" s="44" t="s">
        <v>23</v>
      </c>
      <c r="D167" s="10">
        <f>COUNTIF(D5:D164,"School")</f>
        <v>44</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M5" activePane="bottomRight" state="frozen"/>
      <selection pane="topRight" activeCell="C1" sqref="C1"/>
      <selection pane="bottomLeft" activeCell="A5" sqref="A5"/>
      <selection pane="bottomRight" activeCell="P56" sqref="P56"/>
    </sheetView>
  </sheetViews>
  <sheetFormatPr defaultRowHeight="16.5" x14ac:dyDescent="0.3"/>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x14ac:dyDescent="0.3">
      <c r="A1" s="126" t="s">
        <v>70</v>
      </c>
      <c r="B1" s="126"/>
      <c r="C1" s="126"/>
      <c r="D1" s="56"/>
      <c r="E1" s="56"/>
      <c r="F1" s="56"/>
      <c r="G1" s="56"/>
      <c r="H1" s="56"/>
      <c r="I1" s="56"/>
      <c r="J1" s="56"/>
      <c r="K1" s="56"/>
      <c r="L1" s="56"/>
      <c r="M1" s="127"/>
      <c r="N1" s="127"/>
      <c r="O1" s="127"/>
      <c r="P1" s="127"/>
      <c r="Q1" s="127"/>
      <c r="R1" s="127"/>
      <c r="S1" s="127"/>
      <c r="T1" s="127"/>
    </row>
    <row r="2" spans="1:20" x14ac:dyDescent="0.3">
      <c r="A2" s="120" t="s">
        <v>59</v>
      </c>
      <c r="B2" s="121"/>
      <c r="C2" s="121"/>
      <c r="D2" s="25">
        <v>43617</v>
      </c>
      <c r="E2" s="22"/>
      <c r="F2" s="22"/>
      <c r="G2" s="22"/>
      <c r="H2" s="22"/>
      <c r="I2" s="22"/>
      <c r="J2" s="22"/>
      <c r="K2" s="22"/>
      <c r="L2" s="22"/>
      <c r="M2" s="22"/>
      <c r="N2" s="22"/>
      <c r="O2" s="22"/>
      <c r="P2" s="22"/>
      <c r="Q2" s="22"/>
      <c r="R2" s="22"/>
      <c r="S2" s="22"/>
    </row>
    <row r="3" spans="1:20" ht="24" customHeight="1" x14ac:dyDescent="0.3">
      <c r="A3" s="122" t="s">
        <v>14</v>
      </c>
      <c r="B3" s="118" t="s">
        <v>61</v>
      </c>
      <c r="C3" s="123" t="s">
        <v>7</v>
      </c>
      <c r="D3" s="123" t="s">
        <v>55</v>
      </c>
      <c r="E3" s="123" t="s">
        <v>16</v>
      </c>
      <c r="F3" s="124" t="s">
        <v>17</v>
      </c>
      <c r="G3" s="123" t="s">
        <v>8</v>
      </c>
      <c r="H3" s="123"/>
      <c r="I3" s="123"/>
      <c r="J3" s="123" t="s">
        <v>31</v>
      </c>
      <c r="K3" s="118" t="s">
        <v>33</v>
      </c>
      <c r="L3" s="118" t="s">
        <v>50</v>
      </c>
      <c r="M3" s="118" t="s">
        <v>51</v>
      </c>
      <c r="N3" s="118" t="s">
        <v>34</v>
      </c>
      <c r="O3" s="118" t="s">
        <v>35</v>
      </c>
      <c r="P3" s="122" t="s">
        <v>54</v>
      </c>
      <c r="Q3" s="123" t="s">
        <v>52</v>
      </c>
      <c r="R3" s="123" t="s">
        <v>32</v>
      </c>
      <c r="S3" s="123" t="s">
        <v>53</v>
      </c>
      <c r="T3" s="123" t="s">
        <v>13</v>
      </c>
    </row>
    <row r="4" spans="1:20" ht="25.5" customHeight="1" x14ac:dyDescent="0.3">
      <c r="A4" s="122"/>
      <c r="B4" s="125"/>
      <c r="C4" s="123"/>
      <c r="D4" s="123"/>
      <c r="E4" s="123"/>
      <c r="F4" s="124"/>
      <c r="G4" s="23" t="s">
        <v>9</v>
      </c>
      <c r="H4" s="23" t="s">
        <v>10</v>
      </c>
      <c r="I4" s="23" t="s">
        <v>11</v>
      </c>
      <c r="J4" s="123"/>
      <c r="K4" s="119"/>
      <c r="L4" s="119"/>
      <c r="M4" s="119"/>
      <c r="N4" s="119"/>
      <c r="O4" s="119"/>
      <c r="P4" s="122"/>
      <c r="Q4" s="122"/>
      <c r="R4" s="123"/>
      <c r="S4" s="123"/>
      <c r="T4" s="123"/>
    </row>
    <row r="5" spans="1:20" x14ac:dyDescent="0.3">
      <c r="A5" s="4">
        <v>1</v>
      </c>
      <c r="B5" s="17" t="s">
        <v>62</v>
      </c>
      <c r="C5" s="48" t="s">
        <v>828</v>
      </c>
      <c r="D5" s="48" t="s">
        <v>25</v>
      </c>
      <c r="E5" s="19" t="s">
        <v>829</v>
      </c>
      <c r="F5" s="48" t="s">
        <v>85</v>
      </c>
      <c r="G5" s="19">
        <v>64</v>
      </c>
      <c r="H5" s="19">
        <v>103</v>
      </c>
      <c r="I5" s="60">
        <f>SUM(G5:H5)</f>
        <v>167</v>
      </c>
      <c r="J5" s="48" t="s">
        <v>983</v>
      </c>
      <c r="K5" s="48" t="s">
        <v>261</v>
      </c>
      <c r="L5" s="48" t="s">
        <v>230</v>
      </c>
      <c r="M5" s="48" t="s">
        <v>282</v>
      </c>
      <c r="N5" s="48" t="s">
        <v>984</v>
      </c>
      <c r="O5" s="48" t="s">
        <v>985</v>
      </c>
      <c r="P5" s="24">
        <v>43617</v>
      </c>
      <c r="Q5" s="18" t="s">
        <v>239</v>
      </c>
      <c r="R5" s="48">
        <v>22</v>
      </c>
      <c r="S5" s="18" t="s">
        <v>233</v>
      </c>
      <c r="T5" s="18"/>
    </row>
    <row r="6" spans="1:20" x14ac:dyDescent="0.3">
      <c r="A6" s="4">
        <v>2</v>
      </c>
      <c r="B6" s="17" t="s">
        <v>63</v>
      </c>
      <c r="C6" s="58" t="s">
        <v>830</v>
      </c>
      <c r="D6" s="58" t="s">
        <v>23</v>
      </c>
      <c r="E6" s="17" t="s">
        <v>831</v>
      </c>
      <c r="F6" s="58" t="s">
        <v>80</v>
      </c>
      <c r="G6" s="17">
        <v>203</v>
      </c>
      <c r="H6" s="17">
        <v>206</v>
      </c>
      <c r="I6" s="60">
        <f t="shared" ref="I6:I69" si="0">SUM(G6:H6)</f>
        <v>409</v>
      </c>
      <c r="J6" s="58" t="s">
        <v>986</v>
      </c>
      <c r="K6" s="58" t="s">
        <v>450</v>
      </c>
      <c r="L6" s="58" t="s">
        <v>451</v>
      </c>
      <c r="M6" s="58">
        <v>8822969111</v>
      </c>
      <c r="N6" s="58" t="s">
        <v>987</v>
      </c>
      <c r="O6" s="58">
        <v>9508745615</v>
      </c>
      <c r="P6" s="24">
        <v>43617</v>
      </c>
      <c r="Q6" s="18" t="s">
        <v>239</v>
      </c>
      <c r="R6" s="48">
        <v>20</v>
      </c>
      <c r="S6" s="18" t="s">
        <v>238</v>
      </c>
      <c r="T6" s="18"/>
    </row>
    <row r="7" spans="1:20" x14ac:dyDescent="0.3">
      <c r="A7" s="4">
        <v>3</v>
      </c>
      <c r="B7" s="17"/>
      <c r="C7" s="48"/>
      <c r="D7" s="48"/>
      <c r="E7" s="19"/>
      <c r="F7" s="48"/>
      <c r="G7" s="19"/>
      <c r="H7" s="19"/>
      <c r="I7" s="60">
        <f t="shared" si="0"/>
        <v>0</v>
      </c>
      <c r="J7" s="48"/>
      <c r="K7" s="48"/>
      <c r="L7" s="48"/>
      <c r="M7" s="48"/>
      <c r="N7" s="48"/>
      <c r="O7" s="48"/>
      <c r="P7" s="24">
        <v>43618</v>
      </c>
      <c r="Q7" s="18" t="s">
        <v>258</v>
      </c>
      <c r="R7" s="48"/>
      <c r="S7" s="18"/>
      <c r="T7" s="18" t="s">
        <v>259</v>
      </c>
    </row>
    <row r="8" spans="1:20" x14ac:dyDescent="0.3">
      <c r="A8" s="4">
        <v>4</v>
      </c>
      <c r="B8" s="17" t="s">
        <v>62</v>
      </c>
      <c r="C8" s="48" t="s">
        <v>832</v>
      </c>
      <c r="D8" s="48" t="s">
        <v>23</v>
      </c>
      <c r="E8" s="19" t="s">
        <v>833</v>
      </c>
      <c r="F8" s="48" t="s">
        <v>80</v>
      </c>
      <c r="G8" s="19">
        <v>67</v>
      </c>
      <c r="H8" s="19">
        <v>66</v>
      </c>
      <c r="I8" s="60">
        <f t="shared" si="0"/>
        <v>133</v>
      </c>
      <c r="J8" s="48" t="s">
        <v>988</v>
      </c>
      <c r="K8" s="48" t="s">
        <v>229</v>
      </c>
      <c r="L8" s="48" t="s">
        <v>230</v>
      </c>
      <c r="M8" s="48">
        <v>8723025749</v>
      </c>
      <c r="N8" s="48" t="s">
        <v>989</v>
      </c>
      <c r="O8" s="48">
        <v>7896922018</v>
      </c>
      <c r="P8" s="24">
        <v>43619</v>
      </c>
      <c r="Q8" s="18" t="s">
        <v>74</v>
      </c>
      <c r="R8" s="48">
        <v>22</v>
      </c>
      <c r="S8" s="18" t="s">
        <v>233</v>
      </c>
      <c r="T8" s="18"/>
    </row>
    <row r="9" spans="1:20" x14ac:dyDescent="0.3">
      <c r="A9" s="4">
        <v>5</v>
      </c>
      <c r="B9" s="17" t="s">
        <v>63</v>
      </c>
      <c r="C9" s="48" t="s">
        <v>830</v>
      </c>
      <c r="D9" s="48"/>
      <c r="E9" s="19" t="s">
        <v>831</v>
      </c>
      <c r="F9" s="48" t="s">
        <v>80</v>
      </c>
      <c r="G9" s="19"/>
      <c r="H9" s="19"/>
      <c r="I9" s="60">
        <f t="shared" si="0"/>
        <v>0</v>
      </c>
      <c r="J9" s="48" t="s">
        <v>986</v>
      </c>
      <c r="K9" s="48" t="s">
        <v>450</v>
      </c>
      <c r="L9" s="48" t="s">
        <v>451</v>
      </c>
      <c r="M9" s="48">
        <v>8822969111</v>
      </c>
      <c r="N9" s="48" t="s">
        <v>987</v>
      </c>
      <c r="O9" s="48">
        <v>9508745615</v>
      </c>
      <c r="P9" s="24">
        <v>43619</v>
      </c>
      <c r="Q9" s="18" t="s">
        <v>74</v>
      </c>
      <c r="R9" s="48">
        <v>20</v>
      </c>
      <c r="S9" s="18" t="s">
        <v>238</v>
      </c>
      <c r="T9" s="18" t="s">
        <v>240</v>
      </c>
    </row>
    <row r="10" spans="1:20" x14ac:dyDescent="0.3">
      <c r="A10" s="4">
        <v>6</v>
      </c>
      <c r="B10" s="17" t="s">
        <v>62</v>
      </c>
      <c r="C10" s="48" t="s">
        <v>834</v>
      </c>
      <c r="D10" s="48" t="s">
        <v>25</v>
      </c>
      <c r="E10" s="19" t="s">
        <v>835</v>
      </c>
      <c r="F10" s="48" t="s">
        <v>85</v>
      </c>
      <c r="G10" s="19">
        <v>19</v>
      </c>
      <c r="H10" s="19">
        <v>20</v>
      </c>
      <c r="I10" s="60">
        <f t="shared" si="0"/>
        <v>39</v>
      </c>
      <c r="J10" s="48" t="s">
        <v>990</v>
      </c>
      <c r="K10" s="48" t="s">
        <v>800</v>
      </c>
      <c r="L10" s="48" t="s">
        <v>740</v>
      </c>
      <c r="M10" s="48">
        <v>8723024558</v>
      </c>
      <c r="N10" s="48" t="s">
        <v>991</v>
      </c>
      <c r="O10" s="48" t="s">
        <v>992</v>
      </c>
      <c r="P10" s="24">
        <v>43620</v>
      </c>
      <c r="Q10" s="18" t="s">
        <v>75</v>
      </c>
      <c r="R10" s="48">
        <v>10</v>
      </c>
      <c r="S10" s="18" t="s">
        <v>233</v>
      </c>
      <c r="T10" s="18"/>
    </row>
    <row r="11" spans="1:20" ht="33" x14ac:dyDescent="0.3">
      <c r="A11" s="4">
        <v>7</v>
      </c>
      <c r="B11" s="17" t="s">
        <v>62</v>
      </c>
      <c r="C11" s="48" t="s">
        <v>836</v>
      </c>
      <c r="D11" s="48" t="s">
        <v>23</v>
      </c>
      <c r="E11" s="19" t="s">
        <v>837</v>
      </c>
      <c r="F11" s="48" t="s">
        <v>80</v>
      </c>
      <c r="G11" s="19">
        <v>55</v>
      </c>
      <c r="H11" s="19">
        <v>55</v>
      </c>
      <c r="I11" s="60">
        <f t="shared" si="0"/>
        <v>110</v>
      </c>
      <c r="J11" s="48" t="s">
        <v>993</v>
      </c>
      <c r="K11" s="48" t="s">
        <v>229</v>
      </c>
      <c r="L11" s="48" t="s">
        <v>262</v>
      </c>
      <c r="M11" s="48">
        <v>9954592815</v>
      </c>
      <c r="N11" s="48" t="s">
        <v>283</v>
      </c>
      <c r="O11" s="48">
        <v>9577600923</v>
      </c>
      <c r="P11" s="24">
        <v>43620</v>
      </c>
      <c r="Q11" s="18" t="s">
        <v>75</v>
      </c>
      <c r="R11" s="48">
        <v>22</v>
      </c>
      <c r="S11" s="18" t="s">
        <v>233</v>
      </c>
      <c r="T11" s="18"/>
    </row>
    <row r="12" spans="1:20" x14ac:dyDescent="0.3">
      <c r="A12" s="4">
        <v>8</v>
      </c>
      <c r="B12" s="17" t="s">
        <v>63</v>
      </c>
      <c r="C12" s="48" t="s">
        <v>830</v>
      </c>
      <c r="D12" s="48"/>
      <c r="E12" s="19" t="s">
        <v>831</v>
      </c>
      <c r="F12" s="48" t="s">
        <v>80</v>
      </c>
      <c r="G12" s="19"/>
      <c r="H12" s="19"/>
      <c r="I12" s="60">
        <f t="shared" si="0"/>
        <v>0</v>
      </c>
      <c r="J12" s="48" t="s">
        <v>986</v>
      </c>
      <c r="K12" s="48" t="s">
        <v>450</v>
      </c>
      <c r="L12" s="48" t="s">
        <v>451</v>
      </c>
      <c r="M12" s="48">
        <v>8822969111</v>
      </c>
      <c r="N12" s="48" t="s">
        <v>987</v>
      </c>
      <c r="O12" s="48">
        <v>9508745615</v>
      </c>
      <c r="P12" s="24">
        <v>43620</v>
      </c>
      <c r="Q12" s="18" t="s">
        <v>75</v>
      </c>
      <c r="R12" s="48">
        <v>20</v>
      </c>
      <c r="S12" s="18" t="s">
        <v>238</v>
      </c>
      <c r="T12" s="18" t="s">
        <v>994</v>
      </c>
    </row>
    <row r="13" spans="1:20" x14ac:dyDescent="0.3">
      <c r="A13" s="4">
        <v>9</v>
      </c>
      <c r="B13" s="17"/>
      <c r="C13" s="58"/>
      <c r="D13" s="58"/>
      <c r="E13" s="17"/>
      <c r="F13" s="58"/>
      <c r="G13" s="17"/>
      <c r="H13" s="17"/>
      <c r="I13" s="60">
        <f t="shared" si="0"/>
        <v>0</v>
      </c>
      <c r="J13" s="58"/>
      <c r="K13" s="58"/>
      <c r="L13" s="58"/>
      <c r="M13" s="58"/>
      <c r="N13" s="58"/>
      <c r="O13" s="58"/>
      <c r="P13" s="24">
        <v>43621</v>
      </c>
      <c r="Q13" s="18" t="s">
        <v>76</v>
      </c>
      <c r="R13" s="48"/>
      <c r="S13" s="18"/>
      <c r="T13" s="18" t="s">
        <v>259</v>
      </c>
    </row>
    <row r="14" spans="1:20" ht="33" x14ac:dyDescent="0.3">
      <c r="A14" s="4">
        <v>10</v>
      </c>
      <c r="B14" s="17" t="s">
        <v>62</v>
      </c>
      <c r="C14" s="48" t="s">
        <v>838</v>
      </c>
      <c r="D14" s="48" t="s">
        <v>23</v>
      </c>
      <c r="E14" s="19" t="s">
        <v>839</v>
      </c>
      <c r="F14" s="48" t="s">
        <v>80</v>
      </c>
      <c r="G14" s="19">
        <v>88</v>
      </c>
      <c r="H14" s="19">
        <v>92</v>
      </c>
      <c r="I14" s="60">
        <f t="shared" si="0"/>
        <v>180</v>
      </c>
      <c r="J14" s="48" t="s">
        <v>995</v>
      </c>
      <c r="K14" s="48" t="s">
        <v>229</v>
      </c>
      <c r="L14" s="48" t="s">
        <v>262</v>
      </c>
      <c r="M14" s="48">
        <v>9954592815</v>
      </c>
      <c r="N14" s="48" t="s">
        <v>996</v>
      </c>
      <c r="O14" s="48">
        <v>9854340055</v>
      </c>
      <c r="P14" s="24">
        <v>43622</v>
      </c>
      <c r="Q14" s="18" t="s">
        <v>77</v>
      </c>
      <c r="R14" s="48">
        <v>22</v>
      </c>
      <c r="S14" s="18" t="s">
        <v>233</v>
      </c>
      <c r="T14" s="18"/>
    </row>
    <row r="15" spans="1:20" ht="33" x14ac:dyDescent="0.3">
      <c r="A15" s="4">
        <v>11</v>
      </c>
      <c r="B15" s="17" t="s">
        <v>63</v>
      </c>
      <c r="C15" s="48" t="s">
        <v>840</v>
      </c>
      <c r="D15" s="48" t="s">
        <v>23</v>
      </c>
      <c r="E15" s="19" t="s">
        <v>841</v>
      </c>
      <c r="F15" s="48" t="s">
        <v>80</v>
      </c>
      <c r="G15" s="19">
        <v>143</v>
      </c>
      <c r="H15" s="19">
        <v>143</v>
      </c>
      <c r="I15" s="60">
        <f t="shared" si="0"/>
        <v>286</v>
      </c>
      <c r="J15" s="48" t="s">
        <v>997</v>
      </c>
      <c r="K15" s="48" t="s">
        <v>998</v>
      </c>
      <c r="L15" s="48" t="s">
        <v>374</v>
      </c>
      <c r="M15" s="48">
        <v>9707920324</v>
      </c>
      <c r="N15" s="48" t="s">
        <v>999</v>
      </c>
      <c r="O15" s="48">
        <v>9859470022</v>
      </c>
      <c r="P15" s="24">
        <v>43622</v>
      </c>
      <c r="Q15" s="18" t="s">
        <v>77</v>
      </c>
      <c r="R15" s="48">
        <v>26</v>
      </c>
      <c r="S15" s="18" t="s">
        <v>238</v>
      </c>
      <c r="T15" s="18"/>
    </row>
    <row r="16" spans="1:20" x14ac:dyDescent="0.3">
      <c r="A16" s="4">
        <v>12</v>
      </c>
      <c r="B16" s="17" t="s">
        <v>62</v>
      </c>
      <c r="C16" s="48" t="s">
        <v>842</v>
      </c>
      <c r="D16" s="48" t="s">
        <v>23</v>
      </c>
      <c r="E16" s="19" t="s">
        <v>843</v>
      </c>
      <c r="F16" s="48" t="s">
        <v>80</v>
      </c>
      <c r="G16" s="19">
        <v>41</v>
      </c>
      <c r="H16" s="19">
        <v>23</v>
      </c>
      <c r="I16" s="60">
        <f t="shared" si="0"/>
        <v>64</v>
      </c>
      <c r="J16" s="48" t="s">
        <v>1000</v>
      </c>
      <c r="K16" s="48" t="s">
        <v>816</v>
      </c>
      <c r="L16" s="48" t="s">
        <v>817</v>
      </c>
      <c r="M16" s="48">
        <v>9957220574</v>
      </c>
      <c r="N16" s="48" t="s">
        <v>1001</v>
      </c>
      <c r="O16" s="48">
        <v>9706314873</v>
      </c>
      <c r="P16" s="24">
        <v>43623</v>
      </c>
      <c r="Q16" s="18" t="s">
        <v>232</v>
      </c>
      <c r="R16" s="48">
        <v>39</v>
      </c>
      <c r="S16" s="18" t="s">
        <v>233</v>
      </c>
      <c r="T16" s="18"/>
    </row>
    <row r="17" spans="1:20" x14ac:dyDescent="0.3">
      <c r="A17" s="4">
        <v>13</v>
      </c>
      <c r="B17" s="17" t="s">
        <v>62</v>
      </c>
      <c r="C17" s="48" t="s">
        <v>844</v>
      </c>
      <c r="D17" s="48" t="s">
        <v>23</v>
      </c>
      <c r="E17" s="19" t="s">
        <v>845</v>
      </c>
      <c r="F17" s="48" t="s">
        <v>80</v>
      </c>
      <c r="G17" s="19">
        <v>24</v>
      </c>
      <c r="H17" s="19">
        <v>27</v>
      </c>
      <c r="I17" s="60">
        <f t="shared" si="0"/>
        <v>51</v>
      </c>
      <c r="J17" s="48" t="s">
        <v>1002</v>
      </c>
      <c r="K17" s="48" t="s">
        <v>816</v>
      </c>
      <c r="L17" s="48" t="s">
        <v>817</v>
      </c>
      <c r="M17" s="48">
        <v>9957220574</v>
      </c>
      <c r="N17" s="48" t="s">
        <v>1001</v>
      </c>
      <c r="O17" s="48">
        <v>9706314873</v>
      </c>
      <c r="P17" s="24">
        <v>43623</v>
      </c>
      <c r="Q17" s="18" t="s">
        <v>232</v>
      </c>
      <c r="R17" s="48">
        <v>39</v>
      </c>
      <c r="S17" s="18" t="s">
        <v>233</v>
      </c>
      <c r="T17" s="18"/>
    </row>
    <row r="18" spans="1:20" ht="33" x14ac:dyDescent="0.3">
      <c r="A18" s="4">
        <v>14</v>
      </c>
      <c r="B18" s="17" t="s">
        <v>63</v>
      </c>
      <c r="C18" s="48" t="s">
        <v>840</v>
      </c>
      <c r="D18" s="48"/>
      <c r="E18" s="19" t="s">
        <v>841</v>
      </c>
      <c r="F18" s="48" t="s">
        <v>80</v>
      </c>
      <c r="G18" s="19"/>
      <c r="H18" s="19"/>
      <c r="I18" s="60">
        <f t="shared" si="0"/>
        <v>0</v>
      </c>
      <c r="J18" s="48" t="s">
        <v>997</v>
      </c>
      <c r="K18" s="48" t="s">
        <v>998</v>
      </c>
      <c r="L18" s="48" t="s">
        <v>374</v>
      </c>
      <c r="M18" s="48">
        <v>9707920324</v>
      </c>
      <c r="N18" s="48" t="s">
        <v>999</v>
      </c>
      <c r="O18" s="48">
        <v>9859470022</v>
      </c>
      <c r="P18" s="24">
        <v>43623</v>
      </c>
      <c r="Q18" s="18" t="s">
        <v>232</v>
      </c>
      <c r="R18" s="48">
        <v>26</v>
      </c>
      <c r="S18" s="18" t="s">
        <v>238</v>
      </c>
      <c r="T18" s="18" t="s">
        <v>240</v>
      </c>
    </row>
    <row r="19" spans="1:20" x14ac:dyDescent="0.3">
      <c r="A19" s="4">
        <v>15</v>
      </c>
      <c r="B19" s="17"/>
      <c r="C19" s="48" t="s">
        <v>453</v>
      </c>
      <c r="D19" s="48"/>
      <c r="E19" s="19"/>
      <c r="F19" s="48"/>
      <c r="G19" s="19"/>
      <c r="H19" s="19"/>
      <c r="I19" s="60">
        <f t="shared" si="0"/>
        <v>0</v>
      </c>
      <c r="J19" s="48"/>
      <c r="K19" s="48"/>
      <c r="L19" s="48"/>
      <c r="M19" s="48"/>
      <c r="N19" s="48"/>
      <c r="O19" s="48"/>
      <c r="P19" s="24">
        <v>43624</v>
      </c>
      <c r="Q19" s="18" t="s">
        <v>239</v>
      </c>
      <c r="R19" s="48"/>
      <c r="S19" s="18"/>
      <c r="T19" s="18"/>
    </row>
    <row r="20" spans="1:20" x14ac:dyDescent="0.3">
      <c r="A20" s="4">
        <v>16</v>
      </c>
      <c r="B20" s="17"/>
      <c r="C20" s="48"/>
      <c r="D20" s="48"/>
      <c r="E20" s="19"/>
      <c r="F20" s="48"/>
      <c r="G20" s="19"/>
      <c r="H20" s="19"/>
      <c r="I20" s="60">
        <f t="shared" si="0"/>
        <v>0</v>
      </c>
      <c r="J20" s="48"/>
      <c r="K20" s="48"/>
      <c r="L20" s="48"/>
      <c r="M20" s="48"/>
      <c r="N20" s="48"/>
      <c r="O20" s="48"/>
      <c r="P20" s="24">
        <v>43625</v>
      </c>
      <c r="Q20" s="18" t="s">
        <v>258</v>
      </c>
      <c r="R20" s="48"/>
      <c r="S20" s="18"/>
      <c r="T20" s="18" t="s">
        <v>259</v>
      </c>
    </row>
    <row r="21" spans="1:20" x14ac:dyDescent="0.3">
      <c r="A21" s="4">
        <v>17</v>
      </c>
      <c r="B21" s="17" t="s">
        <v>62</v>
      </c>
      <c r="C21" s="48" t="s">
        <v>846</v>
      </c>
      <c r="D21" s="48" t="s">
        <v>25</v>
      </c>
      <c r="E21" s="19" t="s">
        <v>847</v>
      </c>
      <c r="F21" s="48" t="s">
        <v>85</v>
      </c>
      <c r="G21" s="19">
        <v>27</v>
      </c>
      <c r="H21" s="19">
        <v>25</v>
      </c>
      <c r="I21" s="60">
        <f t="shared" si="0"/>
        <v>52</v>
      </c>
      <c r="J21" s="48" t="s">
        <v>1003</v>
      </c>
      <c r="K21" s="48" t="s">
        <v>710</v>
      </c>
      <c r="L21" s="48" t="s">
        <v>1004</v>
      </c>
      <c r="M21" s="48">
        <v>9613839720</v>
      </c>
      <c r="N21" s="48" t="s">
        <v>1005</v>
      </c>
      <c r="O21" s="48" t="s">
        <v>715</v>
      </c>
      <c r="P21" s="24">
        <v>43626</v>
      </c>
      <c r="Q21" s="18" t="s">
        <v>74</v>
      </c>
      <c r="R21" s="48">
        <v>12</v>
      </c>
      <c r="S21" s="18" t="s">
        <v>233</v>
      </c>
      <c r="T21" s="18"/>
    </row>
    <row r="22" spans="1:20" x14ac:dyDescent="0.3">
      <c r="A22" s="4">
        <v>18</v>
      </c>
      <c r="B22" s="17" t="s">
        <v>62</v>
      </c>
      <c r="C22" s="48" t="s">
        <v>848</v>
      </c>
      <c r="D22" s="48" t="s">
        <v>25</v>
      </c>
      <c r="E22" s="19" t="s">
        <v>849</v>
      </c>
      <c r="F22" s="48" t="s">
        <v>85</v>
      </c>
      <c r="G22" s="19">
        <v>11</v>
      </c>
      <c r="H22" s="19">
        <v>8</v>
      </c>
      <c r="I22" s="60">
        <f t="shared" si="0"/>
        <v>19</v>
      </c>
      <c r="J22" s="48" t="s">
        <v>1006</v>
      </c>
      <c r="K22" s="48" t="s">
        <v>807</v>
      </c>
      <c r="L22" s="48" t="s">
        <v>808</v>
      </c>
      <c r="M22" s="48">
        <v>9954275430</v>
      </c>
      <c r="N22" s="48" t="s">
        <v>1007</v>
      </c>
      <c r="O22" s="48" t="s">
        <v>1008</v>
      </c>
      <c r="P22" s="24">
        <v>43626</v>
      </c>
      <c r="Q22" s="18" t="s">
        <v>74</v>
      </c>
      <c r="R22" s="48">
        <v>8</v>
      </c>
      <c r="S22" s="18" t="s">
        <v>233</v>
      </c>
      <c r="T22" s="18"/>
    </row>
    <row r="23" spans="1:20" ht="33" x14ac:dyDescent="0.3">
      <c r="A23" s="4">
        <v>19</v>
      </c>
      <c r="B23" s="17" t="s">
        <v>62</v>
      </c>
      <c r="C23" s="48" t="s">
        <v>850</v>
      </c>
      <c r="D23" s="48" t="s">
        <v>25</v>
      </c>
      <c r="E23" s="19" t="s">
        <v>851</v>
      </c>
      <c r="F23" s="48" t="s">
        <v>85</v>
      </c>
      <c r="G23" s="19">
        <v>13</v>
      </c>
      <c r="H23" s="19">
        <v>11</v>
      </c>
      <c r="I23" s="60">
        <f t="shared" si="0"/>
        <v>24</v>
      </c>
      <c r="J23" s="48" t="s">
        <v>1009</v>
      </c>
      <c r="K23" s="48" t="s">
        <v>710</v>
      </c>
      <c r="L23" s="48" t="s">
        <v>303</v>
      </c>
      <c r="M23" s="48">
        <v>8486172209</v>
      </c>
      <c r="N23" s="48" t="s">
        <v>1005</v>
      </c>
      <c r="O23" s="48" t="s">
        <v>1010</v>
      </c>
      <c r="P23" s="24">
        <v>43626</v>
      </c>
      <c r="Q23" s="18" t="s">
        <v>74</v>
      </c>
      <c r="R23" s="48">
        <v>12</v>
      </c>
      <c r="S23" s="18" t="s">
        <v>233</v>
      </c>
      <c r="T23" s="18"/>
    </row>
    <row r="24" spans="1:20" x14ac:dyDescent="0.3">
      <c r="A24" s="4">
        <v>20</v>
      </c>
      <c r="B24" s="17" t="s">
        <v>63</v>
      </c>
      <c r="C24" s="48" t="s">
        <v>852</v>
      </c>
      <c r="D24" s="48" t="s">
        <v>23</v>
      </c>
      <c r="E24" s="19" t="s">
        <v>853</v>
      </c>
      <c r="F24" s="48" t="s">
        <v>80</v>
      </c>
      <c r="G24" s="19">
        <v>27</v>
      </c>
      <c r="H24" s="19">
        <v>15</v>
      </c>
      <c r="I24" s="60">
        <f t="shared" si="0"/>
        <v>42</v>
      </c>
      <c r="J24" s="48" t="s">
        <v>1011</v>
      </c>
      <c r="K24" s="48" t="s">
        <v>1012</v>
      </c>
      <c r="L24" s="48" t="s">
        <v>1013</v>
      </c>
      <c r="M24" s="48">
        <v>8011959174</v>
      </c>
      <c r="N24" s="48" t="s">
        <v>1014</v>
      </c>
      <c r="O24" s="48">
        <v>9706584645</v>
      </c>
      <c r="P24" s="24">
        <v>43626</v>
      </c>
      <c r="Q24" s="18" t="s">
        <v>74</v>
      </c>
      <c r="R24" s="48">
        <v>42</v>
      </c>
      <c r="S24" s="18" t="s">
        <v>238</v>
      </c>
      <c r="T24" s="18"/>
    </row>
    <row r="25" spans="1:20" x14ac:dyDescent="0.3">
      <c r="A25" s="4">
        <v>21</v>
      </c>
      <c r="B25" s="17" t="s">
        <v>63</v>
      </c>
      <c r="C25" s="48" t="s">
        <v>854</v>
      </c>
      <c r="D25" s="48" t="s">
        <v>23</v>
      </c>
      <c r="E25" s="19" t="s">
        <v>855</v>
      </c>
      <c r="F25" s="48" t="s">
        <v>80</v>
      </c>
      <c r="G25" s="19">
        <v>46</v>
      </c>
      <c r="H25" s="19">
        <v>53</v>
      </c>
      <c r="I25" s="60">
        <f t="shared" si="0"/>
        <v>99</v>
      </c>
      <c r="J25" s="48" t="s">
        <v>1015</v>
      </c>
      <c r="K25" s="48" t="s">
        <v>257</v>
      </c>
      <c r="L25" s="48" t="s">
        <v>243</v>
      </c>
      <c r="M25" s="48">
        <v>8753973932</v>
      </c>
      <c r="N25" s="48" t="s">
        <v>244</v>
      </c>
      <c r="O25" s="48">
        <v>9706584928</v>
      </c>
      <c r="P25" s="24">
        <v>43626</v>
      </c>
      <c r="Q25" s="18" t="s">
        <v>74</v>
      </c>
      <c r="R25" s="48">
        <v>28</v>
      </c>
      <c r="S25" s="18" t="s">
        <v>238</v>
      </c>
      <c r="T25" s="18"/>
    </row>
    <row r="26" spans="1:20" x14ac:dyDescent="0.3">
      <c r="A26" s="4">
        <v>22</v>
      </c>
      <c r="B26" s="17" t="s">
        <v>62</v>
      </c>
      <c r="C26" s="48" t="s">
        <v>856</v>
      </c>
      <c r="D26" s="48" t="s">
        <v>23</v>
      </c>
      <c r="E26" s="19" t="s">
        <v>857</v>
      </c>
      <c r="F26" s="48" t="s">
        <v>80</v>
      </c>
      <c r="G26" s="19">
        <v>22</v>
      </c>
      <c r="H26" s="19">
        <v>19</v>
      </c>
      <c r="I26" s="60">
        <f t="shared" si="0"/>
        <v>41</v>
      </c>
      <c r="J26" s="48" t="s">
        <v>1016</v>
      </c>
      <c r="K26" s="48" t="s">
        <v>669</v>
      </c>
      <c r="L26" s="48" t="s">
        <v>670</v>
      </c>
      <c r="M26" s="48">
        <v>9706908761</v>
      </c>
      <c r="N26" s="48" t="s">
        <v>1017</v>
      </c>
      <c r="O26" s="48">
        <v>8486242255</v>
      </c>
      <c r="P26" s="24">
        <v>43627</v>
      </c>
      <c r="Q26" s="18" t="s">
        <v>75</v>
      </c>
      <c r="R26" s="48">
        <v>27</v>
      </c>
      <c r="S26" s="18" t="s">
        <v>233</v>
      </c>
      <c r="T26" s="18"/>
    </row>
    <row r="27" spans="1:20" x14ac:dyDescent="0.3">
      <c r="A27" s="4">
        <v>23</v>
      </c>
      <c r="B27" s="17" t="s">
        <v>62</v>
      </c>
      <c r="C27" s="48" t="s">
        <v>858</v>
      </c>
      <c r="D27" s="48" t="s">
        <v>23</v>
      </c>
      <c r="E27" s="19" t="s">
        <v>859</v>
      </c>
      <c r="F27" s="48" t="s">
        <v>80</v>
      </c>
      <c r="G27" s="19">
        <v>62</v>
      </c>
      <c r="H27" s="19">
        <v>64</v>
      </c>
      <c r="I27" s="60">
        <f t="shared" si="0"/>
        <v>126</v>
      </c>
      <c r="J27" s="48">
        <v>7002917290</v>
      </c>
      <c r="K27" s="48" t="s">
        <v>1012</v>
      </c>
      <c r="L27" s="48" t="s">
        <v>1013</v>
      </c>
      <c r="M27" s="48">
        <v>8011959174</v>
      </c>
      <c r="N27" s="48" t="s">
        <v>420</v>
      </c>
      <c r="O27" s="48">
        <v>9678796617</v>
      </c>
      <c r="P27" s="24">
        <v>43627</v>
      </c>
      <c r="Q27" s="18" t="s">
        <v>75</v>
      </c>
      <c r="R27" s="48">
        <v>42</v>
      </c>
      <c r="S27" s="18" t="s">
        <v>233</v>
      </c>
      <c r="T27" s="18"/>
    </row>
    <row r="28" spans="1:20" ht="33" x14ac:dyDescent="0.3">
      <c r="A28" s="4">
        <v>24</v>
      </c>
      <c r="B28" s="17" t="s">
        <v>63</v>
      </c>
      <c r="C28" s="18" t="s">
        <v>860</v>
      </c>
      <c r="D28" s="18" t="s">
        <v>23</v>
      </c>
      <c r="E28" s="19" t="s">
        <v>861</v>
      </c>
      <c r="F28" s="18" t="s">
        <v>96</v>
      </c>
      <c r="G28" s="19">
        <v>98</v>
      </c>
      <c r="H28" s="19">
        <v>67</v>
      </c>
      <c r="I28" s="60">
        <f t="shared" si="0"/>
        <v>165</v>
      </c>
      <c r="J28" s="18" t="s">
        <v>1018</v>
      </c>
      <c r="K28" s="18" t="s">
        <v>419</v>
      </c>
      <c r="L28" s="18" t="s">
        <v>414</v>
      </c>
      <c r="M28" s="18">
        <v>8876159793</v>
      </c>
      <c r="N28" s="18" t="s">
        <v>1019</v>
      </c>
      <c r="O28" s="18">
        <v>7399804779</v>
      </c>
      <c r="P28" s="24">
        <v>43627</v>
      </c>
      <c r="Q28" s="18" t="s">
        <v>75</v>
      </c>
      <c r="R28" s="48">
        <v>32</v>
      </c>
      <c r="S28" s="18" t="s">
        <v>238</v>
      </c>
      <c r="T28" s="18"/>
    </row>
    <row r="29" spans="1:20" x14ac:dyDescent="0.3">
      <c r="A29" s="4">
        <v>25</v>
      </c>
      <c r="B29" s="17" t="s">
        <v>62</v>
      </c>
      <c r="C29" s="48" t="s">
        <v>862</v>
      </c>
      <c r="D29" s="48" t="s">
        <v>23</v>
      </c>
      <c r="E29" s="19" t="s">
        <v>863</v>
      </c>
      <c r="F29" s="48" t="s">
        <v>80</v>
      </c>
      <c r="G29" s="19">
        <v>11</v>
      </c>
      <c r="H29" s="19">
        <v>12</v>
      </c>
      <c r="I29" s="60">
        <f t="shared" si="0"/>
        <v>23</v>
      </c>
      <c r="J29" s="48" t="s">
        <v>1020</v>
      </c>
      <c r="K29" s="48" t="s">
        <v>1012</v>
      </c>
      <c r="L29" s="48" t="s">
        <v>1013</v>
      </c>
      <c r="M29" s="48">
        <v>8011959174</v>
      </c>
      <c r="N29" s="48" t="s">
        <v>1021</v>
      </c>
      <c r="O29" s="48">
        <v>9706584645</v>
      </c>
      <c r="P29" s="24">
        <v>43628</v>
      </c>
      <c r="Q29" s="18" t="s">
        <v>76</v>
      </c>
      <c r="R29" s="48">
        <v>42</v>
      </c>
      <c r="S29" s="18" t="s">
        <v>233</v>
      </c>
      <c r="T29" s="18"/>
    </row>
    <row r="30" spans="1:20" x14ac:dyDescent="0.3">
      <c r="A30" s="4">
        <v>26</v>
      </c>
      <c r="B30" s="17" t="s">
        <v>62</v>
      </c>
      <c r="C30" s="18" t="s">
        <v>864</v>
      </c>
      <c r="D30" s="18" t="s">
        <v>23</v>
      </c>
      <c r="E30" s="19" t="s">
        <v>865</v>
      </c>
      <c r="F30" s="18" t="s">
        <v>80</v>
      </c>
      <c r="G30" s="19">
        <v>33</v>
      </c>
      <c r="H30" s="19">
        <v>40</v>
      </c>
      <c r="I30" s="60">
        <f t="shared" si="0"/>
        <v>73</v>
      </c>
      <c r="J30" s="18" t="s">
        <v>1022</v>
      </c>
      <c r="K30" s="18" t="s">
        <v>419</v>
      </c>
      <c r="L30" s="18" t="s">
        <v>414</v>
      </c>
      <c r="M30" s="18">
        <v>8876159793</v>
      </c>
      <c r="N30" s="18" t="s">
        <v>420</v>
      </c>
      <c r="O30" s="18">
        <v>9678796617</v>
      </c>
      <c r="P30" s="24">
        <v>43628</v>
      </c>
      <c r="Q30" s="18" t="s">
        <v>76</v>
      </c>
      <c r="R30" s="48">
        <v>32</v>
      </c>
      <c r="S30" s="18" t="s">
        <v>233</v>
      </c>
      <c r="T30" s="18"/>
    </row>
    <row r="31" spans="1:20" x14ac:dyDescent="0.3">
      <c r="A31" s="4">
        <v>27</v>
      </c>
      <c r="B31" s="17" t="s">
        <v>63</v>
      </c>
      <c r="C31" s="18" t="s">
        <v>866</v>
      </c>
      <c r="D31" s="18" t="s">
        <v>25</v>
      </c>
      <c r="E31" s="19" t="s">
        <v>867</v>
      </c>
      <c r="F31" s="18" t="s">
        <v>85</v>
      </c>
      <c r="G31" s="19">
        <v>36</v>
      </c>
      <c r="H31" s="19">
        <v>34</v>
      </c>
      <c r="I31" s="60">
        <f t="shared" si="0"/>
        <v>70</v>
      </c>
      <c r="J31" s="18" t="s">
        <v>1023</v>
      </c>
      <c r="K31" s="18" t="s">
        <v>413</v>
      </c>
      <c r="L31" s="18" t="s">
        <v>414</v>
      </c>
      <c r="M31" s="18">
        <v>8876159793</v>
      </c>
      <c r="N31" s="18" t="s">
        <v>1024</v>
      </c>
      <c r="O31" s="18" t="s">
        <v>1025</v>
      </c>
      <c r="P31" s="24">
        <v>43628</v>
      </c>
      <c r="Q31" s="18" t="s">
        <v>76</v>
      </c>
      <c r="R31" s="48">
        <v>32</v>
      </c>
      <c r="S31" s="18" t="s">
        <v>238</v>
      </c>
      <c r="T31" s="18"/>
    </row>
    <row r="32" spans="1:20" x14ac:dyDescent="0.3">
      <c r="A32" s="4">
        <v>28</v>
      </c>
      <c r="B32" s="17" t="s">
        <v>63</v>
      </c>
      <c r="C32" s="18" t="s">
        <v>868</v>
      </c>
      <c r="D32" s="18" t="s">
        <v>23</v>
      </c>
      <c r="E32" s="19" t="s">
        <v>869</v>
      </c>
      <c r="F32" s="18" t="s">
        <v>80</v>
      </c>
      <c r="G32" s="19">
        <v>15</v>
      </c>
      <c r="H32" s="19">
        <v>14</v>
      </c>
      <c r="I32" s="60">
        <f t="shared" si="0"/>
        <v>29</v>
      </c>
      <c r="J32" s="18" t="s">
        <v>1026</v>
      </c>
      <c r="K32" s="18" t="s">
        <v>257</v>
      </c>
      <c r="L32" s="18" t="s">
        <v>243</v>
      </c>
      <c r="M32" s="18">
        <v>8753973932</v>
      </c>
      <c r="N32" s="18" t="s">
        <v>312</v>
      </c>
      <c r="O32" s="18">
        <v>9508902216</v>
      </c>
      <c r="P32" s="24">
        <v>43628</v>
      </c>
      <c r="Q32" s="18" t="s">
        <v>76</v>
      </c>
      <c r="R32" s="48">
        <v>28</v>
      </c>
      <c r="S32" s="18" t="s">
        <v>238</v>
      </c>
      <c r="T32" s="18"/>
    </row>
    <row r="33" spans="1:20" x14ac:dyDescent="0.3">
      <c r="A33" s="4">
        <v>29</v>
      </c>
      <c r="B33" s="17" t="s">
        <v>63</v>
      </c>
      <c r="C33" s="18" t="s">
        <v>870</v>
      </c>
      <c r="D33" s="18" t="s">
        <v>23</v>
      </c>
      <c r="E33" s="19" t="s">
        <v>871</v>
      </c>
      <c r="F33" s="18" t="s">
        <v>80</v>
      </c>
      <c r="G33" s="19">
        <v>18</v>
      </c>
      <c r="H33" s="19">
        <v>14</v>
      </c>
      <c r="I33" s="60">
        <f t="shared" si="0"/>
        <v>32</v>
      </c>
      <c r="J33" s="18" t="s">
        <v>1027</v>
      </c>
      <c r="K33" s="18" t="s">
        <v>640</v>
      </c>
      <c r="L33" s="18" t="s">
        <v>253</v>
      </c>
      <c r="M33" s="18">
        <v>9954035735</v>
      </c>
      <c r="N33" s="18" t="s">
        <v>641</v>
      </c>
      <c r="O33" s="18">
        <v>9678620562</v>
      </c>
      <c r="P33" s="24">
        <v>43628</v>
      </c>
      <c r="Q33" s="18" t="s">
        <v>76</v>
      </c>
      <c r="R33" s="48">
        <v>38</v>
      </c>
      <c r="S33" s="18" t="s">
        <v>238</v>
      </c>
      <c r="T33" s="18"/>
    </row>
    <row r="34" spans="1:20" x14ac:dyDescent="0.3">
      <c r="A34" s="4">
        <v>30</v>
      </c>
      <c r="B34" s="17" t="s">
        <v>62</v>
      </c>
      <c r="C34" s="18" t="s">
        <v>872</v>
      </c>
      <c r="D34" s="18" t="s">
        <v>25</v>
      </c>
      <c r="E34" s="19" t="s">
        <v>873</v>
      </c>
      <c r="F34" s="18" t="s">
        <v>85</v>
      </c>
      <c r="G34" s="19">
        <v>13</v>
      </c>
      <c r="H34" s="19">
        <v>22</v>
      </c>
      <c r="I34" s="60">
        <f t="shared" si="0"/>
        <v>35</v>
      </c>
      <c r="J34" s="18" t="s">
        <v>1028</v>
      </c>
      <c r="K34" s="18" t="s">
        <v>296</v>
      </c>
      <c r="L34" s="18" t="s">
        <v>297</v>
      </c>
      <c r="M34" s="18">
        <v>9401450471</v>
      </c>
      <c r="N34" s="18" t="s">
        <v>326</v>
      </c>
      <c r="O34" s="18" t="s">
        <v>299</v>
      </c>
      <c r="P34" s="24">
        <v>43629</v>
      </c>
      <c r="Q34" s="18" t="s">
        <v>77</v>
      </c>
      <c r="R34" s="18">
        <v>39</v>
      </c>
      <c r="S34" s="18" t="s">
        <v>233</v>
      </c>
      <c r="T34" s="18"/>
    </row>
    <row r="35" spans="1:20" x14ac:dyDescent="0.3">
      <c r="A35" s="4">
        <v>31</v>
      </c>
      <c r="B35" s="17" t="s">
        <v>62</v>
      </c>
      <c r="C35" s="18" t="s">
        <v>874</v>
      </c>
      <c r="D35" s="18" t="s">
        <v>23</v>
      </c>
      <c r="E35" s="19" t="s">
        <v>875</v>
      </c>
      <c r="F35" s="18" t="s">
        <v>80</v>
      </c>
      <c r="G35" s="19">
        <v>26</v>
      </c>
      <c r="H35" s="19">
        <v>30</v>
      </c>
      <c r="I35" s="60">
        <f t="shared" si="0"/>
        <v>56</v>
      </c>
      <c r="J35" s="18">
        <v>6000451392</v>
      </c>
      <c r="K35" s="18" t="s">
        <v>328</v>
      </c>
      <c r="L35" s="18" t="s">
        <v>297</v>
      </c>
      <c r="M35" s="18">
        <v>9401450471</v>
      </c>
      <c r="N35" s="18" t="s">
        <v>275</v>
      </c>
      <c r="O35" s="18">
        <v>9859654478</v>
      </c>
      <c r="P35" s="24">
        <v>43629</v>
      </c>
      <c r="Q35" s="18" t="s">
        <v>77</v>
      </c>
      <c r="R35" s="18">
        <v>40</v>
      </c>
      <c r="S35" s="18" t="s">
        <v>233</v>
      </c>
      <c r="T35" s="18"/>
    </row>
    <row r="36" spans="1:20" x14ac:dyDescent="0.3">
      <c r="A36" s="4">
        <v>32</v>
      </c>
      <c r="B36" s="17" t="s">
        <v>62</v>
      </c>
      <c r="C36" s="58" t="s">
        <v>876</v>
      </c>
      <c r="D36" s="58" t="s">
        <v>23</v>
      </c>
      <c r="E36" s="17" t="s">
        <v>877</v>
      </c>
      <c r="F36" s="58" t="s">
        <v>80</v>
      </c>
      <c r="G36" s="17">
        <v>21</v>
      </c>
      <c r="H36" s="17">
        <v>12</v>
      </c>
      <c r="I36" s="60">
        <f t="shared" si="0"/>
        <v>33</v>
      </c>
      <c r="J36" s="58" t="s">
        <v>1029</v>
      </c>
      <c r="K36" s="58" t="s">
        <v>648</v>
      </c>
      <c r="L36" s="58" t="s">
        <v>248</v>
      </c>
      <c r="M36" s="58">
        <v>9954505052</v>
      </c>
      <c r="N36" s="58" t="s">
        <v>649</v>
      </c>
      <c r="O36" s="58">
        <v>8011870455</v>
      </c>
      <c r="P36" s="24">
        <v>43629</v>
      </c>
      <c r="Q36" s="18" t="s">
        <v>77</v>
      </c>
      <c r="R36" s="18">
        <v>38</v>
      </c>
      <c r="S36" s="18" t="s">
        <v>233</v>
      </c>
      <c r="T36" s="18"/>
    </row>
    <row r="37" spans="1:20" x14ac:dyDescent="0.3">
      <c r="A37" s="4">
        <v>33</v>
      </c>
      <c r="B37" s="17" t="s">
        <v>63</v>
      </c>
      <c r="C37" s="18" t="s">
        <v>878</v>
      </c>
      <c r="D37" s="18" t="s">
        <v>23</v>
      </c>
      <c r="E37" s="19" t="s">
        <v>879</v>
      </c>
      <c r="F37" s="18" t="s">
        <v>80</v>
      </c>
      <c r="G37" s="19">
        <v>22</v>
      </c>
      <c r="H37" s="19">
        <v>24</v>
      </c>
      <c r="I37" s="60">
        <f t="shared" si="0"/>
        <v>46</v>
      </c>
      <c r="J37" s="18" t="s">
        <v>1030</v>
      </c>
      <c r="K37" s="18" t="s">
        <v>807</v>
      </c>
      <c r="L37" s="18" t="s">
        <v>808</v>
      </c>
      <c r="M37" s="18">
        <v>9954275430</v>
      </c>
      <c r="N37" s="18" t="s">
        <v>1031</v>
      </c>
      <c r="O37" s="18">
        <v>7399802325</v>
      </c>
      <c r="P37" s="24">
        <v>43629</v>
      </c>
      <c r="Q37" s="18" t="s">
        <v>77</v>
      </c>
      <c r="R37" s="18">
        <v>8</v>
      </c>
      <c r="S37" s="18" t="s">
        <v>238</v>
      </c>
      <c r="T37" s="18"/>
    </row>
    <row r="38" spans="1:20" x14ac:dyDescent="0.3">
      <c r="A38" s="4">
        <v>34</v>
      </c>
      <c r="B38" s="17" t="s">
        <v>63</v>
      </c>
      <c r="C38" s="18" t="s">
        <v>880</v>
      </c>
      <c r="D38" s="18" t="s">
        <v>23</v>
      </c>
      <c r="E38" s="19" t="s">
        <v>881</v>
      </c>
      <c r="F38" s="18" t="s">
        <v>96</v>
      </c>
      <c r="G38" s="19">
        <v>53</v>
      </c>
      <c r="H38" s="19">
        <v>25</v>
      </c>
      <c r="I38" s="60">
        <f t="shared" si="0"/>
        <v>78</v>
      </c>
      <c r="J38" s="18" t="s">
        <v>1032</v>
      </c>
      <c r="K38" s="18" t="s">
        <v>807</v>
      </c>
      <c r="L38" s="18" t="s">
        <v>808</v>
      </c>
      <c r="M38" s="18">
        <v>9954275430</v>
      </c>
      <c r="N38" s="18" t="s">
        <v>1031</v>
      </c>
      <c r="O38" s="18">
        <v>7399802325</v>
      </c>
      <c r="P38" s="24">
        <v>43629</v>
      </c>
      <c r="Q38" s="18" t="s">
        <v>77</v>
      </c>
      <c r="R38" s="18">
        <v>8</v>
      </c>
      <c r="S38" s="18" t="s">
        <v>238</v>
      </c>
      <c r="T38" s="18"/>
    </row>
    <row r="39" spans="1:20" x14ac:dyDescent="0.3">
      <c r="A39" s="4">
        <v>35</v>
      </c>
      <c r="B39" s="17" t="s">
        <v>62</v>
      </c>
      <c r="C39" s="18" t="s">
        <v>882</v>
      </c>
      <c r="D39" s="18" t="s">
        <v>25</v>
      </c>
      <c r="E39" s="19" t="s">
        <v>883</v>
      </c>
      <c r="F39" s="18" t="s">
        <v>85</v>
      </c>
      <c r="G39" s="19">
        <v>85</v>
      </c>
      <c r="H39" s="19">
        <v>68</v>
      </c>
      <c r="I39" s="60">
        <f t="shared" si="0"/>
        <v>153</v>
      </c>
      <c r="J39" s="18" t="s">
        <v>1033</v>
      </c>
      <c r="K39" s="18" t="s">
        <v>261</v>
      </c>
      <c r="L39" s="18" t="s">
        <v>262</v>
      </c>
      <c r="M39" s="18" t="s">
        <v>263</v>
      </c>
      <c r="N39" s="18" t="s">
        <v>1034</v>
      </c>
      <c r="O39" s="18" t="s">
        <v>1035</v>
      </c>
      <c r="P39" s="24">
        <v>43630</v>
      </c>
      <c r="Q39" s="18" t="s">
        <v>232</v>
      </c>
      <c r="R39" s="18">
        <v>22</v>
      </c>
      <c r="S39" s="18" t="s">
        <v>233</v>
      </c>
      <c r="T39" s="18"/>
    </row>
    <row r="40" spans="1:20" x14ac:dyDescent="0.3">
      <c r="A40" s="4">
        <v>36</v>
      </c>
      <c r="B40" s="17" t="s">
        <v>63</v>
      </c>
      <c r="C40" s="18" t="s">
        <v>884</v>
      </c>
      <c r="D40" s="18" t="s">
        <v>23</v>
      </c>
      <c r="E40" s="19" t="s">
        <v>885</v>
      </c>
      <c r="F40" s="18" t="s">
        <v>96</v>
      </c>
      <c r="G40" s="19">
        <v>69</v>
      </c>
      <c r="H40" s="19">
        <v>99</v>
      </c>
      <c r="I40" s="60">
        <f t="shared" si="0"/>
        <v>168</v>
      </c>
      <c r="J40" s="18" t="s">
        <v>1036</v>
      </c>
      <c r="K40" s="18" t="s">
        <v>302</v>
      </c>
      <c r="L40" s="18" t="s">
        <v>303</v>
      </c>
      <c r="M40" s="18">
        <v>8486172209</v>
      </c>
      <c r="N40" s="18" t="s">
        <v>809</v>
      </c>
      <c r="O40" s="18">
        <v>9859548826</v>
      </c>
      <c r="P40" s="24">
        <v>43630</v>
      </c>
      <c r="Q40" s="18" t="s">
        <v>232</v>
      </c>
      <c r="R40" s="18">
        <v>2</v>
      </c>
      <c r="S40" s="18" t="s">
        <v>238</v>
      </c>
      <c r="T40" s="18"/>
    </row>
    <row r="41" spans="1:20" x14ac:dyDescent="0.3">
      <c r="A41" s="4">
        <v>37</v>
      </c>
      <c r="B41" s="17" t="s">
        <v>62</v>
      </c>
      <c r="C41" s="18" t="s">
        <v>886</v>
      </c>
      <c r="D41" s="18" t="s">
        <v>23</v>
      </c>
      <c r="E41" s="19">
        <v>18030123401</v>
      </c>
      <c r="F41" s="18" t="s">
        <v>96</v>
      </c>
      <c r="G41" s="19">
        <v>47</v>
      </c>
      <c r="H41" s="19">
        <v>51</v>
      </c>
      <c r="I41" s="60">
        <f t="shared" si="0"/>
        <v>98</v>
      </c>
      <c r="J41" s="18" t="s">
        <v>1037</v>
      </c>
      <c r="K41" s="18" t="s">
        <v>1038</v>
      </c>
      <c r="L41" s="18" t="s">
        <v>405</v>
      </c>
      <c r="M41" s="18">
        <v>9859592020</v>
      </c>
      <c r="N41" s="18" t="s">
        <v>409</v>
      </c>
      <c r="O41" s="18">
        <v>9957914330</v>
      </c>
      <c r="P41" s="24">
        <v>43631</v>
      </c>
      <c r="Q41" s="18" t="s">
        <v>239</v>
      </c>
      <c r="R41" s="18">
        <v>18</v>
      </c>
      <c r="S41" s="18" t="s">
        <v>233</v>
      </c>
      <c r="T41" s="18"/>
    </row>
    <row r="42" spans="1:20" x14ac:dyDescent="0.3">
      <c r="A42" s="4">
        <v>38</v>
      </c>
      <c r="B42" s="17" t="s">
        <v>62</v>
      </c>
      <c r="C42" s="18" t="s">
        <v>887</v>
      </c>
      <c r="D42" s="18" t="s">
        <v>23</v>
      </c>
      <c r="E42" s="19" t="s">
        <v>888</v>
      </c>
      <c r="F42" s="18" t="s">
        <v>80</v>
      </c>
      <c r="G42" s="19">
        <v>35</v>
      </c>
      <c r="H42" s="19">
        <v>32</v>
      </c>
      <c r="I42" s="60">
        <f t="shared" si="0"/>
        <v>67</v>
      </c>
      <c r="J42" s="18" t="s">
        <v>1039</v>
      </c>
      <c r="K42" s="18" t="s">
        <v>1040</v>
      </c>
      <c r="L42" s="18" t="s">
        <v>1004</v>
      </c>
      <c r="M42" s="18">
        <v>9613839720</v>
      </c>
      <c r="N42" s="18" t="s">
        <v>712</v>
      </c>
      <c r="O42" s="18">
        <v>9577008299</v>
      </c>
      <c r="P42" s="24">
        <v>43631</v>
      </c>
      <c r="Q42" s="18" t="s">
        <v>239</v>
      </c>
      <c r="R42" s="18">
        <v>12</v>
      </c>
      <c r="S42" s="18" t="s">
        <v>233</v>
      </c>
      <c r="T42" s="18"/>
    </row>
    <row r="43" spans="1:20" x14ac:dyDescent="0.3">
      <c r="A43" s="4">
        <v>39</v>
      </c>
      <c r="B43" s="17" t="s">
        <v>63</v>
      </c>
      <c r="C43" s="58" t="s">
        <v>889</v>
      </c>
      <c r="D43" s="58" t="s">
        <v>25</v>
      </c>
      <c r="E43" s="17" t="s">
        <v>890</v>
      </c>
      <c r="F43" s="58" t="s">
        <v>85</v>
      </c>
      <c r="G43" s="17">
        <v>5</v>
      </c>
      <c r="H43" s="17">
        <v>5</v>
      </c>
      <c r="I43" s="60">
        <f t="shared" si="0"/>
        <v>10</v>
      </c>
      <c r="J43" s="58" t="s">
        <v>1041</v>
      </c>
      <c r="K43" s="58" t="s">
        <v>788</v>
      </c>
      <c r="L43" s="58" t="s">
        <v>824</v>
      </c>
      <c r="M43" s="58">
        <v>8011435202</v>
      </c>
      <c r="N43" s="58" t="s">
        <v>1042</v>
      </c>
      <c r="O43" s="58" t="s">
        <v>1043</v>
      </c>
      <c r="P43" s="24">
        <v>43631</v>
      </c>
      <c r="Q43" s="18" t="s">
        <v>239</v>
      </c>
      <c r="R43" s="18">
        <v>27</v>
      </c>
      <c r="S43" s="18" t="s">
        <v>238</v>
      </c>
      <c r="T43" s="18"/>
    </row>
    <row r="44" spans="1:20" x14ac:dyDescent="0.3">
      <c r="A44" s="4">
        <v>40</v>
      </c>
      <c r="B44" s="17" t="s">
        <v>63</v>
      </c>
      <c r="C44" s="18" t="s">
        <v>891</v>
      </c>
      <c r="D44" s="18" t="s">
        <v>25</v>
      </c>
      <c r="E44" s="19" t="s">
        <v>892</v>
      </c>
      <c r="F44" s="18" t="s">
        <v>85</v>
      </c>
      <c r="G44" s="19">
        <v>13</v>
      </c>
      <c r="H44" s="19">
        <v>16</v>
      </c>
      <c r="I44" s="60">
        <f t="shared" si="0"/>
        <v>29</v>
      </c>
      <c r="J44" s="18" t="s">
        <v>1044</v>
      </c>
      <c r="K44" s="18" t="s">
        <v>788</v>
      </c>
      <c r="L44" s="18" t="s">
        <v>824</v>
      </c>
      <c r="M44" s="18">
        <v>8011435202</v>
      </c>
      <c r="N44" s="18" t="s">
        <v>789</v>
      </c>
      <c r="O44" s="18" t="s">
        <v>790</v>
      </c>
      <c r="P44" s="24">
        <v>43631</v>
      </c>
      <c r="Q44" s="18" t="s">
        <v>239</v>
      </c>
      <c r="R44" s="18">
        <v>27</v>
      </c>
      <c r="S44" s="18" t="s">
        <v>238</v>
      </c>
      <c r="T44" s="18"/>
    </row>
    <row r="45" spans="1:20" x14ac:dyDescent="0.3">
      <c r="A45" s="4">
        <v>41</v>
      </c>
      <c r="B45" s="17" t="s">
        <v>63</v>
      </c>
      <c r="C45" s="18" t="s">
        <v>893</v>
      </c>
      <c r="D45" s="18" t="s">
        <v>25</v>
      </c>
      <c r="E45" s="19" t="s">
        <v>894</v>
      </c>
      <c r="F45" s="18" t="s">
        <v>85</v>
      </c>
      <c r="G45" s="19">
        <v>16</v>
      </c>
      <c r="H45" s="19">
        <v>23</v>
      </c>
      <c r="I45" s="60">
        <f t="shared" si="0"/>
        <v>39</v>
      </c>
      <c r="J45" s="18" t="s">
        <v>1045</v>
      </c>
      <c r="K45" s="18" t="s">
        <v>788</v>
      </c>
      <c r="L45" s="18" t="s">
        <v>824</v>
      </c>
      <c r="M45" s="18">
        <v>8011435202</v>
      </c>
      <c r="N45" s="18" t="s">
        <v>1046</v>
      </c>
      <c r="O45" s="18" t="s">
        <v>1043</v>
      </c>
      <c r="P45" s="24">
        <v>43631</v>
      </c>
      <c r="Q45" s="18" t="s">
        <v>239</v>
      </c>
      <c r="R45" s="18">
        <v>27</v>
      </c>
      <c r="S45" s="18" t="s">
        <v>238</v>
      </c>
      <c r="T45" s="18"/>
    </row>
    <row r="46" spans="1:20" x14ac:dyDescent="0.3">
      <c r="A46" s="4">
        <v>42</v>
      </c>
      <c r="B46" s="17" t="s">
        <v>63</v>
      </c>
      <c r="C46" s="18" t="s">
        <v>895</v>
      </c>
      <c r="D46" s="18" t="s">
        <v>25</v>
      </c>
      <c r="E46" s="19" t="s">
        <v>896</v>
      </c>
      <c r="F46" s="18" t="s">
        <v>85</v>
      </c>
      <c r="G46" s="19">
        <v>18</v>
      </c>
      <c r="H46" s="19">
        <v>21</v>
      </c>
      <c r="I46" s="60">
        <f t="shared" si="0"/>
        <v>39</v>
      </c>
      <c r="J46" s="18" t="s">
        <v>1047</v>
      </c>
      <c r="K46" s="18" t="s">
        <v>330</v>
      </c>
      <c r="L46" s="18" t="s">
        <v>331</v>
      </c>
      <c r="M46" s="18">
        <v>9859840253</v>
      </c>
      <c r="N46" s="18" t="s">
        <v>1048</v>
      </c>
      <c r="O46" s="18" t="s">
        <v>1049</v>
      </c>
      <c r="P46" s="24">
        <v>43631</v>
      </c>
      <c r="Q46" s="18" t="s">
        <v>239</v>
      </c>
      <c r="R46" s="18">
        <v>29</v>
      </c>
      <c r="S46" s="18" t="s">
        <v>238</v>
      </c>
      <c r="T46" s="18"/>
    </row>
    <row r="47" spans="1:20" x14ac:dyDescent="0.3">
      <c r="A47" s="4">
        <v>43</v>
      </c>
      <c r="B47" s="17" t="s">
        <v>63</v>
      </c>
      <c r="C47" s="18" t="s">
        <v>897</v>
      </c>
      <c r="D47" s="18" t="s">
        <v>23</v>
      </c>
      <c r="E47" s="19" t="s">
        <v>898</v>
      </c>
      <c r="F47" s="18" t="s">
        <v>80</v>
      </c>
      <c r="G47" s="19">
        <v>12</v>
      </c>
      <c r="H47" s="19">
        <v>12</v>
      </c>
      <c r="I47" s="60">
        <f t="shared" si="0"/>
        <v>24</v>
      </c>
      <c r="J47" s="18" t="s">
        <v>1050</v>
      </c>
      <c r="K47" s="18" t="s">
        <v>235</v>
      </c>
      <c r="L47" s="18" t="s">
        <v>236</v>
      </c>
      <c r="M47" s="18">
        <v>8876786550</v>
      </c>
      <c r="N47" s="18" t="s">
        <v>1051</v>
      </c>
      <c r="O47" s="18">
        <v>9859747351</v>
      </c>
      <c r="P47" s="24">
        <v>43631</v>
      </c>
      <c r="Q47" s="18" t="s">
        <v>239</v>
      </c>
      <c r="R47" s="18">
        <v>27</v>
      </c>
      <c r="S47" s="18" t="s">
        <v>238</v>
      </c>
      <c r="T47" s="18"/>
    </row>
    <row r="48" spans="1:20" x14ac:dyDescent="0.3">
      <c r="A48" s="4">
        <v>44</v>
      </c>
      <c r="B48" s="17"/>
      <c r="C48" s="18"/>
      <c r="D48" s="18"/>
      <c r="E48" s="19"/>
      <c r="F48" s="18"/>
      <c r="G48" s="19"/>
      <c r="H48" s="19"/>
      <c r="I48" s="60">
        <f t="shared" si="0"/>
        <v>0</v>
      </c>
      <c r="J48" s="18"/>
      <c r="K48" s="18"/>
      <c r="L48" s="18"/>
      <c r="M48" s="18"/>
      <c r="N48" s="18"/>
      <c r="O48" s="18"/>
      <c r="P48" s="24">
        <v>43632</v>
      </c>
      <c r="Q48" s="18" t="s">
        <v>258</v>
      </c>
      <c r="R48" s="18"/>
      <c r="S48" s="18"/>
      <c r="T48" s="18" t="s">
        <v>259</v>
      </c>
    </row>
    <row r="49" spans="1:20" ht="33" x14ac:dyDescent="0.3">
      <c r="A49" s="4">
        <v>45</v>
      </c>
      <c r="B49" s="17" t="s">
        <v>62</v>
      </c>
      <c r="C49" s="18" t="s">
        <v>899</v>
      </c>
      <c r="D49" s="18" t="s">
        <v>23</v>
      </c>
      <c r="E49" s="19">
        <v>18030107410</v>
      </c>
      <c r="F49" s="18" t="s">
        <v>124</v>
      </c>
      <c r="G49" s="19">
        <v>220</v>
      </c>
      <c r="H49" s="19">
        <v>198</v>
      </c>
      <c r="I49" s="60">
        <f t="shared" si="0"/>
        <v>418</v>
      </c>
      <c r="J49" s="18" t="s">
        <v>1052</v>
      </c>
      <c r="K49" s="18" t="s">
        <v>404</v>
      </c>
      <c r="L49" s="18" t="s">
        <v>405</v>
      </c>
      <c r="M49" s="18">
        <v>9859592020</v>
      </c>
      <c r="N49" s="18" t="s">
        <v>409</v>
      </c>
      <c r="O49" s="18">
        <v>9957914330</v>
      </c>
      <c r="P49" s="24">
        <v>43633</v>
      </c>
      <c r="Q49" s="18" t="s">
        <v>74</v>
      </c>
      <c r="R49" s="18">
        <v>18</v>
      </c>
      <c r="S49" s="18" t="s">
        <v>233</v>
      </c>
      <c r="T49" s="18"/>
    </row>
    <row r="50" spans="1:20" x14ac:dyDescent="0.3">
      <c r="A50" s="4">
        <v>46</v>
      </c>
      <c r="B50" s="17" t="s">
        <v>63</v>
      </c>
      <c r="C50" s="58" t="s">
        <v>900</v>
      </c>
      <c r="D50" s="58" t="s">
        <v>23</v>
      </c>
      <c r="E50" s="17" t="s">
        <v>901</v>
      </c>
      <c r="F50" s="58" t="s">
        <v>80</v>
      </c>
      <c r="G50" s="17">
        <v>70</v>
      </c>
      <c r="H50" s="17">
        <v>53</v>
      </c>
      <c r="I50" s="60">
        <f t="shared" si="0"/>
        <v>123</v>
      </c>
      <c r="J50" s="58" t="s">
        <v>1053</v>
      </c>
      <c r="K50" s="58" t="s">
        <v>807</v>
      </c>
      <c r="L50" s="58" t="s">
        <v>808</v>
      </c>
      <c r="M50" s="58">
        <v>9954275430</v>
      </c>
      <c r="N50" s="58" t="s">
        <v>1054</v>
      </c>
      <c r="O50" s="58">
        <v>7399255725</v>
      </c>
      <c r="P50" s="24">
        <v>43633</v>
      </c>
      <c r="Q50" s="18" t="s">
        <v>74</v>
      </c>
      <c r="R50" s="18">
        <v>8</v>
      </c>
      <c r="S50" s="18" t="s">
        <v>238</v>
      </c>
      <c r="T50" s="18"/>
    </row>
    <row r="51" spans="1:20" ht="33" x14ac:dyDescent="0.3">
      <c r="A51" s="4">
        <v>47</v>
      </c>
      <c r="B51" s="17" t="s">
        <v>62</v>
      </c>
      <c r="C51" s="18" t="s">
        <v>899</v>
      </c>
      <c r="D51" s="18"/>
      <c r="E51" s="19">
        <v>18030107410</v>
      </c>
      <c r="F51" s="18" t="s">
        <v>124</v>
      </c>
      <c r="G51" s="19"/>
      <c r="H51" s="19"/>
      <c r="I51" s="60">
        <f t="shared" si="0"/>
        <v>0</v>
      </c>
      <c r="J51" s="18" t="s">
        <v>1052</v>
      </c>
      <c r="K51" s="18" t="s">
        <v>404</v>
      </c>
      <c r="L51" s="18" t="s">
        <v>405</v>
      </c>
      <c r="M51" s="18">
        <v>9859592020</v>
      </c>
      <c r="N51" s="18" t="s">
        <v>409</v>
      </c>
      <c r="O51" s="18">
        <v>9957914330</v>
      </c>
      <c r="P51" s="24">
        <v>43634</v>
      </c>
      <c r="Q51" s="18" t="s">
        <v>75</v>
      </c>
      <c r="R51" s="18">
        <v>18</v>
      </c>
      <c r="S51" s="18" t="s">
        <v>233</v>
      </c>
      <c r="T51" s="18" t="s">
        <v>240</v>
      </c>
    </row>
    <row r="52" spans="1:20" x14ac:dyDescent="0.3">
      <c r="A52" s="4">
        <v>48</v>
      </c>
      <c r="B52" s="17" t="s">
        <v>63</v>
      </c>
      <c r="C52" s="18" t="s">
        <v>902</v>
      </c>
      <c r="D52" s="18" t="s">
        <v>25</v>
      </c>
      <c r="E52" s="19" t="s">
        <v>903</v>
      </c>
      <c r="F52" s="18" t="s">
        <v>85</v>
      </c>
      <c r="G52" s="19">
        <v>33</v>
      </c>
      <c r="H52" s="19">
        <v>30</v>
      </c>
      <c r="I52" s="60">
        <f t="shared" si="0"/>
        <v>63</v>
      </c>
      <c r="J52" s="18" t="s">
        <v>1055</v>
      </c>
      <c r="K52" s="18" t="s">
        <v>317</v>
      </c>
      <c r="L52" s="18" t="s">
        <v>303</v>
      </c>
      <c r="M52" s="18">
        <v>8486172209</v>
      </c>
      <c r="N52" s="18" t="s">
        <v>653</v>
      </c>
      <c r="O52" s="18" t="s">
        <v>1056</v>
      </c>
      <c r="P52" s="24">
        <v>43634</v>
      </c>
      <c r="Q52" s="18" t="s">
        <v>75</v>
      </c>
      <c r="R52" s="18">
        <v>3</v>
      </c>
      <c r="S52" s="18" t="s">
        <v>238</v>
      </c>
      <c r="T52" s="18"/>
    </row>
    <row r="53" spans="1:20" x14ac:dyDescent="0.3">
      <c r="A53" s="4">
        <v>49</v>
      </c>
      <c r="B53" s="17" t="s">
        <v>63</v>
      </c>
      <c r="C53" s="18" t="s">
        <v>904</v>
      </c>
      <c r="D53" s="18" t="s">
        <v>25</v>
      </c>
      <c r="E53" s="19" t="s">
        <v>905</v>
      </c>
      <c r="F53" s="18" t="s">
        <v>85</v>
      </c>
      <c r="G53" s="19">
        <v>8</v>
      </c>
      <c r="H53" s="19">
        <v>16</v>
      </c>
      <c r="I53" s="60">
        <f t="shared" si="0"/>
        <v>24</v>
      </c>
      <c r="J53" s="18" t="s">
        <v>1057</v>
      </c>
      <c r="K53" s="18" t="s">
        <v>317</v>
      </c>
      <c r="L53" s="18" t="s">
        <v>303</v>
      </c>
      <c r="M53" s="18">
        <v>8486172209</v>
      </c>
      <c r="N53" s="18" t="s">
        <v>353</v>
      </c>
      <c r="O53" s="18" t="s">
        <v>1058</v>
      </c>
      <c r="P53" s="24">
        <v>43634</v>
      </c>
      <c r="Q53" s="18" t="s">
        <v>75</v>
      </c>
      <c r="R53" s="18">
        <v>1</v>
      </c>
      <c r="S53" s="18" t="s">
        <v>238</v>
      </c>
      <c r="T53" s="18"/>
    </row>
    <row r="54" spans="1:20" x14ac:dyDescent="0.3">
      <c r="A54" s="4">
        <v>50</v>
      </c>
      <c r="B54" s="17" t="s">
        <v>63</v>
      </c>
      <c r="C54" s="18" t="s">
        <v>906</v>
      </c>
      <c r="D54" s="18" t="s">
        <v>25</v>
      </c>
      <c r="E54" s="19" t="s">
        <v>907</v>
      </c>
      <c r="F54" s="18" t="s">
        <v>85</v>
      </c>
      <c r="G54" s="19">
        <v>18</v>
      </c>
      <c r="H54" s="19">
        <v>10</v>
      </c>
      <c r="I54" s="60">
        <f t="shared" si="0"/>
        <v>28</v>
      </c>
      <c r="J54" s="18" t="s">
        <v>1059</v>
      </c>
      <c r="K54" s="18" t="s">
        <v>317</v>
      </c>
      <c r="L54" s="18" t="s">
        <v>303</v>
      </c>
      <c r="M54" s="18">
        <v>8486172209</v>
      </c>
      <c r="N54" s="18" t="s">
        <v>353</v>
      </c>
      <c r="O54" s="18" t="s">
        <v>1060</v>
      </c>
      <c r="P54" s="24">
        <v>43634</v>
      </c>
      <c r="Q54" s="18" t="s">
        <v>75</v>
      </c>
      <c r="R54" s="18">
        <v>1</v>
      </c>
      <c r="S54" s="18" t="s">
        <v>238</v>
      </c>
      <c r="T54" s="18"/>
    </row>
    <row r="55" spans="1:20" x14ac:dyDescent="0.3">
      <c r="A55" s="4">
        <v>51</v>
      </c>
      <c r="B55" s="17" t="s">
        <v>63</v>
      </c>
      <c r="C55" s="18" t="s">
        <v>908</v>
      </c>
      <c r="D55" s="18" t="s">
        <v>25</v>
      </c>
      <c r="E55" s="19" t="s">
        <v>909</v>
      </c>
      <c r="F55" s="18" t="s">
        <v>85</v>
      </c>
      <c r="G55" s="19">
        <v>20</v>
      </c>
      <c r="H55" s="19">
        <v>15</v>
      </c>
      <c r="I55" s="60">
        <f t="shared" si="0"/>
        <v>35</v>
      </c>
      <c r="J55" s="18" t="s">
        <v>1061</v>
      </c>
      <c r="K55" s="18" t="s">
        <v>317</v>
      </c>
      <c r="L55" s="18" t="s">
        <v>303</v>
      </c>
      <c r="M55" s="18">
        <v>8486172209</v>
      </c>
      <c r="N55" s="18" t="s">
        <v>1062</v>
      </c>
      <c r="O55" s="18" t="s">
        <v>1063</v>
      </c>
      <c r="P55" s="24">
        <v>43634</v>
      </c>
      <c r="Q55" s="18" t="s">
        <v>75</v>
      </c>
      <c r="R55" s="18">
        <v>1</v>
      </c>
      <c r="S55" s="18" t="s">
        <v>238</v>
      </c>
      <c r="T55" s="18"/>
    </row>
    <row r="56" spans="1:20" ht="33" x14ac:dyDescent="0.3">
      <c r="A56" s="4">
        <v>52</v>
      </c>
      <c r="B56" s="17" t="s">
        <v>62</v>
      </c>
      <c r="C56" s="18" t="s">
        <v>899</v>
      </c>
      <c r="D56" s="18"/>
      <c r="E56" s="19">
        <v>18030107410</v>
      </c>
      <c r="F56" s="18" t="s">
        <v>124</v>
      </c>
      <c r="G56" s="19"/>
      <c r="H56" s="19"/>
      <c r="I56" s="60">
        <f t="shared" si="0"/>
        <v>0</v>
      </c>
      <c r="J56" s="18" t="s">
        <v>1052</v>
      </c>
      <c r="K56" s="18" t="s">
        <v>404</v>
      </c>
      <c r="L56" s="18" t="s">
        <v>405</v>
      </c>
      <c r="M56" s="18">
        <v>9859592020</v>
      </c>
      <c r="N56" s="18" t="s">
        <v>409</v>
      </c>
      <c r="O56" s="18">
        <v>9957914330</v>
      </c>
      <c r="P56" s="24">
        <v>43635</v>
      </c>
      <c r="Q56" s="18" t="s">
        <v>76</v>
      </c>
      <c r="R56" s="18">
        <v>18</v>
      </c>
      <c r="S56" s="18" t="s">
        <v>233</v>
      </c>
      <c r="T56" s="18" t="s">
        <v>994</v>
      </c>
    </row>
    <row r="57" spans="1:20" x14ac:dyDescent="0.3">
      <c r="A57" s="4">
        <v>53</v>
      </c>
      <c r="B57" s="17" t="s">
        <v>63</v>
      </c>
      <c r="C57" s="58" t="s">
        <v>910</v>
      </c>
      <c r="D57" s="58" t="s">
        <v>25</v>
      </c>
      <c r="E57" s="17" t="s">
        <v>911</v>
      </c>
      <c r="F57" s="58" t="s">
        <v>85</v>
      </c>
      <c r="G57" s="17">
        <v>39</v>
      </c>
      <c r="H57" s="17">
        <v>33</v>
      </c>
      <c r="I57" s="60">
        <f t="shared" si="0"/>
        <v>72</v>
      </c>
      <c r="J57" s="58" t="s">
        <v>1064</v>
      </c>
      <c r="K57" s="58" t="s">
        <v>317</v>
      </c>
      <c r="L57" s="58" t="s">
        <v>303</v>
      </c>
      <c r="M57" s="58">
        <v>8486172209</v>
      </c>
      <c r="N57" s="58" t="s">
        <v>653</v>
      </c>
      <c r="O57" s="58" t="s">
        <v>1056</v>
      </c>
      <c r="P57" s="24">
        <v>43635</v>
      </c>
      <c r="Q57" s="18" t="s">
        <v>76</v>
      </c>
      <c r="R57" s="18">
        <v>3</v>
      </c>
      <c r="S57" s="18" t="s">
        <v>238</v>
      </c>
      <c r="T57" s="18"/>
    </row>
    <row r="58" spans="1:20" x14ac:dyDescent="0.3">
      <c r="A58" s="4">
        <v>54</v>
      </c>
      <c r="B58" s="17" t="s">
        <v>63</v>
      </c>
      <c r="C58" s="18" t="s">
        <v>912</v>
      </c>
      <c r="D58" s="18" t="s">
        <v>25</v>
      </c>
      <c r="E58" s="19" t="s">
        <v>913</v>
      </c>
      <c r="F58" s="18" t="s">
        <v>85</v>
      </c>
      <c r="G58" s="19">
        <v>32</v>
      </c>
      <c r="H58" s="19">
        <v>33</v>
      </c>
      <c r="I58" s="60">
        <f t="shared" si="0"/>
        <v>65</v>
      </c>
      <c r="J58" s="18" t="s">
        <v>1065</v>
      </c>
      <c r="K58" s="18" t="s">
        <v>317</v>
      </c>
      <c r="L58" s="18" t="s">
        <v>303</v>
      </c>
      <c r="M58" s="18">
        <v>8486172209</v>
      </c>
      <c r="N58" s="18" t="s">
        <v>318</v>
      </c>
      <c r="O58" s="18" t="s">
        <v>319</v>
      </c>
      <c r="P58" s="24">
        <v>43635</v>
      </c>
      <c r="Q58" s="18" t="s">
        <v>76</v>
      </c>
      <c r="R58" s="18">
        <v>3</v>
      </c>
      <c r="S58" s="18" t="s">
        <v>238</v>
      </c>
      <c r="T58" s="18"/>
    </row>
    <row r="59" spans="1:20" x14ac:dyDescent="0.3">
      <c r="A59" s="4">
        <v>55</v>
      </c>
      <c r="B59" s="17" t="s">
        <v>62</v>
      </c>
      <c r="C59" s="18" t="s">
        <v>914</v>
      </c>
      <c r="D59" s="18" t="s">
        <v>23</v>
      </c>
      <c r="E59" s="19" t="s">
        <v>915</v>
      </c>
      <c r="F59" s="18" t="s">
        <v>80</v>
      </c>
      <c r="G59" s="19">
        <v>64</v>
      </c>
      <c r="H59" s="19">
        <v>53</v>
      </c>
      <c r="I59" s="60">
        <f t="shared" si="0"/>
        <v>117</v>
      </c>
      <c r="J59" s="18" t="s">
        <v>1066</v>
      </c>
      <c r="K59" s="18" t="s">
        <v>308</v>
      </c>
      <c r="L59" s="18" t="s">
        <v>309</v>
      </c>
      <c r="M59" s="18">
        <v>9613689335</v>
      </c>
      <c r="N59" s="18" t="s">
        <v>681</v>
      </c>
      <c r="O59" s="18">
        <v>9859043661</v>
      </c>
      <c r="P59" s="24">
        <v>43636</v>
      </c>
      <c r="Q59" s="18" t="s">
        <v>77</v>
      </c>
      <c r="R59" s="18">
        <v>27</v>
      </c>
      <c r="S59" s="18" t="s">
        <v>233</v>
      </c>
      <c r="T59" s="18"/>
    </row>
    <row r="60" spans="1:20" x14ac:dyDescent="0.3">
      <c r="A60" s="4">
        <v>56</v>
      </c>
      <c r="B60" s="17" t="s">
        <v>62</v>
      </c>
      <c r="C60" s="18" t="s">
        <v>916</v>
      </c>
      <c r="D60" s="18" t="s">
        <v>23</v>
      </c>
      <c r="E60" s="19" t="s">
        <v>917</v>
      </c>
      <c r="F60" s="18" t="s">
        <v>80</v>
      </c>
      <c r="G60" s="19">
        <v>24</v>
      </c>
      <c r="H60" s="19">
        <v>29</v>
      </c>
      <c r="I60" s="60">
        <f t="shared" si="0"/>
        <v>53</v>
      </c>
      <c r="J60" s="18" t="s">
        <v>1067</v>
      </c>
      <c r="K60" s="18" t="s">
        <v>1040</v>
      </c>
      <c r="L60" s="18" t="s">
        <v>1004</v>
      </c>
      <c r="M60" s="18">
        <v>9613839720</v>
      </c>
      <c r="N60" s="18" t="s">
        <v>1068</v>
      </c>
      <c r="O60" s="18">
        <v>7399707166</v>
      </c>
      <c r="P60" s="24">
        <v>43636</v>
      </c>
      <c r="Q60" s="18" t="s">
        <v>77</v>
      </c>
      <c r="R60" s="18">
        <v>12</v>
      </c>
      <c r="S60" s="18" t="s">
        <v>233</v>
      </c>
      <c r="T60" s="18"/>
    </row>
    <row r="61" spans="1:20" x14ac:dyDescent="0.3">
      <c r="A61" s="4">
        <v>57</v>
      </c>
      <c r="B61" s="17" t="s">
        <v>63</v>
      </c>
      <c r="C61" s="18" t="s">
        <v>918</v>
      </c>
      <c r="D61" s="18" t="s">
        <v>25</v>
      </c>
      <c r="E61" s="19" t="s">
        <v>919</v>
      </c>
      <c r="F61" s="18" t="s">
        <v>85</v>
      </c>
      <c r="G61" s="19">
        <v>83</v>
      </c>
      <c r="H61" s="19">
        <v>82</v>
      </c>
      <c r="I61" s="60">
        <f t="shared" si="0"/>
        <v>165</v>
      </c>
      <c r="J61" s="18" t="s">
        <v>1069</v>
      </c>
      <c r="K61" s="18" t="s">
        <v>317</v>
      </c>
      <c r="L61" s="18" t="s">
        <v>303</v>
      </c>
      <c r="M61" s="18">
        <v>8486172209</v>
      </c>
      <c r="N61" s="18" t="s">
        <v>318</v>
      </c>
      <c r="O61" s="18" t="s">
        <v>319</v>
      </c>
      <c r="P61" s="24">
        <v>43636</v>
      </c>
      <c r="Q61" s="18" t="s">
        <v>77</v>
      </c>
      <c r="R61" s="18">
        <v>3</v>
      </c>
      <c r="S61" s="18" t="s">
        <v>238</v>
      </c>
      <c r="T61" s="18"/>
    </row>
    <row r="62" spans="1:20" x14ac:dyDescent="0.3">
      <c r="A62" s="4">
        <v>58</v>
      </c>
      <c r="B62" s="17" t="s">
        <v>62</v>
      </c>
      <c r="C62" s="18" t="s">
        <v>920</v>
      </c>
      <c r="D62" s="18" t="s">
        <v>25</v>
      </c>
      <c r="E62" s="19" t="s">
        <v>921</v>
      </c>
      <c r="F62" s="18" t="s">
        <v>85</v>
      </c>
      <c r="G62" s="19">
        <v>13</v>
      </c>
      <c r="H62" s="19">
        <v>16</v>
      </c>
      <c r="I62" s="60">
        <f t="shared" si="0"/>
        <v>29</v>
      </c>
      <c r="J62" s="18" t="s">
        <v>1070</v>
      </c>
      <c r="K62" s="18" t="s">
        <v>1071</v>
      </c>
      <c r="L62" s="18" t="s">
        <v>1072</v>
      </c>
      <c r="M62" s="18">
        <v>9854951924</v>
      </c>
      <c r="N62" s="18" t="s">
        <v>1073</v>
      </c>
      <c r="O62" s="18" t="s">
        <v>1074</v>
      </c>
      <c r="P62" s="24">
        <v>43637</v>
      </c>
      <c r="Q62" s="18" t="s">
        <v>232</v>
      </c>
      <c r="R62" s="18">
        <v>26</v>
      </c>
      <c r="S62" s="18" t="s">
        <v>233</v>
      </c>
      <c r="T62" s="18"/>
    </row>
    <row r="63" spans="1:20" x14ac:dyDescent="0.3">
      <c r="A63" s="4">
        <v>59</v>
      </c>
      <c r="B63" s="17" t="s">
        <v>62</v>
      </c>
      <c r="C63" s="18" t="s">
        <v>922</v>
      </c>
      <c r="D63" s="18" t="s">
        <v>25</v>
      </c>
      <c r="E63" s="19" t="s">
        <v>923</v>
      </c>
      <c r="F63" s="18" t="s">
        <v>85</v>
      </c>
      <c r="G63" s="19">
        <v>24</v>
      </c>
      <c r="H63" s="19">
        <v>27</v>
      </c>
      <c r="I63" s="60">
        <f t="shared" si="0"/>
        <v>51</v>
      </c>
      <c r="J63" s="18" t="s">
        <v>1075</v>
      </c>
      <c r="K63" s="18" t="s">
        <v>1071</v>
      </c>
      <c r="L63" s="18" t="s">
        <v>1072</v>
      </c>
      <c r="M63" s="18">
        <v>9854951924</v>
      </c>
      <c r="N63" s="18" t="s">
        <v>1076</v>
      </c>
      <c r="O63" s="18" t="s">
        <v>1074</v>
      </c>
      <c r="P63" s="24">
        <v>43637</v>
      </c>
      <c r="Q63" s="18" t="s">
        <v>232</v>
      </c>
      <c r="R63" s="18">
        <v>26</v>
      </c>
      <c r="S63" s="18" t="s">
        <v>233</v>
      </c>
      <c r="T63" s="18"/>
    </row>
    <row r="64" spans="1:20" x14ac:dyDescent="0.3">
      <c r="A64" s="4">
        <v>60</v>
      </c>
      <c r="B64" s="17" t="s">
        <v>62</v>
      </c>
      <c r="C64" s="18" t="s">
        <v>924</v>
      </c>
      <c r="D64" s="18" t="s">
        <v>25</v>
      </c>
      <c r="E64" s="19" t="s">
        <v>925</v>
      </c>
      <c r="F64" s="18" t="s">
        <v>85</v>
      </c>
      <c r="G64" s="19">
        <v>27</v>
      </c>
      <c r="H64" s="19">
        <v>28</v>
      </c>
      <c r="I64" s="60">
        <f t="shared" si="0"/>
        <v>55</v>
      </c>
      <c r="J64" s="18" t="s">
        <v>1077</v>
      </c>
      <c r="K64" s="18" t="s">
        <v>442</v>
      </c>
      <c r="L64" s="18" t="s">
        <v>443</v>
      </c>
      <c r="M64" s="18">
        <v>8876303387</v>
      </c>
      <c r="N64" s="18" t="s">
        <v>673</v>
      </c>
      <c r="O64" s="18" t="s">
        <v>1078</v>
      </c>
      <c r="P64" s="24">
        <v>43637</v>
      </c>
      <c r="Q64" s="18" t="s">
        <v>232</v>
      </c>
      <c r="R64" s="18">
        <v>25</v>
      </c>
      <c r="S64" s="18" t="s">
        <v>233</v>
      </c>
      <c r="T64" s="18"/>
    </row>
    <row r="65" spans="1:20" x14ac:dyDescent="0.3">
      <c r="A65" s="4">
        <v>61</v>
      </c>
      <c r="B65" s="17" t="s">
        <v>63</v>
      </c>
      <c r="C65" s="18" t="s">
        <v>926</v>
      </c>
      <c r="D65" s="18" t="s">
        <v>25</v>
      </c>
      <c r="E65" s="19" t="s">
        <v>927</v>
      </c>
      <c r="F65" s="18" t="s">
        <v>85</v>
      </c>
      <c r="G65" s="19">
        <v>23</v>
      </c>
      <c r="H65" s="19">
        <v>21</v>
      </c>
      <c r="I65" s="60">
        <f t="shared" si="0"/>
        <v>44</v>
      </c>
      <c r="J65" s="18" t="s">
        <v>1079</v>
      </c>
      <c r="K65" s="18" t="s">
        <v>1080</v>
      </c>
      <c r="L65" s="18" t="s">
        <v>1013</v>
      </c>
      <c r="M65" s="18">
        <v>8011959174</v>
      </c>
      <c r="N65" s="18" t="s">
        <v>1081</v>
      </c>
      <c r="O65" s="18" t="s">
        <v>1082</v>
      </c>
      <c r="P65" s="24">
        <v>43637</v>
      </c>
      <c r="Q65" s="18" t="s">
        <v>232</v>
      </c>
      <c r="R65" s="18">
        <v>42</v>
      </c>
      <c r="S65" s="18" t="s">
        <v>238</v>
      </c>
      <c r="T65" s="18"/>
    </row>
    <row r="66" spans="1:20" x14ac:dyDescent="0.3">
      <c r="A66" s="4">
        <v>62</v>
      </c>
      <c r="B66" s="17" t="s">
        <v>63</v>
      </c>
      <c r="C66" s="18" t="s">
        <v>928</v>
      </c>
      <c r="D66" s="18" t="s">
        <v>25</v>
      </c>
      <c r="E66" s="19" t="s">
        <v>929</v>
      </c>
      <c r="F66" s="18" t="s">
        <v>85</v>
      </c>
      <c r="G66" s="19">
        <v>13</v>
      </c>
      <c r="H66" s="19">
        <v>9</v>
      </c>
      <c r="I66" s="60">
        <f t="shared" si="0"/>
        <v>22</v>
      </c>
      <c r="J66" s="18" t="s">
        <v>1083</v>
      </c>
      <c r="K66" s="18" t="s">
        <v>296</v>
      </c>
      <c r="L66" s="18" t="s">
        <v>297</v>
      </c>
      <c r="M66" s="18">
        <v>9401450471</v>
      </c>
      <c r="N66" s="18" t="s">
        <v>1084</v>
      </c>
      <c r="O66" s="18" t="s">
        <v>411</v>
      </c>
      <c r="P66" s="24">
        <v>43637</v>
      </c>
      <c r="Q66" s="18" t="s">
        <v>232</v>
      </c>
      <c r="R66" s="18">
        <v>39</v>
      </c>
      <c r="S66" s="18" t="s">
        <v>238</v>
      </c>
      <c r="T66" s="18"/>
    </row>
    <row r="67" spans="1:20" x14ac:dyDescent="0.3">
      <c r="A67" s="4">
        <v>63</v>
      </c>
      <c r="B67" s="17" t="s">
        <v>63</v>
      </c>
      <c r="C67" s="18" t="s">
        <v>930</v>
      </c>
      <c r="D67" s="18" t="s">
        <v>25</v>
      </c>
      <c r="E67" s="19" t="s">
        <v>931</v>
      </c>
      <c r="F67" s="18" t="s">
        <v>85</v>
      </c>
      <c r="G67" s="19">
        <v>37</v>
      </c>
      <c r="H67" s="19">
        <v>32</v>
      </c>
      <c r="I67" s="60">
        <f t="shared" si="0"/>
        <v>69</v>
      </c>
      <c r="J67" s="18" t="s">
        <v>1085</v>
      </c>
      <c r="K67" s="18" t="s">
        <v>1080</v>
      </c>
      <c r="L67" s="18" t="s">
        <v>1013</v>
      </c>
      <c r="M67" s="18">
        <v>8011959174</v>
      </c>
      <c r="N67" s="18" t="s">
        <v>1021</v>
      </c>
      <c r="O67" s="18" t="s">
        <v>1086</v>
      </c>
      <c r="P67" s="24">
        <v>43637</v>
      </c>
      <c r="Q67" s="18" t="s">
        <v>232</v>
      </c>
      <c r="R67" s="18">
        <v>42</v>
      </c>
      <c r="S67" s="18" t="s">
        <v>238</v>
      </c>
      <c r="T67" s="18"/>
    </row>
    <row r="68" spans="1:20" x14ac:dyDescent="0.3">
      <c r="A68" s="4">
        <v>64</v>
      </c>
      <c r="B68" s="17"/>
      <c r="C68" s="18" t="s">
        <v>453</v>
      </c>
      <c r="D68" s="18"/>
      <c r="E68" s="19"/>
      <c r="F68" s="18"/>
      <c r="G68" s="19"/>
      <c r="H68" s="19"/>
      <c r="I68" s="60">
        <f t="shared" si="0"/>
        <v>0</v>
      </c>
      <c r="J68" s="18"/>
      <c r="K68" s="18"/>
      <c r="L68" s="18"/>
      <c r="M68" s="18"/>
      <c r="N68" s="18"/>
      <c r="O68" s="18"/>
      <c r="P68" s="24">
        <v>43638</v>
      </c>
      <c r="Q68" s="18" t="s">
        <v>239</v>
      </c>
      <c r="R68" s="18"/>
      <c r="S68" s="18"/>
      <c r="T68" s="18"/>
    </row>
    <row r="69" spans="1:20" x14ac:dyDescent="0.3">
      <c r="A69" s="4">
        <v>65</v>
      </c>
      <c r="B69" s="17"/>
      <c r="C69" s="18"/>
      <c r="D69" s="18"/>
      <c r="E69" s="19"/>
      <c r="F69" s="18"/>
      <c r="G69" s="19"/>
      <c r="H69" s="19"/>
      <c r="I69" s="60">
        <f t="shared" si="0"/>
        <v>0</v>
      </c>
      <c r="J69" s="18"/>
      <c r="K69" s="18"/>
      <c r="L69" s="18"/>
      <c r="M69" s="18"/>
      <c r="N69" s="18"/>
      <c r="O69" s="18"/>
      <c r="P69" s="24">
        <v>43639</v>
      </c>
      <c r="Q69" s="18" t="s">
        <v>258</v>
      </c>
      <c r="R69" s="18"/>
      <c r="S69" s="18"/>
      <c r="T69" s="18" t="s">
        <v>259</v>
      </c>
    </row>
    <row r="70" spans="1:20" x14ac:dyDescent="0.3">
      <c r="A70" s="4">
        <v>66</v>
      </c>
      <c r="B70" s="17" t="s">
        <v>62</v>
      </c>
      <c r="C70" s="18" t="s">
        <v>932</v>
      </c>
      <c r="D70" s="18" t="s">
        <v>25</v>
      </c>
      <c r="E70" s="19" t="s">
        <v>933</v>
      </c>
      <c r="F70" s="18" t="s">
        <v>85</v>
      </c>
      <c r="G70" s="19">
        <v>24</v>
      </c>
      <c r="H70" s="19">
        <v>27</v>
      </c>
      <c r="I70" s="60">
        <f t="shared" ref="I70:I133" si="1">SUM(G70:H70)</f>
        <v>51</v>
      </c>
      <c r="J70" s="18" t="s">
        <v>1087</v>
      </c>
      <c r="K70" s="18" t="s">
        <v>261</v>
      </c>
      <c r="L70" s="18" t="s">
        <v>230</v>
      </c>
      <c r="M70" s="18" t="s">
        <v>282</v>
      </c>
      <c r="N70" s="18" t="s">
        <v>1088</v>
      </c>
      <c r="O70" s="18" t="s">
        <v>1089</v>
      </c>
      <c r="P70" s="24">
        <v>43640</v>
      </c>
      <c r="Q70" s="18" t="s">
        <v>74</v>
      </c>
      <c r="R70" s="18">
        <v>22</v>
      </c>
      <c r="S70" s="18" t="s">
        <v>233</v>
      </c>
      <c r="T70" s="18"/>
    </row>
    <row r="71" spans="1:20" ht="33" x14ac:dyDescent="0.3">
      <c r="A71" s="4">
        <v>67</v>
      </c>
      <c r="B71" s="17" t="s">
        <v>62</v>
      </c>
      <c r="C71" s="18" t="s">
        <v>934</v>
      </c>
      <c r="D71" s="18" t="s">
        <v>23</v>
      </c>
      <c r="E71" s="19" t="s">
        <v>935</v>
      </c>
      <c r="F71" s="18" t="s">
        <v>80</v>
      </c>
      <c r="G71" s="19">
        <v>84</v>
      </c>
      <c r="H71" s="19">
        <v>84</v>
      </c>
      <c r="I71" s="60">
        <f t="shared" si="1"/>
        <v>168</v>
      </c>
      <c r="J71" s="18" t="s">
        <v>1090</v>
      </c>
      <c r="K71" s="18" t="s">
        <v>442</v>
      </c>
      <c r="L71" s="18" t="s">
        <v>443</v>
      </c>
      <c r="M71" s="18">
        <v>8876303387</v>
      </c>
      <c r="N71" s="18" t="s">
        <v>1091</v>
      </c>
      <c r="O71" s="18">
        <v>8472818789</v>
      </c>
      <c r="P71" s="24">
        <v>43640</v>
      </c>
      <c r="Q71" s="18" t="s">
        <v>74</v>
      </c>
      <c r="R71" s="18">
        <v>25</v>
      </c>
      <c r="S71" s="18" t="s">
        <v>233</v>
      </c>
      <c r="T71" s="18"/>
    </row>
    <row r="72" spans="1:20" x14ac:dyDescent="0.3">
      <c r="A72" s="4">
        <v>68</v>
      </c>
      <c r="B72" s="17" t="s">
        <v>63</v>
      </c>
      <c r="C72" s="18" t="s">
        <v>936</v>
      </c>
      <c r="D72" s="18" t="s">
        <v>25</v>
      </c>
      <c r="E72" s="19" t="s">
        <v>937</v>
      </c>
      <c r="F72" s="18" t="s">
        <v>85</v>
      </c>
      <c r="G72" s="19">
        <v>24</v>
      </c>
      <c r="H72" s="19">
        <v>24</v>
      </c>
      <c r="I72" s="60">
        <f t="shared" si="1"/>
        <v>48</v>
      </c>
      <c r="J72" s="18" t="s">
        <v>1092</v>
      </c>
      <c r="K72" s="18" t="s">
        <v>800</v>
      </c>
      <c r="L72" s="18" t="s">
        <v>1093</v>
      </c>
      <c r="M72" s="18">
        <v>7576021545</v>
      </c>
      <c r="N72" s="18" t="s">
        <v>1094</v>
      </c>
      <c r="O72" s="18" t="s">
        <v>1095</v>
      </c>
      <c r="P72" s="24">
        <v>43640</v>
      </c>
      <c r="Q72" s="18" t="s">
        <v>74</v>
      </c>
      <c r="R72" s="18">
        <v>10</v>
      </c>
      <c r="S72" s="18" t="s">
        <v>238</v>
      </c>
      <c r="T72" s="18"/>
    </row>
    <row r="73" spans="1:20" x14ac:dyDescent="0.3">
      <c r="A73" s="4">
        <v>69</v>
      </c>
      <c r="B73" s="17" t="s">
        <v>63</v>
      </c>
      <c r="C73" s="18" t="s">
        <v>938</v>
      </c>
      <c r="D73" s="18" t="s">
        <v>25</v>
      </c>
      <c r="E73" s="19" t="s">
        <v>939</v>
      </c>
      <c r="F73" s="18" t="s">
        <v>85</v>
      </c>
      <c r="G73" s="19">
        <v>50</v>
      </c>
      <c r="H73" s="19">
        <v>42</v>
      </c>
      <c r="I73" s="60">
        <f t="shared" si="1"/>
        <v>92</v>
      </c>
      <c r="J73" s="18" t="s">
        <v>1096</v>
      </c>
      <c r="K73" s="18" t="s">
        <v>317</v>
      </c>
      <c r="L73" s="18" t="s">
        <v>303</v>
      </c>
      <c r="M73" s="18">
        <v>8486172209</v>
      </c>
      <c r="N73" s="18" t="s">
        <v>1094</v>
      </c>
      <c r="O73" s="18" t="s">
        <v>1097</v>
      </c>
      <c r="P73" s="24">
        <v>43640</v>
      </c>
      <c r="Q73" s="18" t="s">
        <v>74</v>
      </c>
      <c r="R73" s="18">
        <v>3</v>
      </c>
      <c r="S73" s="18" t="s">
        <v>238</v>
      </c>
      <c r="T73" s="18"/>
    </row>
    <row r="74" spans="1:20" ht="33" x14ac:dyDescent="0.3">
      <c r="A74" s="4">
        <v>70</v>
      </c>
      <c r="B74" s="17" t="s">
        <v>62</v>
      </c>
      <c r="C74" s="18" t="s">
        <v>940</v>
      </c>
      <c r="D74" s="18" t="s">
        <v>25</v>
      </c>
      <c r="E74" s="19" t="s">
        <v>941</v>
      </c>
      <c r="F74" s="18" t="s">
        <v>85</v>
      </c>
      <c r="G74" s="19">
        <v>62</v>
      </c>
      <c r="H74" s="19">
        <v>47</v>
      </c>
      <c r="I74" s="60">
        <f t="shared" si="1"/>
        <v>109</v>
      </c>
      <c r="J74" s="18" t="s">
        <v>1098</v>
      </c>
      <c r="K74" s="18" t="s">
        <v>261</v>
      </c>
      <c r="L74" s="18" t="s">
        <v>230</v>
      </c>
      <c r="M74" s="18" t="s">
        <v>282</v>
      </c>
      <c r="N74" s="18" t="s">
        <v>415</v>
      </c>
      <c r="O74" s="18" t="s">
        <v>707</v>
      </c>
      <c r="P74" s="24">
        <v>43641</v>
      </c>
      <c r="Q74" s="18" t="s">
        <v>75</v>
      </c>
      <c r="R74" s="18">
        <v>22</v>
      </c>
      <c r="S74" s="18" t="s">
        <v>233</v>
      </c>
      <c r="T74" s="18"/>
    </row>
    <row r="75" spans="1:20" x14ac:dyDescent="0.3">
      <c r="A75" s="4">
        <v>71</v>
      </c>
      <c r="B75" s="17" t="s">
        <v>62</v>
      </c>
      <c r="C75" s="18" t="s">
        <v>942</v>
      </c>
      <c r="D75" s="18" t="s">
        <v>25</v>
      </c>
      <c r="E75" s="19" t="s">
        <v>943</v>
      </c>
      <c r="F75" s="18" t="s">
        <v>85</v>
      </c>
      <c r="G75" s="19">
        <v>49</v>
      </c>
      <c r="H75" s="19">
        <v>21</v>
      </c>
      <c r="I75" s="60">
        <f t="shared" si="1"/>
        <v>70</v>
      </c>
      <c r="J75" s="18" t="s">
        <v>1099</v>
      </c>
      <c r="K75" s="18" t="s">
        <v>800</v>
      </c>
      <c r="L75" s="18" t="s">
        <v>740</v>
      </c>
      <c r="M75" s="18">
        <v>8723024558</v>
      </c>
      <c r="N75" s="18" t="s">
        <v>991</v>
      </c>
      <c r="O75" s="18" t="s">
        <v>992</v>
      </c>
      <c r="P75" s="24">
        <v>43641</v>
      </c>
      <c r="Q75" s="18" t="s">
        <v>75</v>
      </c>
      <c r="R75" s="18">
        <v>10</v>
      </c>
      <c r="S75" s="18" t="s">
        <v>233</v>
      </c>
      <c r="T75" s="18"/>
    </row>
    <row r="76" spans="1:20" x14ac:dyDescent="0.3">
      <c r="A76" s="4">
        <v>72</v>
      </c>
      <c r="B76" s="17" t="s">
        <v>63</v>
      </c>
      <c r="C76" s="18" t="s">
        <v>944</v>
      </c>
      <c r="D76" s="18" t="s">
        <v>25</v>
      </c>
      <c r="E76" s="19" t="s">
        <v>945</v>
      </c>
      <c r="F76" s="18" t="s">
        <v>85</v>
      </c>
      <c r="G76" s="19">
        <v>9</v>
      </c>
      <c r="H76" s="19">
        <v>3</v>
      </c>
      <c r="I76" s="60">
        <f t="shared" si="1"/>
        <v>12</v>
      </c>
      <c r="J76" s="18" t="s">
        <v>1100</v>
      </c>
      <c r="K76" s="18" t="s">
        <v>317</v>
      </c>
      <c r="L76" s="18" t="s">
        <v>303</v>
      </c>
      <c r="M76" s="18">
        <v>8486172209</v>
      </c>
      <c r="N76" s="18" t="s">
        <v>1101</v>
      </c>
      <c r="O76" s="18" t="s">
        <v>350</v>
      </c>
      <c r="P76" s="24">
        <v>43641</v>
      </c>
      <c r="Q76" s="18" t="s">
        <v>75</v>
      </c>
      <c r="R76" s="18">
        <v>1</v>
      </c>
      <c r="S76" s="18" t="s">
        <v>238</v>
      </c>
      <c r="T76" s="18"/>
    </row>
    <row r="77" spans="1:20" x14ac:dyDescent="0.3">
      <c r="A77" s="4">
        <v>73</v>
      </c>
      <c r="B77" s="17" t="s">
        <v>63</v>
      </c>
      <c r="C77" s="18" t="s">
        <v>946</v>
      </c>
      <c r="D77" s="18" t="s">
        <v>25</v>
      </c>
      <c r="E77" s="19" t="s">
        <v>947</v>
      </c>
      <c r="F77" s="18" t="s">
        <v>85</v>
      </c>
      <c r="G77" s="19">
        <v>14</v>
      </c>
      <c r="H77" s="19">
        <v>8</v>
      </c>
      <c r="I77" s="60">
        <f t="shared" si="1"/>
        <v>22</v>
      </c>
      <c r="J77" s="18" t="s">
        <v>1102</v>
      </c>
      <c r="K77" s="18" t="s">
        <v>317</v>
      </c>
      <c r="L77" s="18" t="s">
        <v>303</v>
      </c>
      <c r="M77" s="18">
        <v>8486172209</v>
      </c>
      <c r="N77" s="18" t="s">
        <v>1101</v>
      </c>
      <c r="O77" s="18" t="s">
        <v>350</v>
      </c>
      <c r="P77" s="24">
        <v>43641</v>
      </c>
      <c r="Q77" s="18" t="s">
        <v>75</v>
      </c>
      <c r="R77" s="18">
        <v>1</v>
      </c>
      <c r="S77" s="18" t="s">
        <v>238</v>
      </c>
      <c r="T77" s="18"/>
    </row>
    <row r="78" spans="1:20" x14ac:dyDescent="0.3">
      <c r="A78" s="4">
        <v>74</v>
      </c>
      <c r="B78" s="17" t="s">
        <v>63</v>
      </c>
      <c r="C78" s="18" t="s">
        <v>948</v>
      </c>
      <c r="D78" s="18" t="s">
        <v>25</v>
      </c>
      <c r="E78" s="19" t="s">
        <v>949</v>
      </c>
      <c r="F78" s="18" t="s">
        <v>85</v>
      </c>
      <c r="G78" s="19">
        <v>46</v>
      </c>
      <c r="H78" s="19">
        <v>48</v>
      </c>
      <c r="I78" s="60">
        <f t="shared" si="1"/>
        <v>94</v>
      </c>
      <c r="J78" s="18" t="s">
        <v>1103</v>
      </c>
      <c r="K78" s="18" t="s">
        <v>317</v>
      </c>
      <c r="L78" s="18" t="s">
        <v>303</v>
      </c>
      <c r="M78" s="18">
        <v>8486172209</v>
      </c>
      <c r="N78" s="18" t="s">
        <v>1094</v>
      </c>
      <c r="O78" s="18" t="s">
        <v>1095</v>
      </c>
      <c r="P78" s="24">
        <v>43641</v>
      </c>
      <c r="Q78" s="18" t="s">
        <v>75</v>
      </c>
      <c r="R78" s="18">
        <v>3</v>
      </c>
      <c r="S78" s="18" t="s">
        <v>238</v>
      </c>
      <c r="T78" s="18"/>
    </row>
    <row r="79" spans="1:20" x14ac:dyDescent="0.3">
      <c r="A79" s="4">
        <v>75</v>
      </c>
      <c r="B79" s="17" t="s">
        <v>62</v>
      </c>
      <c r="C79" s="18" t="s">
        <v>950</v>
      </c>
      <c r="D79" s="18" t="s">
        <v>25</v>
      </c>
      <c r="E79" s="19" t="s">
        <v>951</v>
      </c>
      <c r="F79" s="18" t="s">
        <v>85</v>
      </c>
      <c r="G79" s="19">
        <v>50</v>
      </c>
      <c r="H79" s="19">
        <v>65</v>
      </c>
      <c r="I79" s="60">
        <f t="shared" si="1"/>
        <v>115</v>
      </c>
      <c r="J79" s="18" t="s">
        <v>1104</v>
      </c>
      <c r="K79" s="18" t="s">
        <v>261</v>
      </c>
      <c r="L79" s="18" t="s">
        <v>230</v>
      </c>
      <c r="M79" s="18" t="s">
        <v>282</v>
      </c>
      <c r="N79" s="18" t="s">
        <v>1105</v>
      </c>
      <c r="O79" s="18" t="s">
        <v>1106</v>
      </c>
      <c r="P79" s="24">
        <v>43642</v>
      </c>
      <c r="Q79" s="18" t="s">
        <v>76</v>
      </c>
      <c r="R79" s="18">
        <v>22</v>
      </c>
      <c r="S79" s="18" t="s">
        <v>233</v>
      </c>
      <c r="T79" s="18"/>
    </row>
    <row r="80" spans="1:20" x14ac:dyDescent="0.3">
      <c r="A80" s="4">
        <v>76</v>
      </c>
      <c r="B80" s="17" t="s">
        <v>62</v>
      </c>
      <c r="C80" s="18" t="s">
        <v>952</v>
      </c>
      <c r="D80" s="18" t="s">
        <v>25</v>
      </c>
      <c r="E80" s="19" t="s">
        <v>953</v>
      </c>
      <c r="F80" s="18" t="s">
        <v>85</v>
      </c>
      <c r="G80" s="19">
        <v>50</v>
      </c>
      <c r="H80" s="19">
        <v>48</v>
      </c>
      <c r="I80" s="60">
        <f t="shared" si="1"/>
        <v>98</v>
      </c>
      <c r="J80" s="18" t="s">
        <v>1107</v>
      </c>
      <c r="K80" s="18" t="s">
        <v>261</v>
      </c>
      <c r="L80" s="18" t="s">
        <v>262</v>
      </c>
      <c r="M80" s="18" t="s">
        <v>263</v>
      </c>
      <c r="N80" s="18" t="s">
        <v>1108</v>
      </c>
      <c r="O80" s="18" t="s">
        <v>1106</v>
      </c>
      <c r="P80" s="24">
        <v>43642</v>
      </c>
      <c r="Q80" s="18" t="s">
        <v>76</v>
      </c>
      <c r="R80" s="18">
        <v>22</v>
      </c>
      <c r="S80" s="18" t="s">
        <v>233</v>
      </c>
      <c r="T80" s="18"/>
    </row>
    <row r="81" spans="1:20" x14ac:dyDescent="0.3">
      <c r="A81" s="4">
        <v>77</v>
      </c>
      <c r="B81" s="17" t="s">
        <v>63</v>
      </c>
      <c r="C81" s="18" t="s">
        <v>954</v>
      </c>
      <c r="D81" s="18" t="s">
        <v>25</v>
      </c>
      <c r="E81" s="19" t="s">
        <v>955</v>
      </c>
      <c r="F81" s="18" t="s">
        <v>85</v>
      </c>
      <c r="G81" s="19">
        <v>14</v>
      </c>
      <c r="H81" s="19">
        <v>7</v>
      </c>
      <c r="I81" s="60">
        <f t="shared" si="1"/>
        <v>21</v>
      </c>
      <c r="J81" s="18" t="s">
        <v>1109</v>
      </c>
      <c r="K81" s="18" t="s">
        <v>807</v>
      </c>
      <c r="L81" s="18" t="s">
        <v>808</v>
      </c>
      <c r="M81" s="18">
        <v>9954275430</v>
      </c>
      <c r="N81" s="18" t="s">
        <v>1110</v>
      </c>
      <c r="O81" s="18" t="s">
        <v>1008</v>
      </c>
      <c r="P81" s="24">
        <v>43642</v>
      </c>
      <c r="Q81" s="18" t="s">
        <v>76</v>
      </c>
      <c r="R81" s="18">
        <v>8</v>
      </c>
      <c r="S81" s="18" t="s">
        <v>238</v>
      </c>
      <c r="T81" s="18"/>
    </row>
    <row r="82" spans="1:20" x14ac:dyDescent="0.3">
      <c r="A82" s="4">
        <v>78</v>
      </c>
      <c r="B82" s="17" t="s">
        <v>63</v>
      </c>
      <c r="C82" s="18" t="s">
        <v>956</v>
      </c>
      <c r="D82" s="18" t="s">
        <v>25</v>
      </c>
      <c r="E82" s="19" t="s">
        <v>957</v>
      </c>
      <c r="F82" s="18" t="s">
        <v>85</v>
      </c>
      <c r="G82" s="19">
        <v>47</v>
      </c>
      <c r="H82" s="19">
        <v>55</v>
      </c>
      <c r="I82" s="60">
        <f t="shared" si="1"/>
        <v>102</v>
      </c>
      <c r="J82" s="18" t="s">
        <v>1111</v>
      </c>
      <c r="K82" s="18" t="s">
        <v>800</v>
      </c>
      <c r="L82" s="18" t="s">
        <v>740</v>
      </c>
      <c r="M82" s="18">
        <v>8723024558</v>
      </c>
      <c r="N82" s="18" t="s">
        <v>1112</v>
      </c>
      <c r="O82" s="18" t="s">
        <v>1113</v>
      </c>
      <c r="P82" s="24">
        <v>43642</v>
      </c>
      <c r="Q82" s="18" t="s">
        <v>76</v>
      </c>
      <c r="R82" s="18">
        <v>10</v>
      </c>
      <c r="S82" s="18" t="s">
        <v>238</v>
      </c>
      <c r="T82" s="18"/>
    </row>
    <row r="83" spans="1:20" x14ac:dyDescent="0.3">
      <c r="A83" s="4">
        <v>79</v>
      </c>
      <c r="B83" s="17" t="s">
        <v>62</v>
      </c>
      <c r="C83" s="18" t="s">
        <v>958</v>
      </c>
      <c r="D83" s="18" t="s">
        <v>25</v>
      </c>
      <c r="E83" s="19" t="s">
        <v>959</v>
      </c>
      <c r="F83" s="18" t="s">
        <v>85</v>
      </c>
      <c r="G83" s="19">
        <v>18</v>
      </c>
      <c r="H83" s="19">
        <v>19</v>
      </c>
      <c r="I83" s="60">
        <f t="shared" si="1"/>
        <v>37</v>
      </c>
      <c r="J83" s="18" t="s">
        <v>1114</v>
      </c>
      <c r="K83" s="18" t="s">
        <v>807</v>
      </c>
      <c r="L83" s="18" t="s">
        <v>808</v>
      </c>
      <c r="M83" s="18">
        <v>9954275430</v>
      </c>
      <c r="N83" s="18" t="s">
        <v>1115</v>
      </c>
      <c r="O83" s="18" t="s">
        <v>1116</v>
      </c>
      <c r="P83" s="24">
        <v>43643</v>
      </c>
      <c r="Q83" s="18" t="s">
        <v>77</v>
      </c>
      <c r="R83" s="18">
        <v>8</v>
      </c>
      <c r="S83" s="18" t="s">
        <v>233</v>
      </c>
      <c r="T83" s="18"/>
    </row>
    <row r="84" spans="1:20" x14ac:dyDescent="0.3">
      <c r="A84" s="4">
        <v>80</v>
      </c>
      <c r="B84" s="17" t="s">
        <v>62</v>
      </c>
      <c r="C84" s="18" t="s">
        <v>960</v>
      </c>
      <c r="D84" s="18" t="s">
        <v>25</v>
      </c>
      <c r="E84" s="19" t="s">
        <v>961</v>
      </c>
      <c r="F84" s="18" t="s">
        <v>85</v>
      </c>
      <c r="G84" s="19">
        <v>26</v>
      </c>
      <c r="H84" s="19">
        <v>30</v>
      </c>
      <c r="I84" s="60">
        <f t="shared" si="1"/>
        <v>56</v>
      </c>
      <c r="J84" s="18" t="s">
        <v>1117</v>
      </c>
      <c r="K84" s="18" t="s">
        <v>807</v>
      </c>
      <c r="L84" s="18" t="s">
        <v>808</v>
      </c>
      <c r="M84" s="18">
        <v>9954275430</v>
      </c>
      <c r="N84" s="18" t="s">
        <v>1118</v>
      </c>
      <c r="O84" s="18" t="s">
        <v>1119</v>
      </c>
      <c r="P84" s="24">
        <v>43643</v>
      </c>
      <c r="Q84" s="18" t="s">
        <v>77</v>
      </c>
      <c r="R84" s="18">
        <v>8</v>
      </c>
      <c r="S84" s="18" t="s">
        <v>233</v>
      </c>
      <c r="T84" s="18"/>
    </row>
    <row r="85" spans="1:20" x14ac:dyDescent="0.3">
      <c r="A85" s="4">
        <v>81</v>
      </c>
      <c r="B85" s="17" t="s">
        <v>62</v>
      </c>
      <c r="C85" s="18" t="s">
        <v>962</v>
      </c>
      <c r="D85" s="18" t="s">
        <v>25</v>
      </c>
      <c r="E85" s="19" t="s">
        <v>963</v>
      </c>
      <c r="F85" s="18" t="s">
        <v>85</v>
      </c>
      <c r="G85" s="19">
        <v>16</v>
      </c>
      <c r="H85" s="19">
        <v>17</v>
      </c>
      <c r="I85" s="60">
        <f t="shared" si="1"/>
        <v>33</v>
      </c>
      <c r="J85" s="18" t="s">
        <v>1120</v>
      </c>
      <c r="K85" s="18" t="s">
        <v>388</v>
      </c>
      <c r="L85" s="18" t="s">
        <v>389</v>
      </c>
      <c r="M85" s="18">
        <v>7399557671</v>
      </c>
      <c r="N85" s="18" t="s">
        <v>1121</v>
      </c>
      <c r="O85" s="18" t="s">
        <v>391</v>
      </c>
      <c r="P85" s="24">
        <v>43643</v>
      </c>
      <c r="Q85" s="18" t="s">
        <v>77</v>
      </c>
      <c r="R85" s="18">
        <v>35</v>
      </c>
      <c r="S85" s="18" t="s">
        <v>233</v>
      </c>
      <c r="T85" s="18"/>
    </row>
    <row r="86" spans="1:20" x14ac:dyDescent="0.3">
      <c r="A86" s="4">
        <v>82</v>
      </c>
      <c r="B86" s="17" t="s">
        <v>63</v>
      </c>
      <c r="C86" s="18" t="s">
        <v>964</v>
      </c>
      <c r="D86" s="18" t="s">
        <v>25</v>
      </c>
      <c r="E86" s="19">
        <v>18302071201</v>
      </c>
      <c r="F86" s="18" t="s">
        <v>85</v>
      </c>
      <c r="G86" s="19">
        <v>60</v>
      </c>
      <c r="H86" s="19">
        <v>64</v>
      </c>
      <c r="I86" s="60">
        <f t="shared" si="1"/>
        <v>124</v>
      </c>
      <c r="J86" s="18" t="s">
        <v>1122</v>
      </c>
      <c r="K86" s="18" t="s">
        <v>317</v>
      </c>
      <c r="L86" s="18" t="s">
        <v>303</v>
      </c>
      <c r="M86" s="18">
        <v>8486172209</v>
      </c>
      <c r="N86" s="18" t="s">
        <v>1123</v>
      </c>
      <c r="O86" s="18" t="s">
        <v>1124</v>
      </c>
      <c r="P86" s="24">
        <v>43643</v>
      </c>
      <c r="Q86" s="18" t="s">
        <v>77</v>
      </c>
      <c r="R86" s="18">
        <v>3</v>
      </c>
      <c r="S86" s="18" t="s">
        <v>238</v>
      </c>
      <c r="T86" s="18"/>
    </row>
    <row r="87" spans="1:20" x14ac:dyDescent="0.3">
      <c r="A87" s="4">
        <v>83</v>
      </c>
      <c r="B87" s="17" t="s">
        <v>62</v>
      </c>
      <c r="C87" s="18" t="s">
        <v>965</v>
      </c>
      <c r="D87" s="18" t="s">
        <v>25</v>
      </c>
      <c r="E87" s="19" t="s">
        <v>966</v>
      </c>
      <c r="F87" s="18" t="s">
        <v>85</v>
      </c>
      <c r="G87" s="19">
        <v>38</v>
      </c>
      <c r="H87" s="19">
        <v>24</v>
      </c>
      <c r="I87" s="60">
        <f t="shared" si="1"/>
        <v>62</v>
      </c>
      <c r="J87" s="18" t="s">
        <v>1125</v>
      </c>
      <c r="K87" s="18" t="s">
        <v>373</v>
      </c>
      <c r="L87" s="18" t="s">
        <v>374</v>
      </c>
      <c r="M87" s="18">
        <v>9707920324</v>
      </c>
      <c r="N87" s="18" t="s">
        <v>1126</v>
      </c>
      <c r="O87" s="18" t="s">
        <v>1127</v>
      </c>
      <c r="P87" s="24">
        <v>43644</v>
      </c>
      <c r="Q87" s="18" t="s">
        <v>232</v>
      </c>
      <c r="R87" s="18">
        <v>26</v>
      </c>
      <c r="S87" s="18" t="s">
        <v>233</v>
      </c>
      <c r="T87" s="18"/>
    </row>
    <row r="88" spans="1:20" x14ac:dyDescent="0.3">
      <c r="A88" s="4">
        <v>84</v>
      </c>
      <c r="B88" s="17" t="s">
        <v>62</v>
      </c>
      <c r="C88" s="18" t="s">
        <v>967</v>
      </c>
      <c r="D88" s="18" t="s">
        <v>25</v>
      </c>
      <c r="E88" s="19" t="s">
        <v>968</v>
      </c>
      <c r="F88" s="18" t="s">
        <v>85</v>
      </c>
      <c r="G88" s="19">
        <v>52</v>
      </c>
      <c r="H88" s="19">
        <v>35</v>
      </c>
      <c r="I88" s="60">
        <f t="shared" si="1"/>
        <v>87</v>
      </c>
      <c r="J88" s="18" t="s">
        <v>1128</v>
      </c>
      <c r="K88" s="18" t="s">
        <v>800</v>
      </c>
      <c r="L88" s="18" t="s">
        <v>740</v>
      </c>
      <c r="M88" s="18">
        <v>8723024558</v>
      </c>
      <c r="N88" s="18" t="s">
        <v>1129</v>
      </c>
      <c r="O88" s="18" t="s">
        <v>1130</v>
      </c>
      <c r="P88" s="24">
        <v>43644</v>
      </c>
      <c r="Q88" s="18" t="s">
        <v>232</v>
      </c>
      <c r="R88" s="18">
        <v>10</v>
      </c>
      <c r="S88" s="18" t="s">
        <v>233</v>
      </c>
      <c r="T88" s="18"/>
    </row>
    <row r="89" spans="1:20" x14ac:dyDescent="0.3">
      <c r="A89" s="4">
        <v>85</v>
      </c>
      <c r="B89" s="17" t="s">
        <v>62</v>
      </c>
      <c r="C89" s="18" t="s">
        <v>969</v>
      </c>
      <c r="D89" s="18" t="s">
        <v>25</v>
      </c>
      <c r="E89" s="19" t="s">
        <v>970</v>
      </c>
      <c r="F89" s="18" t="s">
        <v>85</v>
      </c>
      <c r="G89" s="19">
        <v>41</v>
      </c>
      <c r="H89" s="19">
        <v>45</v>
      </c>
      <c r="I89" s="60">
        <f t="shared" si="1"/>
        <v>86</v>
      </c>
      <c r="J89" s="18" t="s">
        <v>1131</v>
      </c>
      <c r="K89" s="18" t="s">
        <v>800</v>
      </c>
      <c r="L89" s="18" t="s">
        <v>740</v>
      </c>
      <c r="M89" s="18">
        <v>8723024558</v>
      </c>
      <c r="N89" s="18" t="s">
        <v>1129</v>
      </c>
      <c r="O89" s="18" t="s">
        <v>1132</v>
      </c>
      <c r="P89" s="24">
        <v>43644</v>
      </c>
      <c r="Q89" s="18" t="s">
        <v>232</v>
      </c>
      <c r="R89" s="18">
        <v>10</v>
      </c>
      <c r="S89" s="18" t="s">
        <v>233</v>
      </c>
      <c r="T89" s="18"/>
    </row>
    <row r="90" spans="1:20" x14ac:dyDescent="0.3">
      <c r="A90" s="4">
        <v>86</v>
      </c>
      <c r="B90" s="17" t="s">
        <v>63</v>
      </c>
      <c r="C90" s="18" t="s">
        <v>971</v>
      </c>
      <c r="D90" s="18" t="s">
        <v>25</v>
      </c>
      <c r="E90" s="19" t="s">
        <v>972</v>
      </c>
      <c r="F90" s="18" t="s">
        <v>85</v>
      </c>
      <c r="G90" s="19">
        <v>30</v>
      </c>
      <c r="H90" s="19">
        <v>26</v>
      </c>
      <c r="I90" s="60">
        <f t="shared" si="1"/>
        <v>56</v>
      </c>
      <c r="J90" s="18" t="s">
        <v>1133</v>
      </c>
      <c r="K90" s="18" t="s">
        <v>317</v>
      </c>
      <c r="L90" s="18" t="s">
        <v>303</v>
      </c>
      <c r="M90" s="18">
        <v>8486172209</v>
      </c>
      <c r="N90" s="18" t="s">
        <v>1134</v>
      </c>
      <c r="O90" s="18" t="s">
        <v>1135</v>
      </c>
      <c r="P90" s="24">
        <v>43644</v>
      </c>
      <c r="Q90" s="18" t="s">
        <v>232</v>
      </c>
      <c r="R90" s="18">
        <v>5</v>
      </c>
      <c r="S90" s="18" t="s">
        <v>238</v>
      </c>
      <c r="T90" s="18"/>
    </row>
    <row r="91" spans="1:20" x14ac:dyDescent="0.3">
      <c r="A91" s="4">
        <v>87</v>
      </c>
      <c r="B91" s="17" t="s">
        <v>63</v>
      </c>
      <c r="C91" s="18" t="s">
        <v>973</v>
      </c>
      <c r="D91" s="18" t="s">
        <v>25</v>
      </c>
      <c r="E91" s="19" t="s">
        <v>974</v>
      </c>
      <c r="F91" s="18" t="s">
        <v>85</v>
      </c>
      <c r="G91" s="19">
        <v>35</v>
      </c>
      <c r="H91" s="19">
        <v>24</v>
      </c>
      <c r="I91" s="60">
        <f t="shared" si="1"/>
        <v>59</v>
      </c>
      <c r="J91" s="18" t="s">
        <v>1136</v>
      </c>
      <c r="K91" s="18" t="s">
        <v>317</v>
      </c>
      <c r="L91" s="18" t="s">
        <v>303</v>
      </c>
      <c r="M91" s="18">
        <v>8486172209</v>
      </c>
      <c r="N91" s="18" t="s">
        <v>653</v>
      </c>
      <c r="O91" s="18" t="s">
        <v>1137</v>
      </c>
      <c r="P91" s="24">
        <v>43644</v>
      </c>
      <c r="Q91" s="18" t="s">
        <v>232</v>
      </c>
      <c r="R91" s="18">
        <v>5</v>
      </c>
      <c r="S91" s="18" t="s">
        <v>238</v>
      </c>
      <c r="T91" s="18"/>
    </row>
    <row r="92" spans="1:20" x14ac:dyDescent="0.3">
      <c r="A92" s="4">
        <v>88</v>
      </c>
      <c r="B92" s="17" t="s">
        <v>62</v>
      </c>
      <c r="C92" s="18" t="s">
        <v>975</v>
      </c>
      <c r="D92" s="18" t="s">
        <v>25</v>
      </c>
      <c r="E92" s="19" t="s">
        <v>976</v>
      </c>
      <c r="F92" s="18" t="s">
        <v>85</v>
      </c>
      <c r="G92" s="19">
        <v>50</v>
      </c>
      <c r="H92" s="19">
        <v>75</v>
      </c>
      <c r="I92" s="60">
        <f t="shared" si="1"/>
        <v>125</v>
      </c>
      <c r="J92" s="18" t="s">
        <v>1138</v>
      </c>
      <c r="K92" s="18" t="s">
        <v>800</v>
      </c>
      <c r="L92" s="18" t="s">
        <v>740</v>
      </c>
      <c r="M92" s="18">
        <v>8723024558</v>
      </c>
      <c r="N92" s="18" t="s">
        <v>1139</v>
      </c>
      <c r="O92" s="18" t="s">
        <v>1140</v>
      </c>
      <c r="P92" s="24">
        <v>43645</v>
      </c>
      <c r="Q92" s="18" t="s">
        <v>239</v>
      </c>
      <c r="R92" s="18">
        <v>10</v>
      </c>
      <c r="S92" s="18" t="s">
        <v>233</v>
      </c>
      <c r="T92" s="18"/>
    </row>
    <row r="93" spans="1:20" ht="33" x14ac:dyDescent="0.3">
      <c r="A93" s="4">
        <v>89</v>
      </c>
      <c r="B93" s="17" t="s">
        <v>62</v>
      </c>
      <c r="C93" s="18" t="s">
        <v>977</v>
      </c>
      <c r="D93" s="18" t="s">
        <v>25</v>
      </c>
      <c r="E93" s="19" t="s">
        <v>978</v>
      </c>
      <c r="F93" s="18" t="s">
        <v>85</v>
      </c>
      <c r="G93" s="19">
        <v>22</v>
      </c>
      <c r="H93" s="19">
        <v>19</v>
      </c>
      <c r="I93" s="60">
        <f t="shared" si="1"/>
        <v>41</v>
      </c>
      <c r="J93" s="18" t="s">
        <v>1141</v>
      </c>
      <c r="K93" s="18" t="s">
        <v>800</v>
      </c>
      <c r="L93" s="18" t="s">
        <v>740</v>
      </c>
      <c r="M93" s="18">
        <v>8723024558</v>
      </c>
      <c r="N93" s="18" t="s">
        <v>1142</v>
      </c>
      <c r="O93" s="18" t="s">
        <v>1143</v>
      </c>
      <c r="P93" s="24">
        <v>43645</v>
      </c>
      <c r="Q93" s="18" t="s">
        <v>239</v>
      </c>
      <c r="R93" s="18">
        <v>10</v>
      </c>
      <c r="S93" s="18" t="s">
        <v>233</v>
      </c>
      <c r="T93" s="18"/>
    </row>
    <row r="94" spans="1:20" x14ac:dyDescent="0.3">
      <c r="A94" s="4">
        <v>90</v>
      </c>
      <c r="B94" s="17" t="s">
        <v>63</v>
      </c>
      <c r="C94" s="18" t="s">
        <v>979</v>
      </c>
      <c r="D94" s="18" t="s">
        <v>25</v>
      </c>
      <c r="E94" s="19" t="s">
        <v>980</v>
      </c>
      <c r="F94" s="18" t="s">
        <v>85</v>
      </c>
      <c r="G94" s="19">
        <v>19</v>
      </c>
      <c r="H94" s="19">
        <v>30</v>
      </c>
      <c r="I94" s="60">
        <f t="shared" si="1"/>
        <v>49</v>
      </c>
      <c r="J94" s="18" t="s">
        <v>1144</v>
      </c>
      <c r="K94" s="18" t="s">
        <v>317</v>
      </c>
      <c r="L94" s="18" t="s">
        <v>303</v>
      </c>
      <c r="M94" s="18">
        <v>8486172209</v>
      </c>
      <c r="N94" s="18" t="s">
        <v>1145</v>
      </c>
      <c r="O94" s="18" t="s">
        <v>1146</v>
      </c>
      <c r="P94" s="24">
        <v>43645</v>
      </c>
      <c r="Q94" s="18" t="s">
        <v>239</v>
      </c>
      <c r="R94" s="18">
        <v>3</v>
      </c>
      <c r="S94" s="18" t="s">
        <v>238</v>
      </c>
      <c r="T94" s="18"/>
    </row>
    <row r="95" spans="1:20" x14ac:dyDescent="0.3">
      <c r="A95" s="4">
        <v>91</v>
      </c>
      <c r="B95" s="17" t="s">
        <v>63</v>
      </c>
      <c r="C95" s="18" t="s">
        <v>981</v>
      </c>
      <c r="D95" s="18" t="s">
        <v>25</v>
      </c>
      <c r="E95" s="19" t="s">
        <v>982</v>
      </c>
      <c r="F95" s="18" t="s">
        <v>85</v>
      </c>
      <c r="G95" s="19">
        <v>36</v>
      </c>
      <c r="H95" s="19">
        <v>37</v>
      </c>
      <c r="I95" s="60">
        <f t="shared" si="1"/>
        <v>73</v>
      </c>
      <c r="J95" s="18" t="s">
        <v>1147</v>
      </c>
      <c r="K95" s="18" t="s">
        <v>317</v>
      </c>
      <c r="L95" s="18" t="s">
        <v>303</v>
      </c>
      <c r="M95" s="18">
        <v>8486172209</v>
      </c>
      <c r="N95" s="18" t="s">
        <v>1145</v>
      </c>
      <c r="O95" s="18" t="s">
        <v>1146</v>
      </c>
      <c r="P95" s="24">
        <v>43645</v>
      </c>
      <c r="Q95" s="18" t="s">
        <v>239</v>
      </c>
      <c r="R95" s="18">
        <v>3</v>
      </c>
      <c r="S95" s="18" t="s">
        <v>238</v>
      </c>
      <c r="T95" s="18"/>
    </row>
    <row r="96" spans="1:20" x14ac:dyDescent="0.3">
      <c r="A96" s="4">
        <v>92</v>
      </c>
      <c r="B96" s="17"/>
      <c r="C96" s="18"/>
      <c r="D96" s="18"/>
      <c r="E96" s="19"/>
      <c r="F96" s="18"/>
      <c r="G96" s="19"/>
      <c r="H96" s="19"/>
      <c r="I96" s="60">
        <f t="shared" si="1"/>
        <v>0</v>
      </c>
      <c r="J96" s="18"/>
      <c r="K96" s="18"/>
      <c r="L96" s="18"/>
      <c r="M96" s="18"/>
      <c r="N96" s="18"/>
      <c r="O96" s="18"/>
      <c r="P96" s="24">
        <v>43646</v>
      </c>
      <c r="Q96" s="18" t="s">
        <v>258</v>
      </c>
      <c r="R96" s="18"/>
      <c r="S96" s="18"/>
      <c r="T96" s="18" t="s">
        <v>259</v>
      </c>
    </row>
    <row r="97" spans="1:20" x14ac:dyDescent="0.3">
      <c r="A97" s="4">
        <v>93</v>
      </c>
      <c r="B97" s="17"/>
      <c r="C97" s="18"/>
      <c r="D97" s="18"/>
      <c r="E97" s="19"/>
      <c r="F97" s="18"/>
      <c r="G97" s="19"/>
      <c r="H97" s="19"/>
      <c r="I97" s="60">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60">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60">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x14ac:dyDescent="0.3">
      <c r="A165" s="21" t="s">
        <v>11</v>
      </c>
      <c r="B165" s="39"/>
      <c r="C165" s="21">
        <f>COUNTIFS(C5:C164,"*")</f>
        <v>86</v>
      </c>
      <c r="D165" s="21"/>
      <c r="E165" s="13"/>
      <c r="F165" s="21"/>
      <c r="G165" s="61">
        <f>SUM(G5:G164)</f>
        <v>3272</v>
      </c>
      <c r="H165" s="61">
        <f>SUM(H5:H164)</f>
        <v>3160</v>
      </c>
      <c r="I165" s="61">
        <f>SUM(I5:I164)</f>
        <v>6432</v>
      </c>
      <c r="J165" s="21"/>
      <c r="K165" s="21"/>
      <c r="L165" s="21"/>
      <c r="M165" s="21"/>
      <c r="N165" s="21"/>
      <c r="O165" s="21"/>
      <c r="P165" s="14"/>
      <c r="Q165" s="21"/>
      <c r="R165" s="21"/>
      <c r="S165" s="21"/>
      <c r="T165" s="12"/>
    </row>
    <row r="166" spans="1:20" x14ac:dyDescent="0.3">
      <c r="A166" s="44" t="s">
        <v>62</v>
      </c>
      <c r="B166" s="10">
        <f>COUNTIF(B$5:B$164,"Team 1")</f>
        <v>42</v>
      </c>
      <c r="C166" s="44" t="s">
        <v>25</v>
      </c>
      <c r="D166" s="10">
        <f>COUNTIF(D5:D164,"Anganwadi")</f>
        <v>50</v>
      </c>
    </row>
    <row r="167" spans="1:20" x14ac:dyDescent="0.3">
      <c r="A167" s="44" t="s">
        <v>63</v>
      </c>
      <c r="B167" s="10">
        <f>COUNTIF(B$6:B$164,"Team 2")</f>
        <v>42</v>
      </c>
      <c r="C167" s="44" t="s">
        <v>23</v>
      </c>
      <c r="D167" s="10">
        <f>COUNTIF(D5:D164,"School")</f>
        <v>29</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M5" activePane="bottomRight" state="frozen"/>
      <selection pane="topRight" activeCell="C1" sqref="C1"/>
      <selection pane="bottomLeft" activeCell="A5" sqref="A5"/>
      <selection pane="bottomRight" activeCell="R99" sqref="R99"/>
    </sheetView>
  </sheetViews>
  <sheetFormatPr defaultRowHeight="16.5" x14ac:dyDescent="0.3"/>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x14ac:dyDescent="0.3">
      <c r="A1" s="126" t="s">
        <v>70</v>
      </c>
      <c r="B1" s="126"/>
      <c r="C1" s="126"/>
      <c r="D1" s="56"/>
      <c r="E1" s="56"/>
      <c r="F1" s="56"/>
      <c r="G1" s="56"/>
      <c r="H1" s="56"/>
      <c r="I1" s="56"/>
      <c r="J1" s="56"/>
      <c r="K1" s="56"/>
      <c r="L1" s="56"/>
      <c r="M1" s="128"/>
      <c r="N1" s="128"/>
      <c r="O1" s="128"/>
      <c r="P1" s="128"/>
      <c r="Q1" s="128"/>
      <c r="R1" s="128"/>
      <c r="S1" s="128"/>
      <c r="T1" s="128"/>
    </row>
    <row r="2" spans="1:20" x14ac:dyDescent="0.3">
      <c r="A2" s="120" t="s">
        <v>59</v>
      </c>
      <c r="B2" s="121"/>
      <c r="C2" s="121"/>
      <c r="D2" s="25">
        <v>43647</v>
      </c>
      <c r="E2" s="22"/>
      <c r="F2" s="22"/>
      <c r="G2" s="22"/>
      <c r="H2" s="22"/>
      <c r="I2" s="22"/>
      <c r="J2" s="22"/>
      <c r="K2" s="22"/>
      <c r="L2" s="22"/>
      <c r="M2" s="22"/>
      <c r="N2" s="22"/>
      <c r="O2" s="22"/>
      <c r="P2" s="22"/>
      <c r="Q2" s="22"/>
      <c r="R2" s="22"/>
      <c r="S2" s="22"/>
    </row>
    <row r="3" spans="1:20" ht="24" customHeight="1" x14ac:dyDescent="0.3">
      <c r="A3" s="122" t="s">
        <v>14</v>
      </c>
      <c r="B3" s="118" t="s">
        <v>61</v>
      </c>
      <c r="C3" s="123" t="s">
        <v>7</v>
      </c>
      <c r="D3" s="123" t="s">
        <v>55</v>
      </c>
      <c r="E3" s="123" t="s">
        <v>16</v>
      </c>
      <c r="F3" s="124" t="s">
        <v>17</v>
      </c>
      <c r="G3" s="123" t="s">
        <v>8</v>
      </c>
      <c r="H3" s="123"/>
      <c r="I3" s="123"/>
      <c r="J3" s="123" t="s">
        <v>31</v>
      </c>
      <c r="K3" s="118" t="s">
        <v>33</v>
      </c>
      <c r="L3" s="118" t="s">
        <v>50</v>
      </c>
      <c r="M3" s="118" t="s">
        <v>51</v>
      </c>
      <c r="N3" s="118" t="s">
        <v>34</v>
      </c>
      <c r="O3" s="118" t="s">
        <v>35</v>
      </c>
      <c r="P3" s="122" t="s">
        <v>54</v>
      </c>
      <c r="Q3" s="123" t="s">
        <v>52</v>
      </c>
      <c r="R3" s="123" t="s">
        <v>32</v>
      </c>
      <c r="S3" s="123" t="s">
        <v>53</v>
      </c>
      <c r="T3" s="123" t="s">
        <v>13</v>
      </c>
    </row>
    <row r="4" spans="1:20" ht="25.5" customHeight="1" x14ac:dyDescent="0.3">
      <c r="A4" s="122"/>
      <c r="B4" s="125"/>
      <c r="C4" s="123"/>
      <c r="D4" s="123"/>
      <c r="E4" s="123"/>
      <c r="F4" s="124"/>
      <c r="G4" s="23" t="s">
        <v>9</v>
      </c>
      <c r="H4" s="23" t="s">
        <v>10</v>
      </c>
      <c r="I4" s="23" t="s">
        <v>11</v>
      </c>
      <c r="J4" s="123"/>
      <c r="K4" s="119"/>
      <c r="L4" s="119"/>
      <c r="M4" s="119"/>
      <c r="N4" s="119"/>
      <c r="O4" s="119"/>
      <c r="P4" s="122"/>
      <c r="Q4" s="122"/>
      <c r="R4" s="123"/>
      <c r="S4" s="123"/>
      <c r="T4" s="123"/>
    </row>
    <row r="5" spans="1:20" x14ac:dyDescent="0.3">
      <c r="A5" s="4">
        <v>1</v>
      </c>
      <c r="B5" s="17" t="s">
        <v>62</v>
      </c>
      <c r="C5" s="48" t="s">
        <v>1148</v>
      </c>
      <c r="D5" s="48" t="s">
        <v>25</v>
      </c>
      <c r="E5" s="19" t="s">
        <v>1149</v>
      </c>
      <c r="F5" s="48" t="s">
        <v>85</v>
      </c>
      <c r="G5" s="19">
        <v>51</v>
      </c>
      <c r="H5" s="19">
        <v>42</v>
      </c>
      <c r="I5" s="60">
        <f>SUM(G5:H5)</f>
        <v>93</v>
      </c>
      <c r="J5" s="48" t="s">
        <v>1320</v>
      </c>
      <c r="K5" s="48" t="s">
        <v>800</v>
      </c>
      <c r="L5" s="48" t="s">
        <v>740</v>
      </c>
      <c r="M5" s="48">
        <v>8723024558</v>
      </c>
      <c r="N5" s="48" t="s">
        <v>1321</v>
      </c>
      <c r="O5" s="48" t="s">
        <v>1322</v>
      </c>
      <c r="P5" s="49">
        <v>43647</v>
      </c>
      <c r="Q5" s="48" t="s">
        <v>74</v>
      </c>
      <c r="R5" s="48">
        <v>10</v>
      </c>
      <c r="S5" s="18" t="s">
        <v>233</v>
      </c>
      <c r="T5" s="18"/>
    </row>
    <row r="6" spans="1:20" x14ac:dyDescent="0.3">
      <c r="A6" s="4">
        <v>2</v>
      </c>
      <c r="B6" s="17" t="s">
        <v>62</v>
      </c>
      <c r="C6" s="48" t="s">
        <v>1150</v>
      </c>
      <c r="D6" s="48" t="s">
        <v>25</v>
      </c>
      <c r="E6" s="19" t="s">
        <v>1151</v>
      </c>
      <c r="F6" s="48" t="s">
        <v>85</v>
      </c>
      <c r="G6" s="19">
        <v>58</v>
      </c>
      <c r="H6" s="19">
        <v>43</v>
      </c>
      <c r="I6" s="60">
        <f t="shared" ref="I6:I69" si="0">SUM(G6:H6)</f>
        <v>101</v>
      </c>
      <c r="J6" s="48" t="s">
        <v>1323</v>
      </c>
      <c r="K6" s="48" t="s">
        <v>800</v>
      </c>
      <c r="L6" s="48" t="s">
        <v>740</v>
      </c>
      <c r="M6" s="48">
        <v>8723024558</v>
      </c>
      <c r="N6" s="48" t="s">
        <v>1324</v>
      </c>
      <c r="O6" s="48" t="s">
        <v>1325</v>
      </c>
      <c r="P6" s="49">
        <v>43647</v>
      </c>
      <c r="Q6" s="48" t="s">
        <v>74</v>
      </c>
      <c r="R6" s="48">
        <v>10</v>
      </c>
      <c r="S6" s="18" t="s">
        <v>233</v>
      </c>
      <c r="T6" s="18"/>
    </row>
    <row r="7" spans="1:20" x14ac:dyDescent="0.3">
      <c r="A7" s="4">
        <v>3</v>
      </c>
      <c r="B7" s="17" t="s">
        <v>63</v>
      </c>
      <c r="C7" s="48" t="s">
        <v>1152</v>
      </c>
      <c r="D7" s="48" t="s">
        <v>25</v>
      </c>
      <c r="E7" s="19" t="s">
        <v>1153</v>
      </c>
      <c r="F7" s="48" t="s">
        <v>85</v>
      </c>
      <c r="G7" s="19">
        <v>20</v>
      </c>
      <c r="H7" s="19">
        <v>17</v>
      </c>
      <c r="I7" s="60">
        <f t="shared" si="0"/>
        <v>37</v>
      </c>
      <c r="J7" s="48" t="s">
        <v>1326</v>
      </c>
      <c r="K7" s="48" t="s">
        <v>800</v>
      </c>
      <c r="L7" s="48" t="s">
        <v>1093</v>
      </c>
      <c r="M7" s="48">
        <v>7576021545</v>
      </c>
      <c r="N7" s="48" t="s">
        <v>1327</v>
      </c>
      <c r="O7" s="48" t="s">
        <v>1328</v>
      </c>
      <c r="P7" s="49">
        <v>43647</v>
      </c>
      <c r="Q7" s="48" t="s">
        <v>74</v>
      </c>
      <c r="R7" s="48">
        <v>10</v>
      </c>
      <c r="S7" s="18" t="s">
        <v>238</v>
      </c>
      <c r="T7" s="18"/>
    </row>
    <row r="8" spans="1:20" x14ac:dyDescent="0.3">
      <c r="A8" s="4">
        <v>4</v>
      </c>
      <c r="B8" s="17" t="s">
        <v>63</v>
      </c>
      <c r="C8" s="48" t="s">
        <v>1154</v>
      </c>
      <c r="D8" s="48" t="s">
        <v>25</v>
      </c>
      <c r="E8" s="19" t="s">
        <v>1155</v>
      </c>
      <c r="F8" s="48" t="s">
        <v>85</v>
      </c>
      <c r="G8" s="19">
        <v>55</v>
      </c>
      <c r="H8" s="19">
        <v>49</v>
      </c>
      <c r="I8" s="60">
        <f t="shared" si="0"/>
        <v>104</v>
      </c>
      <c r="J8" s="17" t="s">
        <v>1329</v>
      </c>
      <c r="K8" s="48" t="s">
        <v>317</v>
      </c>
      <c r="L8" s="48" t="s">
        <v>303</v>
      </c>
      <c r="M8" s="48">
        <v>8486172209</v>
      </c>
      <c r="N8" s="48" t="s">
        <v>1330</v>
      </c>
      <c r="O8" s="48" t="s">
        <v>1331</v>
      </c>
      <c r="P8" s="49">
        <v>43647</v>
      </c>
      <c r="Q8" s="48" t="s">
        <v>74</v>
      </c>
      <c r="R8" s="48">
        <v>3</v>
      </c>
      <c r="S8" s="18" t="s">
        <v>238</v>
      </c>
      <c r="T8" s="18"/>
    </row>
    <row r="9" spans="1:20" x14ac:dyDescent="0.3">
      <c r="A9" s="4">
        <v>5</v>
      </c>
      <c r="B9" s="17" t="s">
        <v>62</v>
      </c>
      <c r="C9" s="48" t="s">
        <v>1156</v>
      </c>
      <c r="D9" s="48" t="s">
        <v>25</v>
      </c>
      <c r="E9" s="19" t="s">
        <v>1157</v>
      </c>
      <c r="F9" s="48" t="s">
        <v>85</v>
      </c>
      <c r="G9" s="19">
        <v>26</v>
      </c>
      <c r="H9" s="19">
        <v>24</v>
      </c>
      <c r="I9" s="60">
        <f t="shared" si="0"/>
        <v>50</v>
      </c>
      <c r="J9" s="48" t="s">
        <v>1332</v>
      </c>
      <c r="K9" s="48" t="s">
        <v>1333</v>
      </c>
      <c r="L9" s="48" t="s">
        <v>770</v>
      </c>
      <c r="M9" s="48">
        <v>7399803578</v>
      </c>
      <c r="N9" s="48" t="s">
        <v>269</v>
      </c>
      <c r="O9" s="48" t="s">
        <v>1334</v>
      </c>
      <c r="P9" s="49">
        <v>43648</v>
      </c>
      <c r="Q9" s="48" t="s">
        <v>75</v>
      </c>
      <c r="R9" s="48">
        <v>26</v>
      </c>
      <c r="S9" s="18" t="s">
        <v>233</v>
      </c>
      <c r="T9" s="18"/>
    </row>
    <row r="10" spans="1:20" x14ac:dyDescent="0.3">
      <c r="A10" s="4">
        <v>6</v>
      </c>
      <c r="B10" s="17" t="s">
        <v>62</v>
      </c>
      <c r="C10" s="48" t="s">
        <v>1158</v>
      </c>
      <c r="D10" s="48" t="s">
        <v>25</v>
      </c>
      <c r="E10" s="19" t="s">
        <v>1159</v>
      </c>
      <c r="F10" s="48" t="s">
        <v>85</v>
      </c>
      <c r="G10" s="19">
        <v>42</v>
      </c>
      <c r="H10" s="19">
        <v>46</v>
      </c>
      <c r="I10" s="60">
        <f t="shared" si="0"/>
        <v>88</v>
      </c>
      <c r="J10" s="48" t="s">
        <v>1335</v>
      </c>
      <c r="K10" s="48" t="s">
        <v>1333</v>
      </c>
      <c r="L10" s="48" t="s">
        <v>770</v>
      </c>
      <c r="M10" s="48">
        <v>7399803578</v>
      </c>
      <c r="N10" s="48" t="s">
        <v>1336</v>
      </c>
      <c r="O10" s="48" t="s">
        <v>1337</v>
      </c>
      <c r="P10" s="49">
        <v>43648</v>
      </c>
      <c r="Q10" s="48" t="s">
        <v>75</v>
      </c>
      <c r="R10" s="48">
        <v>26</v>
      </c>
      <c r="S10" s="18" t="s">
        <v>233</v>
      </c>
      <c r="T10" s="18"/>
    </row>
    <row r="11" spans="1:20" x14ac:dyDescent="0.3">
      <c r="A11" s="4">
        <v>7</v>
      </c>
      <c r="B11" s="17" t="s">
        <v>63</v>
      </c>
      <c r="C11" s="58" t="s">
        <v>1160</v>
      </c>
      <c r="D11" s="58" t="s">
        <v>25</v>
      </c>
      <c r="E11" s="17" t="s">
        <v>1161</v>
      </c>
      <c r="F11" s="58" t="s">
        <v>85</v>
      </c>
      <c r="G11" s="17">
        <v>59</v>
      </c>
      <c r="H11" s="17">
        <v>69</v>
      </c>
      <c r="I11" s="60">
        <f t="shared" si="0"/>
        <v>128</v>
      </c>
      <c r="J11" s="58" t="s">
        <v>1338</v>
      </c>
      <c r="K11" s="58" t="s">
        <v>261</v>
      </c>
      <c r="L11" s="58" t="s">
        <v>230</v>
      </c>
      <c r="M11" s="58">
        <v>8723025749</v>
      </c>
      <c r="N11" s="58" t="s">
        <v>1339</v>
      </c>
      <c r="O11" s="58" t="s">
        <v>1340</v>
      </c>
      <c r="P11" s="49">
        <v>43648</v>
      </c>
      <c r="Q11" s="48" t="s">
        <v>75</v>
      </c>
      <c r="R11" s="48">
        <v>22</v>
      </c>
      <c r="S11" s="18" t="s">
        <v>238</v>
      </c>
      <c r="T11" s="18"/>
    </row>
    <row r="12" spans="1:20" x14ac:dyDescent="0.3">
      <c r="A12" s="4">
        <v>8</v>
      </c>
      <c r="B12" s="17" t="s">
        <v>62</v>
      </c>
      <c r="C12" s="48" t="s">
        <v>1162</v>
      </c>
      <c r="D12" s="48" t="s">
        <v>25</v>
      </c>
      <c r="E12" s="19" t="s">
        <v>1163</v>
      </c>
      <c r="F12" s="48" t="s">
        <v>85</v>
      </c>
      <c r="G12" s="19">
        <v>60</v>
      </c>
      <c r="H12" s="19">
        <v>35</v>
      </c>
      <c r="I12" s="60">
        <f t="shared" si="0"/>
        <v>95</v>
      </c>
      <c r="J12" s="48" t="s">
        <v>1341</v>
      </c>
      <c r="K12" s="48" t="s">
        <v>1333</v>
      </c>
      <c r="L12" s="48" t="s">
        <v>374</v>
      </c>
      <c r="M12" s="48">
        <v>9707920324</v>
      </c>
      <c r="N12" s="48" t="s">
        <v>1342</v>
      </c>
      <c r="O12" s="48"/>
      <c r="P12" s="49">
        <v>43649</v>
      </c>
      <c r="Q12" s="48" t="s">
        <v>76</v>
      </c>
      <c r="R12" s="48">
        <v>26</v>
      </c>
      <c r="S12" s="18" t="s">
        <v>233</v>
      </c>
      <c r="T12" s="18"/>
    </row>
    <row r="13" spans="1:20" x14ac:dyDescent="0.3">
      <c r="A13" s="4">
        <v>9</v>
      </c>
      <c r="B13" s="17" t="s">
        <v>62</v>
      </c>
      <c r="C13" s="48" t="s">
        <v>1164</v>
      </c>
      <c r="D13" s="48" t="s">
        <v>25</v>
      </c>
      <c r="E13" s="19" t="s">
        <v>1165</v>
      </c>
      <c r="F13" s="48" t="s">
        <v>85</v>
      </c>
      <c r="G13" s="19">
        <v>10</v>
      </c>
      <c r="H13" s="19">
        <v>10</v>
      </c>
      <c r="I13" s="60">
        <f t="shared" si="0"/>
        <v>20</v>
      </c>
      <c r="J13" s="48" t="s">
        <v>1343</v>
      </c>
      <c r="K13" s="48" t="s">
        <v>1333</v>
      </c>
      <c r="L13" s="48" t="s">
        <v>770</v>
      </c>
      <c r="M13" s="48">
        <v>7399803578</v>
      </c>
      <c r="N13" s="48" t="s">
        <v>1344</v>
      </c>
      <c r="O13" s="48"/>
      <c r="P13" s="49">
        <v>43649</v>
      </c>
      <c r="Q13" s="48" t="s">
        <v>76</v>
      </c>
      <c r="R13" s="48">
        <v>26</v>
      </c>
      <c r="S13" s="18" t="s">
        <v>233</v>
      </c>
      <c r="T13" s="18"/>
    </row>
    <row r="14" spans="1:20" x14ac:dyDescent="0.3">
      <c r="A14" s="4">
        <v>10</v>
      </c>
      <c r="B14" s="17" t="s">
        <v>63</v>
      </c>
      <c r="C14" s="48" t="s">
        <v>1166</v>
      </c>
      <c r="D14" s="48" t="s">
        <v>25</v>
      </c>
      <c r="E14" s="19" t="s">
        <v>1167</v>
      </c>
      <c r="F14" s="48" t="s">
        <v>85</v>
      </c>
      <c r="G14" s="19">
        <v>70</v>
      </c>
      <c r="H14" s="19">
        <v>59</v>
      </c>
      <c r="I14" s="60">
        <f t="shared" si="0"/>
        <v>129</v>
      </c>
      <c r="J14" s="48" t="s">
        <v>1345</v>
      </c>
      <c r="K14" s="48" t="s">
        <v>261</v>
      </c>
      <c r="L14" s="48" t="s">
        <v>230</v>
      </c>
      <c r="M14" s="48" t="s">
        <v>282</v>
      </c>
      <c r="N14" s="48" t="s">
        <v>1346</v>
      </c>
      <c r="O14" s="48" t="s">
        <v>1340</v>
      </c>
      <c r="P14" s="49">
        <v>43649</v>
      </c>
      <c r="Q14" s="48" t="s">
        <v>76</v>
      </c>
      <c r="R14" s="48">
        <v>22</v>
      </c>
      <c r="S14" s="18" t="s">
        <v>238</v>
      </c>
      <c r="T14" s="18"/>
    </row>
    <row r="15" spans="1:20" x14ac:dyDescent="0.3">
      <c r="A15" s="4">
        <v>11</v>
      </c>
      <c r="B15" s="17" t="s">
        <v>62</v>
      </c>
      <c r="C15" s="48" t="s">
        <v>1168</v>
      </c>
      <c r="D15" s="48" t="s">
        <v>25</v>
      </c>
      <c r="E15" s="19" t="s">
        <v>1169</v>
      </c>
      <c r="F15" s="48" t="s">
        <v>85</v>
      </c>
      <c r="G15" s="19">
        <v>28</v>
      </c>
      <c r="H15" s="19">
        <v>20</v>
      </c>
      <c r="I15" s="60">
        <f t="shared" si="0"/>
        <v>48</v>
      </c>
      <c r="J15" s="48" t="s">
        <v>1347</v>
      </c>
      <c r="K15" s="48" t="s">
        <v>247</v>
      </c>
      <c r="L15" s="48" t="s">
        <v>248</v>
      </c>
      <c r="M15" s="48">
        <v>9954505052</v>
      </c>
      <c r="N15" s="48" t="s">
        <v>649</v>
      </c>
      <c r="O15" s="48" t="s">
        <v>751</v>
      </c>
      <c r="P15" s="49">
        <v>43650</v>
      </c>
      <c r="Q15" s="48" t="s">
        <v>77</v>
      </c>
      <c r="R15" s="48">
        <v>38</v>
      </c>
      <c r="S15" s="18" t="s">
        <v>233</v>
      </c>
      <c r="T15" s="18"/>
    </row>
    <row r="16" spans="1:20" x14ac:dyDescent="0.3">
      <c r="A16" s="4">
        <v>12</v>
      </c>
      <c r="B16" s="17" t="s">
        <v>62</v>
      </c>
      <c r="C16" s="48" t="s">
        <v>1170</v>
      </c>
      <c r="D16" s="48" t="s">
        <v>25</v>
      </c>
      <c r="E16" s="19" t="s">
        <v>1171</v>
      </c>
      <c r="F16" s="48" t="s">
        <v>85</v>
      </c>
      <c r="G16" s="19">
        <v>14</v>
      </c>
      <c r="H16" s="19">
        <v>13</v>
      </c>
      <c r="I16" s="60">
        <f t="shared" si="0"/>
        <v>27</v>
      </c>
      <c r="J16" s="48" t="s">
        <v>1348</v>
      </c>
      <c r="K16" s="48" t="s">
        <v>1080</v>
      </c>
      <c r="L16" s="48" t="s">
        <v>1013</v>
      </c>
      <c r="M16" s="48">
        <v>8011959174</v>
      </c>
      <c r="N16" s="48" t="s">
        <v>1021</v>
      </c>
      <c r="O16" s="48" t="s">
        <v>1086</v>
      </c>
      <c r="P16" s="49">
        <v>43650</v>
      </c>
      <c r="Q16" s="48" t="s">
        <v>77</v>
      </c>
      <c r="R16" s="48">
        <v>42</v>
      </c>
      <c r="S16" s="18" t="s">
        <v>233</v>
      </c>
      <c r="T16" s="18"/>
    </row>
    <row r="17" spans="1:20" x14ac:dyDescent="0.3">
      <c r="A17" s="4">
        <v>13</v>
      </c>
      <c r="B17" s="17" t="s">
        <v>62</v>
      </c>
      <c r="C17" s="48" t="s">
        <v>1172</v>
      </c>
      <c r="D17" s="48" t="s">
        <v>25</v>
      </c>
      <c r="E17" s="19" t="s">
        <v>1173</v>
      </c>
      <c r="F17" s="48" t="s">
        <v>85</v>
      </c>
      <c r="G17" s="19">
        <v>25</v>
      </c>
      <c r="H17" s="19">
        <v>29</v>
      </c>
      <c r="I17" s="60">
        <f t="shared" si="0"/>
        <v>54</v>
      </c>
      <c r="J17" s="48" t="s">
        <v>1349</v>
      </c>
      <c r="K17" s="48" t="s">
        <v>729</v>
      </c>
      <c r="L17" s="48" t="s">
        <v>670</v>
      </c>
      <c r="M17" s="48">
        <v>9706908761</v>
      </c>
      <c r="N17" s="48" t="s">
        <v>1350</v>
      </c>
      <c r="O17" s="48" t="s">
        <v>1351</v>
      </c>
      <c r="P17" s="49">
        <v>43650</v>
      </c>
      <c r="Q17" s="48" t="s">
        <v>77</v>
      </c>
      <c r="R17" s="48">
        <v>27</v>
      </c>
      <c r="S17" s="18" t="s">
        <v>233</v>
      </c>
      <c r="T17" s="18"/>
    </row>
    <row r="18" spans="1:20" x14ac:dyDescent="0.3">
      <c r="A18" s="4">
        <v>14</v>
      </c>
      <c r="B18" s="17" t="s">
        <v>63</v>
      </c>
      <c r="C18" s="58" t="s">
        <v>1174</v>
      </c>
      <c r="D18" s="58" t="s">
        <v>25</v>
      </c>
      <c r="E18" s="17" t="s">
        <v>1175</v>
      </c>
      <c r="F18" s="58" t="s">
        <v>85</v>
      </c>
      <c r="G18" s="17">
        <v>59</v>
      </c>
      <c r="H18" s="17">
        <v>74</v>
      </c>
      <c r="I18" s="60">
        <f t="shared" si="0"/>
        <v>133</v>
      </c>
      <c r="J18" s="58" t="s">
        <v>1352</v>
      </c>
      <c r="K18" s="58" t="s">
        <v>261</v>
      </c>
      <c r="L18" s="58" t="s">
        <v>230</v>
      </c>
      <c r="M18" s="58" t="s">
        <v>282</v>
      </c>
      <c r="N18" s="58" t="s">
        <v>1353</v>
      </c>
      <c r="O18" s="58" t="s">
        <v>1354</v>
      </c>
      <c r="P18" s="49">
        <v>43650</v>
      </c>
      <c r="Q18" s="48" t="s">
        <v>77</v>
      </c>
      <c r="R18" s="48">
        <v>22</v>
      </c>
      <c r="S18" s="18" t="s">
        <v>238</v>
      </c>
      <c r="T18" s="18"/>
    </row>
    <row r="19" spans="1:20" x14ac:dyDescent="0.3">
      <c r="A19" s="4">
        <v>15</v>
      </c>
      <c r="B19" s="17" t="s">
        <v>62</v>
      </c>
      <c r="C19" s="48" t="s">
        <v>1176</v>
      </c>
      <c r="D19" s="48" t="s">
        <v>25</v>
      </c>
      <c r="E19" s="19" t="s">
        <v>1177</v>
      </c>
      <c r="F19" s="48" t="s">
        <v>85</v>
      </c>
      <c r="G19" s="19">
        <v>12</v>
      </c>
      <c r="H19" s="19">
        <v>8</v>
      </c>
      <c r="I19" s="60">
        <f t="shared" si="0"/>
        <v>20</v>
      </c>
      <c r="J19" s="48" t="s">
        <v>1355</v>
      </c>
      <c r="K19" s="48" t="s">
        <v>753</v>
      </c>
      <c r="L19" s="48" t="s">
        <v>754</v>
      </c>
      <c r="M19" s="48">
        <v>9613977238</v>
      </c>
      <c r="N19" s="48" t="s">
        <v>1356</v>
      </c>
      <c r="O19" s="48" t="s">
        <v>1357</v>
      </c>
      <c r="P19" s="49">
        <v>43651</v>
      </c>
      <c r="Q19" s="48" t="s">
        <v>232</v>
      </c>
      <c r="R19" s="48">
        <v>17</v>
      </c>
      <c r="S19" s="18" t="s">
        <v>233</v>
      </c>
      <c r="T19" s="18"/>
    </row>
    <row r="20" spans="1:20" x14ac:dyDescent="0.3">
      <c r="A20" s="4">
        <v>16</v>
      </c>
      <c r="B20" s="17" t="s">
        <v>62</v>
      </c>
      <c r="C20" s="48" t="s">
        <v>1178</v>
      </c>
      <c r="D20" s="48" t="s">
        <v>25</v>
      </c>
      <c r="E20" s="19" t="s">
        <v>1179</v>
      </c>
      <c r="F20" s="48" t="s">
        <v>85</v>
      </c>
      <c r="G20" s="19">
        <v>12</v>
      </c>
      <c r="H20" s="19">
        <v>14</v>
      </c>
      <c r="I20" s="60">
        <f t="shared" si="0"/>
        <v>26</v>
      </c>
      <c r="J20" s="48" t="s">
        <v>1358</v>
      </c>
      <c r="K20" s="48" t="s">
        <v>753</v>
      </c>
      <c r="L20" s="48" t="s">
        <v>754</v>
      </c>
      <c r="M20" s="48">
        <v>9613977238</v>
      </c>
      <c r="N20" s="48" t="s">
        <v>1359</v>
      </c>
      <c r="O20" s="48" t="s">
        <v>1360</v>
      </c>
      <c r="P20" s="49">
        <v>43651</v>
      </c>
      <c r="Q20" s="48" t="s">
        <v>232</v>
      </c>
      <c r="R20" s="48">
        <v>17</v>
      </c>
      <c r="S20" s="18" t="s">
        <v>233</v>
      </c>
      <c r="T20" s="18"/>
    </row>
    <row r="21" spans="1:20" x14ac:dyDescent="0.3">
      <c r="A21" s="4">
        <v>17</v>
      </c>
      <c r="B21" s="17" t="s">
        <v>62</v>
      </c>
      <c r="C21" s="48" t="s">
        <v>1180</v>
      </c>
      <c r="D21" s="48" t="s">
        <v>25</v>
      </c>
      <c r="E21" s="19" t="s">
        <v>1181</v>
      </c>
      <c r="F21" s="48" t="s">
        <v>85</v>
      </c>
      <c r="G21" s="19">
        <v>19</v>
      </c>
      <c r="H21" s="19">
        <v>18</v>
      </c>
      <c r="I21" s="60">
        <f t="shared" si="0"/>
        <v>37</v>
      </c>
      <c r="J21" s="48" t="s">
        <v>1361</v>
      </c>
      <c r="K21" s="48" t="s">
        <v>753</v>
      </c>
      <c r="L21" s="48" t="s">
        <v>754</v>
      </c>
      <c r="M21" s="48">
        <v>9613977238</v>
      </c>
      <c r="N21" s="48" t="s">
        <v>1356</v>
      </c>
      <c r="O21" s="48" t="s">
        <v>1362</v>
      </c>
      <c r="P21" s="49">
        <v>43651</v>
      </c>
      <c r="Q21" s="48" t="s">
        <v>232</v>
      </c>
      <c r="R21" s="48">
        <v>17</v>
      </c>
      <c r="S21" s="18" t="s">
        <v>233</v>
      </c>
      <c r="T21" s="18"/>
    </row>
    <row r="22" spans="1:20" x14ac:dyDescent="0.3">
      <c r="A22" s="4">
        <v>18</v>
      </c>
      <c r="B22" s="17" t="s">
        <v>62</v>
      </c>
      <c r="C22" s="48" t="s">
        <v>1182</v>
      </c>
      <c r="D22" s="48" t="s">
        <v>25</v>
      </c>
      <c r="E22" s="19" t="s">
        <v>1183</v>
      </c>
      <c r="F22" s="48" t="s">
        <v>85</v>
      </c>
      <c r="G22" s="19">
        <v>6</v>
      </c>
      <c r="H22" s="19">
        <v>9</v>
      </c>
      <c r="I22" s="60">
        <f t="shared" si="0"/>
        <v>15</v>
      </c>
      <c r="J22" s="48" t="s">
        <v>1363</v>
      </c>
      <c r="K22" s="48" t="s">
        <v>753</v>
      </c>
      <c r="L22" s="48" t="s">
        <v>754</v>
      </c>
      <c r="M22" s="48">
        <v>9613977238</v>
      </c>
      <c r="N22" s="48" t="s">
        <v>1356</v>
      </c>
      <c r="O22" s="48" t="s">
        <v>1357</v>
      </c>
      <c r="P22" s="49">
        <v>43651</v>
      </c>
      <c r="Q22" s="48" t="s">
        <v>232</v>
      </c>
      <c r="R22" s="48">
        <v>17</v>
      </c>
      <c r="S22" s="18" t="s">
        <v>233</v>
      </c>
      <c r="T22" s="18"/>
    </row>
    <row r="23" spans="1:20" ht="33" x14ac:dyDescent="0.3">
      <c r="A23" s="4">
        <v>19</v>
      </c>
      <c r="B23" s="17" t="s">
        <v>62</v>
      </c>
      <c r="C23" s="48" t="s">
        <v>1184</v>
      </c>
      <c r="D23" s="48" t="s">
        <v>25</v>
      </c>
      <c r="E23" s="19" t="s">
        <v>1185</v>
      </c>
      <c r="F23" s="48" t="s">
        <v>85</v>
      </c>
      <c r="G23" s="19">
        <v>6</v>
      </c>
      <c r="H23" s="19">
        <v>2</v>
      </c>
      <c r="I23" s="60">
        <f t="shared" si="0"/>
        <v>8</v>
      </c>
      <c r="J23" s="48" t="s">
        <v>1364</v>
      </c>
      <c r="K23" s="48" t="s">
        <v>753</v>
      </c>
      <c r="L23" s="48" t="s">
        <v>754</v>
      </c>
      <c r="M23" s="48">
        <v>9613977238</v>
      </c>
      <c r="N23" s="48" t="s">
        <v>1365</v>
      </c>
      <c r="O23" s="48" t="s">
        <v>1362</v>
      </c>
      <c r="P23" s="49">
        <v>43651</v>
      </c>
      <c r="Q23" s="48" t="s">
        <v>232</v>
      </c>
      <c r="R23" s="48">
        <v>17</v>
      </c>
      <c r="S23" s="18" t="s">
        <v>233</v>
      </c>
      <c r="T23" s="18"/>
    </row>
    <row r="24" spans="1:20" ht="33" x14ac:dyDescent="0.3">
      <c r="A24" s="4">
        <v>20</v>
      </c>
      <c r="B24" s="17" t="s">
        <v>63</v>
      </c>
      <c r="C24" s="48" t="s">
        <v>1186</v>
      </c>
      <c r="D24" s="48" t="s">
        <v>25</v>
      </c>
      <c r="E24" s="19" t="s">
        <v>1187</v>
      </c>
      <c r="F24" s="48" t="s">
        <v>85</v>
      </c>
      <c r="G24" s="19">
        <v>82</v>
      </c>
      <c r="H24" s="19">
        <v>91</v>
      </c>
      <c r="I24" s="60">
        <f t="shared" si="0"/>
        <v>173</v>
      </c>
      <c r="J24" s="48" t="s">
        <v>1366</v>
      </c>
      <c r="K24" s="48" t="s">
        <v>261</v>
      </c>
      <c r="L24" s="48" t="s">
        <v>230</v>
      </c>
      <c r="M24" s="48" t="s">
        <v>282</v>
      </c>
      <c r="N24" s="48" t="s">
        <v>1367</v>
      </c>
      <c r="O24" s="48" t="s">
        <v>1368</v>
      </c>
      <c r="P24" s="49">
        <v>43651</v>
      </c>
      <c r="Q24" s="48" t="s">
        <v>232</v>
      </c>
      <c r="R24" s="48">
        <v>22</v>
      </c>
      <c r="S24" s="18" t="s">
        <v>238</v>
      </c>
      <c r="T24" s="18"/>
    </row>
    <row r="25" spans="1:20" x14ac:dyDescent="0.3">
      <c r="A25" s="4">
        <v>21</v>
      </c>
      <c r="B25" s="17" t="s">
        <v>62</v>
      </c>
      <c r="C25" s="58" t="s">
        <v>1188</v>
      </c>
      <c r="D25" s="58" t="s">
        <v>25</v>
      </c>
      <c r="E25" s="17" t="s">
        <v>1189</v>
      </c>
      <c r="F25" s="58" t="s">
        <v>85</v>
      </c>
      <c r="G25" s="17">
        <v>32</v>
      </c>
      <c r="H25" s="17">
        <v>33</v>
      </c>
      <c r="I25" s="60">
        <f t="shared" si="0"/>
        <v>65</v>
      </c>
      <c r="J25" s="58" t="s">
        <v>1369</v>
      </c>
      <c r="K25" s="58" t="s">
        <v>274</v>
      </c>
      <c r="L25" s="58" t="s">
        <v>275</v>
      </c>
      <c r="M25" s="58">
        <v>9365565964</v>
      </c>
      <c r="N25" s="58" t="s">
        <v>1370</v>
      </c>
      <c r="O25" s="58" t="s">
        <v>280</v>
      </c>
      <c r="P25" s="49">
        <v>43652</v>
      </c>
      <c r="Q25" s="48" t="s">
        <v>239</v>
      </c>
      <c r="R25" s="48">
        <v>38</v>
      </c>
      <c r="S25" s="18" t="s">
        <v>233</v>
      </c>
      <c r="T25" s="18"/>
    </row>
    <row r="26" spans="1:20" x14ac:dyDescent="0.3">
      <c r="A26" s="4">
        <v>22</v>
      </c>
      <c r="B26" s="17" t="s">
        <v>62</v>
      </c>
      <c r="C26" s="48" t="s">
        <v>1190</v>
      </c>
      <c r="D26" s="48" t="s">
        <v>25</v>
      </c>
      <c r="E26" s="19" t="s">
        <v>1191</v>
      </c>
      <c r="F26" s="48" t="s">
        <v>85</v>
      </c>
      <c r="G26" s="19">
        <v>31</v>
      </c>
      <c r="H26" s="19">
        <v>25</v>
      </c>
      <c r="I26" s="60">
        <f t="shared" si="0"/>
        <v>56</v>
      </c>
      <c r="J26" s="48" t="s">
        <v>1371</v>
      </c>
      <c r="K26" s="48" t="s">
        <v>274</v>
      </c>
      <c r="L26" s="48" t="s">
        <v>275</v>
      </c>
      <c r="M26" s="48">
        <v>9365565964</v>
      </c>
      <c r="N26" s="48" t="s">
        <v>1372</v>
      </c>
      <c r="O26" s="48" t="s">
        <v>1373</v>
      </c>
      <c r="P26" s="49">
        <v>43652</v>
      </c>
      <c r="Q26" s="48" t="s">
        <v>239</v>
      </c>
      <c r="R26" s="48">
        <v>38</v>
      </c>
      <c r="S26" s="18" t="s">
        <v>233</v>
      </c>
      <c r="T26" s="18"/>
    </row>
    <row r="27" spans="1:20" x14ac:dyDescent="0.3">
      <c r="A27" s="4">
        <v>23</v>
      </c>
      <c r="B27" s="17" t="s">
        <v>63</v>
      </c>
      <c r="C27" s="48" t="s">
        <v>1192</v>
      </c>
      <c r="D27" s="48" t="s">
        <v>25</v>
      </c>
      <c r="E27" s="19" t="s">
        <v>1193</v>
      </c>
      <c r="F27" s="48" t="s">
        <v>85</v>
      </c>
      <c r="G27" s="19">
        <v>92</v>
      </c>
      <c r="H27" s="19">
        <v>83</v>
      </c>
      <c r="I27" s="60">
        <f t="shared" si="0"/>
        <v>175</v>
      </c>
      <c r="J27" s="48" t="s">
        <v>1374</v>
      </c>
      <c r="K27" s="48" t="s">
        <v>261</v>
      </c>
      <c r="L27" s="48" t="s">
        <v>230</v>
      </c>
      <c r="M27" s="48" t="s">
        <v>282</v>
      </c>
      <c r="N27" s="48" t="s">
        <v>775</v>
      </c>
      <c r="O27" s="48" t="s">
        <v>1375</v>
      </c>
      <c r="P27" s="49">
        <v>43652</v>
      </c>
      <c r="Q27" s="48" t="s">
        <v>239</v>
      </c>
      <c r="R27" s="48">
        <v>22</v>
      </c>
      <c r="S27" s="18" t="s">
        <v>238</v>
      </c>
      <c r="T27" s="18"/>
    </row>
    <row r="28" spans="1:20" x14ac:dyDescent="0.3">
      <c r="A28" s="4">
        <v>24</v>
      </c>
      <c r="B28" s="17"/>
      <c r="C28" s="48"/>
      <c r="D28" s="48"/>
      <c r="E28" s="19"/>
      <c r="F28" s="48"/>
      <c r="G28" s="19"/>
      <c r="H28" s="19"/>
      <c r="I28" s="60">
        <f t="shared" si="0"/>
        <v>0</v>
      </c>
      <c r="J28" s="48"/>
      <c r="K28" s="48"/>
      <c r="L28" s="48"/>
      <c r="M28" s="48"/>
      <c r="N28" s="48"/>
      <c r="O28" s="48"/>
      <c r="P28" s="49">
        <v>43653</v>
      </c>
      <c r="Q28" s="48" t="s">
        <v>258</v>
      </c>
      <c r="R28" s="48"/>
      <c r="S28" s="18"/>
      <c r="T28" s="18" t="s">
        <v>259</v>
      </c>
    </row>
    <row r="29" spans="1:20" x14ac:dyDescent="0.3">
      <c r="A29" s="4">
        <v>25</v>
      </c>
      <c r="B29" s="17" t="s">
        <v>62</v>
      </c>
      <c r="C29" s="48" t="s">
        <v>1194</v>
      </c>
      <c r="D29" s="48" t="s">
        <v>25</v>
      </c>
      <c r="E29" s="19" t="s">
        <v>1195</v>
      </c>
      <c r="F29" s="48" t="s">
        <v>85</v>
      </c>
      <c r="G29" s="19">
        <v>21</v>
      </c>
      <c r="H29" s="19">
        <v>23</v>
      </c>
      <c r="I29" s="60">
        <f t="shared" si="0"/>
        <v>44</v>
      </c>
      <c r="J29" s="48" t="s">
        <v>1376</v>
      </c>
      <c r="K29" s="48" t="s">
        <v>1071</v>
      </c>
      <c r="L29" s="48" t="s">
        <v>1072</v>
      </c>
      <c r="M29" s="48">
        <v>9854951924</v>
      </c>
      <c r="N29" s="48" t="s">
        <v>1377</v>
      </c>
      <c r="O29" s="48" t="s">
        <v>1074</v>
      </c>
      <c r="P29" s="49">
        <v>43654</v>
      </c>
      <c r="Q29" s="48" t="s">
        <v>74</v>
      </c>
      <c r="R29" s="48">
        <v>26</v>
      </c>
      <c r="S29" s="18" t="s">
        <v>233</v>
      </c>
      <c r="T29" s="18"/>
    </row>
    <row r="30" spans="1:20" x14ac:dyDescent="0.3">
      <c r="A30" s="4">
        <v>26</v>
      </c>
      <c r="B30" s="17" t="s">
        <v>62</v>
      </c>
      <c r="C30" s="48" t="s">
        <v>1196</v>
      </c>
      <c r="D30" s="48" t="s">
        <v>25</v>
      </c>
      <c r="E30" s="19" t="s">
        <v>1197</v>
      </c>
      <c r="F30" s="48" t="s">
        <v>85</v>
      </c>
      <c r="G30" s="19">
        <v>26</v>
      </c>
      <c r="H30" s="19">
        <v>15</v>
      </c>
      <c r="I30" s="60">
        <f t="shared" si="0"/>
        <v>41</v>
      </c>
      <c r="J30" s="48" t="s">
        <v>1378</v>
      </c>
      <c r="K30" s="48" t="s">
        <v>1071</v>
      </c>
      <c r="L30" s="48" t="s">
        <v>1072</v>
      </c>
      <c r="M30" s="48">
        <v>9854951924</v>
      </c>
      <c r="N30" s="48" t="s">
        <v>1344</v>
      </c>
      <c r="O30" s="48" t="s">
        <v>1379</v>
      </c>
      <c r="P30" s="49">
        <v>43654</v>
      </c>
      <c r="Q30" s="48" t="s">
        <v>74</v>
      </c>
      <c r="R30" s="48">
        <v>26</v>
      </c>
      <c r="S30" s="18" t="s">
        <v>233</v>
      </c>
      <c r="T30" s="18"/>
    </row>
    <row r="31" spans="1:20" x14ac:dyDescent="0.3">
      <c r="A31" s="4">
        <v>27</v>
      </c>
      <c r="B31" s="17" t="s">
        <v>62</v>
      </c>
      <c r="C31" s="48" t="s">
        <v>1198</v>
      </c>
      <c r="D31" s="48" t="s">
        <v>25</v>
      </c>
      <c r="E31" s="19" t="s">
        <v>1199</v>
      </c>
      <c r="F31" s="48" t="s">
        <v>85</v>
      </c>
      <c r="G31" s="19">
        <v>19</v>
      </c>
      <c r="H31" s="19">
        <v>18</v>
      </c>
      <c r="I31" s="60">
        <f t="shared" si="0"/>
        <v>37</v>
      </c>
      <c r="J31" s="48" t="s">
        <v>1378</v>
      </c>
      <c r="K31" s="48" t="s">
        <v>1071</v>
      </c>
      <c r="L31" s="48" t="s">
        <v>1072</v>
      </c>
      <c r="M31" s="48">
        <v>9854951924</v>
      </c>
      <c r="N31" s="48" t="s">
        <v>1344</v>
      </c>
      <c r="O31" s="48" t="s">
        <v>676</v>
      </c>
      <c r="P31" s="49">
        <v>43654</v>
      </c>
      <c r="Q31" s="48" t="s">
        <v>74</v>
      </c>
      <c r="R31" s="48">
        <v>26</v>
      </c>
      <c r="S31" s="18" t="s">
        <v>233</v>
      </c>
      <c r="T31" s="18"/>
    </row>
    <row r="32" spans="1:20" x14ac:dyDescent="0.3">
      <c r="A32" s="4">
        <v>28</v>
      </c>
      <c r="B32" s="17" t="s">
        <v>63</v>
      </c>
      <c r="C32" s="58" t="s">
        <v>1200</v>
      </c>
      <c r="D32" s="58" t="s">
        <v>25</v>
      </c>
      <c r="E32" s="17" t="s">
        <v>1201</v>
      </c>
      <c r="F32" s="58" t="s">
        <v>85</v>
      </c>
      <c r="G32" s="17">
        <v>93</v>
      </c>
      <c r="H32" s="17">
        <v>84</v>
      </c>
      <c r="I32" s="60">
        <f t="shared" si="0"/>
        <v>177</v>
      </c>
      <c r="J32" s="58" t="s">
        <v>1380</v>
      </c>
      <c r="K32" s="58" t="s">
        <v>1381</v>
      </c>
      <c r="L32" s="58" t="s">
        <v>1382</v>
      </c>
      <c r="M32" s="58">
        <v>9435323478</v>
      </c>
      <c r="N32" s="58" t="s">
        <v>1383</v>
      </c>
      <c r="O32" s="58" t="s">
        <v>1384</v>
      </c>
      <c r="P32" s="49">
        <v>43654</v>
      </c>
      <c r="Q32" s="48" t="s">
        <v>74</v>
      </c>
      <c r="R32" s="48">
        <v>20</v>
      </c>
      <c r="S32" s="18" t="s">
        <v>238</v>
      </c>
      <c r="T32" s="18"/>
    </row>
    <row r="33" spans="1:20" x14ac:dyDescent="0.3">
      <c r="A33" s="4">
        <v>29</v>
      </c>
      <c r="B33" s="17" t="s">
        <v>62</v>
      </c>
      <c r="C33" s="48" t="s">
        <v>1202</v>
      </c>
      <c r="D33" s="48" t="s">
        <v>25</v>
      </c>
      <c r="E33" s="19" t="s">
        <v>1203</v>
      </c>
      <c r="F33" s="48" t="s">
        <v>85</v>
      </c>
      <c r="G33" s="19">
        <v>37</v>
      </c>
      <c r="H33" s="19">
        <v>23</v>
      </c>
      <c r="I33" s="60">
        <f t="shared" si="0"/>
        <v>60</v>
      </c>
      <c r="J33" s="48" t="s">
        <v>1385</v>
      </c>
      <c r="K33" s="48" t="s">
        <v>373</v>
      </c>
      <c r="L33" s="48" t="s">
        <v>374</v>
      </c>
      <c r="M33" s="48">
        <v>9707920324</v>
      </c>
      <c r="N33" s="48" t="s">
        <v>1126</v>
      </c>
      <c r="O33" s="48" t="s">
        <v>1127</v>
      </c>
      <c r="P33" s="49">
        <v>43655</v>
      </c>
      <c r="Q33" s="48" t="s">
        <v>75</v>
      </c>
      <c r="R33" s="48">
        <v>26</v>
      </c>
      <c r="S33" s="18" t="s">
        <v>233</v>
      </c>
      <c r="T33" s="18"/>
    </row>
    <row r="34" spans="1:20" x14ac:dyDescent="0.3">
      <c r="A34" s="4">
        <v>30</v>
      </c>
      <c r="B34" s="17" t="s">
        <v>62</v>
      </c>
      <c r="C34" s="48" t="s">
        <v>1204</v>
      </c>
      <c r="D34" s="48" t="s">
        <v>25</v>
      </c>
      <c r="E34" s="19" t="s">
        <v>1205</v>
      </c>
      <c r="F34" s="48" t="s">
        <v>85</v>
      </c>
      <c r="G34" s="19">
        <v>57</v>
      </c>
      <c r="H34" s="19">
        <v>102</v>
      </c>
      <c r="I34" s="60">
        <f t="shared" si="0"/>
        <v>159</v>
      </c>
      <c r="J34" s="48" t="s">
        <v>1386</v>
      </c>
      <c r="K34" s="48" t="s">
        <v>1333</v>
      </c>
      <c r="L34" s="48" t="s">
        <v>770</v>
      </c>
      <c r="M34" s="48">
        <v>7399803578</v>
      </c>
      <c r="N34" s="48" t="s">
        <v>771</v>
      </c>
      <c r="O34" s="48" t="s">
        <v>1387</v>
      </c>
      <c r="P34" s="49">
        <v>43655</v>
      </c>
      <c r="Q34" s="48" t="s">
        <v>75</v>
      </c>
      <c r="R34" s="48">
        <v>26</v>
      </c>
      <c r="S34" s="18" t="s">
        <v>233</v>
      </c>
      <c r="T34" s="18"/>
    </row>
    <row r="35" spans="1:20" ht="33" x14ac:dyDescent="0.3">
      <c r="A35" s="4">
        <v>31</v>
      </c>
      <c r="B35" s="17" t="s">
        <v>63</v>
      </c>
      <c r="C35" s="48" t="s">
        <v>1206</v>
      </c>
      <c r="D35" s="48" t="s">
        <v>25</v>
      </c>
      <c r="E35" s="19" t="s">
        <v>1207</v>
      </c>
      <c r="F35" s="48" t="s">
        <v>85</v>
      </c>
      <c r="G35" s="19">
        <v>88</v>
      </c>
      <c r="H35" s="19">
        <v>93</v>
      </c>
      <c r="I35" s="60">
        <f t="shared" si="0"/>
        <v>181</v>
      </c>
      <c r="J35" s="48" t="s">
        <v>1388</v>
      </c>
      <c r="K35" s="48" t="s">
        <v>1381</v>
      </c>
      <c r="L35" s="48" t="s">
        <v>1389</v>
      </c>
      <c r="M35" s="48">
        <v>9435323478</v>
      </c>
      <c r="N35" s="48" t="s">
        <v>452</v>
      </c>
      <c r="O35" s="48" t="s">
        <v>1390</v>
      </c>
      <c r="P35" s="49">
        <v>43655</v>
      </c>
      <c r="Q35" s="48" t="s">
        <v>75</v>
      </c>
      <c r="R35" s="48">
        <v>20</v>
      </c>
      <c r="S35" s="18" t="s">
        <v>238</v>
      </c>
      <c r="T35" s="18"/>
    </row>
    <row r="36" spans="1:20" x14ac:dyDescent="0.3">
      <c r="A36" s="4">
        <v>32</v>
      </c>
      <c r="B36" s="17" t="s">
        <v>62</v>
      </c>
      <c r="C36" s="48" t="s">
        <v>1208</v>
      </c>
      <c r="D36" s="48" t="s">
        <v>25</v>
      </c>
      <c r="E36" s="19" t="s">
        <v>1209</v>
      </c>
      <c r="F36" s="48" t="s">
        <v>85</v>
      </c>
      <c r="G36" s="19">
        <v>50</v>
      </c>
      <c r="H36" s="19">
        <v>42</v>
      </c>
      <c r="I36" s="60">
        <f t="shared" si="0"/>
        <v>92</v>
      </c>
      <c r="J36" s="48" t="s">
        <v>1391</v>
      </c>
      <c r="K36" s="48" t="s">
        <v>1333</v>
      </c>
      <c r="L36" s="48" t="s">
        <v>1392</v>
      </c>
      <c r="M36" s="48">
        <v>9854951924</v>
      </c>
      <c r="N36" s="48" t="s">
        <v>1393</v>
      </c>
      <c r="O36" s="48" t="s">
        <v>1394</v>
      </c>
      <c r="P36" s="49">
        <v>43656</v>
      </c>
      <c r="Q36" s="48" t="s">
        <v>76</v>
      </c>
      <c r="R36" s="48">
        <v>26</v>
      </c>
      <c r="S36" s="18" t="s">
        <v>233</v>
      </c>
      <c r="T36" s="18"/>
    </row>
    <row r="37" spans="1:20" x14ac:dyDescent="0.3">
      <c r="A37" s="4">
        <v>33</v>
      </c>
      <c r="B37" s="17" t="s">
        <v>62</v>
      </c>
      <c r="C37" s="48" t="s">
        <v>944</v>
      </c>
      <c r="D37" s="48" t="s">
        <v>25</v>
      </c>
      <c r="E37" s="19" t="s">
        <v>1210</v>
      </c>
      <c r="F37" s="48" t="s">
        <v>85</v>
      </c>
      <c r="G37" s="19">
        <v>29</v>
      </c>
      <c r="H37" s="19">
        <v>32</v>
      </c>
      <c r="I37" s="60">
        <f t="shared" si="0"/>
        <v>61</v>
      </c>
      <c r="J37" s="48" t="s">
        <v>1395</v>
      </c>
      <c r="K37" s="48" t="s">
        <v>442</v>
      </c>
      <c r="L37" s="48" t="s">
        <v>443</v>
      </c>
      <c r="M37" s="48">
        <v>8876303387</v>
      </c>
      <c r="N37" s="48" t="s">
        <v>1396</v>
      </c>
      <c r="O37" s="48" t="s">
        <v>1397</v>
      </c>
      <c r="P37" s="49">
        <v>43656</v>
      </c>
      <c r="Q37" s="48" t="s">
        <v>76</v>
      </c>
      <c r="R37" s="48">
        <v>25</v>
      </c>
      <c r="S37" s="18" t="s">
        <v>233</v>
      </c>
      <c r="T37" s="18"/>
    </row>
    <row r="38" spans="1:20" ht="33" x14ac:dyDescent="0.3">
      <c r="A38" s="4">
        <v>34</v>
      </c>
      <c r="B38" s="17" t="s">
        <v>63</v>
      </c>
      <c r="C38" s="48" t="s">
        <v>1206</v>
      </c>
      <c r="D38" s="48"/>
      <c r="E38" s="19" t="s">
        <v>1207</v>
      </c>
      <c r="F38" s="48" t="s">
        <v>85</v>
      </c>
      <c r="G38" s="19"/>
      <c r="H38" s="19"/>
      <c r="I38" s="60">
        <f t="shared" si="0"/>
        <v>0</v>
      </c>
      <c r="J38" s="48" t="s">
        <v>1388</v>
      </c>
      <c r="K38" s="48" t="s">
        <v>1381</v>
      </c>
      <c r="L38" s="48" t="s">
        <v>1389</v>
      </c>
      <c r="M38" s="48">
        <v>9435323478</v>
      </c>
      <c r="N38" s="48" t="s">
        <v>452</v>
      </c>
      <c r="O38" s="48" t="s">
        <v>1390</v>
      </c>
      <c r="P38" s="49">
        <v>43656</v>
      </c>
      <c r="Q38" s="48" t="s">
        <v>76</v>
      </c>
      <c r="R38" s="48">
        <v>20</v>
      </c>
      <c r="S38" s="18" t="s">
        <v>238</v>
      </c>
      <c r="T38" s="18" t="s">
        <v>240</v>
      </c>
    </row>
    <row r="39" spans="1:20" x14ac:dyDescent="0.3">
      <c r="A39" s="4">
        <v>35</v>
      </c>
      <c r="B39" s="17" t="s">
        <v>63</v>
      </c>
      <c r="C39" s="48" t="s">
        <v>1211</v>
      </c>
      <c r="D39" s="48" t="s">
        <v>25</v>
      </c>
      <c r="E39" s="19" t="s">
        <v>1212</v>
      </c>
      <c r="F39" s="48" t="s">
        <v>85</v>
      </c>
      <c r="G39" s="19">
        <v>24</v>
      </c>
      <c r="H39" s="19">
        <v>29</v>
      </c>
      <c r="I39" s="60">
        <f t="shared" si="0"/>
        <v>53</v>
      </c>
      <c r="J39" s="48" t="s">
        <v>1398</v>
      </c>
      <c r="K39" s="48" t="s">
        <v>1381</v>
      </c>
      <c r="L39" s="48" t="s">
        <v>1382</v>
      </c>
      <c r="M39" s="48">
        <v>9435323478</v>
      </c>
      <c r="N39" s="48" t="s">
        <v>1399</v>
      </c>
      <c r="O39" s="48" t="s">
        <v>1400</v>
      </c>
      <c r="P39" s="49">
        <v>43656</v>
      </c>
      <c r="Q39" s="48" t="s">
        <v>76</v>
      </c>
      <c r="R39" s="48">
        <v>20</v>
      </c>
      <c r="S39" s="18" t="s">
        <v>238</v>
      </c>
      <c r="T39" s="18"/>
    </row>
    <row r="40" spans="1:20" x14ac:dyDescent="0.3">
      <c r="A40" s="4">
        <v>36</v>
      </c>
      <c r="B40" s="17" t="s">
        <v>63</v>
      </c>
      <c r="C40" s="48" t="s">
        <v>1213</v>
      </c>
      <c r="D40" s="48" t="s">
        <v>25</v>
      </c>
      <c r="E40" s="19" t="s">
        <v>1214</v>
      </c>
      <c r="F40" s="48" t="s">
        <v>85</v>
      </c>
      <c r="G40" s="19">
        <v>5</v>
      </c>
      <c r="H40" s="19">
        <v>9</v>
      </c>
      <c r="I40" s="60">
        <f t="shared" si="0"/>
        <v>14</v>
      </c>
      <c r="J40" s="48" t="s">
        <v>1401</v>
      </c>
      <c r="K40" s="48" t="s">
        <v>1381</v>
      </c>
      <c r="L40" s="48" t="s">
        <v>1382</v>
      </c>
      <c r="M40" s="48">
        <v>9435323478</v>
      </c>
      <c r="N40" s="48" t="s">
        <v>1399</v>
      </c>
      <c r="O40" s="48" t="s">
        <v>1400</v>
      </c>
      <c r="P40" s="49">
        <v>43656</v>
      </c>
      <c r="Q40" s="48" t="s">
        <v>76</v>
      </c>
      <c r="R40" s="48">
        <v>20</v>
      </c>
      <c r="S40" s="18" t="s">
        <v>238</v>
      </c>
      <c r="T40" s="18"/>
    </row>
    <row r="41" spans="1:20" x14ac:dyDescent="0.3">
      <c r="A41" s="4">
        <v>37</v>
      </c>
      <c r="B41" s="17" t="s">
        <v>62</v>
      </c>
      <c r="C41" s="48" t="s">
        <v>1215</v>
      </c>
      <c r="D41" s="48" t="s">
        <v>25</v>
      </c>
      <c r="E41" s="19" t="s">
        <v>1216</v>
      </c>
      <c r="F41" s="48" t="s">
        <v>85</v>
      </c>
      <c r="G41" s="19">
        <v>18</v>
      </c>
      <c r="H41" s="19">
        <v>19</v>
      </c>
      <c r="I41" s="60">
        <f t="shared" si="0"/>
        <v>37</v>
      </c>
      <c r="J41" s="48" t="s">
        <v>1402</v>
      </c>
      <c r="K41" s="48" t="s">
        <v>1333</v>
      </c>
      <c r="L41" s="48" t="s">
        <v>770</v>
      </c>
      <c r="M41" s="48">
        <v>7399803578</v>
      </c>
      <c r="N41" s="48" t="s">
        <v>1403</v>
      </c>
      <c r="O41" s="48" t="s">
        <v>1404</v>
      </c>
      <c r="P41" s="49">
        <v>43657</v>
      </c>
      <c r="Q41" s="48" t="s">
        <v>77</v>
      </c>
      <c r="R41" s="48">
        <v>26</v>
      </c>
      <c r="S41" s="18" t="s">
        <v>233</v>
      </c>
      <c r="T41" s="18"/>
    </row>
    <row r="42" spans="1:20" x14ac:dyDescent="0.3">
      <c r="A42" s="4">
        <v>38</v>
      </c>
      <c r="B42" s="17" t="s">
        <v>62</v>
      </c>
      <c r="C42" s="58" t="s">
        <v>1217</v>
      </c>
      <c r="D42" s="58" t="s">
        <v>25</v>
      </c>
      <c r="E42" s="17" t="s">
        <v>1218</v>
      </c>
      <c r="F42" s="58" t="s">
        <v>85</v>
      </c>
      <c r="G42" s="17">
        <v>39</v>
      </c>
      <c r="H42" s="17">
        <v>40</v>
      </c>
      <c r="I42" s="60">
        <f t="shared" si="0"/>
        <v>79</v>
      </c>
      <c r="J42" s="58" t="s">
        <v>1405</v>
      </c>
      <c r="K42" s="58" t="s">
        <v>1333</v>
      </c>
      <c r="L42" s="58" t="s">
        <v>770</v>
      </c>
      <c r="M42" s="58">
        <v>7399803578</v>
      </c>
      <c r="N42" s="58" t="s">
        <v>1406</v>
      </c>
      <c r="O42" s="58" t="s">
        <v>1407</v>
      </c>
      <c r="P42" s="49">
        <v>43657</v>
      </c>
      <c r="Q42" s="48" t="s">
        <v>77</v>
      </c>
      <c r="R42" s="48">
        <v>26</v>
      </c>
      <c r="S42" s="18" t="s">
        <v>233</v>
      </c>
      <c r="T42" s="18"/>
    </row>
    <row r="43" spans="1:20" x14ac:dyDescent="0.3">
      <c r="A43" s="4">
        <v>39</v>
      </c>
      <c r="B43" s="17" t="s">
        <v>63</v>
      </c>
      <c r="C43" s="48" t="s">
        <v>1219</v>
      </c>
      <c r="D43" s="48" t="s">
        <v>25</v>
      </c>
      <c r="E43" s="19" t="s">
        <v>1220</v>
      </c>
      <c r="F43" s="48" t="s">
        <v>85</v>
      </c>
      <c r="G43" s="19">
        <v>71</v>
      </c>
      <c r="H43" s="19">
        <v>58</v>
      </c>
      <c r="I43" s="60">
        <f t="shared" si="0"/>
        <v>129</v>
      </c>
      <c r="J43" s="48" t="s">
        <v>1408</v>
      </c>
      <c r="K43" s="48" t="s">
        <v>1381</v>
      </c>
      <c r="L43" s="48" t="s">
        <v>1382</v>
      </c>
      <c r="M43" s="48">
        <v>9435323478</v>
      </c>
      <c r="N43" s="48" t="s">
        <v>1409</v>
      </c>
      <c r="O43" s="48" t="s">
        <v>1410</v>
      </c>
      <c r="P43" s="49">
        <v>43657</v>
      </c>
      <c r="Q43" s="48" t="s">
        <v>77</v>
      </c>
      <c r="R43" s="48">
        <v>20</v>
      </c>
      <c r="S43" s="18" t="s">
        <v>238</v>
      </c>
      <c r="T43" s="18"/>
    </row>
    <row r="44" spans="1:20" x14ac:dyDescent="0.3">
      <c r="A44" s="4">
        <v>40</v>
      </c>
      <c r="B44" s="17" t="s">
        <v>62</v>
      </c>
      <c r="C44" s="48" t="s">
        <v>1221</v>
      </c>
      <c r="D44" s="48" t="s">
        <v>25</v>
      </c>
      <c r="E44" s="19" t="s">
        <v>1222</v>
      </c>
      <c r="F44" s="48" t="s">
        <v>85</v>
      </c>
      <c r="G44" s="19">
        <v>7</v>
      </c>
      <c r="H44" s="19">
        <v>7</v>
      </c>
      <c r="I44" s="60">
        <f t="shared" si="0"/>
        <v>14</v>
      </c>
      <c r="J44" s="48" t="s">
        <v>1411</v>
      </c>
      <c r="K44" s="48" t="s">
        <v>317</v>
      </c>
      <c r="L44" s="48" t="s">
        <v>303</v>
      </c>
      <c r="M44" s="48">
        <v>8486172209</v>
      </c>
      <c r="N44" s="48" t="s">
        <v>1145</v>
      </c>
      <c r="O44" s="48" t="s">
        <v>1412</v>
      </c>
      <c r="P44" s="49">
        <v>43658</v>
      </c>
      <c r="Q44" s="48" t="s">
        <v>232</v>
      </c>
      <c r="R44" s="48">
        <v>2</v>
      </c>
      <c r="S44" s="18" t="s">
        <v>233</v>
      </c>
      <c r="T44" s="18"/>
    </row>
    <row r="45" spans="1:20" x14ac:dyDescent="0.3">
      <c r="A45" s="4">
        <v>41</v>
      </c>
      <c r="B45" s="17" t="s">
        <v>62</v>
      </c>
      <c r="C45" s="48" t="s">
        <v>1223</v>
      </c>
      <c r="D45" s="48" t="s">
        <v>25</v>
      </c>
      <c r="E45" s="19" t="s">
        <v>1224</v>
      </c>
      <c r="F45" s="48" t="s">
        <v>85</v>
      </c>
      <c r="G45" s="19">
        <v>49</v>
      </c>
      <c r="H45" s="19">
        <v>58</v>
      </c>
      <c r="I45" s="60">
        <f t="shared" si="0"/>
        <v>107</v>
      </c>
      <c r="J45" s="48" t="s">
        <v>1413</v>
      </c>
      <c r="K45" s="48" t="s">
        <v>1333</v>
      </c>
      <c r="L45" s="48" t="s">
        <v>770</v>
      </c>
      <c r="M45" s="48">
        <v>7399803578</v>
      </c>
      <c r="N45" s="48" t="s">
        <v>1414</v>
      </c>
      <c r="O45" s="48" t="s">
        <v>1415</v>
      </c>
      <c r="P45" s="49">
        <v>43658</v>
      </c>
      <c r="Q45" s="48" t="s">
        <v>232</v>
      </c>
      <c r="R45" s="48">
        <v>26</v>
      </c>
      <c r="S45" s="18" t="s">
        <v>233</v>
      </c>
      <c r="T45" s="18"/>
    </row>
    <row r="46" spans="1:20" x14ac:dyDescent="0.3">
      <c r="A46" s="4">
        <v>42</v>
      </c>
      <c r="B46" s="17" t="s">
        <v>63</v>
      </c>
      <c r="C46" s="48" t="s">
        <v>1225</v>
      </c>
      <c r="D46" s="48" t="s">
        <v>25</v>
      </c>
      <c r="E46" s="19" t="s">
        <v>1226</v>
      </c>
      <c r="F46" s="48" t="s">
        <v>85</v>
      </c>
      <c r="G46" s="19">
        <v>81</v>
      </c>
      <c r="H46" s="19">
        <v>82</v>
      </c>
      <c r="I46" s="60">
        <f t="shared" si="0"/>
        <v>163</v>
      </c>
      <c r="J46" s="48" t="s">
        <v>1416</v>
      </c>
      <c r="K46" s="48" t="s">
        <v>1381</v>
      </c>
      <c r="L46" s="48" t="s">
        <v>1382</v>
      </c>
      <c r="M46" s="48">
        <v>9435323478</v>
      </c>
      <c r="N46" s="48" t="s">
        <v>1417</v>
      </c>
      <c r="O46" s="48" t="s">
        <v>1418</v>
      </c>
      <c r="P46" s="24">
        <v>43658</v>
      </c>
      <c r="Q46" s="18" t="s">
        <v>232</v>
      </c>
      <c r="R46" s="18">
        <v>20</v>
      </c>
      <c r="S46" s="18" t="s">
        <v>238</v>
      </c>
      <c r="T46" s="18"/>
    </row>
    <row r="47" spans="1:20" x14ac:dyDescent="0.3">
      <c r="A47" s="4">
        <v>43</v>
      </c>
      <c r="B47" s="17"/>
      <c r="C47" s="18" t="s">
        <v>453</v>
      </c>
      <c r="D47" s="18"/>
      <c r="E47" s="19"/>
      <c r="F47" s="18"/>
      <c r="G47" s="19"/>
      <c r="H47" s="19"/>
      <c r="I47" s="60">
        <f t="shared" si="0"/>
        <v>0</v>
      </c>
      <c r="J47" s="18"/>
      <c r="K47" s="18"/>
      <c r="L47" s="18"/>
      <c r="M47" s="18"/>
      <c r="N47" s="18"/>
      <c r="O47" s="18"/>
      <c r="P47" s="24">
        <v>43659</v>
      </c>
      <c r="Q47" s="18" t="s">
        <v>239</v>
      </c>
      <c r="R47" s="18"/>
      <c r="S47" s="18"/>
      <c r="T47" s="18"/>
    </row>
    <row r="48" spans="1:20" x14ac:dyDescent="0.3">
      <c r="A48" s="4">
        <v>44</v>
      </c>
      <c r="B48" s="17"/>
      <c r="C48" s="18"/>
      <c r="D48" s="18"/>
      <c r="E48" s="19"/>
      <c r="F48" s="18"/>
      <c r="G48" s="19"/>
      <c r="H48" s="19"/>
      <c r="I48" s="60">
        <f t="shared" si="0"/>
        <v>0</v>
      </c>
      <c r="J48" s="18"/>
      <c r="K48" s="18"/>
      <c r="L48" s="18"/>
      <c r="M48" s="18"/>
      <c r="N48" s="18"/>
      <c r="O48" s="18"/>
      <c r="P48" s="24">
        <v>43660</v>
      </c>
      <c r="Q48" s="18" t="s">
        <v>258</v>
      </c>
      <c r="R48" s="18"/>
      <c r="S48" s="18"/>
      <c r="T48" s="18" t="s">
        <v>259</v>
      </c>
    </row>
    <row r="49" spans="1:20" x14ac:dyDescent="0.3">
      <c r="A49" s="4">
        <v>45</v>
      </c>
      <c r="B49" s="17" t="s">
        <v>62</v>
      </c>
      <c r="C49" s="58" t="s">
        <v>1227</v>
      </c>
      <c r="D49" s="58" t="s">
        <v>25</v>
      </c>
      <c r="E49" s="17" t="s">
        <v>1228</v>
      </c>
      <c r="F49" s="58" t="s">
        <v>85</v>
      </c>
      <c r="G49" s="17">
        <v>66</v>
      </c>
      <c r="H49" s="17">
        <v>77</v>
      </c>
      <c r="I49" s="60">
        <f t="shared" si="0"/>
        <v>143</v>
      </c>
      <c r="J49" s="58" t="s">
        <v>1419</v>
      </c>
      <c r="K49" s="58" t="s">
        <v>1333</v>
      </c>
      <c r="L49" s="58" t="s">
        <v>770</v>
      </c>
      <c r="M49" s="58">
        <v>7399803578</v>
      </c>
      <c r="N49" s="58" t="s">
        <v>1403</v>
      </c>
      <c r="O49" s="58" t="s">
        <v>1404</v>
      </c>
      <c r="P49" s="24">
        <v>43661</v>
      </c>
      <c r="Q49" s="18" t="s">
        <v>74</v>
      </c>
      <c r="R49" s="18">
        <v>26</v>
      </c>
      <c r="S49" s="18" t="s">
        <v>233</v>
      </c>
      <c r="T49" s="18"/>
    </row>
    <row r="50" spans="1:20" x14ac:dyDescent="0.3">
      <c r="A50" s="4">
        <v>46</v>
      </c>
      <c r="B50" s="17" t="s">
        <v>63</v>
      </c>
      <c r="C50" s="18" t="s">
        <v>1229</v>
      </c>
      <c r="D50" s="18" t="s">
        <v>25</v>
      </c>
      <c r="E50" s="19" t="s">
        <v>1230</v>
      </c>
      <c r="F50" s="18" t="s">
        <v>85</v>
      </c>
      <c r="G50" s="19">
        <v>82</v>
      </c>
      <c r="H50" s="19">
        <v>76</v>
      </c>
      <c r="I50" s="60">
        <f t="shared" si="0"/>
        <v>158</v>
      </c>
      <c r="J50" s="18" t="s">
        <v>1420</v>
      </c>
      <c r="K50" s="18" t="s">
        <v>1381</v>
      </c>
      <c r="L50" s="18" t="s">
        <v>1389</v>
      </c>
      <c r="M50" s="18">
        <v>9435323478</v>
      </c>
      <c r="N50" s="18" t="s">
        <v>452</v>
      </c>
      <c r="O50" s="18" t="s">
        <v>1421</v>
      </c>
      <c r="P50" s="24">
        <v>43661</v>
      </c>
      <c r="Q50" s="18" t="s">
        <v>74</v>
      </c>
      <c r="R50" s="18">
        <v>20</v>
      </c>
      <c r="S50" s="18" t="s">
        <v>238</v>
      </c>
      <c r="T50" s="18"/>
    </row>
    <row r="51" spans="1:20" x14ac:dyDescent="0.3">
      <c r="A51" s="4">
        <v>47</v>
      </c>
      <c r="B51" s="17" t="s">
        <v>62</v>
      </c>
      <c r="C51" s="48" t="s">
        <v>1231</v>
      </c>
      <c r="D51" s="48" t="s">
        <v>25</v>
      </c>
      <c r="E51" s="19" t="s">
        <v>1232</v>
      </c>
      <c r="F51" s="48" t="s">
        <v>85</v>
      </c>
      <c r="G51" s="19">
        <v>80</v>
      </c>
      <c r="H51" s="19">
        <v>50</v>
      </c>
      <c r="I51" s="60">
        <f t="shared" si="0"/>
        <v>130</v>
      </c>
      <c r="J51" s="48" t="s">
        <v>1422</v>
      </c>
      <c r="K51" s="48" t="s">
        <v>308</v>
      </c>
      <c r="L51" s="48" t="s">
        <v>309</v>
      </c>
      <c r="M51" s="48">
        <v>9613689335</v>
      </c>
      <c r="N51" s="48" t="s">
        <v>1423</v>
      </c>
      <c r="O51" s="48" t="s">
        <v>1424</v>
      </c>
      <c r="P51" s="24">
        <v>43662</v>
      </c>
      <c r="Q51" s="18" t="s">
        <v>75</v>
      </c>
      <c r="R51" s="18">
        <v>27</v>
      </c>
      <c r="S51" s="18" t="s">
        <v>233</v>
      </c>
      <c r="T51" s="18"/>
    </row>
    <row r="52" spans="1:20" x14ac:dyDescent="0.3">
      <c r="A52" s="4">
        <v>48</v>
      </c>
      <c r="B52" s="17" t="s">
        <v>63</v>
      </c>
      <c r="C52" s="18" t="s">
        <v>1233</v>
      </c>
      <c r="D52" s="18" t="s">
        <v>25</v>
      </c>
      <c r="E52" s="19" t="s">
        <v>1234</v>
      </c>
      <c r="F52" s="18" t="s">
        <v>85</v>
      </c>
      <c r="G52" s="19">
        <v>65</v>
      </c>
      <c r="H52" s="19">
        <v>63</v>
      </c>
      <c r="I52" s="60">
        <f t="shared" si="0"/>
        <v>128</v>
      </c>
      <c r="J52" s="18" t="s">
        <v>1425</v>
      </c>
      <c r="K52" s="18" t="s">
        <v>442</v>
      </c>
      <c r="L52" s="18" t="s">
        <v>443</v>
      </c>
      <c r="M52" s="18">
        <v>8876303387</v>
      </c>
      <c r="N52" s="18" t="s">
        <v>1426</v>
      </c>
      <c r="O52" s="18" t="s">
        <v>1427</v>
      </c>
      <c r="P52" s="24">
        <v>43662</v>
      </c>
      <c r="Q52" s="18" t="s">
        <v>75</v>
      </c>
      <c r="R52" s="18">
        <v>25</v>
      </c>
      <c r="S52" s="18" t="s">
        <v>238</v>
      </c>
      <c r="T52" s="18"/>
    </row>
    <row r="53" spans="1:20" x14ac:dyDescent="0.3">
      <c r="A53" s="4">
        <v>49</v>
      </c>
      <c r="B53" s="17" t="s">
        <v>62</v>
      </c>
      <c r="C53" s="18" t="s">
        <v>1235</v>
      </c>
      <c r="D53" s="18" t="s">
        <v>25</v>
      </c>
      <c r="E53" s="19" t="s">
        <v>1236</v>
      </c>
      <c r="F53" s="18" t="s">
        <v>85</v>
      </c>
      <c r="G53" s="19">
        <v>88</v>
      </c>
      <c r="H53" s="19">
        <v>87</v>
      </c>
      <c r="I53" s="60">
        <f t="shared" si="0"/>
        <v>175</v>
      </c>
      <c r="J53" s="18" t="s">
        <v>1428</v>
      </c>
      <c r="K53" s="18" t="s">
        <v>308</v>
      </c>
      <c r="L53" s="18" t="s">
        <v>309</v>
      </c>
      <c r="M53" s="18">
        <v>9613689335</v>
      </c>
      <c r="N53" s="18" t="s">
        <v>1429</v>
      </c>
      <c r="O53" s="18" t="s">
        <v>1430</v>
      </c>
      <c r="P53" s="24">
        <v>43663</v>
      </c>
      <c r="Q53" s="18" t="s">
        <v>76</v>
      </c>
      <c r="R53" s="18">
        <v>27</v>
      </c>
      <c r="S53" s="18" t="s">
        <v>233</v>
      </c>
      <c r="T53" s="18"/>
    </row>
    <row r="54" spans="1:20" x14ac:dyDescent="0.3">
      <c r="A54" s="4">
        <v>50</v>
      </c>
      <c r="B54" s="17" t="s">
        <v>62</v>
      </c>
      <c r="C54" s="18" t="s">
        <v>1237</v>
      </c>
      <c r="D54" s="18" t="s">
        <v>25</v>
      </c>
      <c r="E54" s="19" t="s">
        <v>1238</v>
      </c>
      <c r="F54" s="18" t="s">
        <v>85</v>
      </c>
      <c r="G54" s="19">
        <v>57</v>
      </c>
      <c r="H54" s="19">
        <v>63</v>
      </c>
      <c r="I54" s="60">
        <f t="shared" si="0"/>
        <v>120</v>
      </c>
      <c r="J54" s="18" t="s">
        <v>1431</v>
      </c>
      <c r="K54" s="18" t="s">
        <v>308</v>
      </c>
      <c r="L54" s="18" t="s">
        <v>309</v>
      </c>
      <c r="M54" s="18">
        <v>9613689335</v>
      </c>
      <c r="N54" s="18" t="s">
        <v>1432</v>
      </c>
      <c r="O54" s="18" t="s">
        <v>1433</v>
      </c>
      <c r="P54" s="24">
        <v>43663</v>
      </c>
      <c r="Q54" s="18" t="s">
        <v>76</v>
      </c>
      <c r="R54" s="18">
        <v>27</v>
      </c>
      <c r="S54" s="18" t="s">
        <v>233</v>
      </c>
      <c r="T54" s="18"/>
    </row>
    <row r="55" spans="1:20" x14ac:dyDescent="0.3">
      <c r="A55" s="4">
        <v>51</v>
      </c>
      <c r="B55" s="17" t="s">
        <v>63</v>
      </c>
      <c r="C55" s="18" t="s">
        <v>1239</v>
      </c>
      <c r="D55" s="18" t="s">
        <v>25</v>
      </c>
      <c r="E55" s="19" t="s">
        <v>1240</v>
      </c>
      <c r="F55" s="18" t="s">
        <v>85</v>
      </c>
      <c r="G55" s="19">
        <v>107</v>
      </c>
      <c r="H55" s="19">
        <v>93</v>
      </c>
      <c r="I55" s="60">
        <f t="shared" si="0"/>
        <v>200</v>
      </c>
      <c r="J55" s="18" t="s">
        <v>1424</v>
      </c>
      <c r="K55" s="18" t="s">
        <v>308</v>
      </c>
      <c r="L55" s="18" t="s">
        <v>309</v>
      </c>
      <c r="M55" s="18">
        <v>9613689335</v>
      </c>
      <c r="N55" s="18" t="s">
        <v>1434</v>
      </c>
      <c r="O55" s="18" t="s">
        <v>1424</v>
      </c>
      <c r="P55" s="24">
        <v>43663</v>
      </c>
      <c r="Q55" s="18" t="s">
        <v>76</v>
      </c>
      <c r="R55" s="18">
        <v>27</v>
      </c>
      <c r="S55" s="18" t="s">
        <v>238</v>
      </c>
      <c r="T55" s="18"/>
    </row>
    <row r="56" spans="1:20" x14ac:dyDescent="0.3">
      <c r="A56" s="4">
        <v>52</v>
      </c>
      <c r="B56" s="17" t="s">
        <v>63</v>
      </c>
      <c r="C56" s="58" t="s">
        <v>1241</v>
      </c>
      <c r="D56" s="58" t="s">
        <v>25</v>
      </c>
      <c r="E56" s="17" t="s">
        <v>1242</v>
      </c>
      <c r="F56" s="58" t="s">
        <v>85</v>
      </c>
      <c r="G56" s="17">
        <v>21</v>
      </c>
      <c r="H56" s="17">
        <v>16</v>
      </c>
      <c r="I56" s="60">
        <f t="shared" si="0"/>
        <v>37</v>
      </c>
      <c r="J56" s="58" t="s">
        <v>1435</v>
      </c>
      <c r="K56" s="58" t="s">
        <v>729</v>
      </c>
      <c r="L56" s="58" t="s">
        <v>670</v>
      </c>
      <c r="M56" s="58">
        <v>9706908761</v>
      </c>
      <c r="N56" s="58" t="s">
        <v>1436</v>
      </c>
      <c r="O56" s="58" t="s">
        <v>1437</v>
      </c>
      <c r="P56" s="24">
        <v>43663</v>
      </c>
      <c r="Q56" s="18" t="s">
        <v>76</v>
      </c>
      <c r="R56" s="18">
        <v>27</v>
      </c>
      <c r="S56" s="18" t="s">
        <v>238</v>
      </c>
      <c r="T56" s="18"/>
    </row>
    <row r="57" spans="1:20" x14ac:dyDescent="0.3">
      <c r="A57" s="4">
        <v>53</v>
      </c>
      <c r="B57" s="17" t="s">
        <v>62</v>
      </c>
      <c r="C57" s="18" t="s">
        <v>1243</v>
      </c>
      <c r="D57" s="18" t="s">
        <v>25</v>
      </c>
      <c r="E57" s="19" t="s">
        <v>1244</v>
      </c>
      <c r="F57" s="18" t="s">
        <v>85</v>
      </c>
      <c r="G57" s="19">
        <v>65</v>
      </c>
      <c r="H57" s="19">
        <v>68</v>
      </c>
      <c r="I57" s="60">
        <f t="shared" si="0"/>
        <v>133</v>
      </c>
      <c r="J57" s="18" t="s">
        <v>1438</v>
      </c>
      <c r="K57" s="18" t="s">
        <v>308</v>
      </c>
      <c r="L57" s="18" t="s">
        <v>309</v>
      </c>
      <c r="M57" s="18">
        <v>9613689335</v>
      </c>
      <c r="N57" s="18" t="s">
        <v>1439</v>
      </c>
      <c r="O57" s="18" t="s">
        <v>1440</v>
      </c>
      <c r="P57" s="24">
        <v>43664</v>
      </c>
      <c r="Q57" s="18" t="s">
        <v>77</v>
      </c>
      <c r="R57" s="18">
        <v>27</v>
      </c>
      <c r="S57" s="18" t="s">
        <v>233</v>
      </c>
      <c r="T57" s="18"/>
    </row>
    <row r="58" spans="1:20" x14ac:dyDescent="0.3">
      <c r="A58" s="4">
        <v>54</v>
      </c>
      <c r="B58" s="17" t="s">
        <v>63</v>
      </c>
      <c r="C58" s="18" t="s">
        <v>1245</v>
      </c>
      <c r="D58" s="18" t="s">
        <v>25</v>
      </c>
      <c r="E58" s="19" t="s">
        <v>1246</v>
      </c>
      <c r="F58" s="18" t="s">
        <v>85</v>
      </c>
      <c r="G58" s="19">
        <v>60</v>
      </c>
      <c r="H58" s="19">
        <v>42</v>
      </c>
      <c r="I58" s="60">
        <f t="shared" si="0"/>
        <v>102</v>
      </c>
      <c r="J58" s="18" t="s">
        <v>1441</v>
      </c>
      <c r="K58" s="18" t="s">
        <v>317</v>
      </c>
      <c r="L58" s="18" t="s">
        <v>303</v>
      </c>
      <c r="M58" s="18">
        <v>8486172209</v>
      </c>
      <c r="N58" s="18" t="s">
        <v>653</v>
      </c>
      <c r="O58" s="18" t="s">
        <v>1442</v>
      </c>
      <c r="P58" s="24">
        <v>43664</v>
      </c>
      <c r="Q58" s="18" t="s">
        <v>77</v>
      </c>
      <c r="R58" s="18">
        <v>5</v>
      </c>
      <c r="S58" s="18" t="s">
        <v>233</v>
      </c>
      <c r="T58" s="18"/>
    </row>
    <row r="59" spans="1:20" x14ac:dyDescent="0.3">
      <c r="A59" s="4">
        <v>55</v>
      </c>
      <c r="B59" s="17" t="s">
        <v>63</v>
      </c>
      <c r="C59" s="18" t="s">
        <v>1247</v>
      </c>
      <c r="D59" s="18" t="s">
        <v>25</v>
      </c>
      <c r="E59" s="19" t="s">
        <v>1248</v>
      </c>
      <c r="F59" s="18" t="s">
        <v>85</v>
      </c>
      <c r="G59" s="19">
        <v>23</v>
      </c>
      <c r="H59" s="19">
        <v>21</v>
      </c>
      <c r="I59" s="60">
        <f t="shared" si="0"/>
        <v>44</v>
      </c>
      <c r="J59" s="18" t="s">
        <v>1443</v>
      </c>
      <c r="K59" s="18" t="s">
        <v>317</v>
      </c>
      <c r="L59" s="18" t="s">
        <v>303</v>
      </c>
      <c r="M59" s="18">
        <v>8486172209</v>
      </c>
      <c r="N59" s="18" t="s">
        <v>1444</v>
      </c>
      <c r="O59" s="18" t="s">
        <v>1442</v>
      </c>
      <c r="P59" s="24">
        <v>43664</v>
      </c>
      <c r="Q59" s="18" t="s">
        <v>77</v>
      </c>
      <c r="R59" s="18">
        <v>5</v>
      </c>
      <c r="S59" s="18" t="s">
        <v>233</v>
      </c>
      <c r="T59" s="18"/>
    </row>
    <row r="60" spans="1:20" ht="33" x14ac:dyDescent="0.3">
      <c r="A60" s="4">
        <v>56</v>
      </c>
      <c r="B60" s="17" t="s">
        <v>62</v>
      </c>
      <c r="C60" s="18" t="s">
        <v>1249</v>
      </c>
      <c r="D60" s="18" t="s">
        <v>25</v>
      </c>
      <c r="E60" s="19" t="s">
        <v>1250</v>
      </c>
      <c r="F60" s="18" t="s">
        <v>85</v>
      </c>
      <c r="G60" s="19">
        <v>21</v>
      </c>
      <c r="H60" s="19">
        <v>33</v>
      </c>
      <c r="I60" s="60">
        <f t="shared" si="0"/>
        <v>54</v>
      </c>
      <c r="J60" s="18" t="s">
        <v>1445</v>
      </c>
      <c r="K60" s="18" t="s">
        <v>317</v>
      </c>
      <c r="L60" s="18" t="s">
        <v>303</v>
      </c>
      <c r="M60" s="18">
        <v>8486172209</v>
      </c>
      <c r="N60" s="18" t="s">
        <v>1134</v>
      </c>
      <c r="O60" s="18" t="s">
        <v>1135</v>
      </c>
      <c r="P60" s="24">
        <v>43665</v>
      </c>
      <c r="Q60" s="18" t="s">
        <v>232</v>
      </c>
      <c r="R60" s="18">
        <v>3</v>
      </c>
      <c r="S60" s="18" t="s">
        <v>233</v>
      </c>
      <c r="T60" s="18"/>
    </row>
    <row r="61" spans="1:20" ht="33" x14ac:dyDescent="0.3">
      <c r="A61" s="4">
        <v>57</v>
      </c>
      <c r="B61" s="17" t="s">
        <v>62</v>
      </c>
      <c r="C61" s="18" t="s">
        <v>1251</v>
      </c>
      <c r="D61" s="18" t="s">
        <v>25</v>
      </c>
      <c r="E61" s="19" t="s">
        <v>1252</v>
      </c>
      <c r="F61" s="18" t="s">
        <v>85</v>
      </c>
      <c r="G61" s="19">
        <v>28</v>
      </c>
      <c r="H61" s="19">
        <v>32</v>
      </c>
      <c r="I61" s="60">
        <f t="shared" si="0"/>
        <v>60</v>
      </c>
      <c r="J61" s="18" t="s">
        <v>2014</v>
      </c>
      <c r="K61" s="18" t="s">
        <v>317</v>
      </c>
      <c r="L61" s="18" t="s">
        <v>303</v>
      </c>
      <c r="M61" s="18">
        <v>8486172209</v>
      </c>
      <c r="N61" s="18" t="s">
        <v>653</v>
      </c>
      <c r="O61" s="18" t="s">
        <v>1135</v>
      </c>
      <c r="P61" s="24">
        <v>43665</v>
      </c>
      <c r="Q61" s="18" t="s">
        <v>232</v>
      </c>
      <c r="R61" s="18">
        <v>3</v>
      </c>
      <c r="S61" s="18" t="s">
        <v>233</v>
      </c>
      <c r="T61" s="18"/>
    </row>
    <row r="62" spans="1:20" x14ac:dyDescent="0.3">
      <c r="A62" s="4">
        <v>58</v>
      </c>
      <c r="B62" s="17" t="s">
        <v>63</v>
      </c>
      <c r="C62" s="18" t="s">
        <v>1253</v>
      </c>
      <c r="D62" s="18" t="s">
        <v>25</v>
      </c>
      <c r="E62" s="19" t="s">
        <v>1254</v>
      </c>
      <c r="F62" s="18" t="s">
        <v>85</v>
      </c>
      <c r="G62" s="19">
        <v>105</v>
      </c>
      <c r="H62" s="19">
        <v>109</v>
      </c>
      <c r="I62" s="60">
        <f t="shared" si="0"/>
        <v>214</v>
      </c>
      <c r="J62" s="18" t="s">
        <v>1446</v>
      </c>
      <c r="K62" s="18" t="s">
        <v>1381</v>
      </c>
      <c r="L62" s="18" t="s">
        <v>1382</v>
      </c>
      <c r="M62" s="18">
        <v>9435323478</v>
      </c>
      <c r="N62" s="18" t="s">
        <v>1447</v>
      </c>
      <c r="O62" s="18" t="s">
        <v>1448</v>
      </c>
      <c r="P62" s="24">
        <v>43665</v>
      </c>
      <c r="Q62" s="18" t="s">
        <v>232</v>
      </c>
      <c r="R62" s="18">
        <v>20</v>
      </c>
      <c r="S62" s="18" t="s">
        <v>238</v>
      </c>
      <c r="T62" s="18"/>
    </row>
    <row r="63" spans="1:20" ht="33" x14ac:dyDescent="0.3">
      <c r="A63" s="4">
        <v>59</v>
      </c>
      <c r="B63" s="17" t="s">
        <v>63</v>
      </c>
      <c r="C63" s="18" t="s">
        <v>1255</v>
      </c>
      <c r="D63" s="18" t="s">
        <v>25</v>
      </c>
      <c r="E63" s="19" t="s">
        <v>1256</v>
      </c>
      <c r="F63" s="18" t="s">
        <v>85</v>
      </c>
      <c r="G63" s="19">
        <v>11</v>
      </c>
      <c r="H63" s="19">
        <v>20</v>
      </c>
      <c r="I63" s="60">
        <f t="shared" si="0"/>
        <v>31</v>
      </c>
      <c r="J63" s="18" t="s">
        <v>1449</v>
      </c>
      <c r="K63" s="18" t="s">
        <v>1381</v>
      </c>
      <c r="L63" s="18" t="s">
        <v>1382</v>
      </c>
      <c r="M63" s="18">
        <v>9435323478</v>
      </c>
      <c r="N63" s="18" t="s">
        <v>1399</v>
      </c>
      <c r="O63" s="18" t="s">
        <v>1400</v>
      </c>
      <c r="P63" s="24">
        <v>43665</v>
      </c>
      <c r="Q63" s="18" t="s">
        <v>232</v>
      </c>
      <c r="R63" s="18">
        <v>20</v>
      </c>
      <c r="S63" s="18" t="s">
        <v>238</v>
      </c>
      <c r="T63" s="18"/>
    </row>
    <row r="64" spans="1:20" x14ac:dyDescent="0.3">
      <c r="A64" s="4">
        <v>60</v>
      </c>
      <c r="B64" s="17" t="s">
        <v>62</v>
      </c>
      <c r="C64" s="18" t="s">
        <v>1257</v>
      </c>
      <c r="D64" s="18" t="s">
        <v>25</v>
      </c>
      <c r="E64" s="19" t="s">
        <v>1258</v>
      </c>
      <c r="F64" s="18" t="s">
        <v>85</v>
      </c>
      <c r="G64" s="19">
        <v>50</v>
      </c>
      <c r="H64" s="19">
        <v>62</v>
      </c>
      <c r="I64" s="60">
        <f t="shared" si="0"/>
        <v>112</v>
      </c>
      <c r="J64" s="18" t="s">
        <v>1450</v>
      </c>
      <c r="K64" s="18" t="s">
        <v>442</v>
      </c>
      <c r="L64" s="18" t="s">
        <v>423</v>
      </c>
      <c r="M64" s="18">
        <v>9613245244</v>
      </c>
      <c r="N64" s="18" t="s">
        <v>1439</v>
      </c>
      <c r="O64" s="18" t="s">
        <v>1440</v>
      </c>
      <c r="P64" s="24">
        <v>43666</v>
      </c>
      <c r="Q64" s="18" t="s">
        <v>239</v>
      </c>
      <c r="R64" s="18">
        <v>25</v>
      </c>
      <c r="S64" s="18" t="s">
        <v>233</v>
      </c>
      <c r="T64" s="18"/>
    </row>
    <row r="65" spans="1:20" x14ac:dyDescent="0.3">
      <c r="A65" s="4">
        <v>61</v>
      </c>
      <c r="B65" s="17" t="s">
        <v>62</v>
      </c>
      <c r="C65" s="18" t="s">
        <v>1259</v>
      </c>
      <c r="D65" s="18" t="s">
        <v>25</v>
      </c>
      <c r="E65" s="19" t="s">
        <v>1260</v>
      </c>
      <c r="F65" s="18" t="s">
        <v>85</v>
      </c>
      <c r="G65" s="19">
        <v>7</v>
      </c>
      <c r="H65" s="19">
        <v>9</v>
      </c>
      <c r="I65" s="60">
        <f t="shared" si="0"/>
        <v>16</v>
      </c>
      <c r="J65" s="18" t="s">
        <v>1451</v>
      </c>
      <c r="K65" s="18" t="s">
        <v>729</v>
      </c>
      <c r="L65" s="18" t="s">
        <v>670</v>
      </c>
      <c r="M65" s="18">
        <v>9706908761</v>
      </c>
      <c r="N65" s="18" t="s">
        <v>1452</v>
      </c>
      <c r="O65" s="18" t="s">
        <v>1453</v>
      </c>
      <c r="P65" s="24">
        <v>43666</v>
      </c>
      <c r="Q65" s="18" t="s">
        <v>239</v>
      </c>
      <c r="R65" s="18">
        <v>27</v>
      </c>
      <c r="S65" s="18" t="s">
        <v>233</v>
      </c>
      <c r="T65" s="18"/>
    </row>
    <row r="66" spans="1:20" ht="33" x14ac:dyDescent="0.3">
      <c r="A66" s="4">
        <v>62</v>
      </c>
      <c r="B66" s="17" t="s">
        <v>62</v>
      </c>
      <c r="C66" s="18" t="s">
        <v>1261</v>
      </c>
      <c r="D66" s="18" t="s">
        <v>25</v>
      </c>
      <c r="E66" s="19" t="s">
        <v>1262</v>
      </c>
      <c r="F66" s="18" t="s">
        <v>85</v>
      </c>
      <c r="G66" s="19">
        <v>15</v>
      </c>
      <c r="H66" s="19">
        <v>13</v>
      </c>
      <c r="I66" s="60">
        <f t="shared" si="0"/>
        <v>28</v>
      </c>
      <c r="J66" s="18" t="s">
        <v>1454</v>
      </c>
      <c r="K66" s="18" t="s">
        <v>729</v>
      </c>
      <c r="L66" s="18" t="s">
        <v>670</v>
      </c>
      <c r="M66" s="18">
        <v>9706908761</v>
      </c>
      <c r="N66" s="18" t="s">
        <v>1452</v>
      </c>
      <c r="O66" s="18" t="s">
        <v>1453</v>
      </c>
      <c r="P66" s="24">
        <v>43666</v>
      </c>
      <c r="Q66" s="18" t="s">
        <v>239</v>
      </c>
      <c r="R66" s="18">
        <v>27</v>
      </c>
      <c r="S66" s="18" t="s">
        <v>233</v>
      </c>
      <c r="T66" s="18"/>
    </row>
    <row r="67" spans="1:20" x14ac:dyDescent="0.3">
      <c r="A67" s="4">
        <v>63</v>
      </c>
      <c r="B67" s="17" t="s">
        <v>63</v>
      </c>
      <c r="C67" s="18" t="s">
        <v>1253</v>
      </c>
      <c r="D67" s="18"/>
      <c r="E67" s="19" t="s">
        <v>1254</v>
      </c>
      <c r="F67" s="18" t="s">
        <v>85</v>
      </c>
      <c r="G67" s="19"/>
      <c r="H67" s="19"/>
      <c r="I67" s="60">
        <f t="shared" si="0"/>
        <v>0</v>
      </c>
      <c r="J67" s="18" t="s">
        <v>1446</v>
      </c>
      <c r="K67" s="18" t="s">
        <v>1381</v>
      </c>
      <c r="L67" s="18" t="s">
        <v>1382</v>
      </c>
      <c r="M67" s="18">
        <v>9435323478</v>
      </c>
      <c r="N67" s="18" t="s">
        <v>1447</v>
      </c>
      <c r="O67" s="18" t="s">
        <v>1448</v>
      </c>
      <c r="P67" s="24">
        <v>43666</v>
      </c>
      <c r="Q67" s="18" t="s">
        <v>239</v>
      </c>
      <c r="R67" s="18">
        <v>20</v>
      </c>
      <c r="S67" s="18" t="s">
        <v>238</v>
      </c>
      <c r="T67" s="18" t="s">
        <v>240</v>
      </c>
    </row>
    <row r="68" spans="1:20" x14ac:dyDescent="0.3">
      <c r="A68" s="4">
        <v>64</v>
      </c>
      <c r="B68" s="17"/>
      <c r="C68" s="18"/>
      <c r="D68" s="18"/>
      <c r="E68" s="19"/>
      <c r="F68" s="18"/>
      <c r="G68" s="19"/>
      <c r="H68" s="19"/>
      <c r="I68" s="60">
        <f t="shared" si="0"/>
        <v>0</v>
      </c>
      <c r="J68" s="18"/>
      <c r="K68" s="18"/>
      <c r="L68" s="18"/>
      <c r="M68" s="18"/>
      <c r="N68" s="18"/>
      <c r="O68" s="18"/>
      <c r="P68" s="24">
        <v>43667</v>
      </c>
      <c r="Q68" s="18" t="s">
        <v>258</v>
      </c>
      <c r="R68" s="18"/>
      <c r="S68" s="18"/>
      <c r="T68" s="18" t="s">
        <v>259</v>
      </c>
    </row>
    <row r="69" spans="1:20" x14ac:dyDescent="0.3">
      <c r="A69" s="4">
        <v>65</v>
      </c>
      <c r="B69" s="17" t="s">
        <v>62</v>
      </c>
      <c r="C69" s="18" t="s">
        <v>1263</v>
      </c>
      <c r="D69" s="18" t="s">
        <v>25</v>
      </c>
      <c r="E69" s="19" t="s">
        <v>1264</v>
      </c>
      <c r="F69" s="18" t="s">
        <v>85</v>
      </c>
      <c r="G69" s="19">
        <v>123</v>
      </c>
      <c r="H69" s="19">
        <v>130</v>
      </c>
      <c r="I69" s="60">
        <f t="shared" si="0"/>
        <v>253</v>
      </c>
      <c r="J69" s="18" t="s">
        <v>1455</v>
      </c>
      <c r="K69" s="18" t="s">
        <v>442</v>
      </c>
      <c r="L69" s="18" t="s">
        <v>443</v>
      </c>
      <c r="M69" s="18">
        <v>8876303387</v>
      </c>
      <c r="N69" s="18" t="s">
        <v>1456</v>
      </c>
      <c r="O69" s="18" t="s">
        <v>1457</v>
      </c>
      <c r="P69" s="24">
        <v>43668</v>
      </c>
      <c r="Q69" s="18" t="s">
        <v>74</v>
      </c>
      <c r="R69" s="18">
        <v>25</v>
      </c>
      <c r="S69" s="18" t="s">
        <v>233</v>
      </c>
      <c r="T69" s="18"/>
    </row>
    <row r="70" spans="1:20" x14ac:dyDescent="0.3">
      <c r="A70" s="4">
        <v>66</v>
      </c>
      <c r="B70" s="17" t="s">
        <v>63</v>
      </c>
      <c r="C70" s="18" t="s">
        <v>1265</v>
      </c>
      <c r="D70" s="18" t="s">
        <v>25</v>
      </c>
      <c r="E70" s="19" t="s">
        <v>1266</v>
      </c>
      <c r="F70" s="18" t="s">
        <v>85</v>
      </c>
      <c r="G70" s="19">
        <v>42</v>
      </c>
      <c r="H70" s="19">
        <v>38</v>
      </c>
      <c r="I70" s="60">
        <f t="shared" ref="I70:I133" si="1">SUM(G70:H70)</f>
        <v>80</v>
      </c>
      <c r="J70" s="18" t="s">
        <v>1458</v>
      </c>
      <c r="K70" s="18" t="s">
        <v>442</v>
      </c>
      <c r="L70" s="18" t="s">
        <v>443</v>
      </c>
      <c r="M70" s="18">
        <v>8876303387</v>
      </c>
      <c r="N70" s="18" t="s">
        <v>709</v>
      </c>
      <c r="O70" s="18" t="s">
        <v>1459</v>
      </c>
      <c r="P70" s="24">
        <v>43668</v>
      </c>
      <c r="Q70" s="18" t="s">
        <v>74</v>
      </c>
      <c r="R70" s="18">
        <v>25</v>
      </c>
      <c r="S70" s="18" t="s">
        <v>238</v>
      </c>
      <c r="T70" s="18"/>
    </row>
    <row r="71" spans="1:20" x14ac:dyDescent="0.3">
      <c r="A71" s="4">
        <v>67</v>
      </c>
      <c r="B71" s="17" t="s">
        <v>63</v>
      </c>
      <c r="C71" s="18" t="s">
        <v>1267</v>
      </c>
      <c r="D71" s="18" t="s">
        <v>25</v>
      </c>
      <c r="E71" s="19" t="s">
        <v>1268</v>
      </c>
      <c r="F71" s="18" t="s">
        <v>85</v>
      </c>
      <c r="G71" s="19">
        <v>43</v>
      </c>
      <c r="H71" s="19">
        <v>31</v>
      </c>
      <c r="I71" s="60">
        <f t="shared" si="1"/>
        <v>74</v>
      </c>
      <c r="J71" s="18" t="s">
        <v>1460</v>
      </c>
      <c r="K71" s="18" t="s">
        <v>442</v>
      </c>
      <c r="L71" s="18" t="s">
        <v>443</v>
      </c>
      <c r="M71" s="18">
        <v>8876303387</v>
      </c>
      <c r="N71" s="18" t="s">
        <v>1461</v>
      </c>
      <c r="O71" s="18" t="s">
        <v>1427</v>
      </c>
      <c r="P71" s="24">
        <v>43668</v>
      </c>
      <c r="Q71" s="18" t="s">
        <v>74</v>
      </c>
      <c r="R71" s="18">
        <v>25</v>
      </c>
      <c r="S71" s="18" t="s">
        <v>238</v>
      </c>
      <c r="T71" s="18"/>
    </row>
    <row r="72" spans="1:20" x14ac:dyDescent="0.3">
      <c r="A72" s="4">
        <v>68</v>
      </c>
      <c r="B72" s="17" t="s">
        <v>62</v>
      </c>
      <c r="C72" s="18" t="s">
        <v>1263</v>
      </c>
      <c r="D72" s="18"/>
      <c r="E72" s="19" t="s">
        <v>1264</v>
      </c>
      <c r="F72" s="18" t="s">
        <v>85</v>
      </c>
      <c r="G72" s="19"/>
      <c r="H72" s="19"/>
      <c r="I72" s="60">
        <f t="shared" si="1"/>
        <v>0</v>
      </c>
      <c r="J72" s="18" t="s">
        <v>1455</v>
      </c>
      <c r="K72" s="18" t="s">
        <v>442</v>
      </c>
      <c r="L72" s="18" t="s">
        <v>443</v>
      </c>
      <c r="M72" s="18">
        <v>8876303387</v>
      </c>
      <c r="N72" s="18" t="s">
        <v>1456</v>
      </c>
      <c r="O72" s="18" t="s">
        <v>1457</v>
      </c>
      <c r="P72" s="24">
        <v>43669</v>
      </c>
      <c r="Q72" s="18" t="s">
        <v>75</v>
      </c>
      <c r="R72" s="18">
        <v>25</v>
      </c>
      <c r="S72" s="18" t="s">
        <v>233</v>
      </c>
      <c r="T72" s="18" t="s">
        <v>240</v>
      </c>
    </row>
    <row r="73" spans="1:20" x14ac:dyDescent="0.3">
      <c r="A73" s="4">
        <v>69</v>
      </c>
      <c r="B73" s="17" t="s">
        <v>63</v>
      </c>
      <c r="C73" s="18" t="s">
        <v>1269</v>
      </c>
      <c r="D73" s="18" t="s">
        <v>25</v>
      </c>
      <c r="E73" s="19" t="s">
        <v>1270</v>
      </c>
      <c r="F73" s="18" t="s">
        <v>85</v>
      </c>
      <c r="G73" s="19">
        <v>33</v>
      </c>
      <c r="H73" s="19">
        <v>30</v>
      </c>
      <c r="I73" s="60">
        <f t="shared" si="1"/>
        <v>63</v>
      </c>
      <c r="J73" s="18" t="s">
        <v>1462</v>
      </c>
      <c r="K73" s="18" t="s">
        <v>373</v>
      </c>
      <c r="L73" s="18" t="s">
        <v>374</v>
      </c>
      <c r="M73" s="18">
        <v>9707920324</v>
      </c>
      <c r="N73" s="18" t="s">
        <v>1463</v>
      </c>
      <c r="O73" s="18" t="s">
        <v>382</v>
      </c>
      <c r="P73" s="24">
        <v>43669</v>
      </c>
      <c r="Q73" s="18" t="s">
        <v>75</v>
      </c>
      <c r="R73" s="18">
        <v>26</v>
      </c>
      <c r="S73" s="18" t="s">
        <v>238</v>
      </c>
      <c r="T73" s="18"/>
    </row>
    <row r="74" spans="1:20" x14ac:dyDescent="0.3">
      <c r="A74" s="4">
        <v>70</v>
      </c>
      <c r="B74" s="17" t="s">
        <v>63</v>
      </c>
      <c r="C74" s="18" t="s">
        <v>1271</v>
      </c>
      <c r="D74" s="18" t="s">
        <v>25</v>
      </c>
      <c r="E74" s="19" t="s">
        <v>1272</v>
      </c>
      <c r="F74" s="18" t="s">
        <v>85</v>
      </c>
      <c r="G74" s="19">
        <v>28</v>
      </c>
      <c r="H74" s="19">
        <v>18</v>
      </c>
      <c r="I74" s="60">
        <f t="shared" si="1"/>
        <v>46</v>
      </c>
      <c r="J74" s="18" t="s">
        <v>1464</v>
      </c>
      <c r="K74" s="18" t="s">
        <v>373</v>
      </c>
      <c r="L74" s="18" t="s">
        <v>374</v>
      </c>
      <c r="M74" s="18">
        <v>9707920324</v>
      </c>
      <c r="N74" s="18" t="s">
        <v>1463</v>
      </c>
      <c r="O74" s="18" t="s">
        <v>382</v>
      </c>
      <c r="P74" s="24">
        <v>43669</v>
      </c>
      <c r="Q74" s="18" t="s">
        <v>75</v>
      </c>
      <c r="R74" s="18">
        <v>26</v>
      </c>
      <c r="S74" s="18" t="s">
        <v>238</v>
      </c>
      <c r="T74" s="18"/>
    </row>
    <row r="75" spans="1:20" x14ac:dyDescent="0.3">
      <c r="A75" s="4">
        <v>71</v>
      </c>
      <c r="B75" s="17" t="s">
        <v>62</v>
      </c>
      <c r="C75" s="18" t="s">
        <v>1273</v>
      </c>
      <c r="D75" s="18" t="s">
        <v>25</v>
      </c>
      <c r="E75" s="19" t="s">
        <v>1274</v>
      </c>
      <c r="F75" s="18" t="s">
        <v>85</v>
      </c>
      <c r="G75" s="19">
        <v>89</v>
      </c>
      <c r="H75" s="19">
        <v>99</v>
      </c>
      <c r="I75" s="60">
        <f t="shared" si="1"/>
        <v>188</v>
      </c>
      <c r="J75" s="18" t="s">
        <v>1465</v>
      </c>
      <c r="K75" s="18" t="s">
        <v>442</v>
      </c>
      <c r="L75" s="18" t="s">
        <v>443</v>
      </c>
      <c r="M75" s="18">
        <v>8876303387</v>
      </c>
      <c r="N75" s="18" t="s">
        <v>1466</v>
      </c>
      <c r="O75" s="18" t="s">
        <v>696</v>
      </c>
      <c r="P75" s="24">
        <v>43670</v>
      </c>
      <c r="Q75" s="18" t="s">
        <v>76</v>
      </c>
      <c r="R75" s="18">
        <v>25</v>
      </c>
      <c r="S75" s="18" t="s">
        <v>233</v>
      </c>
      <c r="T75" s="18"/>
    </row>
    <row r="76" spans="1:20" x14ac:dyDescent="0.3">
      <c r="A76" s="4">
        <v>72</v>
      </c>
      <c r="B76" s="17" t="s">
        <v>63</v>
      </c>
      <c r="C76" s="18" t="s">
        <v>1275</v>
      </c>
      <c r="D76" s="18" t="s">
        <v>25</v>
      </c>
      <c r="E76" s="19" t="s">
        <v>1276</v>
      </c>
      <c r="F76" s="18" t="s">
        <v>85</v>
      </c>
      <c r="G76" s="19">
        <v>18</v>
      </c>
      <c r="H76" s="19">
        <v>18</v>
      </c>
      <c r="I76" s="60">
        <f t="shared" si="1"/>
        <v>36</v>
      </c>
      <c r="J76" s="18" t="s">
        <v>1467</v>
      </c>
      <c r="K76" s="18" t="s">
        <v>373</v>
      </c>
      <c r="L76" s="18" t="s">
        <v>374</v>
      </c>
      <c r="M76" s="18">
        <v>9707920324</v>
      </c>
      <c r="N76" s="18" t="s">
        <v>432</v>
      </c>
      <c r="O76" s="18" t="s">
        <v>1468</v>
      </c>
      <c r="P76" s="24">
        <v>43670</v>
      </c>
      <c r="Q76" s="18" t="s">
        <v>76</v>
      </c>
      <c r="R76" s="18">
        <v>26</v>
      </c>
      <c r="S76" s="18" t="s">
        <v>238</v>
      </c>
      <c r="T76" s="18"/>
    </row>
    <row r="77" spans="1:20" x14ac:dyDescent="0.3">
      <c r="A77" s="4">
        <v>73</v>
      </c>
      <c r="B77" s="17" t="s">
        <v>63</v>
      </c>
      <c r="C77" s="18" t="s">
        <v>1277</v>
      </c>
      <c r="D77" s="18" t="s">
        <v>25</v>
      </c>
      <c r="E77" s="19" t="s">
        <v>1278</v>
      </c>
      <c r="F77" s="18" t="s">
        <v>85</v>
      </c>
      <c r="G77" s="19">
        <v>29</v>
      </c>
      <c r="H77" s="19">
        <v>28</v>
      </c>
      <c r="I77" s="60">
        <f t="shared" si="1"/>
        <v>57</v>
      </c>
      <c r="J77" s="18" t="s">
        <v>1469</v>
      </c>
      <c r="K77" s="18" t="s">
        <v>373</v>
      </c>
      <c r="L77" s="18" t="s">
        <v>374</v>
      </c>
      <c r="M77" s="18">
        <v>9707920324</v>
      </c>
      <c r="N77" s="18" t="s">
        <v>1470</v>
      </c>
      <c r="O77" s="18" t="s">
        <v>1471</v>
      </c>
      <c r="P77" s="24">
        <v>43670</v>
      </c>
      <c r="Q77" s="18" t="s">
        <v>76</v>
      </c>
      <c r="R77" s="18">
        <v>26</v>
      </c>
      <c r="S77" s="18" t="s">
        <v>238</v>
      </c>
      <c r="T77" s="18"/>
    </row>
    <row r="78" spans="1:20" x14ac:dyDescent="0.3">
      <c r="A78" s="4">
        <v>74</v>
      </c>
      <c r="B78" s="17" t="s">
        <v>63</v>
      </c>
      <c r="C78" s="18" t="s">
        <v>1279</v>
      </c>
      <c r="D78" s="18" t="s">
        <v>25</v>
      </c>
      <c r="E78" s="19" t="s">
        <v>1280</v>
      </c>
      <c r="F78" s="18" t="s">
        <v>85</v>
      </c>
      <c r="G78" s="19">
        <v>29</v>
      </c>
      <c r="H78" s="19">
        <v>20</v>
      </c>
      <c r="I78" s="60">
        <f t="shared" si="1"/>
        <v>49</v>
      </c>
      <c r="J78" s="18" t="s">
        <v>1472</v>
      </c>
      <c r="K78" s="18" t="s">
        <v>373</v>
      </c>
      <c r="L78" s="18" t="s">
        <v>374</v>
      </c>
      <c r="M78" s="18">
        <v>9707920324</v>
      </c>
      <c r="N78" s="18" t="s">
        <v>381</v>
      </c>
      <c r="O78" s="18" t="s">
        <v>382</v>
      </c>
      <c r="P78" s="24">
        <v>43670</v>
      </c>
      <c r="Q78" s="18" t="s">
        <v>76</v>
      </c>
      <c r="R78" s="18">
        <v>26</v>
      </c>
      <c r="S78" s="18" t="s">
        <v>238</v>
      </c>
      <c r="T78" s="18"/>
    </row>
    <row r="79" spans="1:20" x14ac:dyDescent="0.3">
      <c r="A79" s="4">
        <v>75</v>
      </c>
      <c r="B79" s="17" t="s">
        <v>62</v>
      </c>
      <c r="C79" s="18" t="s">
        <v>1281</v>
      </c>
      <c r="D79" s="18" t="s">
        <v>25</v>
      </c>
      <c r="E79" s="19" t="s">
        <v>1282</v>
      </c>
      <c r="F79" s="18" t="s">
        <v>85</v>
      </c>
      <c r="G79" s="19">
        <v>60</v>
      </c>
      <c r="H79" s="19">
        <v>81</v>
      </c>
      <c r="I79" s="60">
        <f t="shared" si="1"/>
        <v>141</v>
      </c>
      <c r="J79" s="18" t="s">
        <v>1473</v>
      </c>
      <c r="K79" s="18" t="s">
        <v>442</v>
      </c>
      <c r="L79" s="18" t="s">
        <v>443</v>
      </c>
      <c r="M79" s="18">
        <v>8876303387</v>
      </c>
      <c r="N79" s="18" t="s">
        <v>764</v>
      </c>
      <c r="O79" s="18" t="s">
        <v>696</v>
      </c>
      <c r="P79" s="24">
        <v>43671</v>
      </c>
      <c r="Q79" s="18" t="s">
        <v>77</v>
      </c>
      <c r="R79" s="18">
        <v>25</v>
      </c>
      <c r="S79" s="18" t="s">
        <v>233</v>
      </c>
      <c r="T79" s="18"/>
    </row>
    <row r="80" spans="1:20" x14ac:dyDescent="0.3">
      <c r="A80" s="4">
        <v>76</v>
      </c>
      <c r="B80" s="17" t="s">
        <v>63</v>
      </c>
      <c r="C80" s="18" t="s">
        <v>1283</v>
      </c>
      <c r="D80" s="18" t="s">
        <v>25</v>
      </c>
      <c r="E80" s="19" t="s">
        <v>1284</v>
      </c>
      <c r="F80" s="18" t="s">
        <v>85</v>
      </c>
      <c r="G80" s="19">
        <v>22</v>
      </c>
      <c r="H80" s="19">
        <v>29</v>
      </c>
      <c r="I80" s="60">
        <f t="shared" si="1"/>
        <v>51</v>
      </c>
      <c r="J80" s="18" t="s">
        <v>1474</v>
      </c>
      <c r="K80" s="18" t="s">
        <v>373</v>
      </c>
      <c r="L80" s="18" t="s">
        <v>374</v>
      </c>
      <c r="M80" s="18">
        <v>9707920324</v>
      </c>
      <c r="N80" s="18" t="s">
        <v>1475</v>
      </c>
      <c r="O80" s="18" t="s">
        <v>1476</v>
      </c>
      <c r="P80" s="24">
        <v>43671</v>
      </c>
      <c r="Q80" s="18" t="s">
        <v>77</v>
      </c>
      <c r="R80" s="18">
        <v>26</v>
      </c>
      <c r="S80" s="18" t="s">
        <v>238</v>
      </c>
      <c r="T80" s="18"/>
    </row>
    <row r="81" spans="1:20" x14ac:dyDescent="0.3">
      <c r="A81" s="4">
        <v>77</v>
      </c>
      <c r="B81" s="17" t="s">
        <v>63</v>
      </c>
      <c r="C81" s="18" t="s">
        <v>1285</v>
      </c>
      <c r="D81" s="18" t="s">
        <v>25</v>
      </c>
      <c r="E81" s="19" t="s">
        <v>1286</v>
      </c>
      <c r="F81" s="18" t="s">
        <v>85</v>
      </c>
      <c r="G81" s="19">
        <v>25</v>
      </c>
      <c r="H81" s="19">
        <v>27</v>
      </c>
      <c r="I81" s="60">
        <f t="shared" si="1"/>
        <v>52</v>
      </c>
      <c r="J81" s="18" t="s">
        <v>1474</v>
      </c>
      <c r="K81" s="18" t="s">
        <v>373</v>
      </c>
      <c r="L81" s="18" t="s">
        <v>374</v>
      </c>
      <c r="M81" s="18">
        <v>9707920324</v>
      </c>
      <c r="N81" s="18" t="s">
        <v>1475</v>
      </c>
      <c r="O81" s="18" t="s">
        <v>1471</v>
      </c>
      <c r="P81" s="24">
        <v>43671</v>
      </c>
      <c r="Q81" s="18" t="s">
        <v>77</v>
      </c>
      <c r="R81" s="18">
        <v>26</v>
      </c>
      <c r="S81" s="18" t="s">
        <v>238</v>
      </c>
      <c r="T81" s="18"/>
    </row>
    <row r="82" spans="1:20" x14ac:dyDescent="0.3">
      <c r="A82" s="4">
        <v>78</v>
      </c>
      <c r="B82" s="17" t="s">
        <v>63</v>
      </c>
      <c r="C82" s="18" t="s">
        <v>1287</v>
      </c>
      <c r="D82" s="18" t="s">
        <v>25</v>
      </c>
      <c r="E82" s="19" t="s">
        <v>1288</v>
      </c>
      <c r="F82" s="18" t="s">
        <v>85</v>
      </c>
      <c r="G82" s="19">
        <v>13</v>
      </c>
      <c r="H82" s="19">
        <v>14</v>
      </c>
      <c r="I82" s="60">
        <f t="shared" si="1"/>
        <v>27</v>
      </c>
      <c r="J82" s="18" t="s">
        <v>1477</v>
      </c>
      <c r="K82" s="18" t="s">
        <v>1478</v>
      </c>
      <c r="L82" s="18" t="s">
        <v>1479</v>
      </c>
      <c r="M82" s="18">
        <v>9854621096</v>
      </c>
      <c r="N82" s="18" t="s">
        <v>1480</v>
      </c>
      <c r="O82" s="18" t="s">
        <v>1481</v>
      </c>
      <c r="P82" s="24">
        <v>43671</v>
      </c>
      <c r="Q82" s="18" t="s">
        <v>77</v>
      </c>
      <c r="R82" s="18">
        <v>18</v>
      </c>
      <c r="S82" s="18" t="s">
        <v>238</v>
      </c>
      <c r="T82" s="18"/>
    </row>
    <row r="83" spans="1:20" x14ac:dyDescent="0.3">
      <c r="A83" s="4">
        <v>79</v>
      </c>
      <c r="B83" s="17" t="s">
        <v>62</v>
      </c>
      <c r="C83" s="18" t="s">
        <v>1289</v>
      </c>
      <c r="D83" s="18" t="s">
        <v>25</v>
      </c>
      <c r="E83" s="19" t="s">
        <v>1290</v>
      </c>
      <c r="F83" s="18" t="s">
        <v>85</v>
      </c>
      <c r="G83" s="19">
        <v>22</v>
      </c>
      <c r="H83" s="19">
        <v>28</v>
      </c>
      <c r="I83" s="60">
        <f t="shared" si="1"/>
        <v>50</v>
      </c>
      <c r="J83" s="18" t="s">
        <v>1482</v>
      </c>
      <c r="K83" s="18" t="s">
        <v>442</v>
      </c>
      <c r="L83" s="18" t="s">
        <v>443</v>
      </c>
      <c r="M83" s="18">
        <v>8876303387</v>
      </c>
      <c r="N83" s="18" t="s">
        <v>1483</v>
      </c>
      <c r="O83" s="18" t="s">
        <v>1484</v>
      </c>
      <c r="P83" s="24">
        <v>43672</v>
      </c>
      <c r="Q83" s="18" t="s">
        <v>232</v>
      </c>
      <c r="R83" s="18">
        <v>25</v>
      </c>
      <c r="S83" s="18" t="s">
        <v>233</v>
      </c>
      <c r="T83" s="18"/>
    </row>
    <row r="84" spans="1:20" x14ac:dyDescent="0.3">
      <c r="A84" s="4">
        <v>80</v>
      </c>
      <c r="B84" s="17" t="s">
        <v>62</v>
      </c>
      <c r="C84" s="18" t="s">
        <v>1291</v>
      </c>
      <c r="D84" s="18" t="s">
        <v>25</v>
      </c>
      <c r="E84" s="19" t="s">
        <v>1292</v>
      </c>
      <c r="F84" s="18" t="s">
        <v>85</v>
      </c>
      <c r="G84" s="19">
        <v>102</v>
      </c>
      <c r="H84" s="19">
        <v>99</v>
      </c>
      <c r="I84" s="60">
        <f t="shared" si="1"/>
        <v>201</v>
      </c>
      <c r="J84" s="18" t="s">
        <v>1485</v>
      </c>
      <c r="K84" s="18" t="s">
        <v>442</v>
      </c>
      <c r="L84" s="18" t="s">
        <v>443</v>
      </c>
      <c r="M84" s="18">
        <v>8876303387</v>
      </c>
      <c r="N84" s="18" t="s">
        <v>1486</v>
      </c>
      <c r="O84" s="18" t="s">
        <v>1484</v>
      </c>
      <c r="P84" s="24">
        <v>43672</v>
      </c>
      <c r="Q84" s="18" t="s">
        <v>232</v>
      </c>
      <c r="R84" s="18">
        <v>25</v>
      </c>
      <c r="S84" s="18" t="s">
        <v>233</v>
      </c>
      <c r="T84" s="18"/>
    </row>
    <row r="85" spans="1:20" x14ac:dyDescent="0.3">
      <c r="A85" s="4">
        <v>81</v>
      </c>
      <c r="B85" s="17" t="s">
        <v>63</v>
      </c>
      <c r="C85" s="18" t="s">
        <v>1293</v>
      </c>
      <c r="D85" s="18" t="s">
        <v>25</v>
      </c>
      <c r="E85" s="19" t="s">
        <v>1294</v>
      </c>
      <c r="F85" s="18" t="s">
        <v>85</v>
      </c>
      <c r="G85" s="19">
        <v>52</v>
      </c>
      <c r="H85" s="19">
        <v>34</v>
      </c>
      <c r="I85" s="60">
        <f t="shared" si="1"/>
        <v>86</v>
      </c>
      <c r="J85" s="18" t="s">
        <v>1487</v>
      </c>
      <c r="K85" s="18" t="s">
        <v>373</v>
      </c>
      <c r="L85" s="18" t="s">
        <v>374</v>
      </c>
      <c r="M85" s="18">
        <v>9707920324</v>
      </c>
      <c r="N85" s="18" t="s">
        <v>1126</v>
      </c>
      <c r="O85" s="18" t="s">
        <v>1488</v>
      </c>
      <c r="P85" s="24">
        <v>43672</v>
      </c>
      <c r="Q85" s="18" t="s">
        <v>232</v>
      </c>
      <c r="R85" s="18">
        <v>26</v>
      </c>
      <c r="S85" s="18" t="s">
        <v>238</v>
      </c>
      <c r="T85" s="18"/>
    </row>
    <row r="86" spans="1:20" x14ac:dyDescent="0.3">
      <c r="A86" s="4">
        <v>82</v>
      </c>
      <c r="B86" s="17" t="s">
        <v>63</v>
      </c>
      <c r="C86" s="18" t="s">
        <v>1295</v>
      </c>
      <c r="D86" s="18" t="s">
        <v>25</v>
      </c>
      <c r="E86" s="19" t="s">
        <v>1296</v>
      </c>
      <c r="F86" s="18" t="s">
        <v>85</v>
      </c>
      <c r="G86" s="19">
        <v>21</v>
      </c>
      <c r="H86" s="19">
        <v>30</v>
      </c>
      <c r="I86" s="60">
        <f t="shared" si="1"/>
        <v>51</v>
      </c>
      <c r="J86" s="18" t="s">
        <v>1489</v>
      </c>
      <c r="K86" s="18" t="s">
        <v>1478</v>
      </c>
      <c r="L86" s="18" t="s">
        <v>1479</v>
      </c>
      <c r="M86" s="18">
        <v>9854621096</v>
      </c>
      <c r="N86" s="18" t="s">
        <v>1490</v>
      </c>
      <c r="O86" s="18" t="s">
        <v>1491</v>
      </c>
      <c r="P86" s="24">
        <v>43672</v>
      </c>
      <c r="Q86" s="18" t="s">
        <v>232</v>
      </c>
      <c r="R86" s="18">
        <v>18</v>
      </c>
      <c r="S86" s="18" t="s">
        <v>238</v>
      </c>
      <c r="T86" s="18"/>
    </row>
    <row r="87" spans="1:20" x14ac:dyDescent="0.3">
      <c r="A87" s="4">
        <v>83</v>
      </c>
      <c r="B87" s="17"/>
      <c r="C87" s="18" t="s">
        <v>453</v>
      </c>
      <c r="D87" s="18"/>
      <c r="E87" s="19"/>
      <c r="F87" s="18"/>
      <c r="G87" s="19"/>
      <c r="H87" s="19"/>
      <c r="I87" s="60">
        <f t="shared" si="1"/>
        <v>0</v>
      </c>
      <c r="J87" s="18"/>
      <c r="K87" s="18"/>
      <c r="L87" s="18"/>
      <c r="M87" s="18"/>
      <c r="N87" s="18"/>
      <c r="O87" s="18"/>
      <c r="P87" s="24">
        <v>43673</v>
      </c>
      <c r="Q87" s="18" t="s">
        <v>239</v>
      </c>
      <c r="R87" s="18"/>
      <c r="S87" s="18"/>
      <c r="T87" s="18"/>
    </row>
    <row r="88" spans="1:20" x14ac:dyDescent="0.3">
      <c r="A88" s="4">
        <v>84</v>
      </c>
      <c r="B88" s="17"/>
      <c r="C88" s="18"/>
      <c r="D88" s="18"/>
      <c r="E88" s="19"/>
      <c r="F88" s="18"/>
      <c r="G88" s="19"/>
      <c r="H88" s="19"/>
      <c r="I88" s="60">
        <f t="shared" si="1"/>
        <v>0</v>
      </c>
      <c r="J88" s="18"/>
      <c r="K88" s="18"/>
      <c r="L88" s="18"/>
      <c r="M88" s="18"/>
      <c r="N88" s="18"/>
      <c r="O88" s="18"/>
      <c r="P88" s="24">
        <v>43674</v>
      </c>
      <c r="Q88" s="18" t="s">
        <v>258</v>
      </c>
      <c r="R88" s="18"/>
      <c r="S88" s="18"/>
      <c r="T88" s="18" t="s">
        <v>259</v>
      </c>
    </row>
    <row r="89" spans="1:20" ht="33" x14ac:dyDescent="0.3">
      <c r="A89" s="4">
        <v>85</v>
      </c>
      <c r="B89" s="17" t="s">
        <v>62</v>
      </c>
      <c r="C89" s="18" t="s">
        <v>1297</v>
      </c>
      <c r="D89" s="18" t="s">
        <v>25</v>
      </c>
      <c r="E89" s="19" t="s">
        <v>1298</v>
      </c>
      <c r="F89" s="18" t="s">
        <v>85</v>
      </c>
      <c r="G89" s="19">
        <v>5</v>
      </c>
      <c r="H89" s="19">
        <v>4</v>
      </c>
      <c r="I89" s="60">
        <f t="shared" si="1"/>
        <v>9</v>
      </c>
      <c r="J89" s="18" t="s">
        <v>1492</v>
      </c>
      <c r="K89" s="18" t="s">
        <v>710</v>
      </c>
      <c r="L89" s="18" t="s">
        <v>711</v>
      </c>
      <c r="M89" s="18">
        <v>9613839720</v>
      </c>
      <c r="N89" s="18" t="s">
        <v>678</v>
      </c>
      <c r="O89" s="18" t="s">
        <v>679</v>
      </c>
      <c r="P89" s="24">
        <v>43675</v>
      </c>
      <c r="Q89" s="18" t="s">
        <v>74</v>
      </c>
      <c r="R89" s="18">
        <v>12</v>
      </c>
      <c r="S89" s="18" t="s">
        <v>233</v>
      </c>
      <c r="T89" s="18"/>
    </row>
    <row r="90" spans="1:20" ht="33" x14ac:dyDescent="0.3">
      <c r="A90" s="4">
        <v>86</v>
      </c>
      <c r="B90" s="17" t="s">
        <v>62</v>
      </c>
      <c r="C90" s="18" t="s">
        <v>1299</v>
      </c>
      <c r="D90" s="18" t="s">
        <v>25</v>
      </c>
      <c r="E90" s="19" t="s">
        <v>1300</v>
      </c>
      <c r="F90" s="18" t="s">
        <v>85</v>
      </c>
      <c r="G90" s="19">
        <v>5</v>
      </c>
      <c r="H90" s="19">
        <v>5</v>
      </c>
      <c r="I90" s="60">
        <f t="shared" si="1"/>
        <v>10</v>
      </c>
      <c r="J90" s="18" t="s">
        <v>1493</v>
      </c>
      <c r="K90" s="18" t="s">
        <v>710</v>
      </c>
      <c r="L90" s="18" t="s">
        <v>711</v>
      </c>
      <c r="M90" s="18">
        <v>9613839720</v>
      </c>
      <c r="N90" s="18" t="s">
        <v>678</v>
      </c>
      <c r="O90" s="18" t="s">
        <v>679</v>
      </c>
      <c r="P90" s="24">
        <v>43675</v>
      </c>
      <c r="Q90" s="18" t="s">
        <v>74</v>
      </c>
      <c r="R90" s="18">
        <v>12</v>
      </c>
      <c r="S90" s="18" t="s">
        <v>233</v>
      </c>
      <c r="T90" s="18"/>
    </row>
    <row r="91" spans="1:20" ht="33" x14ac:dyDescent="0.3">
      <c r="A91" s="4">
        <v>87</v>
      </c>
      <c r="B91" s="17" t="s">
        <v>62</v>
      </c>
      <c r="C91" s="18" t="s">
        <v>1301</v>
      </c>
      <c r="D91" s="18" t="s">
        <v>1302</v>
      </c>
      <c r="E91" s="19" t="s">
        <v>1303</v>
      </c>
      <c r="F91" s="18" t="s">
        <v>85</v>
      </c>
      <c r="G91" s="19">
        <v>21</v>
      </c>
      <c r="H91" s="19">
        <v>15</v>
      </c>
      <c r="I91" s="60">
        <f t="shared" si="1"/>
        <v>36</v>
      </c>
      <c r="J91" s="18" t="s">
        <v>1494</v>
      </c>
      <c r="K91" s="18" t="s">
        <v>710</v>
      </c>
      <c r="L91" s="18" t="s">
        <v>1004</v>
      </c>
      <c r="M91" s="18">
        <v>9613839720</v>
      </c>
      <c r="N91" s="18" t="s">
        <v>678</v>
      </c>
      <c r="O91" s="18" t="s">
        <v>755</v>
      </c>
      <c r="P91" s="24">
        <v>43675</v>
      </c>
      <c r="Q91" s="18" t="s">
        <v>74</v>
      </c>
      <c r="R91" s="18">
        <v>12</v>
      </c>
      <c r="S91" s="18" t="s">
        <v>233</v>
      </c>
      <c r="T91" s="18"/>
    </row>
    <row r="92" spans="1:20" ht="33" x14ac:dyDescent="0.3">
      <c r="A92" s="4">
        <v>88</v>
      </c>
      <c r="B92" s="17" t="s">
        <v>62</v>
      </c>
      <c r="C92" s="18" t="s">
        <v>1304</v>
      </c>
      <c r="D92" s="18" t="s">
        <v>25</v>
      </c>
      <c r="E92" s="19" t="s">
        <v>1305</v>
      </c>
      <c r="F92" s="18" t="s">
        <v>85</v>
      </c>
      <c r="G92" s="19">
        <v>21</v>
      </c>
      <c r="H92" s="19">
        <v>22</v>
      </c>
      <c r="I92" s="60">
        <f t="shared" si="1"/>
        <v>43</v>
      </c>
      <c r="J92" s="18" t="s">
        <v>1495</v>
      </c>
      <c r="K92" s="18" t="s">
        <v>710</v>
      </c>
      <c r="L92" s="18" t="s">
        <v>1004</v>
      </c>
      <c r="M92" s="18">
        <v>9613839720</v>
      </c>
      <c r="N92" s="18" t="s">
        <v>678</v>
      </c>
      <c r="O92" s="18" t="s">
        <v>755</v>
      </c>
      <c r="P92" s="24">
        <v>43675</v>
      </c>
      <c r="Q92" s="18" t="s">
        <v>74</v>
      </c>
      <c r="R92" s="18">
        <v>12</v>
      </c>
      <c r="S92" s="18" t="s">
        <v>233</v>
      </c>
      <c r="T92" s="18"/>
    </row>
    <row r="93" spans="1:20" x14ac:dyDescent="0.3">
      <c r="A93" s="4">
        <v>89</v>
      </c>
      <c r="B93" s="17" t="s">
        <v>63</v>
      </c>
      <c r="C93" s="18" t="s">
        <v>1306</v>
      </c>
      <c r="D93" s="18" t="s">
        <v>25</v>
      </c>
      <c r="E93" s="19" t="s">
        <v>1307</v>
      </c>
      <c r="F93" s="18" t="s">
        <v>85</v>
      </c>
      <c r="G93" s="19">
        <v>54</v>
      </c>
      <c r="H93" s="19">
        <v>63</v>
      </c>
      <c r="I93" s="60">
        <f t="shared" si="1"/>
        <v>117</v>
      </c>
      <c r="J93" s="18" t="s">
        <v>1496</v>
      </c>
      <c r="K93" s="18" t="s">
        <v>373</v>
      </c>
      <c r="L93" s="18" t="s">
        <v>374</v>
      </c>
      <c r="M93" s="18">
        <v>9707920324</v>
      </c>
      <c r="N93" s="18" t="s">
        <v>1126</v>
      </c>
      <c r="O93" s="18" t="s">
        <v>1488</v>
      </c>
      <c r="P93" s="24">
        <v>43675</v>
      </c>
      <c r="Q93" s="18" t="s">
        <v>74</v>
      </c>
      <c r="R93" s="18">
        <v>26</v>
      </c>
      <c r="S93" s="18" t="s">
        <v>238</v>
      </c>
      <c r="T93" s="18"/>
    </row>
    <row r="94" spans="1:20" ht="33" x14ac:dyDescent="0.3">
      <c r="A94" s="4">
        <v>90</v>
      </c>
      <c r="B94" s="17" t="s">
        <v>62</v>
      </c>
      <c r="C94" s="18" t="s">
        <v>1308</v>
      </c>
      <c r="D94" s="18" t="s">
        <v>25</v>
      </c>
      <c r="E94" s="19" t="s">
        <v>1309</v>
      </c>
      <c r="F94" s="18" t="s">
        <v>85</v>
      </c>
      <c r="G94" s="19">
        <v>71</v>
      </c>
      <c r="H94" s="19">
        <v>77</v>
      </c>
      <c r="I94" s="60">
        <f t="shared" si="1"/>
        <v>148</v>
      </c>
      <c r="J94" s="18" t="s">
        <v>1497</v>
      </c>
      <c r="K94" s="18" t="s">
        <v>261</v>
      </c>
      <c r="L94" s="18" t="s">
        <v>230</v>
      </c>
      <c r="M94" s="18" t="s">
        <v>282</v>
      </c>
      <c r="N94" s="18" t="s">
        <v>1498</v>
      </c>
      <c r="O94" s="18" t="s">
        <v>1035</v>
      </c>
      <c r="P94" s="24">
        <v>43676</v>
      </c>
      <c r="Q94" s="18" t="s">
        <v>75</v>
      </c>
      <c r="R94" s="18">
        <v>22</v>
      </c>
      <c r="S94" s="18" t="s">
        <v>233</v>
      </c>
      <c r="T94" s="18"/>
    </row>
    <row r="95" spans="1:20" x14ac:dyDescent="0.3">
      <c r="A95" s="4">
        <v>91</v>
      </c>
      <c r="B95" s="17" t="s">
        <v>63</v>
      </c>
      <c r="C95" s="18" t="s">
        <v>1310</v>
      </c>
      <c r="D95" s="18" t="s">
        <v>25</v>
      </c>
      <c r="E95" s="19" t="s">
        <v>1311</v>
      </c>
      <c r="F95" s="18" t="s">
        <v>85</v>
      </c>
      <c r="G95" s="19">
        <v>40</v>
      </c>
      <c r="H95" s="19">
        <v>37</v>
      </c>
      <c r="I95" s="60">
        <f t="shared" si="1"/>
        <v>77</v>
      </c>
      <c r="J95" s="18" t="s">
        <v>1499</v>
      </c>
      <c r="K95" s="18" t="s">
        <v>1478</v>
      </c>
      <c r="L95" s="18" t="s">
        <v>1479</v>
      </c>
      <c r="M95" s="18">
        <v>9854621096</v>
      </c>
      <c r="N95" s="18" t="s">
        <v>1490</v>
      </c>
      <c r="O95" s="18" t="s">
        <v>1500</v>
      </c>
      <c r="P95" s="24">
        <v>43676</v>
      </c>
      <c r="Q95" s="18" t="s">
        <v>75</v>
      </c>
      <c r="R95" s="18">
        <v>18</v>
      </c>
      <c r="S95" s="18" t="s">
        <v>238</v>
      </c>
      <c r="T95" s="18"/>
    </row>
    <row r="96" spans="1:20" x14ac:dyDescent="0.3">
      <c r="A96" s="4">
        <v>92</v>
      </c>
      <c r="B96" s="17" t="s">
        <v>63</v>
      </c>
      <c r="C96" s="18" t="s">
        <v>1312</v>
      </c>
      <c r="D96" s="18" t="s">
        <v>25</v>
      </c>
      <c r="E96" s="19" t="s">
        <v>1313</v>
      </c>
      <c r="F96" s="18" t="s">
        <v>85</v>
      </c>
      <c r="G96" s="19">
        <v>29</v>
      </c>
      <c r="H96" s="19">
        <v>30</v>
      </c>
      <c r="I96" s="60">
        <f t="shared" si="1"/>
        <v>59</v>
      </c>
      <c r="J96" s="18" t="s">
        <v>1501</v>
      </c>
      <c r="K96" s="18" t="s">
        <v>1478</v>
      </c>
      <c r="L96" s="18" t="s">
        <v>1479</v>
      </c>
      <c r="M96" s="18">
        <v>9854621096</v>
      </c>
      <c r="N96" s="18" t="s">
        <v>1502</v>
      </c>
      <c r="O96" s="18" t="s">
        <v>1503</v>
      </c>
      <c r="P96" s="24">
        <v>43676</v>
      </c>
      <c r="Q96" s="18" t="s">
        <v>75</v>
      </c>
      <c r="R96" s="18">
        <v>18</v>
      </c>
      <c r="S96" s="18" t="s">
        <v>238</v>
      </c>
      <c r="T96" s="18"/>
    </row>
    <row r="97" spans="1:20" ht="33" x14ac:dyDescent="0.3">
      <c r="A97" s="4">
        <v>93</v>
      </c>
      <c r="B97" s="17" t="s">
        <v>62</v>
      </c>
      <c r="C97" s="18" t="s">
        <v>1314</v>
      </c>
      <c r="D97" s="18" t="s">
        <v>25</v>
      </c>
      <c r="E97" s="19" t="s">
        <v>1315</v>
      </c>
      <c r="F97" s="18" t="s">
        <v>85</v>
      </c>
      <c r="G97" s="19">
        <v>73</v>
      </c>
      <c r="H97" s="19">
        <v>62</v>
      </c>
      <c r="I97" s="60">
        <f t="shared" si="1"/>
        <v>135</v>
      </c>
      <c r="J97" s="18" t="s">
        <v>1504</v>
      </c>
      <c r="K97" s="18" t="s">
        <v>261</v>
      </c>
      <c r="L97" s="18" t="s">
        <v>230</v>
      </c>
      <c r="M97" s="18" t="s">
        <v>1505</v>
      </c>
      <c r="N97" s="18" t="s">
        <v>1339</v>
      </c>
      <c r="O97" s="18" t="s">
        <v>1506</v>
      </c>
      <c r="P97" s="24">
        <v>43677</v>
      </c>
      <c r="Q97" s="18" t="s">
        <v>76</v>
      </c>
      <c r="R97" s="18">
        <v>22</v>
      </c>
      <c r="S97" s="18" t="s">
        <v>233</v>
      </c>
      <c r="T97" s="18"/>
    </row>
    <row r="98" spans="1:20" x14ac:dyDescent="0.3">
      <c r="A98" s="4">
        <v>94</v>
      </c>
      <c r="B98" s="17" t="s">
        <v>63</v>
      </c>
      <c r="C98" s="18" t="s">
        <v>1316</v>
      </c>
      <c r="D98" s="18" t="s">
        <v>25</v>
      </c>
      <c r="E98" s="19" t="s">
        <v>1317</v>
      </c>
      <c r="F98" s="18" t="s">
        <v>85</v>
      </c>
      <c r="G98" s="19">
        <v>37</v>
      </c>
      <c r="H98" s="19">
        <v>45</v>
      </c>
      <c r="I98" s="60">
        <f t="shared" si="1"/>
        <v>82</v>
      </c>
      <c r="J98" s="18" t="s">
        <v>1507</v>
      </c>
      <c r="K98" s="18" t="s">
        <v>1478</v>
      </c>
      <c r="L98" s="18" t="s">
        <v>1479</v>
      </c>
      <c r="M98" s="18">
        <v>9854621096</v>
      </c>
      <c r="N98" s="18" t="s">
        <v>1508</v>
      </c>
      <c r="O98" s="18" t="s">
        <v>1509</v>
      </c>
      <c r="P98" s="24">
        <v>43677</v>
      </c>
      <c r="Q98" s="18" t="s">
        <v>76</v>
      </c>
      <c r="R98" s="18">
        <v>18</v>
      </c>
      <c r="S98" s="18" t="s">
        <v>238</v>
      </c>
      <c r="T98" s="18"/>
    </row>
    <row r="99" spans="1:20" x14ac:dyDescent="0.3">
      <c r="A99" s="4">
        <v>95</v>
      </c>
      <c r="B99" s="17" t="s">
        <v>63</v>
      </c>
      <c r="C99" s="18" t="s">
        <v>1318</v>
      </c>
      <c r="D99" s="18" t="s">
        <v>25</v>
      </c>
      <c r="E99" s="19" t="s">
        <v>1319</v>
      </c>
      <c r="F99" s="18" t="s">
        <v>85</v>
      </c>
      <c r="G99" s="19">
        <v>32</v>
      </c>
      <c r="H99" s="19">
        <v>56</v>
      </c>
      <c r="I99" s="60">
        <f t="shared" si="1"/>
        <v>88</v>
      </c>
      <c r="J99" s="18" t="s">
        <v>1510</v>
      </c>
      <c r="K99" s="18" t="s">
        <v>1478</v>
      </c>
      <c r="L99" s="18" t="s">
        <v>1479</v>
      </c>
      <c r="M99" s="18">
        <v>9854621096</v>
      </c>
      <c r="N99" s="18" t="s">
        <v>1490</v>
      </c>
      <c r="O99" s="18" t="s">
        <v>1491</v>
      </c>
      <c r="P99" s="24">
        <v>43677</v>
      </c>
      <c r="Q99" s="18" t="s">
        <v>76</v>
      </c>
      <c r="R99" s="18">
        <v>18</v>
      </c>
      <c r="S99" s="18" t="s">
        <v>238</v>
      </c>
      <c r="T99" s="18"/>
    </row>
    <row r="100" spans="1:20" x14ac:dyDescent="0.3">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x14ac:dyDescent="0.3">
      <c r="A165" s="21" t="s">
        <v>11</v>
      </c>
      <c r="B165" s="39"/>
      <c r="C165" s="21">
        <f>COUNTIFS(C5:C164,"*")</f>
        <v>91</v>
      </c>
      <c r="D165" s="21"/>
      <c r="E165" s="13"/>
      <c r="F165" s="21"/>
      <c r="G165" s="61">
        <f>SUM(G5:G164)</f>
        <v>3673</v>
      </c>
      <c r="H165" s="61">
        <f>SUM(H5:H164)</f>
        <v>3651</v>
      </c>
      <c r="I165" s="61">
        <f>SUM(I5:I164)</f>
        <v>7324</v>
      </c>
      <c r="J165" s="21"/>
      <c r="K165" s="21"/>
      <c r="L165" s="21"/>
      <c r="M165" s="21"/>
      <c r="N165" s="21"/>
      <c r="O165" s="21"/>
      <c r="P165" s="14"/>
      <c r="Q165" s="21"/>
      <c r="R165" s="21"/>
      <c r="S165" s="21"/>
      <c r="T165" s="12"/>
    </row>
    <row r="166" spans="1:20" x14ac:dyDescent="0.3">
      <c r="A166" s="44" t="s">
        <v>62</v>
      </c>
      <c r="B166" s="10">
        <f>COUNTIF(B$5:B$164,"Team 1")</f>
        <v>49</v>
      </c>
      <c r="C166" s="44" t="s">
        <v>25</v>
      </c>
      <c r="D166" s="10">
        <f>COUNTIF(D5:D164,"Anganwadi")</f>
        <v>86</v>
      </c>
    </row>
    <row r="167" spans="1:20" x14ac:dyDescent="0.3">
      <c r="A167" s="44" t="s">
        <v>63</v>
      </c>
      <c r="B167" s="10">
        <f>COUNTIF(B$6:B$164,"Team 2")</f>
        <v>40</v>
      </c>
      <c r="C167" s="44"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D70" sqref="D70"/>
    </sheetView>
  </sheetViews>
  <sheetFormatPr defaultRowHeight="16.5" x14ac:dyDescent="0.3"/>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x14ac:dyDescent="0.3">
      <c r="A1" s="126" t="s">
        <v>70</v>
      </c>
      <c r="B1" s="126"/>
      <c r="C1" s="126"/>
      <c r="D1" s="56"/>
      <c r="E1" s="56"/>
      <c r="F1" s="56"/>
      <c r="G1" s="56"/>
      <c r="H1" s="56"/>
      <c r="I1" s="56"/>
      <c r="J1" s="56"/>
      <c r="K1" s="56"/>
      <c r="L1" s="56"/>
      <c r="M1" s="56"/>
      <c r="N1" s="56"/>
      <c r="O1" s="56"/>
      <c r="P1" s="56"/>
      <c r="Q1" s="56"/>
      <c r="R1" s="56"/>
      <c r="S1" s="56"/>
    </row>
    <row r="2" spans="1:20" x14ac:dyDescent="0.3">
      <c r="A2" s="120" t="s">
        <v>59</v>
      </c>
      <c r="B2" s="121"/>
      <c r="C2" s="121"/>
      <c r="D2" s="25">
        <v>43678</v>
      </c>
      <c r="E2" s="22"/>
      <c r="F2" s="22"/>
      <c r="G2" s="22"/>
      <c r="H2" s="22"/>
      <c r="I2" s="22"/>
      <c r="J2" s="22"/>
      <c r="K2" s="22"/>
      <c r="L2" s="22"/>
      <c r="M2" s="22"/>
      <c r="N2" s="22"/>
      <c r="O2" s="22"/>
      <c r="P2" s="22"/>
      <c r="Q2" s="22"/>
      <c r="R2" s="22"/>
      <c r="S2" s="22"/>
    </row>
    <row r="3" spans="1:20" ht="24" customHeight="1" x14ac:dyDescent="0.3">
      <c r="A3" s="122" t="s">
        <v>14</v>
      </c>
      <c r="B3" s="118" t="s">
        <v>61</v>
      </c>
      <c r="C3" s="123" t="s">
        <v>7</v>
      </c>
      <c r="D3" s="123" t="s">
        <v>55</v>
      </c>
      <c r="E3" s="123" t="s">
        <v>16</v>
      </c>
      <c r="F3" s="124" t="s">
        <v>17</v>
      </c>
      <c r="G3" s="123" t="s">
        <v>8</v>
      </c>
      <c r="H3" s="123"/>
      <c r="I3" s="123"/>
      <c r="J3" s="123" t="s">
        <v>31</v>
      </c>
      <c r="K3" s="118" t="s">
        <v>33</v>
      </c>
      <c r="L3" s="118" t="s">
        <v>50</v>
      </c>
      <c r="M3" s="118" t="s">
        <v>51</v>
      </c>
      <c r="N3" s="118" t="s">
        <v>34</v>
      </c>
      <c r="O3" s="118" t="s">
        <v>35</v>
      </c>
      <c r="P3" s="122" t="s">
        <v>54</v>
      </c>
      <c r="Q3" s="123" t="s">
        <v>52</v>
      </c>
      <c r="R3" s="123" t="s">
        <v>32</v>
      </c>
      <c r="S3" s="123" t="s">
        <v>53</v>
      </c>
      <c r="T3" s="123" t="s">
        <v>13</v>
      </c>
    </row>
    <row r="4" spans="1:20" ht="25.5" customHeight="1" x14ac:dyDescent="0.3">
      <c r="A4" s="122"/>
      <c r="B4" s="125"/>
      <c r="C4" s="123"/>
      <c r="D4" s="123"/>
      <c r="E4" s="123"/>
      <c r="F4" s="124"/>
      <c r="G4" s="23" t="s">
        <v>9</v>
      </c>
      <c r="H4" s="23" t="s">
        <v>10</v>
      </c>
      <c r="I4" s="23" t="s">
        <v>11</v>
      </c>
      <c r="J4" s="123"/>
      <c r="K4" s="119"/>
      <c r="L4" s="119"/>
      <c r="M4" s="119"/>
      <c r="N4" s="119"/>
      <c r="O4" s="119"/>
      <c r="P4" s="122"/>
      <c r="Q4" s="122"/>
      <c r="R4" s="123"/>
      <c r="S4" s="123"/>
      <c r="T4" s="123"/>
    </row>
    <row r="5" spans="1:20" x14ac:dyDescent="0.3">
      <c r="A5" s="4">
        <v>1</v>
      </c>
      <c r="B5" s="17" t="s">
        <v>62</v>
      </c>
      <c r="C5" s="58" t="s">
        <v>1511</v>
      </c>
      <c r="D5" s="48" t="s">
        <v>25</v>
      </c>
      <c r="E5" s="17" t="s">
        <v>1512</v>
      </c>
      <c r="F5" s="58" t="s">
        <v>85</v>
      </c>
      <c r="G5" s="17">
        <v>12</v>
      </c>
      <c r="H5" s="17">
        <v>8</v>
      </c>
      <c r="I5" s="60">
        <f>SUM(G5:H5)</f>
        <v>20</v>
      </c>
      <c r="J5" s="48" t="s">
        <v>1626</v>
      </c>
      <c r="K5" s="48" t="s">
        <v>729</v>
      </c>
      <c r="L5" s="48" t="s">
        <v>670</v>
      </c>
      <c r="M5" s="48">
        <v>9706908761</v>
      </c>
      <c r="N5" s="48" t="s">
        <v>1436</v>
      </c>
      <c r="O5" s="48" t="s">
        <v>733</v>
      </c>
      <c r="P5" s="49">
        <v>43678</v>
      </c>
      <c r="Q5" s="48" t="s">
        <v>77</v>
      </c>
      <c r="R5" s="48">
        <v>27</v>
      </c>
      <c r="S5" s="18" t="s">
        <v>233</v>
      </c>
      <c r="T5" s="18"/>
    </row>
    <row r="6" spans="1:20" x14ac:dyDescent="0.3">
      <c r="A6" s="4">
        <v>2</v>
      </c>
      <c r="B6" s="17" t="s">
        <v>62</v>
      </c>
      <c r="C6" s="48" t="s">
        <v>1513</v>
      </c>
      <c r="D6" s="48" t="s">
        <v>25</v>
      </c>
      <c r="E6" s="19" t="s">
        <v>1514</v>
      </c>
      <c r="F6" s="48" t="s">
        <v>85</v>
      </c>
      <c r="G6" s="19">
        <v>35</v>
      </c>
      <c r="H6" s="19">
        <v>36</v>
      </c>
      <c r="I6" s="60">
        <f t="shared" ref="I6:I69" si="0">SUM(G6:H6)</f>
        <v>71</v>
      </c>
      <c r="J6" s="48" t="s">
        <v>1627</v>
      </c>
      <c r="K6" s="48" t="s">
        <v>413</v>
      </c>
      <c r="L6" s="48" t="s">
        <v>414</v>
      </c>
      <c r="M6" s="48">
        <v>8876159793</v>
      </c>
      <c r="N6" s="48" t="s">
        <v>1628</v>
      </c>
      <c r="O6" s="48" t="s">
        <v>1629</v>
      </c>
      <c r="P6" s="49">
        <v>43678</v>
      </c>
      <c r="Q6" s="48" t="s">
        <v>77</v>
      </c>
      <c r="R6" s="48">
        <v>32</v>
      </c>
      <c r="S6" s="18" t="s">
        <v>233</v>
      </c>
      <c r="T6" s="18"/>
    </row>
    <row r="7" spans="1:20" x14ac:dyDescent="0.3">
      <c r="A7" s="4">
        <v>3</v>
      </c>
      <c r="B7" s="17" t="s">
        <v>63</v>
      </c>
      <c r="C7" s="48" t="s">
        <v>1515</v>
      </c>
      <c r="D7" s="48" t="s">
        <v>25</v>
      </c>
      <c r="E7" s="19" t="s">
        <v>1516</v>
      </c>
      <c r="F7" s="48" t="s">
        <v>85</v>
      </c>
      <c r="G7" s="19">
        <v>18</v>
      </c>
      <c r="H7" s="19">
        <v>35</v>
      </c>
      <c r="I7" s="60">
        <f t="shared" si="0"/>
        <v>53</v>
      </c>
      <c r="J7" s="48" t="s">
        <v>1630</v>
      </c>
      <c r="K7" s="48" t="s">
        <v>1478</v>
      </c>
      <c r="L7" s="48" t="s">
        <v>1479</v>
      </c>
      <c r="M7" s="48">
        <v>9854621096</v>
      </c>
      <c r="N7" s="48" t="s">
        <v>1631</v>
      </c>
      <c r="O7" s="48" t="s">
        <v>1503</v>
      </c>
      <c r="P7" s="49">
        <v>43678</v>
      </c>
      <c r="Q7" s="48" t="s">
        <v>77</v>
      </c>
      <c r="R7" s="48">
        <v>18</v>
      </c>
      <c r="S7" s="18" t="s">
        <v>238</v>
      </c>
      <c r="T7" s="18"/>
    </row>
    <row r="8" spans="1:20" x14ac:dyDescent="0.3">
      <c r="A8" s="4">
        <v>4</v>
      </c>
      <c r="B8" s="17" t="s">
        <v>63</v>
      </c>
      <c r="C8" s="48" t="s">
        <v>1517</v>
      </c>
      <c r="D8" s="48" t="s">
        <v>25</v>
      </c>
      <c r="E8" s="19" t="s">
        <v>1518</v>
      </c>
      <c r="F8" s="48" t="s">
        <v>85</v>
      </c>
      <c r="G8" s="19">
        <v>33</v>
      </c>
      <c r="H8" s="19">
        <v>34</v>
      </c>
      <c r="I8" s="60">
        <f t="shared" si="0"/>
        <v>67</v>
      </c>
      <c r="J8" s="58" t="s">
        <v>1632</v>
      </c>
      <c r="K8" s="58" t="s">
        <v>1478</v>
      </c>
      <c r="L8" s="58" t="s">
        <v>1479</v>
      </c>
      <c r="M8" s="58">
        <v>9854621096</v>
      </c>
      <c r="N8" s="58" t="s">
        <v>1631</v>
      </c>
      <c r="O8" s="58" t="s">
        <v>1503</v>
      </c>
      <c r="P8" s="49">
        <v>43678</v>
      </c>
      <c r="Q8" s="48" t="s">
        <v>77</v>
      </c>
      <c r="R8" s="48">
        <v>18</v>
      </c>
      <c r="S8" s="18" t="s">
        <v>238</v>
      </c>
      <c r="T8" s="18"/>
    </row>
    <row r="9" spans="1:20" x14ac:dyDescent="0.3">
      <c r="A9" s="4">
        <v>5</v>
      </c>
      <c r="B9" s="17" t="s">
        <v>63</v>
      </c>
      <c r="C9" s="48" t="s">
        <v>1519</v>
      </c>
      <c r="D9" s="48" t="s">
        <v>25</v>
      </c>
      <c r="E9" s="19" t="s">
        <v>1520</v>
      </c>
      <c r="F9" s="48" t="s">
        <v>85</v>
      </c>
      <c r="G9" s="19">
        <v>11</v>
      </c>
      <c r="H9" s="19">
        <v>17</v>
      </c>
      <c r="I9" s="60">
        <f t="shared" si="0"/>
        <v>28</v>
      </c>
      <c r="J9" s="17" t="s">
        <v>1633</v>
      </c>
      <c r="K9" s="48" t="s">
        <v>1478</v>
      </c>
      <c r="L9" s="48" t="s">
        <v>1479</v>
      </c>
      <c r="M9" s="48">
        <v>9854621096</v>
      </c>
      <c r="N9" s="48" t="s">
        <v>1508</v>
      </c>
      <c r="O9" s="48" t="s">
        <v>1509</v>
      </c>
      <c r="P9" s="49">
        <v>43678</v>
      </c>
      <c r="Q9" s="48" t="s">
        <v>77</v>
      </c>
      <c r="R9" s="48">
        <v>18</v>
      </c>
      <c r="S9" s="18" t="s">
        <v>238</v>
      </c>
      <c r="T9" s="18"/>
    </row>
    <row r="10" spans="1:20" ht="33" x14ac:dyDescent="0.3">
      <c r="A10" s="4">
        <v>6</v>
      </c>
      <c r="B10" s="17" t="s">
        <v>62</v>
      </c>
      <c r="C10" s="48" t="s">
        <v>1521</v>
      </c>
      <c r="D10" s="48" t="s">
        <v>23</v>
      </c>
      <c r="E10" s="19" t="s">
        <v>1522</v>
      </c>
      <c r="F10" s="48" t="s">
        <v>80</v>
      </c>
      <c r="G10" s="19">
        <v>115</v>
      </c>
      <c r="H10" s="19">
        <v>138</v>
      </c>
      <c r="I10" s="60">
        <f t="shared" si="0"/>
        <v>253</v>
      </c>
      <c r="J10" s="48" t="s">
        <v>1634</v>
      </c>
      <c r="K10" s="48" t="s">
        <v>229</v>
      </c>
      <c r="L10" s="48" t="s">
        <v>262</v>
      </c>
      <c r="M10" s="48">
        <v>9954592815</v>
      </c>
      <c r="N10" s="48" t="s">
        <v>655</v>
      </c>
      <c r="O10" s="48">
        <v>9957877535</v>
      </c>
      <c r="P10" s="49">
        <v>43679</v>
      </c>
      <c r="Q10" s="48" t="s">
        <v>232</v>
      </c>
      <c r="R10" s="48">
        <v>22</v>
      </c>
      <c r="S10" s="18" t="s">
        <v>233</v>
      </c>
      <c r="T10" s="18"/>
    </row>
    <row r="11" spans="1:20" x14ac:dyDescent="0.3">
      <c r="A11" s="4">
        <v>7</v>
      </c>
      <c r="B11" s="17" t="s">
        <v>63</v>
      </c>
      <c r="C11" s="48" t="s">
        <v>1523</v>
      </c>
      <c r="D11" s="48" t="s">
        <v>25</v>
      </c>
      <c r="E11" s="19" t="s">
        <v>1524</v>
      </c>
      <c r="F11" s="48" t="s">
        <v>85</v>
      </c>
      <c r="G11" s="19">
        <v>33</v>
      </c>
      <c r="H11" s="19">
        <v>30</v>
      </c>
      <c r="I11" s="60">
        <f t="shared" si="0"/>
        <v>63</v>
      </c>
      <c r="J11" s="48" t="s">
        <v>1635</v>
      </c>
      <c r="K11" s="48" t="s">
        <v>252</v>
      </c>
      <c r="L11" s="48" t="s">
        <v>253</v>
      </c>
      <c r="M11" s="48">
        <v>8761048355</v>
      </c>
      <c r="N11" s="48" t="s">
        <v>1636</v>
      </c>
      <c r="O11" s="48" t="s">
        <v>1637</v>
      </c>
      <c r="P11" s="49">
        <v>43679</v>
      </c>
      <c r="Q11" s="48" t="s">
        <v>232</v>
      </c>
      <c r="R11" s="48">
        <v>38</v>
      </c>
      <c r="S11" s="18" t="s">
        <v>238</v>
      </c>
      <c r="T11" s="18"/>
    </row>
    <row r="12" spans="1:20" x14ac:dyDescent="0.3">
      <c r="A12" s="4">
        <v>8</v>
      </c>
      <c r="B12" s="17" t="s">
        <v>63</v>
      </c>
      <c r="C12" s="48" t="s">
        <v>1525</v>
      </c>
      <c r="D12" s="48" t="s">
        <v>25</v>
      </c>
      <c r="E12" s="19" t="s">
        <v>1526</v>
      </c>
      <c r="F12" s="48" t="s">
        <v>85</v>
      </c>
      <c r="G12" s="19">
        <v>17</v>
      </c>
      <c r="H12" s="19">
        <v>21</v>
      </c>
      <c r="I12" s="60">
        <f t="shared" si="0"/>
        <v>38</v>
      </c>
      <c r="J12" s="48" t="s">
        <v>1638</v>
      </c>
      <c r="K12" s="48" t="s">
        <v>252</v>
      </c>
      <c r="L12" s="48" t="s">
        <v>253</v>
      </c>
      <c r="M12" s="48">
        <v>8761048355</v>
      </c>
      <c r="N12" s="48" t="s">
        <v>254</v>
      </c>
      <c r="O12" s="48" t="s">
        <v>255</v>
      </c>
      <c r="P12" s="49">
        <v>43679</v>
      </c>
      <c r="Q12" s="48" t="s">
        <v>232</v>
      </c>
      <c r="R12" s="48">
        <v>38</v>
      </c>
      <c r="S12" s="18" t="s">
        <v>238</v>
      </c>
      <c r="T12" s="18"/>
    </row>
    <row r="13" spans="1:20" x14ac:dyDescent="0.3">
      <c r="A13" s="4">
        <v>9</v>
      </c>
      <c r="B13" s="17" t="s">
        <v>63</v>
      </c>
      <c r="C13" s="48" t="s">
        <v>1527</v>
      </c>
      <c r="D13" s="48" t="s">
        <v>25</v>
      </c>
      <c r="E13" s="19" t="s">
        <v>1528</v>
      </c>
      <c r="F13" s="48" t="s">
        <v>85</v>
      </c>
      <c r="G13" s="19">
        <v>26</v>
      </c>
      <c r="H13" s="19">
        <v>24</v>
      </c>
      <c r="I13" s="60">
        <f t="shared" si="0"/>
        <v>50</v>
      </c>
      <c r="J13" s="48" t="s">
        <v>1639</v>
      </c>
      <c r="K13" s="48" t="s">
        <v>252</v>
      </c>
      <c r="L13" s="48" t="s">
        <v>253</v>
      </c>
      <c r="M13" s="48">
        <v>8761048355</v>
      </c>
      <c r="N13" s="48" t="s">
        <v>1640</v>
      </c>
      <c r="O13" s="48" t="s">
        <v>1641</v>
      </c>
      <c r="P13" s="49">
        <v>43679</v>
      </c>
      <c r="Q13" s="48" t="s">
        <v>232</v>
      </c>
      <c r="R13" s="48">
        <v>38</v>
      </c>
      <c r="S13" s="18" t="s">
        <v>238</v>
      </c>
      <c r="T13" s="18"/>
    </row>
    <row r="14" spans="1:20" ht="33" x14ac:dyDescent="0.3">
      <c r="A14" s="4">
        <v>10</v>
      </c>
      <c r="B14" s="17" t="s">
        <v>62</v>
      </c>
      <c r="C14" s="48" t="s">
        <v>1521</v>
      </c>
      <c r="D14" s="48"/>
      <c r="E14" s="19" t="s">
        <v>1522</v>
      </c>
      <c r="F14" s="48" t="s">
        <v>80</v>
      </c>
      <c r="G14" s="19"/>
      <c r="H14" s="19"/>
      <c r="I14" s="60">
        <f t="shared" si="0"/>
        <v>0</v>
      </c>
      <c r="J14" s="48" t="s">
        <v>1634</v>
      </c>
      <c r="K14" s="48" t="s">
        <v>229</v>
      </c>
      <c r="L14" s="48" t="s">
        <v>262</v>
      </c>
      <c r="M14" s="48">
        <v>9954592815</v>
      </c>
      <c r="N14" s="48" t="s">
        <v>655</v>
      </c>
      <c r="O14" s="48">
        <v>9957877535</v>
      </c>
      <c r="P14" s="49">
        <v>43680</v>
      </c>
      <c r="Q14" s="48" t="s">
        <v>239</v>
      </c>
      <c r="R14" s="48">
        <v>22</v>
      </c>
      <c r="S14" s="18" t="s">
        <v>233</v>
      </c>
      <c r="T14" s="18" t="s">
        <v>240</v>
      </c>
    </row>
    <row r="15" spans="1:20" x14ac:dyDescent="0.3">
      <c r="A15" s="4">
        <v>11</v>
      </c>
      <c r="B15" s="17" t="s">
        <v>63</v>
      </c>
      <c r="C15" s="58" t="s">
        <v>1529</v>
      </c>
      <c r="D15" s="58" t="s">
        <v>25</v>
      </c>
      <c r="E15" s="17" t="s">
        <v>1530</v>
      </c>
      <c r="F15" s="58" t="s">
        <v>85</v>
      </c>
      <c r="G15" s="17">
        <v>22</v>
      </c>
      <c r="H15" s="17">
        <v>17</v>
      </c>
      <c r="I15" s="60">
        <f t="shared" si="0"/>
        <v>39</v>
      </c>
      <c r="J15" s="58" t="s">
        <v>1642</v>
      </c>
      <c r="K15" s="58" t="s">
        <v>252</v>
      </c>
      <c r="L15" s="58" t="s">
        <v>253</v>
      </c>
      <c r="M15" s="58">
        <v>8761048355</v>
      </c>
      <c r="N15" s="58" t="s">
        <v>1640</v>
      </c>
      <c r="O15" s="58" t="s">
        <v>1641</v>
      </c>
      <c r="P15" s="49">
        <v>43680</v>
      </c>
      <c r="Q15" s="48" t="s">
        <v>239</v>
      </c>
      <c r="R15" s="48">
        <v>38</v>
      </c>
      <c r="S15" s="18" t="s">
        <v>238</v>
      </c>
      <c r="T15" s="18"/>
    </row>
    <row r="16" spans="1:20" x14ac:dyDescent="0.3">
      <c r="A16" s="4">
        <v>12</v>
      </c>
      <c r="B16" s="17" t="s">
        <v>63</v>
      </c>
      <c r="C16" s="48" t="s">
        <v>1531</v>
      </c>
      <c r="D16" s="48" t="s">
        <v>25</v>
      </c>
      <c r="E16" s="19" t="s">
        <v>1532</v>
      </c>
      <c r="F16" s="48" t="s">
        <v>85</v>
      </c>
      <c r="G16" s="19">
        <v>14</v>
      </c>
      <c r="H16" s="19">
        <v>21</v>
      </c>
      <c r="I16" s="60">
        <f t="shared" si="0"/>
        <v>35</v>
      </c>
      <c r="J16" s="48" t="s">
        <v>1643</v>
      </c>
      <c r="K16" s="48" t="s">
        <v>252</v>
      </c>
      <c r="L16" s="48" t="s">
        <v>253</v>
      </c>
      <c r="M16" s="48">
        <v>8761048355</v>
      </c>
      <c r="N16" s="48" t="s">
        <v>1640</v>
      </c>
      <c r="O16" s="48" t="s">
        <v>1641</v>
      </c>
      <c r="P16" s="49">
        <v>43680</v>
      </c>
      <c r="Q16" s="48" t="s">
        <v>239</v>
      </c>
      <c r="R16" s="48">
        <v>38</v>
      </c>
      <c r="S16" s="18" t="s">
        <v>238</v>
      </c>
      <c r="T16" s="18"/>
    </row>
    <row r="17" spans="1:20" x14ac:dyDescent="0.3">
      <c r="A17" s="4">
        <v>13</v>
      </c>
      <c r="B17" s="17" t="s">
        <v>63</v>
      </c>
      <c r="C17" s="48" t="s">
        <v>1533</v>
      </c>
      <c r="D17" s="48" t="s">
        <v>25</v>
      </c>
      <c r="E17" s="19" t="s">
        <v>1534</v>
      </c>
      <c r="F17" s="48" t="s">
        <v>85</v>
      </c>
      <c r="G17" s="19">
        <v>14</v>
      </c>
      <c r="H17" s="19">
        <v>12</v>
      </c>
      <c r="I17" s="60">
        <f t="shared" si="0"/>
        <v>26</v>
      </c>
      <c r="J17" s="48" t="s">
        <v>1644</v>
      </c>
      <c r="K17" s="48" t="s">
        <v>252</v>
      </c>
      <c r="L17" s="48" t="s">
        <v>253</v>
      </c>
      <c r="M17" s="48">
        <v>8761048355</v>
      </c>
      <c r="N17" s="48" t="s">
        <v>1640</v>
      </c>
      <c r="O17" s="48" t="s">
        <v>1641</v>
      </c>
      <c r="P17" s="49">
        <v>43680</v>
      </c>
      <c r="Q17" s="48" t="s">
        <v>239</v>
      </c>
      <c r="R17" s="48">
        <v>38</v>
      </c>
      <c r="S17" s="18" t="s">
        <v>238</v>
      </c>
      <c r="T17" s="18"/>
    </row>
    <row r="18" spans="1:20" x14ac:dyDescent="0.3">
      <c r="A18" s="4">
        <v>14</v>
      </c>
      <c r="B18" s="17" t="s">
        <v>63</v>
      </c>
      <c r="C18" s="48" t="s">
        <v>1535</v>
      </c>
      <c r="D18" s="48" t="s">
        <v>25</v>
      </c>
      <c r="E18" s="19" t="s">
        <v>1536</v>
      </c>
      <c r="F18" s="48" t="s">
        <v>85</v>
      </c>
      <c r="G18" s="19">
        <v>16</v>
      </c>
      <c r="H18" s="19">
        <v>15</v>
      </c>
      <c r="I18" s="60">
        <f t="shared" si="0"/>
        <v>31</v>
      </c>
      <c r="J18" s="48" t="s">
        <v>1645</v>
      </c>
      <c r="K18" s="48" t="s">
        <v>252</v>
      </c>
      <c r="L18" s="48" t="s">
        <v>1646</v>
      </c>
      <c r="M18" s="48">
        <v>8761048355</v>
      </c>
      <c r="N18" s="48" t="s">
        <v>1640</v>
      </c>
      <c r="O18" s="48" t="s">
        <v>1641</v>
      </c>
      <c r="P18" s="49">
        <v>43680</v>
      </c>
      <c r="Q18" s="48" t="s">
        <v>239</v>
      </c>
      <c r="R18" s="48">
        <v>38</v>
      </c>
      <c r="S18" s="18" t="s">
        <v>238</v>
      </c>
      <c r="T18" s="18"/>
    </row>
    <row r="19" spans="1:20" x14ac:dyDescent="0.3">
      <c r="A19" s="4">
        <v>15</v>
      </c>
      <c r="B19" s="17"/>
      <c r="C19" s="48"/>
      <c r="D19" s="48"/>
      <c r="E19" s="19"/>
      <c r="F19" s="48"/>
      <c r="G19" s="19"/>
      <c r="H19" s="19"/>
      <c r="I19" s="60">
        <f t="shared" si="0"/>
        <v>0</v>
      </c>
      <c r="J19" s="48"/>
      <c r="K19" s="48"/>
      <c r="L19" s="48"/>
      <c r="M19" s="48"/>
      <c r="N19" s="48"/>
      <c r="O19" s="48"/>
      <c r="P19" s="49">
        <v>43681</v>
      </c>
      <c r="Q19" s="48" t="s">
        <v>258</v>
      </c>
      <c r="R19" s="48"/>
      <c r="S19" s="18"/>
      <c r="T19" s="18" t="s">
        <v>259</v>
      </c>
    </row>
    <row r="20" spans="1:20" ht="33" x14ac:dyDescent="0.3">
      <c r="A20" s="4">
        <v>16</v>
      </c>
      <c r="B20" s="17" t="s">
        <v>62</v>
      </c>
      <c r="C20" s="48" t="s">
        <v>1537</v>
      </c>
      <c r="D20" s="48" t="s">
        <v>23</v>
      </c>
      <c r="E20" s="19" t="s">
        <v>1538</v>
      </c>
      <c r="F20" s="48" t="s">
        <v>80</v>
      </c>
      <c r="G20" s="19">
        <v>55</v>
      </c>
      <c r="H20" s="19">
        <v>50</v>
      </c>
      <c r="I20" s="60">
        <f t="shared" si="0"/>
        <v>105</v>
      </c>
      <c r="J20" s="48" t="s">
        <v>1647</v>
      </c>
      <c r="K20" s="48" t="s">
        <v>229</v>
      </c>
      <c r="L20" s="48" t="s">
        <v>262</v>
      </c>
      <c r="M20" s="48">
        <v>9954592815</v>
      </c>
      <c r="N20" s="48" t="s">
        <v>1648</v>
      </c>
      <c r="O20" s="48">
        <v>9613076399</v>
      </c>
      <c r="P20" s="49">
        <v>43682</v>
      </c>
      <c r="Q20" s="48" t="s">
        <v>74</v>
      </c>
      <c r="R20" s="48">
        <v>22</v>
      </c>
      <c r="S20" s="18" t="s">
        <v>233</v>
      </c>
      <c r="T20" s="18"/>
    </row>
    <row r="21" spans="1:20" x14ac:dyDescent="0.3">
      <c r="A21" s="4">
        <v>17</v>
      </c>
      <c r="B21" s="17" t="s">
        <v>62</v>
      </c>
      <c r="C21" s="48" t="s">
        <v>1539</v>
      </c>
      <c r="D21" s="48" t="s">
        <v>23</v>
      </c>
      <c r="E21" s="19" t="s">
        <v>1540</v>
      </c>
      <c r="F21" s="48" t="s">
        <v>80</v>
      </c>
      <c r="G21" s="19">
        <v>22</v>
      </c>
      <c r="H21" s="19">
        <v>25</v>
      </c>
      <c r="I21" s="60">
        <f t="shared" si="0"/>
        <v>47</v>
      </c>
      <c r="J21" s="48" t="s">
        <v>1649</v>
      </c>
      <c r="K21" s="48" t="s">
        <v>229</v>
      </c>
      <c r="L21" s="48" t="s">
        <v>262</v>
      </c>
      <c r="M21" s="48">
        <v>9954592815</v>
      </c>
      <c r="N21" s="48" t="s">
        <v>1648</v>
      </c>
      <c r="O21" s="48">
        <v>9613076399</v>
      </c>
      <c r="P21" s="49">
        <v>43682</v>
      </c>
      <c r="Q21" s="48" t="s">
        <v>74</v>
      </c>
      <c r="R21" s="48">
        <v>22</v>
      </c>
      <c r="S21" s="18" t="s">
        <v>233</v>
      </c>
      <c r="T21" s="18"/>
    </row>
    <row r="22" spans="1:20" x14ac:dyDescent="0.3">
      <c r="A22" s="4">
        <v>18</v>
      </c>
      <c r="B22" s="17" t="s">
        <v>63</v>
      </c>
      <c r="C22" s="58" t="s">
        <v>1541</v>
      </c>
      <c r="D22" s="58" t="s">
        <v>25</v>
      </c>
      <c r="E22" s="17" t="s">
        <v>1542</v>
      </c>
      <c r="F22" s="58" t="s">
        <v>85</v>
      </c>
      <c r="G22" s="17">
        <v>29</v>
      </c>
      <c r="H22" s="17">
        <v>31</v>
      </c>
      <c r="I22" s="60">
        <f t="shared" si="0"/>
        <v>60</v>
      </c>
      <c r="J22" s="58" t="s">
        <v>1650</v>
      </c>
      <c r="K22" s="58" t="s">
        <v>1381</v>
      </c>
      <c r="L22" s="58" t="s">
        <v>1382</v>
      </c>
      <c r="M22" s="58">
        <v>9435323478</v>
      </c>
      <c r="N22" s="58" t="s">
        <v>1651</v>
      </c>
      <c r="O22" s="58" t="s">
        <v>1400</v>
      </c>
      <c r="P22" s="49">
        <v>43682</v>
      </c>
      <c r="Q22" s="48" t="s">
        <v>74</v>
      </c>
      <c r="R22" s="48">
        <v>20</v>
      </c>
      <c r="S22" s="18" t="s">
        <v>238</v>
      </c>
      <c r="T22" s="18"/>
    </row>
    <row r="23" spans="1:20" ht="33" x14ac:dyDescent="0.3">
      <c r="A23" s="4">
        <v>19</v>
      </c>
      <c r="B23" s="17" t="s">
        <v>63</v>
      </c>
      <c r="C23" s="48" t="s">
        <v>1543</v>
      </c>
      <c r="D23" s="48" t="s">
        <v>23</v>
      </c>
      <c r="E23" s="19" t="s">
        <v>1544</v>
      </c>
      <c r="F23" s="48" t="s">
        <v>80</v>
      </c>
      <c r="G23" s="19">
        <v>42</v>
      </c>
      <c r="H23" s="19">
        <v>35</v>
      </c>
      <c r="I23" s="60">
        <f t="shared" si="0"/>
        <v>77</v>
      </c>
      <c r="J23" s="48" t="s">
        <v>1652</v>
      </c>
      <c r="K23" s="48" t="s">
        <v>450</v>
      </c>
      <c r="L23" s="48" t="s">
        <v>451</v>
      </c>
      <c r="M23" s="48">
        <v>8822969111</v>
      </c>
      <c r="N23" s="48" t="s">
        <v>1653</v>
      </c>
      <c r="O23" s="48">
        <v>9613693173</v>
      </c>
      <c r="P23" s="49">
        <v>43682</v>
      </c>
      <c r="Q23" s="48" t="s">
        <v>74</v>
      </c>
      <c r="R23" s="48">
        <v>20</v>
      </c>
      <c r="S23" s="18" t="s">
        <v>238</v>
      </c>
      <c r="T23" s="18"/>
    </row>
    <row r="24" spans="1:20" x14ac:dyDescent="0.3">
      <c r="A24" s="4">
        <v>20</v>
      </c>
      <c r="B24" s="17" t="s">
        <v>62</v>
      </c>
      <c r="C24" s="58" t="s">
        <v>1545</v>
      </c>
      <c r="D24" s="58" t="s">
        <v>25</v>
      </c>
      <c r="E24" s="17" t="s">
        <v>1546</v>
      </c>
      <c r="F24" s="58" t="s">
        <v>85</v>
      </c>
      <c r="G24" s="17">
        <v>81</v>
      </c>
      <c r="H24" s="17">
        <v>120</v>
      </c>
      <c r="I24" s="60">
        <f t="shared" si="0"/>
        <v>201</v>
      </c>
      <c r="J24" s="58" t="s">
        <v>1654</v>
      </c>
      <c r="K24" s="58" t="s">
        <v>442</v>
      </c>
      <c r="L24" s="58" t="s">
        <v>443</v>
      </c>
      <c r="M24" s="58">
        <v>8876303387</v>
      </c>
      <c r="N24" s="58" t="s">
        <v>1655</v>
      </c>
      <c r="O24" s="58" t="s">
        <v>1656</v>
      </c>
      <c r="P24" s="24">
        <v>43683</v>
      </c>
      <c r="Q24" s="18" t="s">
        <v>75</v>
      </c>
      <c r="R24" s="18">
        <v>25</v>
      </c>
      <c r="S24" s="18" t="s">
        <v>233</v>
      </c>
      <c r="T24" s="18"/>
    </row>
    <row r="25" spans="1:20" ht="33" x14ac:dyDescent="0.3">
      <c r="A25" s="4">
        <v>21</v>
      </c>
      <c r="B25" s="17" t="s">
        <v>63</v>
      </c>
      <c r="C25" s="18" t="s">
        <v>1547</v>
      </c>
      <c r="D25" s="18" t="s">
        <v>25</v>
      </c>
      <c r="E25" s="19" t="s">
        <v>1548</v>
      </c>
      <c r="F25" s="18" t="s">
        <v>85</v>
      </c>
      <c r="G25" s="19">
        <v>113</v>
      </c>
      <c r="H25" s="19">
        <v>97</v>
      </c>
      <c r="I25" s="60">
        <f t="shared" si="0"/>
        <v>210</v>
      </c>
      <c r="J25" s="18" t="s">
        <v>1657</v>
      </c>
      <c r="K25" s="18" t="s">
        <v>1381</v>
      </c>
      <c r="L25" s="18" t="s">
        <v>1382</v>
      </c>
      <c r="M25" s="18">
        <v>9435323478</v>
      </c>
      <c r="N25" s="18" t="s">
        <v>1658</v>
      </c>
      <c r="O25" s="18" t="s">
        <v>1659</v>
      </c>
      <c r="P25" s="24">
        <v>43683</v>
      </c>
      <c r="Q25" s="18" t="s">
        <v>75</v>
      </c>
      <c r="R25" s="18">
        <v>20</v>
      </c>
      <c r="S25" s="18" t="s">
        <v>238</v>
      </c>
      <c r="T25" s="18"/>
    </row>
    <row r="26" spans="1:20" x14ac:dyDescent="0.3">
      <c r="A26" s="4">
        <v>22</v>
      </c>
      <c r="B26" s="17" t="s">
        <v>62</v>
      </c>
      <c r="C26" s="18" t="s">
        <v>1549</v>
      </c>
      <c r="D26" s="18" t="s">
        <v>25</v>
      </c>
      <c r="E26" s="19" t="s">
        <v>1550</v>
      </c>
      <c r="F26" s="18" t="s">
        <v>85</v>
      </c>
      <c r="G26" s="19">
        <v>29</v>
      </c>
      <c r="H26" s="19">
        <v>25</v>
      </c>
      <c r="I26" s="60">
        <f t="shared" si="0"/>
        <v>54</v>
      </c>
      <c r="J26" s="18" t="s">
        <v>1660</v>
      </c>
      <c r="K26" s="18" t="s">
        <v>317</v>
      </c>
      <c r="L26" s="18" t="s">
        <v>303</v>
      </c>
      <c r="M26" s="18">
        <v>8486172209</v>
      </c>
      <c r="N26" s="18" t="s">
        <v>304</v>
      </c>
      <c r="O26" s="18" t="s">
        <v>1442</v>
      </c>
      <c r="P26" s="24">
        <v>43684</v>
      </c>
      <c r="Q26" s="18" t="s">
        <v>76</v>
      </c>
      <c r="R26" s="18">
        <v>3</v>
      </c>
      <c r="S26" s="18" t="s">
        <v>233</v>
      </c>
      <c r="T26" s="18"/>
    </row>
    <row r="27" spans="1:20" x14ac:dyDescent="0.3">
      <c r="A27" s="4">
        <v>23</v>
      </c>
      <c r="B27" s="17" t="s">
        <v>62</v>
      </c>
      <c r="C27" s="18" t="s">
        <v>1551</v>
      </c>
      <c r="D27" s="18" t="s">
        <v>25</v>
      </c>
      <c r="E27" s="19" t="s">
        <v>1552</v>
      </c>
      <c r="F27" s="18" t="s">
        <v>85</v>
      </c>
      <c r="G27" s="19">
        <v>17</v>
      </c>
      <c r="H27" s="19">
        <v>8</v>
      </c>
      <c r="I27" s="60">
        <f t="shared" si="0"/>
        <v>25</v>
      </c>
      <c r="J27" s="18" t="s">
        <v>1661</v>
      </c>
      <c r="K27" s="18" t="s">
        <v>317</v>
      </c>
      <c r="L27" s="18" t="s">
        <v>303</v>
      </c>
      <c r="M27" s="18">
        <v>8486172209</v>
      </c>
      <c r="N27" s="18" t="s">
        <v>1062</v>
      </c>
      <c r="O27" s="18" t="s">
        <v>1063</v>
      </c>
      <c r="P27" s="24">
        <v>43684</v>
      </c>
      <c r="Q27" s="18" t="s">
        <v>76</v>
      </c>
      <c r="R27" s="18">
        <v>3</v>
      </c>
      <c r="S27" s="18" t="s">
        <v>233</v>
      </c>
      <c r="T27" s="18"/>
    </row>
    <row r="28" spans="1:20" x14ac:dyDescent="0.3">
      <c r="A28" s="4">
        <v>24</v>
      </c>
      <c r="B28" s="17" t="s">
        <v>62</v>
      </c>
      <c r="C28" s="18" t="s">
        <v>1553</v>
      </c>
      <c r="D28" s="18" t="s">
        <v>25</v>
      </c>
      <c r="E28" s="19" t="s">
        <v>1554</v>
      </c>
      <c r="F28" s="18" t="s">
        <v>85</v>
      </c>
      <c r="G28" s="19">
        <v>11</v>
      </c>
      <c r="H28" s="19">
        <v>13</v>
      </c>
      <c r="I28" s="60">
        <f t="shared" si="0"/>
        <v>24</v>
      </c>
      <c r="J28" s="18" t="s">
        <v>1662</v>
      </c>
      <c r="K28" s="18" t="s">
        <v>317</v>
      </c>
      <c r="L28" s="18" t="s">
        <v>303</v>
      </c>
      <c r="M28" s="18">
        <v>8486172209</v>
      </c>
      <c r="N28" s="18" t="s">
        <v>1062</v>
      </c>
      <c r="O28" s="18" t="s">
        <v>1063</v>
      </c>
      <c r="P28" s="24">
        <v>43684</v>
      </c>
      <c r="Q28" s="18" t="s">
        <v>76</v>
      </c>
      <c r="R28" s="18">
        <v>1</v>
      </c>
      <c r="S28" s="18" t="s">
        <v>233</v>
      </c>
      <c r="T28" s="18"/>
    </row>
    <row r="29" spans="1:20" x14ac:dyDescent="0.3">
      <c r="A29" s="4">
        <v>25</v>
      </c>
      <c r="B29" s="17" t="s">
        <v>63</v>
      </c>
      <c r="C29" s="58" t="s">
        <v>1555</v>
      </c>
      <c r="D29" s="58" t="s">
        <v>23</v>
      </c>
      <c r="E29" s="17" t="s">
        <v>1556</v>
      </c>
      <c r="F29" s="58" t="s">
        <v>80</v>
      </c>
      <c r="G29" s="17">
        <v>8</v>
      </c>
      <c r="H29" s="17">
        <v>8</v>
      </c>
      <c r="I29" s="60">
        <f t="shared" si="0"/>
        <v>16</v>
      </c>
      <c r="J29" s="58" t="s">
        <v>1663</v>
      </c>
      <c r="K29" s="58" t="s">
        <v>450</v>
      </c>
      <c r="L29" s="58" t="s">
        <v>451</v>
      </c>
      <c r="M29" s="58">
        <v>8822969111</v>
      </c>
      <c r="N29" s="58" t="s">
        <v>1383</v>
      </c>
      <c r="O29" s="58">
        <v>9859778649</v>
      </c>
      <c r="P29" s="24">
        <v>43684</v>
      </c>
      <c r="Q29" s="18" t="s">
        <v>76</v>
      </c>
      <c r="R29" s="18">
        <v>25</v>
      </c>
      <c r="S29" s="18" t="s">
        <v>238</v>
      </c>
      <c r="T29" s="18"/>
    </row>
    <row r="30" spans="1:20" x14ac:dyDescent="0.3">
      <c r="A30" s="4">
        <v>26</v>
      </c>
      <c r="B30" s="17" t="s">
        <v>63</v>
      </c>
      <c r="C30" s="18" t="s">
        <v>1557</v>
      </c>
      <c r="D30" s="18" t="s">
        <v>23</v>
      </c>
      <c r="E30" s="19" t="s">
        <v>1558</v>
      </c>
      <c r="F30" s="18" t="s">
        <v>80</v>
      </c>
      <c r="G30" s="19">
        <v>66</v>
      </c>
      <c r="H30" s="19">
        <v>43</v>
      </c>
      <c r="I30" s="60">
        <f t="shared" si="0"/>
        <v>109</v>
      </c>
      <c r="J30" s="18" t="s">
        <v>1664</v>
      </c>
      <c r="K30" s="18" t="s">
        <v>450</v>
      </c>
      <c r="L30" s="18" t="s">
        <v>451</v>
      </c>
      <c r="M30" s="18">
        <v>8822969111</v>
      </c>
      <c r="N30" s="18" t="s">
        <v>1665</v>
      </c>
      <c r="O30" s="18">
        <v>9854828038</v>
      </c>
      <c r="P30" s="24">
        <v>43684</v>
      </c>
      <c r="Q30" s="18" t="s">
        <v>76</v>
      </c>
      <c r="R30" s="18">
        <v>20</v>
      </c>
      <c r="S30" s="18" t="s">
        <v>238</v>
      </c>
      <c r="T30" s="18"/>
    </row>
    <row r="31" spans="1:20" x14ac:dyDescent="0.3">
      <c r="A31" s="4">
        <v>27</v>
      </c>
      <c r="B31" s="17" t="s">
        <v>62</v>
      </c>
      <c r="C31" s="18" t="s">
        <v>1559</v>
      </c>
      <c r="D31" s="18" t="s">
        <v>23</v>
      </c>
      <c r="E31" s="19" t="s">
        <v>1560</v>
      </c>
      <c r="F31" s="18" t="s">
        <v>80</v>
      </c>
      <c r="G31" s="19">
        <v>102</v>
      </c>
      <c r="H31" s="19">
        <v>70</v>
      </c>
      <c r="I31" s="60">
        <f t="shared" si="0"/>
        <v>172</v>
      </c>
      <c r="J31" s="18" t="s">
        <v>1666</v>
      </c>
      <c r="K31" s="18" t="s">
        <v>229</v>
      </c>
      <c r="L31" s="18" t="s">
        <v>230</v>
      </c>
      <c r="M31" s="18">
        <v>8723025749</v>
      </c>
      <c r="N31" s="18" t="s">
        <v>271</v>
      </c>
      <c r="O31" s="18">
        <v>9854245014</v>
      </c>
      <c r="P31" s="24">
        <v>43685</v>
      </c>
      <c r="Q31" s="18" t="s">
        <v>77</v>
      </c>
      <c r="R31" s="18">
        <v>22</v>
      </c>
      <c r="S31" s="18" t="s">
        <v>233</v>
      </c>
      <c r="T31" s="18"/>
    </row>
    <row r="32" spans="1:20" x14ac:dyDescent="0.3">
      <c r="A32" s="4">
        <v>28</v>
      </c>
      <c r="B32" s="17" t="s">
        <v>63</v>
      </c>
      <c r="C32" s="18" t="s">
        <v>1561</v>
      </c>
      <c r="D32" s="18" t="s">
        <v>25</v>
      </c>
      <c r="E32" s="19" t="s">
        <v>931</v>
      </c>
      <c r="F32" s="18" t="s">
        <v>85</v>
      </c>
      <c r="G32" s="19">
        <v>9</v>
      </c>
      <c r="H32" s="19">
        <v>19</v>
      </c>
      <c r="I32" s="60">
        <f t="shared" si="0"/>
        <v>28</v>
      </c>
      <c r="J32" s="18" t="s">
        <v>1667</v>
      </c>
      <c r="K32" s="18" t="s">
        <v>753</v>
      </c>
      <c r="L32" s="18" t="s">
        <v>754</v>
      </c>
      <c r="M32" s="18">
        <v>9613977238</v>
      </c>
      <c r="N32" s="18" t="s">
        <v>1359</v>
      </c>
      <c r="O32" s="18" t="s">
        <v>751</v>
      </c>
      <c r="P32" s="24">
        <v>43685</v>
      </c>
      <c r="Q32" s="18" t="s">
        <v>77</v>
      </c>
      <c r="R32" s="18">
        <v>17</v>
      </c>
      <c r="S32" s="18" t="s">
        <v>238</v>
      </c>
      <c r="T32" s="18"/>
    </row>
    <row r="33" spans="1:20" ht="33" x14ac:dyDescent="0.3">
      <c r="A33" s="4">
        <v>29</v>
      </c>
      <c r="B33" s="17" t="s">
        <v>63</v>
      </c>
      <c r="C33" s="18" t="s">
        <v>1562</v>
      </c>
      <c r="D33" s="18" t="s">
        <v>25</v>
      </c>
      <c r="E33" s="19" t="s">
        <v>1563</v>
      </c>
      <c r="F33" s="18" t="s">
        <v>85</v>
      </c>
      <c r="G33" s="19">
        <v>26</v>
      </c>
      <c r="H33" s="19">
        <v>24</v>
      </c>
      <c r="I33" s="60">
        <f t="shared" si="0"/>
        <v>50</v>
      </c>
      <c r="J33" s="18" t="s">
        <v>1668</v>
      </c>
      <c r="K33" s="18" t="s">
        <v>404</v>
      </c>
      <c r="L33" s="18" t="s">
        <v>405</v>
      </c>
      <c r="M33" s="18">
        <v>9859592020</v>
      </c>
      <c r="N33" s="18" t="s">
        <v>1669</v>
      </c>
      <c r="O33" s="18" t="s">
        <v>1670</v>
      </c>
      <c r="P33" s="24">
        <v>43685</v>
      </c>
      <c r="Q33" s="18" t="s">
        <v>77</v>
      </c>
      <c r="R33" s="18">
        <v>18</v>
      </c>
      <c r="S33" s="18" t="s">
        <v>238</v>
      </c>
      <c r="T33" s="18"/>
    </row>
    <row r="34" spans="1:20" ht="33" x14ac:dyDescent="0.3">
      <c r="A34" s="4">
        <v>30</v>
      </c>
      <c r="B34" s="17" t="s">
        <v>63</v>
      </c>
      <c r="C34" s="18" t="s">
        <v>1564</v>
      </c>
      <c r="D34" s="18" t="s">
        <v>23</v>
      </c>
      <c r="E34" s="19" t="s">
        <v>1565</v>
      </c>
      <c r="F34" s="18" t="s">
        <v>80</v>
      </c>
      <c r="G34" s="19">
        <v>23</v>
      </c>
      <c r="H34" s="19">
        <v>21</v>
      </c>
      <c r="I34" s="60">
        <f t="shared" si="0"/>
        <v>44</v>
      </c>
      <c r="J34" s="18" t="s">
        <v>1671</v>
      </c>
      <c r="K34" s="18" t="s">
        <v>404</v>
      </c>
      <c r="L34" s="18" t="s">
        <v>405</v>
      </c>
      <c r="M34" s="18">
        <v>9859592020</v>
      </c>
      <c r="N34" s="18" t="s">
        <v>1672</v>
      </c>
      <c r="O34" s="18">
        <v>9707262044</v>
      </c>
      <c r="P34" s="24">
        <v>43685</v>
      </c>
      <c r="Q34" s="18" t="s">
        <v>77</v>
      </c>
      <c r="R34" s="18">
        <v>18</v>
      </c>
      <c r="S34" s="18" t="s">
        <v>238</v>
      </c>
      <c r="T34" s="18"/>
    </row>
    <row r="35" spans="1:20" x14ac:dyDescent="0.3">
      <c r="A35" s="4">
        <v>31</v>
      </c>
      <c r="B35" s="17" t="s">
        <v>62</v>
      </c>
      <c r="C35" s="18" t="s">
        <v>1566</v>
      </c>
      <c r="D35" s="18" t="s">
        <v>25</v>
      </c>
      <c r="E35" s="19" t="s">
        <v>1567</v>
      </c>
      <c r="F35" s="18" t="s">
        <v>85</v>
      </c>
      <c r="G35" s="19">
        <v>86</v>
      </c>
      <c r="H35" s="19">
        <v>83</v>
      </c>
      <c r="I35" s="60">
        <f t="shared" si="0"/>
        <v>169</v>
      </c>
      <c r="J35" s="18" t="s">
        <v>1673</v>
      </c>
      <c r="K35" s="18" t="s">
        <v>317</v>
      </c>
      <c r="L35" s="18" t="s">
        <v>303</v>
      </c>
      <c r="M35" s="18">
        <v>8486172209</v>
      </c>
      <c r="N35" s="18" t="s">
        <v>314</v>
      </c>
      <c r="O35" s="18" t="s">
        <v>814</v>
      </c>
      <c r="P35" s="24">
        <v>43686</v>
      </c>
      <c r="Q35" s="18" t="s">
        <v>232</v>
      </c>
      <c r="R35" s="18">
        <v>2</v>
      </c>
      <c r="S35" s="18" t="s">
        <v>233</v>
      </c>
      <c r="T35" s="18"/>
    </row>
    <row r="36" spans="1:20" ht="33" x14ac:dyDescent="0.3">
      <c r="A36" s="4">
        <v>32</v>
      </c>
      <c r="B36" s="17" t="s">
        <v>63</v>
      </c>
      <c r="C36" s="18" t="s">
        <v>1568</v>
      </c>
      <c r="D36" s="18" t="s">
        <v>25</v>
      </c>
      <c r="E36" s="19" t="s">
        <v>1569</v>
      </c>
      <c r="F36" s="18" t="s">
        <v>85</v>
      </c>
      <c r="G36" s="19">
        <v>17</v>
      </c>
      <c r="H36" s="19">
        <v>24</v>
      </c>
      <c r="I36" s="60">
        <f t="shared" si="0"/>
        <v>41</v>
      </c>
      <c r="J36" s="18" t="s">
        <v>1674</v>
      </c>
      <c r="K36" s="18" t="s">
        <v>404</v>
      </c>
      <c r="L36" s="18" t="s">
        <v>1675</v>
      </c>
      <c r="M36" s="18"/>
      <c r="N36" s="18" t="s">
        <v>1672</v>
      </c>
      <c r="O36" s="18" t="s">
        <v>1676</v>
      </c>
      <c r="P36" s="24">
        <v>43686</v>
      </c>
      <c r="Q36" s="18" t="s">
        <v>232</v>
      </c>
      <c r="R36" s="18">
        <v>18</v>
      </c>
      <c r="S36" s="18" t="s">
        <v>238</v>
      </c>
      <c r="T36" s="18"/>
    </row>
    <row r="37" spans="1:20" x14ac:dyDescent="0.3">
      <c r="A37" s="4">
        <v>33</v>
      </c>
      <c r="B37" s="17" t="s">
        <v>63</v>
      </c>
      <c r="C37" s="18" t="s">
        <v>1570</v>
      </c>
      <c r="D37" s="18" t="s">
        <v>23</v>
      </c>
      <c r="E37" s="19" t="s">
        <v>1571</v>
      </c>
      <c r="F37" s="18" t="s">
        <v>80</v>
      </c>
      <c r="G37" s="19">
        <v>44</v>
      </c>
      <c r="H37" s="19">
        <v>46</v>
      </c>
      <c r="I37" s="60">
        <f t="shared" si="0"/>
        <v>90</v>
      </c>
      <c r="J37" s="18" t="s">
        <v>1677</v>
      </c>
      <c r="K37" s="18" t="s">
        <v>450</v>
      </c>
      <c r="L37" s="18" t="s">
        <v>451</v>
      </c>
      <c r="M37" s="18">
        <v>8822969111</v>
      </c>
      <c r="N37" s="18" t="s">
        <v>1678</v>
      </c>
      <c r="O37" s="18">
        <v>9508174216</v>
      </c>
      <c r="P37" s="24">
        <v>43686</v>
      </c>
      <c r="Q37" s="18" t="s">
        <v>232</v>
      </c>
      <c r="R37" s="18">
        <v>20</v>
      </c>
      <c r="S37" s="18" t="s">
        <v>238</v>
      </c>
      <c r="T37" s="18"/>
    </row>
    <row r="38" spans="1:20" x14ac:dyDescent="0.3">
      <c r="A38" s="4">
        <v>34</v>
      </c>
      <c r="B38" s="17"/>
      <c r="C38" s="18" t="s">
        <v>453</v>
      </c>
      <c r="D38" s="18"/>
      <c r="E38" s="19"/>
      <c r="F38" s="18"/>
      <c r="G38" s="19"/>
      <c r="H38" s="19"/>
      <c r="I38" s="60">
        <f t="shared" si="0"/>
        <v>0</v>
      </c>
      <c r="J38" s="18"/>
      <c r="K38" s="18"/>
      <c r="L38" s="18"/>
      <c r="M38" s="18"/>
      <c r="N38" s="18"/>
      <c r="O38" s="18"/>
      <c r="P38" s="24">
        <v>43687</v>
      </c>
      <c r="Q38" s="18" t="s">
        <v>239</v>
      </c>
      <c r="R38" s="18"/>
      <c r="S38" s="18"/>
      <c r="T38" s="18"/>
    </row>
    <row r="39" spans="1:20" x14ac:dyDescent="0.3">
      <c r="A39" s="4">
        <v>35</v>
      </c>
      <c r="B39" s="17"/>
      <c r="C39" s="18"/>
      <c r="D39" s="18"/>
      <c r="E39" s="19"/>
      <c r="F39" s="18"/>
      <c r="G39" s="19"/>
      <c r="H39" s="19"/>
      <c r="I39" s="60">
        <f t="shared" si="0"/>
        <v>0</v>
      </c>
      <c r="J39" s="18"/>
      <c r="K39" s="18"/>
      <c r="L39" s="18"/>
      <c r="M39" s="18"/>
      <c r="N39" s="18"/>
      <c r="O39" s="18"/>
      <c r="P39" s="24">
        <v>43688</v>
      </c>
      <c r="Q39" s="18" t="s">
        <v>258</v>
      </c>
      <c r="R39" s="18"/>
      <c r="S39" s="18"/>
      <c r="T39" s="18" t="s">
        <v>259</v>
      </c>
    </row>
    <row r="40" spans="1:20" x14ac:dyDescent="0.3">
      <c r="A40" s="4">
        <v>36</v>
      </c>
      <c r="B40" s="17"/>
      <c r="C40" s="18"/>
      <c r="D40" s="18"/>
      <c r="E40" s="19"/>
      <c r="F40" s="18"/>
      <c r="G40" s="19"/>
      <c r="H40" s="19"/>
      <c r="I40" s="60">
        <f t="shared" si="0"/>
        <v>0</v>
      </c>
      <c r="J40" s="18"/>
      <c r="K40" s="18"/>
      <c r="L40" s="18"/>
      <c r="M40" s="18"/>
      <c r="N40" s="18"/>
      <c r="O40" s="18"/>
      <c r="P40" s="24">
        <v>43689</v>
      </c>
      <c r="Q40" s="18" t="s">
        <v>74</v>
      </c>
      <c r="R40" s="18"/>
      <c r="S40" s="18"/>
      <c r="T40" s="18" t="s">
        <v>259</v>
      </c>
    </row>
    <row r="41" spans="1:20" x14ac:dyDescent="0.3">
      <c r="A41" s="4">
        <v>37</v>
      </c>
      <c r="B41" s="17" t="s">
        <v>62</v>
      </c>
      <c r="C41" s="18" t="s">
        <v>1572</v>
      </c>
      <c r="D41" s="18" t="s">
        <v>25</v>
      </c>
      <c r="E41" s="19" t="s">
        <v>1573</v>
      </c>
      <c r="F41" s="18" t="s">
        <v>85</v>
      </c>
      <c r="G41" s="19">
        <v>49</v>
      </c>
      <c r="H41" s="19">
        <v>40</v>
      </c>
      <c r="I41" s="60">
        <f t="shared" si="0"/>
        <v>89</v>
      </c>
      <c r="J41" s="18" t="s">
        <v>1679</v>
      </c>
      <c r="K41" s="18" t="s">
        <v>800</v>
      </c>
      <c r="L41" s="18" t="s">
        <v>1093</v>
      </c>
      <c r="M41" s="18">
        <v>7576021545</v>
      </c>
      <c r="N41" s="18" t="s">
        <v>1094</v>
      </c>
      <c r="O41" s="18" t="s">
        <v>1095</v>
      </c>
      <c r="P41" s="24">
        <v>43690</v>
      </c>
      <c r="Q41" s="18" t="s">
        <v>75</v>
      </c>
      <c r="R41" s="18">
        <v>10</v>
      </c>
      <c r="S41" s="18" t="s">
        <v>233</v>
      </c>
      <c r="T41" s="18"/>
    </row>
    <row r="42" spans="1:20" x14ac:dyDescent="0.3">
      <c r="A42" s="4">
        <v>38</v>
      </c>
      <c r="B42" s="17" t="s">
        <v>62</v>
      </c>
      <c r="C42" s="18" t="s">
        <v>1574</v>
      </c>
      <c r="D42" s="18" t="s">
        <v>25</v>
      </c>
      <c r="E42" s="19" t="s">
        <v>1575</v>
      </c>
      <c r="F42" s="18" t="s">
        <v>85</v>
      </c>
      <c r="G42" s="19">
        <v>38</v>
      </c>
      <c r="H42" s="19">
        <v>48</v>
      </c>
      <c r="I42" s="60">
        <f t="shared" si="0"/>
        <v>86</v>
      </c>
      <c r="J42" s="18" t="s">
        <v>1680</v>
      </c>
      <c r="K42" s="18" t="s">
        <v>800</v>
      </c>
      <c r="L42" s="18" t="s">
        <v>740</v>
      </c>
      <c r="M42" s="18">
        <v>8723024558</v>
      </c>
      <c r="N42" s="18" t="s">
        <v>1681</v>
      </c>
      <c r="O42" s="18" t="s">
        <v>1682</v>
      </c>
      <c r="P42" s="24">
        <v>43690</v>
      </c>
      <c r="Q42" s="18" t="s">
        <v>75</v>
      </c>
      <c r="R42" s="18">
        <v>10</v>
      </c>
      <c r="S42" s="18" t="s">
        <v>233</v>
      </c>
      <c r="T42" s="18"/>
    </row>
    <row r="43" spans="1:20" x14ac:dyDescent="0.3">
      <c r="A43" s="4">
        <v>39</v>
      </c>
      <c r="B43" s="17" t="s">
        <v>63</v>
      </c>
      <c r="C43" s="18" t="s">
        <v>1576</v>
      </c>
      <c r="D43" s="18" t="s">
        <v>25</v>
      </c>
      <c r="E43" s="19" t="s">
        <v>1577</v>
      </c>
      <c r="F43" s="18" t="s">
        <v>85</v>
      </c>
      <c r="G43" s="19">
        <v>73</v>
      </c>
      <c r="H43" s="19">
        <v>48</v>
      </c>
      <c r="I43" s="60">
        <f t="shared" si="0"/>
        <v>121</v>
      </c>
      <c r="J43" s="18" t="s">
        <v>1683</v>
      </c>
      <c r="K43" s="18" t="s">
        <v>308</v>
      </c>
      <c r="L43" s="18" t="s">
        <v>309</v>
      </c>
      <c r="M43" s="18">
        <v>9613689335</v>
      </c>
      <c r="N43" s="18" t="s">
        <v>1684</v>
      </c>
      <c r="O43" s="18" t="s">
        <v>1685</v>
      </c>
      <c r="P43" s="24">
        <v>43690</v>
      </c>
      <c r="Q43" s="18" t="s">
        <v>75</v>
      </c>
      <c r="R43" s="18">
        <v>27</v>
      </c>
      <c r="S43" s="18" t="s">
        <v>238</v>
      </c>
      <c r="T43" s="18"/>
    </row>
    <row r="44" spans="1:20" x14ac:dyDescent="0.3">
      <c r="A44" s="4">
        <v>40</v>
      </c>
      <c r="B44" s="17" t="s">
        <v>62</v>
      </c>
      <c r="C44" s="18" t="s">
        <v>1578</v>
      </c>
      <c r="D44" s="18" t="s">
        <v>23</v>
      </c>
      <c r="E44" s="19">
        <v>1803011130</v>
      </c>
      <c r="F44" s="18" t="s">
        <v>80</v>
      </c>
      <c r="G44" s="19">
        <v>82</v>
      </c>
      <c r="H44" s="19">
        <v>87</v>
      </c>
      <c r="I44" s="60">
        <f t="shared" si="0"/>
        <v>169</v>
      </c>
      <c r="J44" s="18" t="s">
        <v>1686</v>
      </c>
      <c r="K44" s="18" t="s">
        <v>302</v>
      </c>
      <c r="L44" s="18" t="s">
        <v>303</v>
      </c>
      <c r="M44" s="18">
        <v>8486172209</v>
      </c>
      <c r="N44" s="18" t="s">
        <v>1687</v>
      </c>
      <c r="O44" s="18">
        <v>8876212417</v>
      </c>
      <c r="P44" s="24">
        <v>43691</v>
      </c>
      <c r="Q44" s="18" t="s">
        <v>76</v>
      </c>
      <c r="R44" s="18">
        <v>5</v>
      </c>
      <c r="S44" s="18" t="s">
        <v>233</v>
      </c>
      <c r="T44" s="18"/>
    </row>
    <row r="45" spans="1:20" x14ac:dyDescent="0.3">
      <c r="A45" s="4">
        <v>41</v>
      </c>
      <c r="B45" s="17" t="s">
        <v>63</v>
      </c>
      <c r="C45" s="18" t="s">
        <v>1579</v>
      </c>
      <c r="D45" s="18" t="s">
        <v>23</v>
      </c>
      <c r="E45" s="19" t="s">
        <v>1580</v>
      </c>
      <c r="F45" s="18" t="s">
        <v>80</v>
      </c>
      <c r="G45" s="19">
        <v>92</v>
      </c>
      <c r="H45" s="19">
        <v>88</v>
      </c>
      <c r="I45" s="60">
        <f t="shared" si="0"/>
        <v>180</v>
      </c>
      <c r="J45" s="18" t="s">
        <v>1688</v>
      </c>
      <c r="K45" s="18" t="s">
        <v>308</v>
      </c>
      <c r="L45" s="18" t="s">
        <v>309</v>
      </c>
      <c r="M45" s="18">
        <v>9613689335</v>
      </c>
      <c r="N45" s="18" t="s">
        <v>705</v>
      </c>
      <c r="O45" s="18">
        <v>8761089562</v>
      </c>
      <c r="P45" s="24">
        <v>43691</v>
      </c>
      <c r="Q45" s="18" t="s">
        <v>76</v>
      </c>
      <c r="R45" s="18">
        <v>27</v>
      </c>
      <c r="S45" s="18" t="s">
        <v>238</v>
      </c>
      <c r="T45" s="18"/>
    </row>
    <row r="46" spans="1:20" x14ac:dyDescent="0.3">
      <c r="A46" s="4">
        <v>42</v>
      </c>
      <c r="B46" s="17"/>
      <c r="C46" s="18"/>
      <c r="D46" s="18"/>
      <c r="E46" s="19"/>
      <c r="F46" s="18"/>
      <c r="G46" s="19"/>
      <c r="H46" s="19"/>
      <c r="I46" s="60">
        <f t="shared" si="0"/>
        <v>0</v>
      </c>
      <c r="J46" s="18"/>
      <c r="K46" s="18"/>
      <c r="L46" s="18"/>
      <c r="M46" s="18"/>
      <c r="N46" s="18"/>
      <c r="O46" s="18"/>
      <c r="P46" s="24">
        <v>43692</v>
      </c>
      <c r="Q46" s="18" t="s">
        <v>77</v>
      </c>
      <c r="R46" s="18"/>
      <c r="S46" s="18"/>
      <c r="T46" s="18"/>
    </row>
    <row r="47" spans="1:20" ht="33" x14ac:dyDescent="0.3">
      <c r="A47" s="4">
        <v>43</v>
      </c>
      <c r="B47" s="17" t="s">
        <v>62</v>
      </c>
      <c r="C47" s="18" t="s">
        <v>1581</v>
      </c>
      <c r="D47" s="18" t="s">
        <v>23</v>
      </c>
      <c r="E47" s="19">
        <v>18030116604</v>
      </c>
      <c r="F47" s="18" t="s">
        <v>124</v>
      </c>
      <c r="G47" s="19">
        <v>215</v>
      </c>
      <c r="H47" s="19">
        <v>214</v>
      </c>
      <c r="I47" s="60">
        <f t="shared" si="0"/>
        <v>429</v>
      </c>
      <c r="J47" s="18" t="s">
        <v>1689</v>
      </c>
      <c r="K47" s="18" t="s">
        <v>328</v>
      </c>
      <c r="L47" s="18" t="s">
        <v>297</v>
      </c>
      <c r="M47" s="18">
        <v>9401450471</v>
      </c>
      <c r="N47" s="18" t="s">
        <v>293</v>
      </c>
      <c r="O47" s="18">
        <v>9706198634</v>
      </c>
      <c r="P47" s="24">
        <v>43693</v>
      </c>
      <c r="Q47" s="18" t="s">
        <v>232</v>
      </c>
      <c r="R47" s="18">
        <v>39</v>
      </c>
      <c r="S47" s="18" t="s">
        <v>233</v>
      </c>
      <c r="T47" s="18"/>
    </row>
    <row r="48" spans="1:20" ht="33" x14ac:dyDescent="0.3">
      <c r="A48" s="4">
        <v>44</v>
      </c>
      <c r="B48" s="17" t="s">
        <v>63</v>
      </c>
      <c r="C48" s="18" t="s">
        <v>1582</v>
      </c>
      <c r="D48" s="18" t="s">
        <v>23</v>
      </c>
      <c r="E48" s="19">
        <v>18030123304</v>
      </c>
      <c r="F48" s="18" t="s">
        <v>96</v>
      </c>
      <c r="G48" s="19">
        <v>143</v>
      </c>
      <c r="H48" s="19">
        <v>187</v>
      </c>
      <c r="I48" s="60">
        <f t="shared" si="0"/>
        <v>330</v>
      </c>
      <c r="J48" s="18" t="s">
        <v>1690</v>
      </c>
      <c r="K48" s="18" t="s">
        <v>450</v>
      </c>
      <c r="L48" s="18" t="s">
        <v>451</v>
      </c>
      <c r="M48" s="18">
        <v>8822969111</v>
      </c>
      <c r="N48" s="18" t="s">
        <v>987</v>
      </c>
      <c r="O48" s="18">
        <v>9508745615</v>
      </c>
      <c r="P48" s="24">
        <v>43693</v>
      </c>
      <c r="Q48" s="18" t="s">
        <v>232</v>
      </c>
      <c r="R48" s="18">
        <v>20</v>
      </c>
      <c r="S48" s="18" t="s">
        <v>238</v>
      </c>
      <c r="T48" s="18"/>
    </row>
    <row r="49" spans="1:20" ht="33" x14ac:dyDescent="0.3">
      <c r="A49" s="4">
        <v>45</v>
      </c>
      <c r="B49" s="17" t="s">
        <v>62</v>
      </c>
      <c r="C49" s="18" t="s">
        <v>1581</v>
      </c>
      <c r="D49" s="18"/>
      <c r="E49" s="19">
        <v>18030116604</v>
      </c>
      <c r="F49" s="18" t="s">
        <v>124</v>
      </c>
      <c r="G49" s="19"/>
      <c r="H49" s="19"/>
      <c r="I49" s="60">
        <f t="shared" si="0"/>
        <v>0</v>
      </c>
      <c r="J49" s="18" t="s">
        <v>1689</v>
      </c>
      <c r="K49" s="18" t="s">
        <v>328</v>
      </c>
      <c r="L49" s="18" t="s">
        <v>297</v>
      </c>
      <c r="M49" s="18">
        <v>9401450471</v>
      </c>
      <c r="N49" s="18" t="s">
        <v>293</v>
      </c>
      <c r="O49" s="18">
        <v>9706198634</v>
      </c>
      <c r="P49" s="24">
        <v>43694</v>
      </c>
      <c r="Q49" s="18" t="s">
        <v>239</v>
      </c>
      <c r="R49" s="18">
        <v>39</v>
      </c>
      <c r="S49" s="18" t="s">
        <v>233</v>
      </c>
      <c r="T49" s="18" t="s">
        <v>240</v>
      </c>
    </row>
    <row r="50" spans="1:20" ht="33" x14ac:dyDescent="0.3">
      <c r="A50" s="4">
        <v>46</v>
      </c>
      <c r="B50" s="17" t="s">
        <v>63</v>
      </c>
      <c r="C50" s="18" t="s">
        <v>1582</v>
      </c>
      <c r="D50" s="18"/>
      <c r="E50" s="19">
        <v>18030123304</v>
      </c>
      <c r="F50" s="18" t="s">
        <v>96</v>
      </c>
      <c r="G50" s="19"/>
      <c r="H50" s="19"/>
      <c r="I50" s="60">
        <f t="shared" si="0"/>
        <v>0</v>
      </c>
      <c r="J50" s="18" t="s">
        <v>1690</v>
      </c>
      <c r="K50" s="18" t="s">
        <v>450</v>
      </c>
      <c r="L50" s="18" t="s">
        <v>451</v>
      </c>
      <c r="M50" s="18">
        <v>8822969111</v>
      </c>
      <c r="N50" s="18" t="s">
        <v>987</v>
      </c>
      <c r="O50" s="18">
        <v>9508745615</v>
      </c>
      <c r="P50" s="24">
        <v>43694</v>
      </c>
      <c r="Q50" s="18" t="s">
        <v>239</v>
      </c>
      <c r="R50" s="18">
        <v>20</v>
      </c>
      <c r="S50" s="18" t="s">
        <v>238</v>
      </c>
      <c r="T50" s="18" t="s">
        <v>240</v>
      </c>
    </row>
    <row r="51" spans="1:20" x14ac:dyDescent="0.3">
      <c r="A51" s="4">
        <v>47</v>
      </c>
      <c r="B51" s="17"/>
      <c r="C51" s="18"/>
      <c r="D51" s="18"/>
      <c r="E51" s="19"/>
      <c r="F51" s="18"/>
      <c r="G51" s="19"/>
      <c r="H51" s="19"/>
      <c r="I51" s="60">
        <f t="shared" si="0"/>
        <v>0</v>
      </c>
      <c r="J51" s="18"/>
      <c r="K51" s="18"/>
      <c r="L51" s="18"/>
      <c r="M51" s="18"/>
      <c r="N51" s="18"/>
      <c r="O51" s="18"/>
      <c r="P51" s="24">
        <v>43695</v>
      </c>
      <c r="Q51" s="18" t="s">
        <v>258</v>
      </c>
      <c r="R51" s="18"/>
      <c r="S51" s="18"/>
      <c r="T51" s="18" t="s">
        <v>259</v>
      </c>
    </row>
    <row r="52" spans="1:20" x14ac:dyDescent="0.3">
      <c r="A52" s="4">
        <v>48</v>
      </c>
      <c r="B52" s="17" t="s">
        <v>62</v>
      </c>
      <c r="C52" s="18" t="s">
        <v>1583</v>
      </c>
      <c r="D52" s="18" t="s">
        <v>25</v>
      </c>
      <c r="E52" s="19" t="s">
        <v>1584</v>
      </c>
      <c r="F52" s="18" t="s">
        <v>85</v>
      </c>
      <c r="G52" s="19">
        <v>72</v>
      </c>
      <c r="H52" s="19">
        <v>74</v>
      </c>
      <c r="I52" s="60">
        <f t="shared" si="0"/>
        <v>146</v>
      </c>
      <c r="J52" s="18" t="s">
        <v>1691</v>
      </c>
      <c r="K52" s="18" t="s">
        <v>317</v>
      </c>
      <c r="L52" s="18" t="s">
        <v>303</v>
      </c>
      <c r="M52" s="18">
        <v>8486172209</v>
      </c>
      <c r="N52" s="18" t="s">
        <v>1692</v>
      </c>
      <c r="O52" s="18" t="s">
        <v>1693</v>
      </c>
      <c r="P52" s="24">
        <v>43696</v>
      </c>
      <c r="Q52" s="18" t="s">
        <v>74</v>
      </c>
      <c r="R52" s="18">
        <v>3</v>
      </c>
      <c r="S52" s="18" t="s">
        <v>233</v>
      </c>
      <c r="T52" s="18"/>
    </row>
    <row r="53" spans="1:20" x14ac:dyDescent="0.3">
      <c r="A53" s="4">
        <v>49</v>
      </c>
      <c r="B53" s="17" t="s">
        <v>63</v>
      </c>
      <c r="C53" s="58" t="s">
        <v>1585</v>
      </c>
      <c r="D53" s="58" t="s">
        <v>25</v>
      </c>
      <c r="E53" s="17" t="s">
        <v>1586</v>
      </c>
      <c r="F53" s="58" t="s">
        <v>85</v>
      </c>
      <c r="G53" s="17">
        <v>39</v>
      </c>
      <c r="H53" s="17">
        <v>26</v>
      </c>
      <c r="I53" s="60">
        <f t="shared" si="0"/>
        <v>65</v>
      </c>
      <c r="J53" s="58" t="s">
        <v>1694</v>
      </c>
      <c r="K53" s="58" t="s">
        <v>339</v>
      </c>
      <c r="L53" s="58" t="s">
        <v>236</v>
      </c>
      <c r="M53" s="58">
        <v>8876786550</v>
      </c>
      <c r="N53" s="58" t="s">
        <v>1695</v>
      </c>
      <c r="O53" s="58" t="s">
        <v>1696</v>
      </c>
      <c r="P53" s="24">
        <v>43696</v>
      </c>
      <c r="Q53" s="18" t="s">
        <v>74</v>
      </c>
      <c r="R53" s="18">
        <v>27</v>
      </c>
      <c r="S53" s="18" t="s">
        <v>238</v>
      </c>
      <c r="T53" s="18"/>
    </row>
    <row r="54" spans="1:20" x14ac:dyDescent="0.3">
      <c r="A54" s="4">
        <v>50</v>
      </c>
      <c r="B54" s="17" t="s">
        <v>63</v>
      </c>
      <c r="C54" s="18" t="s">
        <v>1587</v>
      </c>
      <c r="D54" s="18" t="s">
        <v>25</v>
      </c>
      <c r="E54" s="19" t="s">
        <v>1588</v>
      </c>
      <c r="F54" s="18" t="s">
        <v>85</v>
      </c>
      <c r="G54" s="19">
        <v>6</v>
      </c>
      <c r="H54" s="19">
        <v>7</v>
      </c>
      <c r="I54" s="60">
        <f t="shared" si="0"/>
        <v>13</v>
      </c>
      <c r="J54" s="18" t="s">
        <v>1697</v>
      </c>
      <c r="K54" s="18" t="s">
        <v>788</v>
      </c>
      <c r="L54" s="18" t="s">
        <v>824</v>
      </c>
      <c r="M54" s="18">
        <v>8011435202</v>
      </c>
      <c r="N54" s="18" t="s">
        <v>1046</v>
      </c>
      <c r="O54" s="18" t="s">
        <v>1043</v>
      </c>
      <c r="P54" s="24">
        <v>43696</v>
      </c>
      <c r="Q54" s="18" t="s">
        <v>74</v>
      </c>
      <c r="R54" s="18">
        <v>27</v>
      </c>
      <c r="S54" s="18" t="s">
        <v>238</v>
      </c>
      <c r="T54" s="18"/>
    </row>
    <row r="55" spans="1:20" x14ac:dyDescent="0.3">
      <c r="A55" s="4">
        <v>51</v>
      </c>
      <c r="B55" s="17" t="s">
        <v>63</v>
      </c>
      <c r="C55" s="18" t="s">
        <v>1589</v>
      </c>
      <c r="D55" s="18" t="s">
        <v>23</v>
      </c>
      <c r="E55" s="19" t="s">
        <v>1590</v>
      </c>
      <c r="F55" s="18" t="s">
        <v>80</v>
      </c>
      <c r="G55" s="19">
        <v>18</v>
      </c>
      <c r="H55" s="19">
        <v>23</v>
      </c>
      <c r="I55" s="60">
        <f t="shared" si="0"/>
        <v>41</v>
      </c>
      <c r="J55" s="18" t="s">
        <v>1698</v>
      </c>
      <c r="K55" s="18" t="s">
        <v>235</v>
      </c>
      <c r="L55" s="18" t="s">
        <v>236</v>
      </c>
      <c r="M55" s="18">
        <v>8876786550</v>
      </c>
      <c r="N55" s="18" t="s">
        <v>1699</v>
      </c>
      <c r="O55" s="18">
        <v>9859340221</v>
      </c>
      <c r="P55" s="24">
        <v>43696</v>
      </c>
      <c r="Q55" s="18" t="s">
        <v>74</v>
      </c>
      <c r="R55" s="18">
        <v>27</v>
      </c>
      <c r="S55" s="18" t="s">
        <v>238</v>
      </c>
      <c r="T55" s="18"/>
    </row>
    <row r="56" spans="1:20" x14ac:dyDescent="0.3">
      <c r="A56" s="4">
        <v>52</v>
      </c>
      <c r="B56" s="17" t="s">
        <v>63</v>
      </c>
      <c r="C56" s="18" t="s">
        <v>1591</v>
      </c>
      <c r="D56" s="18" t="s">
        <v>23</v>
      </c>
      <c r="E56" s="19" t="s">
        <v>1592</v>
      </c>
      <c r="F56" s="18" t="s">
        <v>80</v>
      </c>
      <c r="G56" s="19">
        <v>27</v>
      </c>
      <c r="H56" s="19">
        <v>27</v>
      </c>
      <c r="I56" s="60">
        <f t="shared" si="0"/>
        <v>54</v>
      </c>
      <c r="J56" s="18" t="s">
        <v>1700</v>
      </c>
      <c r="K56" s="18" t="s">
        <v>235</v>
      </c>
      <c r="L56" s="18" t="s">
        <v>236</v>
      </c>
      <c r="M56" s="18">
        <v>8876786550</v>
      </c>
      <c r="N56" s="18" t="s">
        <v>1699</v>
      </c>
      <c r="O56" s="18">
        <v>9859340221</v>
      </c>
      <c r="P56" s="24">
        <v>43696</v>
      </c>
      <c r="Q56" s="18" t="s">
        <v>74</v>
      </c>
      <c r="R56" s="18">
        <v>27</v>
      </c>
      <c r="S56" s="18" t="s">
        <v>238</v>
      </c>
      <c r="T56" s="18"/>
    </row>
    <row r="57" spans="1:20" x14ac:dyDescent="0.3">
      <c r="A57" s="4">
        <v>53</v>
      </c>
      <c r="B57" s="17"/>
      <c r="C57" s="18"/>
      <c r="D57" s="18"/>
      <c r="E57" s="19"/>
      <c r="F57" s="18"/>
      <c r="G57" s="19"/>
      <c r="H57" s="19"/>
      <c r="I57" s="60">
        <f t="shared" si="0"/>
        <v>0</v>
      </c>
      <c r="J57" s="18"/>
      <c r="K57" s="18"/>
      <c r="L57" s="18"/>
      <c r="M57" s="18"/>
      <c r="N57" s="18"/>
      <c r="O57" s="18"/>
      <c r="P57" s="24">
        <v>43697</v>
      </c>
      <c r="Q57" s="18" t="s">
        <v>75</v>
      </c>
      <c r="R57" s="18"/>
      <c r="S57" s="18"/>
      <c r="T57" s="18" t="s">
        <v>259</v>
      </c>
    </row>
    <row r="58" spans="1:20" x14ac:dyDescent="0.3">
      <c r="A58" s="4">
        <v>54</v>
      </c>
      <c r="B58" s="17" t="s">
        <v>62</v>
      </c>
      <c r="C58" s="18" t="s">
        <v>1593</v>
      </c>
      <c r="D58" s="18" t="s">
        <v>25</v>
      </c>
      <c r="E58" s="19" t="s">
        <v>1594</v>
      </c>
      <c r="F58" s="18" t="s">
        <v>85</v>
      </c>
      <c r="G58" s="19">
        <v>92</v>
      </c>
      <c r="H58" s="19">
        <v>85</v>
      </c>
      <c r="I58" s="60">
        <f t="shared" si="0"/>
        <v>177</v>
      </c>
      <c r="J58" s="18" t="s">
        <v>1701</v>
      </c>
      <c r="K58" s="18" t="s">
        <v>317</v>
      </c>
      <c r="L58" s="18" t="s">
        <v>303</v>
      </c>
      <c r="M58" s="18">
        <v>8486172209</v>
      </c>
      <c r="N58" s="18" t="s">
        <v>1346</v>
      </c>
      <c r="O58" s="18" t="s">
        <v>1340</v>
      </c>
      <c r="P58" s="24">
        <v>43698</v>
      </c>
      <c r="Q58" s="18" t="s">
        <v>76</v>
      </c>
      <c r="R58" s="18">
        <v>3</v>
      </c>
      <c r="S58" s="18" t="s">
        <v>233</v>
      </c>
      <c r="T58" s="18"/>
    </row>
    <row r="59" spans="1:20" x14ac:dyDescent="0.3">
      <c r="A59" s="4">
        <v>55</v>
      </c>
      <c r="B59" s="17" t="s">
        <v>63</v>
      </c>
      <c r="C59" s="18" t="s">
        <v>1595</v>
      </c>
      <c r="D59" s="18" t="s">
        <v>23</v>
      </c>
      <c r="E59" s="19" t="s">
        <v>1596</v>
      </c>
      <c r="F59" s="18" t="s">
        <v>80</v>
      </c>
      <c r="G59" s="19">
        <v>161</v>
      </c>
      <c r="H59" s="19">
        <v>172</v>
      </c>
      <c r="I59" s="60">
        <f t="shared" si="0"/>
        <v>333</v>
      </c>
      <c r="J59" s="18" t="s">
        <v>1702</v>
      </c>
      <c r="K59" s="18" t="s">
        <v>739</v>
      </c>
      <c r="L59" s="18" t="s">
        <v>740</v>
      </c>
      <c r="M59" s="18">
        <v>8723024558</v>
      </c>
      <c r="N59" s="18" t="s">
        <v>1703</v>
      </c>
      <c r="O59" s="18">
        <v>9859540405</v>
      </c>
      <c r="P59" s="24">
        <v>43698</v>
      </c>
      <c r="Q59" s="18" t="s">
        <v>76</v>
      </c>
      <c r="R59" s="18">
        <v>10</v>
      </c>
      <c r="S59" s="18" t="s">
        <v>238</v>
      </c>
      <c r="T59" s="18"/>
    </row>
    <row r="60" spans="1:20" ht="33" x14ac:dyDescent="0.3">
      <c r="A60" s="4">
        <v>56</v>
      </c>
      <c r="B60" s="17" t="s">
        <v>62</v>
      </c>
      <c r="C60" s="18" t="s">
        <v>1597</v>
      </c>
      <c r="D60" s="18" t="s">
        <v>23</v>
      </c>
      <c r="E60" s="19" t="s">
        <v>1598</v>
      </c>
      <c r="F60" s="18" t="s">
        <v>80</v>
      </c>
      <c r="G60" s="19">
        <v>16</v>
      </c>
      <c r="H60" s="19">
        <v>22</v>
      </c>
      <c r="I60" s="60">
        <f t="shared" si="0"/>
        <v>38</v>
      </c>
      <c r="J60" s="18" t="s">
        <v>1704</v>
      </c>
      <c r="K60" s="18" t="s">
        <v>816</v>
      </c>
      <c r="L60" s="18" t="s">
        <v>817</v>
      </c>
      <c r="M60" s="18">
        <v>9957220574</v>
      </c>
      <c r="N60" s="18" t="s">
        <v>368</v>
      </c>
      <c r="O60" s="18">
        <v>9954457871</v>
      </c>
      <c r="P60" s="24">
        <v>43699</v>
      </c>
      <c r="Q60" s="18" t="s">
        <v>77</v>
      </c>
      <c r="R60" s="18">
        <v>39</v>
      </c>
      <c r="S60" s="18" t="s">
        <v>233</v>
      </c>
      <c r="T60" s="18"/>
    </row>
    <row r="61" spans="1:20" x14ac:dyDescent="0.3">
      <c r="A61" s="4">
        <v>57</v>
      </c>
      <c r="B61" s="17" t="s">
        <v>62</v>
      </c>
      <c r="C61" s="18" t="s">
        <v>1599</v>
      </c>
      <c r="D61" s="18" t="s">
        <v>23</v>
      </c>
      <c r="E61" s="19" t="s">
        <v>1600</v>
      </c>
      <c r="F61" s="18" t="s">
        <v>80</v>
      </c>
      <c r="G61" s="19">
        <v>29</v>
      </c>
      <c r="H61" s="19">
        <v>17</v>
      </c>
      <c r="I61" s="60">
        <f t="shared" si="0"/>
        <v>46</v>
      </c>
      <c r="J61" s="18" t="s">
        <v>1705</v>
      </c>
      <c r="K61" s="18" t="s">
        <v>267</v>
      </c>
      <c r="L61" s="18" t="s">
        <v>268</v>
      </c>
      <c r="M61" s="18">
        <v>7399791864</v>
      </c>
      <c r="N61" s="18" t="s">
        <v>368</v>
      </c>
      <c r="O61" s="18">
        <v>9954457871</v>
      </c>
      <c r="P61" s="24">
        <v>43699</v>
      </c>
      <c r="Q61" s="18" t="s">
        <v>77</v>
      </c>
      <c r="R61" s="18">
        <v>39</v>
      </c>
      <c r="S61" s="18" t="s">
        <v>233</v>
      </c>
      <c r="T61" s="18"/>
    </row>
    <row r="62" spans="1:20" x14ac:dyDescent="0.3">
      <c r="A62" s="4">
        <v>58</v>
      </c>
      <c r="B62" s="17" t="s">
        <v>63</v>
      </c>
      <c r="C62" s="18" t="s">
        <v>1595</v>
      </c>
      <c r="D62" s="18"/>
      <c r="E62" s="19" t="s">
        <v>1596</v>
      </c>
      <c r="F62" s="18" t="s">
        <v>80</v>
      </c>
      <c r="G62" s="19"/>
      <c r="H62" s="19"/>
      <c r="I62" s="60">
        <f t="shared" si="0"/>
        <v>0</v>
      </c>
      <c r="J62" s="18" t="s">
        <v>1702</v>
      </c>
      <c r="K62" s="18" t="s">
        <v>739</v>
      </c>
      <c r="L62" s="18" t="s">
        <v>740</v>
      </c>
      <c r="M62" s="18">
        <v>8723024558</v>
      </c>
      <c r="N62" s="18" t="s">
        <v>1703</v>
      </c>
      <c r="O62" s="18">
        <v>9859540405</v>
      </c>
      <c r="P62" s="24">
        <v>43699</v>
      </c>
      <c r="Q62" s="18" t="s">
        <v>77</v>
      </c>
      <c r="R62" s="18">
        <v>10</v>
      </c>
      <c r="S62" s="18" t="s">
        <v>238</v>
      </c>
      <c r="T62" s="18" t="s">
        <v>240</v>
      </c>
    </row>
    <row r="63" spans="1:20" x14ac:dyDescent="0.3">
      <c r="A63" s="4">
        <v>59</v>
      </c>
      <c r="B63" s="17" t="s">
        <v>62</v>
      </c>
      <c r="C63" s="18" t="s">
        <v>1601</v>
      </c>
      <c r="D63" s="18" t="s">
        <v>25</v>
      </c>
      <c r="E63" s="19" t="s">
        <v>1602</v>
      </c>
      <c r="F63" s="18" t="s">
        <v>85</v>
      </c>
      <c r="G63" s="19">
        <v>57</v>
      </c>
      <c r="H63" s="19">
        <v>57</v>
      </c>
      <c r="I63" s="60">
        <f t="shared" si="0"/>
        <v>114</v>
      </c>
      <c r="J63" s="18" t="s">
        <v>1706</v>
      </c>
      <c r="K63" s="18" t="s">
        <v>317</v>
      </c>
      <c r="L63" s="18" t="s">
        <v>303</v>
      </c>
      <c r="M63" s="18">
        <v>8486172209</v>
      </c>
      <c r="N63" s="18" t="s">
        <v>1145</v>
      </c>
      <c r="O63" s="18" t="s">
        <v>1146</v>
      </c>
      <c r="P63" s="24">
        <v>43700</v>
      </c>
      <c r="Q63" s="18" t="s">
        <v>232</v>
      </c>
      <c r="R63" s="18">
        <v>3</v>
      </c>
      <c r="S63" s="18" t="s">
        <v>233</v>
      </c>
      <c r="T63" s="18"/>
    </row>
    <row r="64" spans="1:20" x14ac:dyDescent="0.3">
      <c r="A64" s="4">
        <v>60</v>
      </c>
      <c r="B64" s="17" t="s">
        <v>62</v>
      </c>
      <c r="C64" s="18" t="s">
        <v>1603</v>
      </c>
      <c r="D64" s="18" t="s">
        <v>23</v>
      </c>
      <c r="E64" s="19" t="s">
        <v>1604</v>
      </c>
      <c r="F64" s="18" t="s">
        <v>80</v>
      </c>
      <c r="G64" s="19">
        <v>30</v>
      </c>
      <c r="H64" s="19">
        <v>27</v>
      </c>
      <c r="I64" s="60">
        <f t="shared" si="0"/>
        <v>57</v>
      </c>
      <c r="J64" s="18" t="s">
        <v>1707</v>
      </c>
      <c r="K64" s="18" t="s">
        <v>1040</v>
      </c>
      <c r="L64" s="18" t="s">
        <v>1004</v>
      </c>
      <c r="M64" s="18">
        <v>9613839720</v>
      </c>
      <c r="N64" s="18" t="s">
        <v>712</v>
      </c>
      <c r="O64" s="18">
        <v>9577008299</v>
      </c>
      <c r="P64" s="24">
        <v>43700</v>
      </c>
      <c r="Q64" s="18" t="s">
        <v>232</v>
      </c>
      <c r="R64" s="18">
        <v>12</v>
      </c>
      <c r="S64" s="18" t="s">
        <v>233</v>
      </c>
      <c r="T64" s="18"/>
    </row>
    <row r="65" spans="1:20" x14ac:dyDescent="0.3">
      <c r="A65" s="4">
        <v>61</v>
      </c>
      <c r="B65" s="17" t="s">
        <v>63</v>
      </c>
      <c r="C65" s="18" t="s">
        <v>1595</v>
      </c>
      <c r="D65" s="18"/>
      <c r="E65" s="19" t="s">
        <v>1596</v>
      </c>
      <c r="F65" s="18" t="s">
        <v>80</v>
      </c>
      <c r="G65" s="19"/>
      <c r="H65" s="19"/>
      <c r="I65" s="60">
        <f t="shared" si="0"/>
        <v>0</v>
      </c>
      <c r="J65" s="18" t="s">
        <v>1702</v>
      </c>
      <c r="K65" s="18" t="s">
        <v>739</v>
      </c>
      <c r="L65" s="18" t="s">
        <v>740</v>
      </c>
      <c r="M65" s="18">
        <v>8723024558</v>
      </c>
      <c r="N65" s="18" t="s">
        <v>1703</v>
      </c>
      <c r="O65" s="18">
        <v>9859540405</v>
      </c>
      <c r="P65" s="24">
        <v>43700</v>
      </c>
      <c r="Q65" s="18" t="s">
        <v>232</v>
      </c>
      <c r="R65" s="18">
        <v>10</v>
      </c>
      <c r="S65" s="18" t="s">
        <v>238</v>
      </c>
      <c r="T65" s="18" t="s">
        <v>994</v>
      </c>
    </row>
    <row r="66" spans="1:20" x14ac:dyDescent="0.3">
      <c r="A66" s="4">
        <v>62</v>
      </c>
      <c r="B66" s="17" t="s">
        <v>63</v>
      </c>
      <c r="C66" s="18" t="s">
        <v>1605</v>
      </c>
      <c r="D66" s="18" t="s">
        <v>23</v>
      </c>
      <c r="E66" s="19" t="s">
        <v>1606</v>
      </c>
      <c r="F66" s="18" t="s">
        <v>80</v>
      </c>
      <c r="G66" s="19">
        <v>22</v>
      </c>
      <c r="H66" s="19">
        <v>18</v>
      </c>
      <c r="I66" s="60">
        <f t="shared" si="0"/>
        <v>40</v>
      </c>
      <c r="J66" s="18" t="s">
        <v>1708</v>
      </c>
      <c r="K66" s="18" t="s">
        <v>302</v>
      </c>
      <c r="L66" s="18" t="s">
        <v>303</v>
      </c>
      <c r="M66" s="18">
        <v>8486172209</v>
      </c>
      <c r="N66" s="18" t="s">
        <v>322</v>
      </c>
      <c r="O66" s="18">
        <v>8876029398</v>
      </c>
      <c r="P66" s="24">
        <v>43700</v>
      </c>
      <c r="Q66" s="18" t="s">
        <v>232</v>
      </c>
      <c r="R66" s="18">
        <v>5</v>
      </c>
      <c r="S66" s="18" t="s">
        <v>238</v>
      </c>
      <c r="T66" s="18"/>
    </row>
    <row r="67" spans="1:20" x14ac:dyDescent="0.3">
      <c r="A67" s="4">
        <v>63</v>
      </c>
      <c r="B67" s="17"/>
      <c r="C67" s="18" t="s">
        <v>453</v>
      </c>
      <c r="D67" s="18"/>
      <c r="E67" s="19"/>
      <c r="F67" s="18"/>
      <c r="G67" s="19"/>
      <c r="H67" s="19"/>
      <c r="I67" s="60">
        <f t="shared" si="0"/>
        <v>0</v>
      </c>
      <c r="J67" s="18"/>
      <c r="K67" s="18"/>
      <c r="L67" s="18"/>
      <c r="M67" s="18"/>
      <c r="N67" s="18"/>
      <c r="O67" s="18"/>
      <c r="P67" s="24">
        <v>43701</v>
      </c>
      <c r="Q67" s="18" t="s">
        <v>239</v>
      </c>
      <c r="R67" s="18"/>
      <c r="S67" s="18"/>
      <c r="T67" s="18"/>
    </row>
    <row r="68" spans="1:20" x14ac:dyDescent="0.3">
      <c r="A68" s="4">
        <v>64</v>
      </c>
      <c r="B68" s="17"/>
      <c r="C68" s="18"/>
      <c r="D68" s="18"/>
      <c r="E68" s="19"/>
      <c r="F68" s="18"/>
      <c r="G68" s="19"/>
      <c r="H68" s="19"/>
      <c r="I68" s="60">
        <f t="shared" si="0"/>
        <v>0</v>
      </c>
      <c r="J68" s="18"/>
      <c r="K68" s="18"/>
      <c r="L68" s="18"/>
      <c r="M68" s="18"/>
      <c r="N68" s="18"/>
      <c r="O68" s="18"/>
      <c r="P68" s="24">
        <v>43702</v>
      </c>
      <c r="Q68" s="18" t="s">
        <v>258</v>
      </c>
      <c r="R68" s="18"/>
      <c r="S68" s="18"/>
      <c r="T68" s="18" t="s">
        <v>259</v>
      </c>
    </row>
    <row r="69" spans="1:20" x14ac:dyDescent="0.3">
      <c r="A69" s="4">
        <v>65</v>
      </c>
      <c r="B69" s="17" t="s">
        <v>62</v>
      </c>
      <c r="C69" s="18" t="s">
        <v>1607</v>
      </c>
      <c r="D69" s="18" t="s">
        <v>23</v>
      </c>
      <c r="E69" s="19">
        <v>18030106002</v>
      </c>
      <c r="F69" s="18" t="s">
        <v>1608</v>
      </c>
      <c r="G69" s="19">
        <v>148</v>
      </c>
      <c r="H69" s="19">
        <v>152</v>
      </c>
      <c r="I69" s="60">
        <f t="shared" si="0"/>
        <v>300</v>
      </c>
      <c r="J69" s="18" t="s">
        <v>1709</v>
      </c>
      <c r="K69" s="18" t="s">
        <v>807</v>
      </c>
      <c r="L69" s="18" t="s">
        <v>808</v>
      </c>
      <c r="M69" s="18">
        <v>9954275430</v>
      </c>
      <c r="N69" s="18" t="s">
        <v>1031</v>
      </c>
      <c r="O69" s="18">
        <v>7399802325</v>
      </c>
      <c r="P69" s="24">
        <v>43703</v>
      </c>
      <c r="Q69" s="18" t="s">
        <v>74</v>
      </c>
      <c r="R69" s="18">
        <v>8</v>
      </c>
      <c r="S69" s="18" t="s">
        <v>233</v>
      </c>
      <c r="T69" s="18"/>
    </row>
    <row r="70" spans="1:20" x14ac:dyDescent="0.3">
      <c r="A70" s="4">
        <v>66</v>
      </c>
      <c r="B70" s="17" t="s">
        <v>63</v>
      </c>
      <c r="C70" s="18" t="s">
        <v>1609</v>
      </c>
      <c r="D70" s="18" t="s">
        <v>23</v>
      </c>
      <c r="E70" s="19" t="s">
        <v>1610</v>
      </c>
      <c r="F70" s="18" t="s">
        <v>80</v>
      </c>
      <c r="G70" s="19">
        <v>81</v>
      </c>
      <c r="H70" s="19">
        <v>67</v>
      </c>
      <c r="I70" s="60">
        <f t="shared" ref="I70:I133" si="1">SUM(G70:H70)</f>
        <v>148</v>
      </c>
      <c r="J70" s="18" t="s">
        <v>1710</v>
      </c>
      <c r="K70" s="18" t="s">
        <v>302</v>
      </c>
      <c r="L70" s="18" t="s">
        <v>303</v>
      </c>
      <c r="M70" s="18">
        <v>8486172209</v>
      </c>
      <c r="N70" s="18" t="s">
        <v>1094</v>
      </c>
      <c r="O70" s="18">
        <v>9401156253</v>
      </c>
      <c r="P70" s="24">
        <v>43703</v>
      </c>
      <c r="Q70" s="18" t="s">
        <v>74</v>
      </c>
      <c r="R70" s="18">
        <v>5</v>
      </c>
      <c r="S70" s="18" t="s">
        <v>238</v>
      </c>
      <c r="T70" s="18"/>
    </row>
    <row r="71" spans="1:20" x14ac:dyDescent="0.3">
      <c r="A71" s="4">
        <v>67</v>
      </c>
      <c r="B71" s="17" t="s">
        <v>62</v>
      </c>
      <c r="C71" s="18" t="s">
        <v>1607</v>
      </c>
      <c r="D71" s="18"/>
      <c r="E71" s="19">
        <v>18030106002</v>
      </c>
      <c r="F71" s="18" t="s">
        <v>1608</v>
      </c>
      <c r="G71" s="19"/>
      <c r="H71" s="19"/>
      <c r="I71" s="60">
        <f t="shared" si="1"/>
        <v>0</v>
      </c>
      <c r="J71" s="18" t="s">
        <v>1709</v>
      </c>
      <c r="K71" s="18" t="s">
        <v>807</v>
      </c>
      <c r="L71" s="18" t="s">
        <v>808</v>
      </c>
      <c r="M71" s="18">
        <v>9954275430</v>
      </c>
      <c r="N71" s="18" t="s">
        <v>1031</v>
      </c>
      <c r="O71" s="18">
        <v>7399802325</v>
      </c>
      <c r="P71" s="24">
        <v>43704</v>
      </c>
      <c r="Q71" s="18" t="s">
        <v>75</v>
      </c>
      <c r="R71" s="18">
        <v>8</v>
      </c>
      <c r="S71" s="18" t="s">
        <v>233</v>
      </c>
      <c r="T71" s="18" t="s">
        <v>240</v>
      </c>
    </row>
    <row r="72" spans="1:20" x14ac:dyDescent="0.3">
      <c r="A72" s="4">
        <v>68</v>
      </c>
      <c r="B72" s="17" t="s">
        <v>63</v>
      </c>
      <c r="C72" s="18" t="s">
        <v>1611</v>
      </c>
      <c r="D72" s="18" t="s">
        <v>23</v>
      </c>
      <c r="E72" s="19" t="s">
        <v>1612</v>
      </c>
      <c r="F72" s="18" t="s">
        <v>80</v>
      </c>
      <c r="G72" s="19">
        <v>70</v>
      </c>
      <c r="H72" s="19">
        <v>87</v>
      </c>
      <c r="I72" s="60">
        <f t="shared" si="1"/>
        <v>157</v>
      </c>
      <c r="J72" s="18" t="s">
        <v>1711</v>
      </c>
      <c r="K72" s="18" t="s">
        <v>302</v>
      </c>
      <c r="L72" s="18" t="s">
        <v>303</v>
      </c>
      <c r="M72" s="18">
        <v>8486172209</v>
      </c>
      <c r="N72" s="18" t="s">
        <v>1712</v>
      </c>
      <c r="O72" s="18">
        <v>8751859408</v>
      </c>
      <c r="P72" s="24">
        <v>43704</v>
      </c>
      <c r="Q72" s="18" t="s">
        <v>75</v>
      </c>
      <c r="R72" s="18">
        <v>5</v>
      </c>
      <c r="S72" s="18" t="s">
        <v>238</v>
      </c>
      <c r="T72" s="18"/>
    </row>
    <row r="73" spans="1:20" x14ac:dyDescent="0.3">
      <c r="A73" s="4">
        <v>69</v>
      </c>
      <c r="B73" s="17" t="s">
        <v>62</v>
      </c>
      <c r="C73" s="18" t="s">
        <v>1613</v>
      </c>
      <c r="D73" s="18" t="s">
        <v>25</v>
      </c>
      <c r="E73" s="19" t="s">
        <v>1614</v>
      </c>
      <c r="F73" s="18" t="s">
        <v>85</v>
      </c>
      <c r="G73" s="19">
        <v>126</v>
      </c>
      <c r="H73" s="19">
        <v>108</v>
      </c>
      <c r="I73" s="60">
        <f t="shared" si="1"/>
        <v>234</v>
      </c>
      <c r="J73" s="18" t="s">
        <v>1713</v>
      </c>
      <c r="K73" s="18" t="s">
        <v>800</v>
      </c>
      <c r="L73" s="18" t="s">
        <v>740</v>
      </c>
      <c r="M73" s="18">
        <v>8723024558</v>
      </c>
      <c r="N73" s="18" t="s">
        <v>1139</v>
      </c>
      <c r="O73" s="18" t="s">
        <v>1140</v>
      </c>
      <c r="P73" s="24">
        <v>43705</v>
      </c>
      <c r="Q73" s="18" t="s">
        <v>76</v>
      </c>
      <c r="R73" s="18">
        <v>10</v>
      </c>
      <c r="S73" s="18" t="s">
        <v>233</v>
      </c>
      <c r="T73" s="18"/>
    </row>
    <row r="74" spans="1:20" x14ac:dyDescent="0.3">
      <c r="A74" s="4">
        <v>70</v>
      </c>
      <c r="B74" s="17" t="s">
        <v>63</v>
      </c>
      <c r="C74" s="18" t="s">
        <v>1615</v>
      </c>
      <c r="D74" s="18" t="s">
        <v>23</v>
      </c>
      <c r="E74" s="19" t="s">
        <v>1616</v>
      </c>
      <c r="F74" s="18" t="s">
        <v>96</v>
      </c>
      <c r="G74" s="19">
        <v>160</v>
      </c>
      <c r="H74" s="19">
        <v>169</v>
      </c>
      <c r="I74" s="60">
        <f t="shared" si="1"/>
        <v>329</v>
      </c>
      <c r="J74" s="18" t="s">
        <v>1714</v>
      </c>
      <c r="K74" s="18" t="s">
        <v>302</v>
      </c>
      <c r="L74" s="18" t="s">
        <v>303</v>
      </c>
      <c r="M74" s="18">
        <v>8486172209</v>
      </c>
      <c r="N74" s="18" t="s">
        <v>1094</v>
      </c>
      <c r="O74" s="18">
        <v>9401156253</v>
      </c>
      <c r="P74" s="24">
        <v>43705</v>
      </c>
      <c r="Q74" s="18" t="s">
        <v>76</v>
      </c>
      <c r="R74" s="18">
        <v>5</v>
      </c>
      <c r="S74" s="18" t="s">
        <v>238</v>
      </c>
      <c r="T74" s="18"/>
    </row>
    <row r="75" spans="1:20" x14ac:dyDescent="0.3">
      <c r="A75" s="4">
        <v>71</v>
      </c>
      <c r="B75" s="17" t="s">
        <v>62</v>
      </c>
      <c r="C75" s="18" t="s">
        <v>1617</v>
      </c>
      <c r="D75" s="18" t="s">
        <v>25</v>
      </c>
      <c r="E75" s="19" t="s">
        <v>1618</v>
      </c>
      <c r="F75" s="18" t="s">
        <v>85</v>
      </c>
      <c r="G75" s="19">
        <v>142</v>
      </c>
      <c r="H75" s="19">
        <v>118</v>
      </c>
      <c r="I75" s="60">
        <f t="shared" si="1"/>
        <v>260</v>
      </c>
      <c r="J75" s="18" t="s">
        <v>1715</v>
      </c>
      <c r="K75" s="18" t="s">
        <v>442</v>
      </c>
      <c r="L75" s="18" t="s">
        <v>443</v>
      </c>
      <c r="M75" s="18">
        <v>8876303387</v>
      </c>
      <c r="N75" s="18" t="s">
        <v>1716</v>
      </c>
      <c r="O75" s="18" t="s">
        <v>1717</v>
      </c>
      <c r="P75" s="24">
        <v>43706</v>
      </c>
      <c r="Q75" s="18" t="s">
        <v>77</v>
      </c>
      <c r="R75" s="18">
        <v>25</v>
      </c>
      <c r="S75" s="18" t="s">
        <v>233</v>
      </c>
      <c r="T75" s="18"/>
    </row>
    <row r="76" spans="1:20" x14ac:dyDescent="0.3">
      <c r="A76" s="4">
        <v>72</v>
      </c>
      <c r="B76" s="17" t="s">
        <v>63</v>
      </c>
      <c r="C76" s="18" t="s">
        <v>1615</v>
      </c>
      <c r="D76" s="18"/>
      <c r="E76" s="19" t="s">
        <v>1616</v>
      </c>
      <c r="F76" s="18" t="s">
        <v>96</v>
      </c>
      <c r="G76" s="19"/>
      <c r="H76" s="19"/>
      <c r="I76" s="60">
        <f t="shared" si="1"/>
        <v>0</v>
      </c>
      <c r="J76" s="18" t="s">
        <v>1714</v>
      </c>
      <c r="K76" s="18" t="s">
        <v>302</v>
      </c>
      <c r="L76" s="18" t="s">
        <v>303</v>
      </c>
      <c r="M76" s="18">
        <v>8486172209</v>
      </c>
      <c r="N76" s="18" t="s">
        <v>1094</v>
      </c>
      <c r="O76" s="18">
        <v>9401156253</v>
      </c>
      <c r="P76" s="24">
        <v>43706</v>
      </c>
      <c r="Q76" s="18" t="s">
        <v>77</v>
      </c>
      <c r="R76" s="18">
        <v>5</v>
      </c>
      <c r="S76" s="18" t="s">
        <v>238</v>
      </c>
      <c r="T76" s="18" t="s">
        <v>240</v>
      </c>
    </row>
    <row r="77" spans="1:20" x14ac:dyDescent="0.3">
      <c r="A77" s="4">
        <v>73</v>
      </c>
      <c r="B77" s="17" t="s">
        <v>62</v>
      </c>
      <c r="C77" s="18" t="s">
        <v>1617</v>
      </c>
      <c r="D77" s="18"/>
      <c r="E77" s="19" t="s">
        <v>1618</v>
      </c>
      <c r="F77" s="18" t="s">
        <v>85</v>
      </c>
      <c r="G77" s="19"/>
      <c r="H77" s="19"/>
      <c r="I77" s="60">
        <f t="shared" si="1"/>
        <v>0</v>
      </c>
      <c r="J77" s="18" t="s">
        <v>1715</v>
      </c>
      <c r="K77" s="18" t="s">
        <v>442</v>
      </c>
      <c r="L77" s="18" t="s">
        <v>443</v>
      </c>
      <c r="M77" s="18">
        <v>8876303387</v>
      </c>
      <c r="N77" s="18" t="s">
        <v>1716</v>
      </c>
      <c r="O77" s="18" t="s">
        <v>1717</v>
      </c>
      <c r="P77" s="24">
        <v>43707</v>
      </c>
      <c r="Q77" s="18" t="s">
        <v>232</v>
      </c>
      <c r="R77" s="18">
        <v>25</v>
      </c>
      <c r="S77" s="18" t="s">
        <v>233</v>
      </c>
      <c r="T77" s="18" t="s">
        <v>240</v>
      </c>
    </row>
    <row r="78" spans="1:20" x14ac:dyDescent="0.3">
      <c r="A78" s="4">
        <v>74</v>
      </c>
      <c r="B78" s="17" t="s">
        <v>63</v>
      </c>
      <c r="C78" s="48" t="s">
        <v>1615</v>
      </c>
      <c r="D78" s="48"/>
      <c r="E78" s="19" t="s">
        <v>1616</v>
      </c>
      <c r="F78" s="48" t="s">
        <v>96</v>
      </c>
      <c r="G78" s="19"/>
      <c r="H78" s="19"/>
      <c r="I78" s="60">
        <f t="shared" si="1"/>
        <v>0</v>
      </c>
      <c r="J78" s="48" t="s">
        <v>1714</v>
      </c>
      <c r="K78" s="48" t="s">
        <v>302</v>
      </c>
      <c r="L78" s="48" t="s">
        <v>303</v>
      </c>
      <c r="M78" s="48">
        <v>8486172209</v>
      </c>
      <c r="N78" s="48" t="s">
        <v>1094</v>
      </c>
      <c r="O78" s="48">
        <v>9401156253</v>
      </c>
      <c r="P78" s="24">
        <v>43707</v>
      </c>
      <c r="Q78" s="18" t="s">
        <v>232</v>
      </c>
      <c r="R78" s="18">
        <v>5</v>
      </c>
      <c r="S78" s="18" t="s">
        <v>238</v>
      </c>
      <c r="T78" s="18" t="s">
        <v>994</v>
      </c>
    </row>
    <row r="79" spans="1:20" x14ac:dyDescent="0.3">
      <c r="A79" s="4">
        <v>75</v>
      </c>
      <c r="B79" s="17" t="s">
        <v>63</v>
      </c>
      <c r="C79" s="18" t="s">
        <v>1619</v>
      </c>
      <c r="D79" s="18" t="s">
        <v>23</v>
      </c>
      <c r="E79" s="19" t="s">
        <v>1620</v>
      </c>
      <c r="F79" s="18" t="s">
        <v>80</v>
      </c>
      <c r="G79" s="19">
        <v>35</v>
      </c>
      <c r="H79" s="19">
        <v>40</v>
      </c>
      <c r="I79" s="60">
        <f t="shared" si="1"/>
        <v>75</v>
      </c>
      <c r="J79" s="18" t="s">
        <v>1718</v>
      </c>
      <c r="K79" s="18" t="s">
        <v>302</v>
      </c>
      <c r="L79" s="18" t="s">
        <v>303</v>
      </c>
      <c r="M79" s="18">
        <v>8486172209</v>
      </c>
      <c r="N79" s="18" t="s">
        <v>737</v>
      </c>
      <c r="O79" s="18">
        <v>9678492169</v>
      </c>
      <c r="P79" s="24">
        <v>43707</v>
      </c>
      <c r="Q79" s="18" t="s">
        <v>232</v>
      </c>
      <c r="R79" s="18">
        <v>5</v>
      </c>
      <c r="S79" s="18" t="s">
        <v>238</v>
      </c>
      <c r="T79" s="18"/>
    </row>
    <row r="80" spans="1:20" x14ac:dyDescent="0.3">
      <c r="A80" s="4">
        <v>76</v>
      </c>
      <c r="B80" s="17" t="s">
        <v>62</v>
      </c>
      <c r="C80" s="18" t="s">
        <v>1621</v>
      </c>
      <c r="D80" s="18" t="s">
        <v>23</v>
      </c>
      <c r="E80" s="19">
        <v>18030112208</v>
      </c>
      <c r="F80" s="18" t="s">
        <v>96</v>
      </c>
      <c r="G80" s="19">
        <v>56</v>
      </c>
      <c r="H80" s="19">
        <v>82</v>
      </c>
      <c r="I80" s="60">
        <f t="shared" si="1"/>
        <v>138</v>
      </c>
      <c r="J80" s="18" t="s">
        <v>1719</v>
      </c>
      <c r="K80" s="18" t="s">
        <v>442</v>
      </c>
      <c r="L80" s="18" t="s">
        <v>423</v>
      </c>
      <c r="M80" s="18">
        <v>9613245244</v>
      </c>
      <c r="N80" s="18" t="s">
        <v>1720</v>
      </c>
      <c r="O80" s="18">
        <v>9864634541</v>
      </c>
      <c r="P80" s="24">
        <v>43708</v>
      </c>
      <c r="Q80" s="18" t="s">
        <v>239</v>
      </c>
      <c r="R80" s="18">
        <v>25</v>
      </c>
      <c r="S80" s="18" t="s">
        <v>233</v>
      </c>
      <c r="T80" s="18"/>
    </row>
    <row r="81" spans="1:20" ht="33" x14ac:dyDescent="0.3">
      <c r="A81" s="4">
        <v>77</v>
      </c>
      <c r="B81" s="17" t="s">
        <v>63</v>
      </c>
      <c r="C81" s="18" t="s">
        <v>1622</v>
      </c>
      <c r="D81" s="18" t="s">
        <v>23</v>
      </c>
      <c r="E81" s="19" t="s">
        <v>1623</v>
      </c>
      <c r="F81" s="18" t="s">
        <v>80</v>
      </c>
      <c r="G81" s="19">
        <v>10</v>
      </c>
      <c r="H81" s="19">
        <v>22</v>
      </c>
      <c r="I81" s="60">
        <f t="shared" si="1"/>
        <v>32</v>
      </c>
      <c r="J81" s="18" t="s">
        <v>1721</v>
      </c>
      <c r="K81" s="18" t="s">
        <v>450</v>
      </c>
      <c r="L81" s="18" t="s">
        <v>451</v>
      </c>
      <c r="M81" s="18">
        <v>8822969111</v>
      </c>
      <c r="N81" s="18" t="s">
        <v>1665</v>
      </c>
      <c r="O81" s="18">
        <v>9854828038</v>
      </c>
      <c r="P81" s="24">
        <v>43708</v>
      </c>
      <c r="Q81" s="18" t="s">
        <v>239</v>
      </c>
      <c r="R81" s="18">
        <v>20</v>
      </c>
      <c r="S81" s="18" t="s">
        <v>238</v>
      </c>
      <c r="T81" s="18"/>
    </row>
    <row r="82" spans="1:20" x14ac:dyDescent="0.3">
      <c r="A82" s="4">
        <v>78</v>
      </c>
      <c r="B82" s="17" t="s">
        <v>63</v>
      </c>
      <c r="C82" s="18" t="s">
        <v>1624</v>
      </c>
      <c r="D82" s="18" t="s">
        <v>23</v>
      </c>
      <c r="E82" s="19" t="s">
        <v>1625</v>
      </c>
      <c r="F82" s="18" t="s">
        <v>80</v>
      </c>
      <c r="G82" s="19">
        <v>16</v>
      </c>
      <c r="H82" s="19">
        <v>21</v>
      </c>
      <c r="I82" s="60">
        <f t="shared" si="1"/>
        <v>37</v>
      </c>
      <c r="J82" s="18" t="s">
        <v>1722</v>
      </c>
      <c r="K82" s="18" t="s">
        <v>450</v>
      </c>
      <c r="L82" s="18" t="s">
        <v>451</v>
      </c>
      <c r="M82" s="18">
        <v>8822969111</v>
      </c>
      <c r="N82" s="18" t="s">
        <v>1723</v>
      </c>
      <c r="O82" s="18">
        <v>9707421004</v>
      </c>
      <c r="P82" s="24">
        <v>43708</v>
      </c>
      <c r="Q82" s="18" t="s">
        <v>239</v>
      </c>
      <c r="R82" s="18">
        <v>20</v>
      </c>
      <c r="S82" s="18" t="s">
        <v>238</v>
      </c>
      <c r="T82" s="18"/>
    </row>
    <row r="83" spans="1:20" x14ac:dyDescent="0.3">
      <c r="A83" s="4">
        <v>79</v>
      </c>
      <c r="B83" s="17"/>
      <c r="C83" s="18"/>
      <c r="D83" s="18"/>
      <c r="E83" s="19"/>
      <c r="F83" s="18"/>
      <c r="G83" s="19"/>
      <c r="H83" s="19"/>
      <c r="I83" s="60">
        <f t="shared" si="1"/>
        <v>0</v>
      </c>
      <c r="J83" s="18"/>
      <c r="K83" s="18"/>
      <c r="L83" s="18"/>
      <c r="M83" s="18"/>
      <c r="N83" s="18"/>
      <c r="O83" s="18"/>
      <c r="P83" s="24"/>
      <c r="Q83" s="18"/>
      <c r="R83" s="18"/>
      <c r="S83" s="18"/>
      <c r="T83" s="18"/>
    </row>
    <row r="84" spans="1:20" x14ac:dyDescent="0.3">
      <c r="A84" s="4">
        <v>80</v>
      </c>
      <c r="B84" s="17"/>
      <c r="C84" s="18"/>
      <c r="D84" s="18"/>
      <c r="E84" s="19"/>
      <c r="F84" s="18"/>
      <c r="G84" s="19"/>
      <c r="H84" s="19"/>
      <c r="I84" s="60">
        <f t="shared" si="1"/>
        <v>0</v>
      </c>
      <c r="J84" s="18"/>
      <c r="K84" s="18"/>
      <c r="L84" s="18"/>
      <c r="M84" s="18"/>
      <c r="N84" s="18"/>
      <c r="O84" s="18"/>
      <c r="P84" s="24"/>
      <c r="Q84" s="18"/>
      <c r="R84" s="18"/>
      <c r="S84" s="18"/>
      <c r="T84" s="18"/>
    </row>
    <row r="85" spans="1:20" x14ac:dyDescent="0.3">
      <c r="A85" s="4">
        <v>81</v>
      </c>
      <c r="B85" s="17"/>
      <c r="C85" s="18"/>
      <c r="D85" s="18"/>
      <c r="E85" s="19"/>
      <c r="F85" s="18"/>
      <c r="G85" s="19"/>
      <c r="H85" s="19"/>
      <c r="I85" s="60">
        <f t="shared" si="1"/>
        <v>0</v>
      </c>
      <c r="J85" s="18"/>
      <c r="K85" s="18"/>
      <c r="L85" s="18"/>
      <c r="M85" s="18"/>
      <c r="N85" s="18"/>
      <c r="O85" s="18"/>
      <c r="P85" s="24"/>
      <c r="Q85" s="18"/>
      <c r="R85" s="18"/>
      <c r="S85" s="18"/>
      <c r="T85" s="18"/>
    </row>
    <row r="86" spans="1:20" x14ac:dyDescent="0.3">
      <c r="A86" s="4">
        <v>82</v>
      </c>
      <c r="B86" s="17"/>
      <c r="C86" s="18"/>
      <c r="D86" s="18"/>
      <c r="E86" s="19"/>
      <c r="F86" s="18"/>
      <c r="G86" s="19"/>
      <c r="H86" s="19"/>
      <c r="I86" s="60">
        <f t="shared" si="1"/>
        <v>0</v>
      </c>
      <c r="J86" s="18"/>
      <c r="K86" s="18"/>
      <c r="L86" s="18"/>
      <c r="M86" s="18"/>
      <c r="N86" s="18"/>
      <c r="O86" s="18"/>
      <c r="P86" s="24"/>
      <c r="Q86" s="18"/>
      <c r="R86" s="18"/>
      <c r="S86" s="18"/>
      <c r="T86" s="18"/>
    </row>
    <row r="87" spans="1:20" x14ac:dyDescent="0.3">
      <c r="A87" s="4">
        <v>83</v>
      </c>
      <c r="B87" s="17"/>
      <c r="C87" s="18"/>
      <c r="D87" s="18"/>
      <c r="E87" s="19"/>
      <c r="F87" s="18"/>
      <c r="G87" s="19"/>
      <c r="H87" s="19"/>
      <c r="I87" s="60">
        <f t="shared" si="1"/>
        <v>0</v>
      </c>
      <c r="J87" s="18"/>
      <c r="K87" s="18"/>
      <c r="L87" s="18"/>
      <c r="M87" s="18"/>
      <c r="N87" s="18"/>
      <c r="O87" s="18"/>
      <c r="P87" s="24"/>
      <c r="Q87" s="18"/>
      <c r="R87" s="18"/>
      <c r="S87" s="18"/>
      <c r="T87" s="18"/>
    </row>
    <row r="88" spans="1:20" x14ac:dyDescent="0.3">
      <c r="A88" s="4">
        <v>84</v>
      </c>
      <c r="B88" s="17"/>
      <c r="C88" s="18"/>
      <c r="D88" s="18"/>
      <c r="E88" s="19"/>
      <c r="F88" s="18"/>
      <c r="G88" s="19"/>
      <c r="H88" s="19"/>
      <c r="I88" s="60">
        <f t="shared" si="1"/>
        <v>0</v>
      </c>
      <c r="J88" s="18"/>
      <c r="K88" s="18"/>
      <c r="L88" s="18"/>
      <c r="M88" s="18"/>
      <c r="N88" s="18"/>
      <c r="O88" s="18"/>
      <c r="P88" s="24"/>
      <c r="Q88" s="18"/>
      <c r="R88" s="18"/>
      <c r="S88" s="18"/>
      <c r="T88" s="18"/>
    </row>
    <row r="89" spans="1:20" x14ac:dyDescent="0.3">
      <c r="A89" s="4">
        <v>85</v>
      </c>
      <c r="B89" s="17"/>
      <c r="C89" s="18"/>
      <c r="D89" s="18"/>
      <c r="E89" s="19"/>
      <c r="F89" s="18"/>
      <c r="G89" s="19"/>
      <c r="H89" s="19"/>
      <c r="I89" s="60">
        <f t="shared" si="1"/>
        <v>0</v>
      </c>
      <c r="J89" s="18"/>
      <c r="K89" s="18"/>
      <c r="L89" s="18"/>
      <c r="M89" s="18"/>
      <c r="N89" s="18"/>
      <c r="O89" s="18"/>
      <c r="P89" s="24"/>
      <c r="Q89" s="18"/>
      <c r="R89" s="18"/>
      <c r="S89" s="18"/>
      <c r="T89" s="18"/>
    </row>
    <row r="90" spans="1:20" x14ac:dyDescent="0.3">
      <c r="A90" s="4">
        <v>86</v>
      </c>
      <c r="B90" s="17"/>
      <c r="C90" s="18"/>
      <c r="D90" s="18"/>
      <c r="E90" s="19"/>
      <c r="F90" s="18"/>
      <c r="G90" s="19"/>
      <c r="H90" s="19"/>
      <c r="I90" s="60">
        <f t="shared" si="1"/>
        <v>0</v>
      </c>
      <c r="J90" s="18"/>
      <c r="K90" s="18"/>
      <c r="L90" s="18"/>
      <c r="M90" s="18"/>
      <c r="N90" s="18"/>
      <c r="O90" s="18"/>
      <c r="P90" s="24"/>
      <c r="Q90" s="18"/>
      <c r="R90" s="18"/>
      <c r="S90" s="18"/>
      <c r="T90" s="18"/>
    </row>
    <row r="91" spans="1:20" x14ac:dyDescent="0.3">
      <c r="A91" s="4">
        <v>87</v>
      </c>
      <c r="B91" s="17"/>
      <c r="C91" s="18"/>
      <c r="D91" s="18"/>
      <c r="E91" s="19"/>
      <c r="F91" s="18"/>
      <c r="G91" s="19"/>
      <c r="H91" s="19"/>
      <c r="I91" s="60">
        <f t="shared" si="1"/>
        <v>0</v>
      </c>
      <c r="J91" s="18"/>
      <c r="K91" s="18"/>
      <c r="L91" s="18"/>
      <c r="M91" s="18"/>
      <c r="N91" s="18"/>
      <c r="O91" s="18"/>
      <c r="P91" s="24"/>
      <c r="Q91" s="18"/>
      <c r="R91" s="18"/>
      <c r="S91" s="18"/>
      <c r="T91" s="18"/>
    </row>
    <row r="92" spans="1:20" x14ac:dyDescent="0.3">
      <c r="A92" s="4">
        <v>88</v>
      </c>
      <c r="B92" s="17"/>
      <c r="C92" s="18"/>
      <c r="D92" s="18"/>
      <c r="E92" s="19"/>
      <c r="F92" s="18"/>
      <c r="G92" s="19"/>
      <c r="H92" s="19"/>
      <c r="I92" s="60">
        <f t="shared" si="1"/>
        <v>0</v>
      </c>
      <c r="J92" s="18"/>
      <c r="K92" s="18"/>
      <c r="L92" s="18"/>
      <c r="M92" s="18"/>
      <c r="N92" s="18"/>
      <c r="O92" s="18"/>
      <c r="P92" s="24"/>
      <c r="Q92" s="18"/>
      <c r="R92" s="18"/>
      <c r="S92" s="18"/>
      <c r="T92" s="18"/>
    </row>
    <row r="93" spans="1:20" x14ac:dyDescent="0.3">
      <c r="A93" s="4">
        <v>89</v>
      </c>
      <c r="B93" s="17"/>
      <c r="C93" s="18"/>
      <c r="D93" s="18"/>
      <c r="E93" s="19"/>
      <c r="F93" s="18"/>
      <c r="G93" s="19"/>
      <c r="H93" s="19"/>
      <c r="I93" s="60">
        <f t="shared" si="1"/>
        <v>0</v>
      </c>
      <c r="J93" s="18"/>
      <c r="K93" s="18"/>
      <c r="L93" s="18"/>
      <c r="M93" s="18"/>
      <c r="N93" s="18"/>
      <c r="O93" s="18"/>
      <c r="P93" s="24"/>
      <c r="Q93" s="18"/>
      <c r="R93" s="18"/>
      <c r="S93" s="18"/>
      <c r="T93" s="18"/>
    </row>
    <row r="94" spans="1:20" x14ac:dyDescent="0.3">
      <c r="A94" s="4">
        <v>90</v>
      </c>
      <c r="B94" s="17"/>
      <c r="C94" s="18"/>
      <c r="D94" s="18"/>
      <c r="E94" s="19"/>
      <c r="F94" s="18"/>
      <c r="G94" s="19"/>
      <c r="H94" s="19"/>
      <c r="I94" s="60">
        <f t="shared" si="1"/>
        <v>0</v>
      </c>
      <c r="J94" s="18"/>
      <c r="K94" s="18"/>
      <c r="L94" s="18"/>
      <c r="M94" s="18"/>
      <c r="N94" s="18"/>
      <c r="O94" s="18"/>
      <c r="P94" s="24"/>
      <c r="Q94" s="18"/>
      <c r="R94" s="18"/>
      <c r="S94" s="18"/>
      <c r="T94" s="18"/>
    </row>
    <row r="95" spans="1:20" x14ac:dyDescent="0.3">
      <c r="A95" s="4">
        <v>91</v>
      </c>
      <c r="B95" s="17"/>
      <c r="C95" s="18"/>
      <c r="D95" s="18"/>
      <c r="E95" s="19"/>
      <c r="F95" s="18"/>
      <c r="G95" s="19"/>
      <c r="H95" s="19"/>
      <c r="I95" s="60">
        <f t="shared" si="1"/>
        <v>0</v>
      </c>
      <c r="J95" s="18"/>
      <c r="K95" s="18"/>
      <c r="L95" s="18"/>
      <c r="M95" s="18"/>
      <c r="N95" s="18"/>
      <c r="O95" s="18"/>
      <c r="P95" s="24"/>
      <c r="Q95" s="18"/>
      <c r="R95" s="18"/>
      <c r="S95" s="18"/>
      <c r="T95" s="18"/>
    </row>
    <row r="96" spans="1:20" x14ac:dyDescent="0.3">
      <c r="A96" s="4">
        <v>92</v>
      </c>
      <c r="B96" s="17"/>
      <c r="C96" s="18"/>
      <c r="D96" s="18"/>
      <c r="E96" s="19"/>
      <c r="F96" s="18"/>
      <c r="G96" s="19"/>
      <c r="H96" s="19"/>
      <c r="I96" s="60">
        <f t="shared" si="1"/>
        <v>0</v>
      </c>
      <c r="J96" s="18"/>
      <c r="K96" s="18"/>
      <c r="L96" s="18"/>
      <c r="M96" s="18"/>
      <c r="N96" s="18"/>
      <c r="O96" s="18"/>
      <c r="P96" s="24"/>
      <c r="Q96" s="18"/>
      <c r="R96" s="18"/>
      <c r="S96" s="18"/>
      <c r="T96" s="18"/>
    </row>
    <row r="97" spans="1:20" x14ac:dyDescent="0.3">
      <c r="A97" s="4">
        <v>93</v>
      </c>
      <c r="B97" s="17"/>
      <c r="C97" s="18"/>
      <c r="D97" s="18"/>
      <c r="E97" s="19"/>
      <c r="F97" s="18"/>
      <c r="G97" s="19"/>
      <c r="H97" s="19"/>
      <c r="I97" s="60">
        <f t="shared" si="1"/>
        <v>0</v>
      </c>
      <c r="J97" s="18"/>
      <c r="K97" s="18"/>
      <c r="L97" s="18"/>
      <c r="M97" s="18"/>
      <c r="N97" s="18"/>
      <c r="O97" s="18"/>
      <c r="P97" s="24"/>
      <c r="Q97" s="18"/>
      <c r="R97" s="18"/>
      <c r="S97" s="18"/>
      <c r="T97" s="18"/>
    </row>
    <row r="98" spans="1:20" x14ac:dyDescent="0.3">
      <c r="A98" s="4">
        <v>94</v>
      </c>
      <c r="B98" s="17"/>
      <c r="C98" s="18"/>
      <c r="D98" s="18"/>
      <c r="E98" s="19"/>
      <c r="F98" s="18"/>
      <c r="G98" s="19"/>
      <c r="H98" s="19"/>
      <c r="I98" s="60">
        <f t="shared" si="1"/>
        <v>0</v>
      </c>
      <c r="J98" s="18"/>
      <c r="K98" s="18"/>
      <c r="L98" s="18"/>
      <c r="M98" s="18"/>
      <c r="N98" s="18"/>
      <c r="O98" s="18"/>
      <c r="P98" s="24"/>
      <c r="Q98" s="18"/>
      <c r="R98" s="18"/>
      <c r="S98" s="18"/>
      <c r="T98" s="18"/>
    </row>
    <row r="99" spans="1:20" x14ac:dyDescent="0.3">
      <c r="A99" s="4">
        <v>95</v>
      </c>
      <c r="B99" s="17"/>
      <c r="C99" s="18"/>
      <c r="D99" s="18"/>
      <c r="E99" s="19"/>
      <c r="F99" s="18"/>
      <c r="G99" s="19"/>
      <c r="H99" s="19"/>
      <c r="I99" s="60">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x14ac:dyDescent="0.3">
      <c r="A165" s="21" t="s">
        <v>11</v>
      </c>
      <c r="B165" s="39"/>
      <c r="C165" s="21">
        <f>COUNTIFS(C5:C164,"*")</f>
        <v>71</v>
      </c>
      <c r="D165" s="21"/>
      <c r="E165" s="13"/>
      <c r="F165" s="21"/>
      <c r="G165" s="61">
        <f>SUM(G5:G164)</f>
        <v>3251</v>
      </c>
      <c r="H165" s="61">
        <f>SUM(H5:H164)</f>
        <v>3283</v>
      </c>
      <c r="I165" s="61">
        <f>SUM(I5:I164)</f>
        <v>6534</v>
      </c>
      <c r="J165" s="21"/>
      <c r="K165" s="21"/>
      <c r="L165" s="21"/>
      <c r="M165" s="21"/>
      <c r="N165" s="21"/>
      <c r="O165" s="21"/>
      <c r="P165" s="14"/>
      <c r="Q165" s="21"/>
      <c r="R165" s="21"/>
      <c r="S165" s="21"/>
      <c r="T165" s="12"/>
    </row>
    <row r="166" spans="1:20" x14ac:dyDescent="0.3">
      <c r="A166" s="44" t="s">
        <v>62</v>
      </c>
      <c r="B166" s="10">
        <f>COUNTIF(B$5:B$164,"Team 1")</f>
        <v>29</v>
      </c>
      <c r="C166" s="44" t="s">
        <v>25</v>
      </c>
      <c r="D166" s="10">
        <f>COUNTIF(D5:D164,"Anganwadi")</f>
        <v>32</v>
      </c>
    </row>
    <row r="167" spans="1:20" x14ac:dyDescent="0.3">
      <c r="A167" s="44" t="s">
        <v>63</v>
      </c>
      <c r="B167" s="10">
        <f>COUNTIF(B$6:B$164,"Team 2")</f>
        <v>40</v>
      </c>
      <c r="C167" s="44" t="s">
        <v>23</v>
      </c>
      <c r="D167" s="10">
        <f>COUNTIF(D5:D164,"School")</f>
        <v>28</v>
      </c>
    </row>
  </sheetData>
  <sheetProtection password="8527" sheet="1" objects="1" scenarios="1"/>
  <mergeCells count="20">
    <mergeCell ref="A1:C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F14" sqref="F14"/>
    </sheetView>
  </sheetViews>
  <sheetFormatPr defaultRowHeight="16.5" x14ac:dyDescent="0.3"/>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x14ac:dyDescent="0.3">
      <c r="A1" s="126" t="s">
        <v>70</v>
      </c>
      <c r="B1" s="126"/>
      <c r="C1" s="126"/>
      <c r="D1" s="56"/>
      <c r="E1" s="56"/>
      <c r="F1" s="56"/>
      <c r="G1" s="56"/>
      <c r="H1" s="56"/>
      <c r="I1" s="56"/>
      <c r="J1" s="56"/>
      <c r="K1" s="56"/>
      <c r="L1" s="56"/>
      <c r="M1" s="128"/>
      <c r="N1" s="128"/>
      <c r="O1" s="128"/>
      <c r="P1" s="128"/>
      <c r="Q1" s="128"/>
      <c r="R1" s="128"/>
      <c r="S1" s="128"/>
      <c r="T1" s="128"/>
    </row>
    <row r="2" spans="1:20" x14ac:dyDescent="0.3">
      <c r="A2" s="120" t="s">
        <v>59</v>
      </c>
      <c r="B2" s="121"/>
      <c r="C2" s="121"/>
      <c r="D2" s="25">
        <v>43709</v>
      </c>
      <c r="E2" s="22"/>
      <c r="F2" s="22"/>
      <c r="G2" s="22"/>
      <c r="H2" s="22"/>
      <c r="I2" s="22"/>
      <c r="J2" s="22"/>
      <c r="K2" s="22"/>
      <c r="L2" s="22"/>
      <c r="M2" s="22"/>
      <c r="N2" s="22"/>
      <c r="O2" s="22"/>
      <c r="P2" s="22"/>
      <c r="Q2" s="22"/>
      <c r="R2" s="22"/>
      <c r="S2" s="22"/>
    </row>
    <row r="3" spans="1:20" ht="24" customHeight="1" x14ac:dyDescent="0.3">
      <c r="A3" s="122" t="s">
        <v>14</v>
      </c>
      <c r="B3" s="118" t="s">
        <v>61</v>
      </c>
      <c r="C3" s="123" t="s">
        <v>7</v>
      </c>
      <c r="D3" s="123" t="s">
        <v>55</v>
      </c>
      <c r="E3" s="123" t="s">
        <v>16</v>
      </c>
      <c r="F3" s="124" t="s">
        <v>17</v>
      </c>
      <c r="G3" s="123" t="s">
        <v>8</v>
      </c>
      <c r="H3" s="123"/>
      <c r="I3" s="123"/>
      <c r="J3" s="123" t="s">
        <v>31</v>
      </c>
      <c r="K3" s="118" t="s">
        <v>33</v>
      </c>
      <c r="L3" s="118" t="s">
        <v>50</v>
      </c>
      <c r="M3" s="118" t="s">
        <v>51</v>
      </c>
      <c r="N3" s="118" t="s">
        <v>34</v>
      </c>
      <c r="O3" s="118" t="s">
        <v>35</v>
      </c>
      <c r="P3" s="122" t="s">
        <v>54</v>
      </c>
      <c r="Q3" s="123" t="s">
        <v>52</v>
      </c>
      <c r="R3" s="123" t="s">
        <v>32</v>
      </c>
      <c r="S3" s="123" t="s">
        <v>53</v>
      </c>
      <c r="T3" s="123" t="s">
        <v>13</v>
      </c>
    </row>
    <row r="4" spans="1:20" ht="25.5" customHeight="1" x14ac:dyDescent="0.3">
      <c r="A4" s="122"/>
      <c r="B4" s="125"/>
      <c r="C4" s="123"/>
      <c r="D4" s="123"/>
      <c r="E4" s="123"/>
      <c r="F4" s="124"/>
      <c r="G4" s="23" t="s">
        <v>9</v>
      </c>
      <c r="H4" s="23" t="s">
        <v>10</v>
      </c>
      <c r="I4" s="23" t="s">
        <v>11</v>
      </c>
      <c r="J4" s="123"/>
      <c r="K4" s="119"/>
      <c r="L4" s="119"/>
      <c r="M4" s="119"/>
      <c r="N4" s="119"/>
      <c r="O4" s="119"/>
      <c r="P4" s="122"/>
      <c r="Q4" s="122"/>
      <c r="R4" s="123"/>
      <c r="S4" s="123"/>
      <c r="T4" s="123"/>
    </row>
    <row r="5" spans="1:20" x14ac:dyDescent="0.3">
      <c r="A5" s="4">
        <v>1</v>
      </c>
      <c r="B5" s="17"/>
      <c r="C5" s="58"/>
      <c r="D5" s="48"/>
      <c r="E5" s="17"/>
      <c r="F5" s="58"/>
      <c r="G5" s="17"/>
      <c r="H5" s="17"/>
      <c r="I5" s="62">
        <f>SUM(G5:H5)</f>
        <v>0</v>
      </c>
      <c r="J5" s="58"/>
      <c r="K5" s="58"/>
      <c r="L5" s="58"/>
      <c r="M5" s="58"/>
      <c r="N5" s="58"/>
      <c r="O5" s="58"/>
      <c r="P5" s="49">
        <v>43709</v>
      </c>
      <c r="Q5" s="48" t="s">
        <v>258</v>
      </c>
      <c r="R5" s="48"/>
      <c r="S5" s="18"/>
      <c r="T5" s="18" t="s">
        <v>259</v>
      </c>
    </row>
    <row r="6" spans="1:20" x14ac:dyDescent="0.3">
      <c r="A6" s="4">
        <v>2</v>
      </c>
      <c r="B6" s="17" t="s">
        <v>62</v>
      </c>
      <c r="C6" s="48" t="s">
        <v>1724</v>
      </c>
      <c r="D6" s="48" t="s">
        <v>23</v>
      </c>
      <c r="E6" s="19" t="s">
        <v>1725</v>
      </c>
      <c r="F6" s="48" t="s">
        <v>80</v>
      </c>
      <c r="G6" s="19">
        <v>30</v>
      </c>
      <c r="H6" s="19">
        <v>18</v>
      </c>
      <c r="I6" s="62">
        <f t="shared" ref="I6:I69" si="0">SUM(G6:H6)</f>
        <v>48</v>
      </c>
      <c r="J6" s="48" t="s">
        <v>1649</v>
      </c>
      <c r="K6" s="48" t="s">
        <v>229</v>
      </c>
      <c r="L6" s="48" t="s">
        <v>262</v>
      </c>
      <c r="M6" s="48">
        <v>9954592815</v>
      </c>
      <c r="N6" s="48" t="s">
        <v>264</v>
      </c>
      <c r="O6" s="48">
        <v>9854584810</v>
      </c>
      <c r="P6" s="49">
        <v>43710</v>
      </c>
      <c r="Q6" s="48" t="s">
        <v>74</v>
      </c>
      <c r="R6" s="48">
        <v>22</v>
      </c>
      <c r="S6" s="18" t="s">
        <v>233</v>
      </c>
      <c r="T6" s="18"/>
    </row>
    <row r="7" spans="1:20" x14ac:dyDescent="0.3">
      <c r="A7" s="4">
        <v>3</v>
      </c>
      <c r="B7" s="17" t="s">
        <v>62</v>
      </c>
      <c r="C7" s="48" t="s">
        <v>1726</v>
      </c>
      <c r="D7" s="48" t="s">
        <v>23</v>
      </c>
      <c r="E7" s="19" t="s">
        <v>1727</v>
      </c>
      <c r="F7" s="48" t="s">
        <v>80</v>
      </c>
      <c r="G7" s="19">
        <v>47</v>
      </c>
      <c r="H7" s="19">
        <v>60</v>
      </c>
      <c r="I7" s="62">
        <f t="shared" si="0"/>
        <v>107</v>
      </c>
      <c r="J7" s="48" t="s">
        <v>1868</v>
      </c>
      <c r="K7" s="48" t="s">
        <v>229</v>
      </c>
      <c r="L7" s="48" t="s">
        <v>262</v>
      </c>
      <c r="M7" s="48">
        <v>9954592815</v>
      </c>
      <c r="N7" s="48" t="s">
        <v>655</v>
      </c>
      <c r="O7" s="48">
        <v>9957877535</v>
      </c>
      <c r="P7" s="49">
        <v>43710</v>
      </c>
      <c r="Q7" s="48" t="s">
        <v>74</v>
      </c>
      <c r="R7" s="48">
        <v>22</v>
      </c>
      <c r="S7" s="18" t="s">
        <v>233</v>
      </c>
      <c r="T7" s="18"/>
    </row>
    <row r="8" spans="1:20" ht="33" x14ac:dyDescent="0.3">
      <c r="A8" s="4">
        <v>4</v>
      </c>
      <c r="B8" s="17" t="s">
        <v>63</v>
      </c>
      <c r="C8" s="48" t="s">
        <v>1728</v>
      </c>
      <c r="D8" s="48" t="s">
        <v>23</v>
      </c>
      <c r="E8" s="19" t="s">
        <v>1729</v>
      </c>
      <c r="F8" s="48" t="s">
        <v>80</v>
      </c>
      <c r="G8" s="19">
        <v>31</v>
      </c>
      <c r="H8" s="19">
        <v>44</v>
      </c>
      <c r="I8" s="62">
        <f t="shared" si="0"/>
        <v>75</v>
      </c>
      <c r="J8" s="17" t="s">
        <v>1869</v>
      </c>
      <c r="K8" s="48" t="s">
        <v>302</v>
      </c>
      <c r="L8" s="48" t="s">
        <v>303</v>
      </c>
      <c r="M8" s="48">
        <v>8486172209</v>
      </c>
      <c r="N8" s="48" t="s">
        <v>653</v>
      </c>
      <c r="O8" s="48">
        <v>7896358590</v>
      </c>
      <c r="P8" s="49">
        <v>43710</v>
      </c>
      <c r="Q8" s="48" t="s">
        <v>74</v>
      </c>
      <c r="R8" s="48">
        <v>5</v>
      </c>
      <c r="S8" s="18" t="s">
        <v>238</v>
      </c>
      <c r="T8" s="18"/>
    </row>
    <row r="9" spans="1:20" x14ac:dyDescent="0.3">
      <c r="A9" s="4">
        <v>5</v>
      </c>
      <c r="B9" s="17" t="s">
        <v>63</v>
      </c>
      <c r="C9" s="48" t="s">
        <v>1730</v>
      </c>
      <c r="D9" s="48" t="s">
        <v>23</v>
      </c>
      <c r="E9" s="19" t="s">
        <v>1731</v>
      </c>
      <c r="F9" s="48" t="s">
        <v>80</v>
      </c>
      <c r="G9" s="19">
        <v>44</v>
      </c>
      <c r="H9" s="19">
        <v>39</v>
      </c>
      <c r="I9" s="62">
        <f t="shared" si="0"/>
        <v>83</v>
      </c>
      <c r="J9" s="48" t="s">
        <v>1870</v>
      </c>
      <c r="K9" s="48" t="s">
        <v>739</v>
      </c>
      <c r="L9" s="48" t="s">
        <v>740</v>
      </c>
      <c r="M9" s="48">
        <v>8723024558</v>
      </c>
      <c r="N9" s="48" t="s">
        <v>1703</v>
      </c>
      <c r="O9" s="48">
        <v>9859540405</v>
      </c>
      <c r="P9" s="49">
        <v>43710</v>
      </c>
      <c r="Q9" s="48" t="s">
        <v>74</v>
      </c>
      <c r="R9" s="48">
        <v>10</v>
      </c>
      <c r="S9" s="18" t="s">
        <v>238</v>
      </c>
      <c r="T9" s="18"/>
    </row>
    <row r="10" spans="1:20" x14ac:dyDescent="0.3">
      <c r="A10" s="4">
        <v>6</v>
      </c>
      <c r="B10" s="17" t="s">
        <v>62</v>
      </c>
      <c r="C10" s="48" t="s">
        <v>1732</v>
      </c>
      <c r="D10" s="48" t="s">
        <v>25</v>
      </c>
      <c r="E10" s="19" t="s">
        <v>1733</v>
      </c>
      <c r="F10" s="48" t="s">
        <v>85</v>
      </c>
      <c r="G10" s="19">
        <v>103</v>
      </c>
      <c r="H10" s="19">
        <v>87</v>
      </c>
      <c r="I10" s="62">
        <f t="shared" si="0"/>
        <v>190</v>
      </c>
      <c r="J10" s="48" t="s">
        <v>1871</v>
      </c>
      <c r="K10" s="48" t="s">
        <v>800</v>
      </c>
      <c r="L10" s="48" t="s">
        <v>740</v>
      </c>
      <c r="M10" s="48">
        <v>8723024558</v>
      </c>
      <c r="N10" s="48" t="s">
        <v>1872</v>
      </c>
      <c r="O10" s="48" t="s">
        <v>1873</v>
      </c>
      <c r="P10" s="49">
        <v>43711</v>
      </c>
      <c r="Q10" s="48" t="s">
        <v>75</v>
      </c>
      <c r="R10" s="48">
        <v>10</v>
      </c>
      <c r="S10" s="18" t="s">
        <v>233</v>
      </c>
      <c r="T10" s="18"/>
    </row>
    <row r="11" spans="1:20" x14ac:dyDescent="0.3">
      <c r="A11" s="4">
        <v>7</v>
      </c>
      <c r="B11" s="17" t="s">
        <v>63</v>
      </c>
      <c r="C11" s="48" t="s">
        <v>1734</v>
      </c>
      <c r="D11" s="48" t="s">
        <v>25</v>
      </c>
      <c r="E11" s="19" t="s">
        <v>1735</v>
      </c>
      <c r="F11" s="48" t="s">
        <v>85</v>
      </c>
      <c r="G11" s="19">
        <v>15</v>
      </c>
      <c r="H11" s="19">
        <v>15</v>
      </c>
      <c r="I11" s="62">
        <f t="shared" si="0"/>
        <v>30</v>
      </c>
      <c r="J11" s="48" t="s">
        <v>1874</v>
      </c>
      <c r="K11" s="48" t="s">
        <v>330</v>
      </c>
      <c r="L11" s="48" t="s">
        <v>331</v>
      </c>
      <c r="M11" s="48">
        <v>9859840253</v>
      </c>
      <c r="N11" s="48" t="s">
        <v>1875</v>
      </c>
      <c r="O11" s="48" t="s">
        <v>1049</v>
      </c>
      <c r="P11" s="49">
        <v>43711</v>
      </c>
      <c r="Q11" s="48" t="s">
        <v>75</v>
      </c>
      <c r="R11" s="48">
        <v>29</v>
      </c>
      <c r="S11" s="18" t="s">
        <v>238</v>
      </c>
      <c r="T11" s="18"/>
    </row>
    <row r="12" spans="1:20" x14ac:dyDescent="0.3">
      <c r="A12" s="4">
        <v>8</v>
      </c>
      <c r="B12" s="17" t="s">
        <v>63</v>
      </c>
      <c r="C12" s="58" t="s">
        <v>1736</v>
      </c>
      <c r="D12" s="58" t="s">
        <v>25</v>
      </c>
      <c r="E12" s="17" t="s">
        <v>1737</v>
      </c>
      <c r="F12" s="58" t="s">
        <v>85</v>
      </c>
      <c r="G12" s="17">
        <v>19</v>
      </c>
      <c r="H12" s="17">
        <v>14</v>
      </c>
      <c r="I12" s="62">
        <f t="shared" si="0"/>
        <v>33</v>
      </c>
      <c r="J12" s="58" t="s">
        <v>1876</v>
      </c>
      <c r="K12" s="58" t="s">
        <v>330</v>
      </c>
      <c r="L12" s="58" t="s">
        <v>331</v>
      </c>
      <c r="M12" s="58">
        <v>9859840253</v>
      </c>
      <c r="N12" s="58" t="s">
        <v>1877</v>
      </c>
      <c r="O12" s="58" t="s">
        <v>1878</v>
      </c>
      <c r="P12" s="49">
        <v>43711</v>
      </c>
      <c r="Q12" s="48" t="s">
        <v>75</v>
      </c>
      <c r="R12" s="48">
        <v>29</v>
      </c>
      <c r="S12" s="18" t="s">
        <v>238</v>
      </c>
      <c r="T12" s="18"/>
    </row>
    <row r="13" spans="1:20" x14ac:dyDescent="0.3">
      <c r="A13" s="4">
        <v>9</v>
      </c>
      <c r="B13" s="17" t="s">
        <v>63</v>
      </c>
      <c r="C13" s="48" t="s">
        <v>1738</v>
      </c>
      <c r="D13" s="48" t="s">
        <v>25</v>
      </c>
      <c r="E13" s="19" t="s">
        <v>1739</v>
      </c>
      <c r="F13" s="48" t="s">
        <v>85</v>
      </c>
      <c r="G13" s="19">
        <v>17</v>
      </c>
      <c r="H13" s="19">
        <v>20</v>
      </c>
      <c r="I13" s="62">
        <f t="shared" si="0"/>
        <v>37</v>
      </c>
      <c r="J13" s="48" t="s">
        <v>756</v>
      </c>
      <c r="K13" s="48" t="s">
        <v>330</v>
      </c>
      <c r="L13" s="48" t="s">
        <v>331</v>
      </c>
      <c r="M13" s="48">
        <v>9859840253</v>
      </c>
      <c r="N13" s="48" t="s">
        <v>1879</v>
      </c>
      <c r="O13" s="48" t="s">
        <v>1880</v>
      </c>
      <c r="P13" s="49">
        <v>43711</v>
      </c>
      <c r="Q13" s="48" t="s">
        <v>75</v>
      </c>
      <c r="R13" s="48">
        <v>29</v>
      </c>
      <c r="S13" s="18" t="s">
        <v>238</v>
      </c>
      <c r="T13" s="18"/>
    </row>
    <row r="14" spans="1:20" ht="33" x14ac:dyDescent="0.3">
      <c r="A14" s="4">
        <v>10</v>
      </c>
      <c r="B14" s="17" t="s">
        <v>63</v>
      </c>
      <c r="C14" s="48" t="s">
        <v>1740</v>
      </c>
      <c r="D14" s="48" t="s">
        <v>23</v>
      </c>
      <c r="E14" s="19" t="s">
        <v>1741</v>
      </c>
      <c r="F14" s="48" t="s">
        <v>80</v>
      </c>
      <c r="G14" s="19">
        <v>14</v>
      </c>
      <c r="H14" s="19">
        <v>17</v>
      </c>
      <c r="I14" s="62">
        <f t="shared" si="0"/>
        <v>31</v>
      </c>
      <c r="J14" s="48" t="s">
        <v>1881</v>
      </c>
      <c r="K14" s="48" t="s">
        <v>330</v>
      </c>
      <c r="L14" s="48" t="s">
        <v>331</v>
      </c>
      <c r="M14" s="48">
        <v>9859840253</v>
      </c>
      <c r="N14" s="48" t="s">
        <v>1882</v>
      </c>
      <c r="O14" s="48">
        <v>9859515365</v>
      </c>
      <c r="P14" s="49">
        <v>43711</v>
      </c>
      <c r="Q14" s="48" t="s">
        <v>75</v>
      </c>
      <c r="R14" s="48">
        <v>29</v>
      </c>
      <c r="S14" s="18" t="s">
        <v>238</v>
      </c>
      <c r="T14" s="18"/>
    </row>
    <row r="15" spans="1:20" x14ac:dyDescent="0.3">
      <c r="A15" s="4">
        <v>11</v>
      </c>
      <c r="B15" s="17" t="s">
        <v>63</v>
      </c>
      <c r="C15" s="48" t="s">
        <v>1742</v>
      </c>
      <c r="D15" s="48" t="s">
        <v>23</v>
      </c>
      <c r="E15" s="19" t="s">
        <v>1743</v>
      </c>
      <c r="F15" s="48" t="s">
        <v>80</v>
      </c>
      <c r="G15" s="19">
        <v>14</v>
      </c>
      <c r="H15" s="19">
        <v>10</v>
      </c>
      <c r="I15" s="62">
        <f t="shared" si="0"/>
        <v>24</v>
      </c>
      <c r="J15" s="48" t="s">
        <v>1883</v>
      </c>
      <c r="K15" s="48" t="s">
        <v>330</v>
      </c>
      <c r="L15" s="48" t="s">
        <v>331</v>
      </c>
      <c r="M15" s="48">
        <v>9859840253</v>
      </c>
      <c r="N15" s="48" t="s">
        <v>1882</v>
      </c>
      <c r="O15" s="48">
        <v>9859515365</v>
      </c>
      <c r="P15" s="49">
        <v>43711</v>
      </c>
      <c r="Q15" s="48" t="s">
        <v>75</v>
      </c>
      <c r="R15" s="48">
        <v>29</v>
      </c>
      <c r="S15" s="18" t="s">
        <v>238</v>
      </c>
      <c r="T15" s="18"/>
    </row>
    <row r="16" spans="1:20" x14ac:dyDescent="0.3">
      <c r="A16" s="4">
        <v>12</v>
      </c>
      <c r="B16" s="17" t="s">
        <v>63</v>
      </c>
      <c r="C16" s="48" t="s">
        <v>1744</v>
      </c>
      <c r="D16" s="48" t="s">
        <v>23</v>
      </c>
      <c r="E16" s="19" t="s">
        <v>1745</v>
      </c>
      <c r="F16" s="48" t="s">
        <v>80</v>
      </c>
      <c r="G16" s="19">
        <v>12</v>
      </c>
      <c r="H16" s="19">
        <v>18</v>
      </c>
      <c r="I16" s="62">
        <f t="shared" si="0"/>
        <v>30</v>
      </c>
      <c r="J16" s="48" t="s">
        <v>1884</v>
      </c>
      <c r="K16" s="48" t="s">
        <v>399</v>
      </c>
      <c r="L16" s="48" t="s">
        <v>400</v>
      </c>
      <c r="M16" s="48">
        <v>9954686372</v>
      </c>
      <c r="N16" s="48" t="s">
        <v>401</v>
      </c>
      <c r="O16" s="48">
        <v>9678786474</v>
      </c>
      <c r="P16" s="49">
        <v>43711</v>
      </c>
      <c r="Q16" s="48" t="s">
        <v>75</v>
      </c>
      <c r="R16" s="48">
        <v>27</v>
      </c>
      <c r="S16" s="18" t="s">
        <v>238</v>
      </c>
      <c r="T16" s="18"/>
    </row>
    <row r="17" spans="1:20" x14ac:dyDescent="0.3">
      <c r="A17" s="4">
        <v>13</v>
      </c>
      <c r="B17" s="17" t="s">
        <v>62</v>
      </c>
      <c r="C17" s="48" t="s">
        <v>1732</v>
      </c>
      <c r="D17" s="48"/>
      <c r="E17" s="19" t="s">
        <v>1733</v>
      </c>
      <c r="F17" s="48" t="s">
        <v>85</v>
      </c>
      <c r="G17" s="19"/>
      <c r="H17" s="19"/>
      <c r="I17" s="62">
        <f t="shared" si="0"/>
        <v>0</v>
      </c>
      <c r="J17" s="48" t="s">
        <v>1871</v>
      </c>
      <c r="K17" s="48" t="s">
        <v>800</v>
      </c>
      <c r="L17" s="48" t="s">
        <v>740</v>
      </c>
      <c r="M17" s="48">
        <v>8723024558</v>
      </c>
      <c r="N17" s="48" t="s">
        <v>1872</v>
      </c>
      <c r="O17" s="48" t="s">
        <v>1873</v>
      </c>
      <c r="P17" s="49">
        <v>43712</v>
      </c>
      <c r="Q17" s="48" t="s">
        <v>76</v>
      </c>
      <c r="R17" s="48">
        <v>10</v>
      </c>
      <c r="S17" s="18" t="s">
        <v>233</v>
      </c>
      <c r="T17" s="18" t="s">
        <v>240</v>
      </c>
    </row>
    <row r="18" spans="1:20" x14ac:dyDescent="0.3">
      <c r="A18" s="4">
        <v>14</v>
      </c>
      <c r="B18" s="17" t="s">
        <v>63</v>
      </c>
      <c r="C18" s="48" t="s">
        <v>1746</v>
      </c>
      <c r="D18" s="48" t="s">
        <v>25</v>
      </c>
      <c r="E18" s="19" t="s">
        <v>1747</v>
      </c>
      <c r="F18" s="48" t="s">
        <v>85</v>
      </c>
      <c r="G18" s="19">
        <v>16</v>
      </c>
      <c r="H18" s="19">
        <v>13</v>
      </c>
      <c r="I18" s="62">
        <f t="shared" si="0"/>
        <v>29</v>
      </c>
      <c r="J18" s="48" t="s">
        <v>1885</v>
      </c>
      <c r="K18" s="48" t="s">
        <v>788</v>
      </c>
      <c r="L18" s="48" t="s">
        <v>824</v>
      </c>
      <c r="M18" s="48">
        <v>8011435202</v>
      </c>
      <c r="N18" s="48" t="s">
        <v>1042</v>
      </c>
      <c r="O18" s="48" t="s">
        <v>1043</v>
      </c>
      <c r="P18" s="49">
        <v>43712</v>
      </c>
      <c r="Q18" s="48" t="s">
        <v>76</v>
      </c>
      <c r="R18" s="48">
        <v>27</v>
      </c>
      <c r="S18" s="18" t="s">
        <v>238</v>
      </c>
      <c r="T18" s="18"/>
    </row>
    <row r="19" spans="1:20" x14ac:dyDescent="0.3">
      <c r="A19" s="4">
        <v>15</v>
      </c>
      <c r="B19" s="17" t="s">
        <v>63</v>
      </c>
      <c r="C19" s="48" t="s">
        <v>1748</v>
      </c>
      <c r="D19" s="48" t="s">
        <v>23</v>
      </c>
      <c r="E19" s="19" t="s">
        <v>1749</v>
      </c>
      <c r="F19" s="48" t="s">
        <v>80</v>
      </c>
      <c r="G19" s="19">
        <v>88</v>
      </c>
      <c r="H19" s="19">
        <v>87</v>
      </c>
      <c r="I19" s="62">
        <f t="shared" si="0"/>
        <v>175</v>
      </c>
      <c r="J19" s="48" t="s">
        <v>1886</v>
      </c>
      <c r="K19" s="48" t="s">
        <v>442</v>
      </c>
      <c r="L19" s="48" t="s">
        <v>443</v>
      </c>
      <c r="M19" s="48">
        <v>8876303387</v>
      </c>
      <c r="N19" s="48" t="s">
        <v>709</v>
      </c>
      <c r="O19" s="48">
        <v>9859131170</v>
      </c>
      <c r="P19" s="49">
        <v>43712</v>
      </c>
      <c r="Q19" s="48" t="s">
        <v>76</v>
      </c>
      <c r="R19" s="48">
        <v>25</v>
      </c>
      <c r="S19" s="18" t="s">
        <v>238</v>
      </c>
      <c r="T19" s="18"/>
    </row>
    <row r="20" spans="1:20" x14ac:dyDescent="0.3">
      <c r="A20" s="4">
        <v>16</v>
      </c>
      <c r="B20" s="17" t="s">
        <v>62</v>
      </c>
      <c r="C20" s="48" t="s">
        <v>1750</v>
      </c>
      <c r="D20" s="48" t="s">
        <v>23</v>
      </c>
      <c r="E20" s="19">
        <v>18030122004</v>
      </c>
      <c r="F20" s="48" t="s">
        <v>80</v>
      </c>
      <c r="G20" s="19">
        <v>36</v>
      </c>
      <c r="H20" s="19">
        <v>36</v>
      </c>
      <c r="I20" s="62">
        <f t="shared" si="0"/>
        <v>72</v>
      </c>
      <c r="J20" s="48" t="s">
        <v>1887</v>
      </c>
      <c r="K20" s="48" t="s">
        <v>229</v>
      </c>
      <c r="L20" s="48" t="s">
        <v>230</v>
      </c>
      <c r="M20" s="48">
        <v>8723025749</v>
      </c>
      <c r="N20" s="48" t="s">
        <v>1888</v>
      </c>
      <c r="O20" s="48">
        <v>7399670122</v>
      </c>
      <c r="P20" s="49">
        <v>43713</v>
      </c>
      <c r="Q20" s="48" t="s">
        <v>77</v>
      </c>
      <c r="R20" s="48">
        <v>22</v>
      </c>
      <c r="S20" s="18" t="s">
        <v>233</v>
      </c>
      <c r="T20" s="18"/>
    </row>
    <row r="21" spans="1:20" x14ac:dyDescent="0.3">
      <c r="A21" s="4">
        <v>17</v>
      </c>
      <c r="B21" s="17" t="s">
        <v>62</v>
      </c>
      <c r="C21" s="48" t="s">
        <v>1751</v>
      </c>
      <c r="D21" s="48" t="s">
        <v>23</v>
      </c>
      <c r="E21" s="19" t="s">
        <v>1752</v>
      </c>
      <c r="F21" s="48" t="s">
        <v>96</v>
      </c>
      <c r="G21" s="19">
        <v>45</v>
      </c>
      <c r="H21" s="19">
        <v>45</v>
      </c>
      <c r="I21" s="62">
        <f t="shared" si="0"/>
        <v>90</v>
      </c>
      <c r="J21" s="48" t="s">
        <v>1889</v>
      </c>
      <c r="K21" s="48" t="s">
        <v>229</v>
      </c>
      <c r="L21" s="48" t="s">
        <v>262</v>
      </c>
      <c r="M21" s="48">
        <v>9954592815</v>
      </c>
      <c r="N21" s="48" t="s">
        <v>1890</v>
      </c>
      <c r="O21" s="48">
        <v>9577899920</v>
      </c>
      <c r="P21" s="49">
        <v>43713</v>
      </c>
      <c r="Q21" s="48" t="s">
        <v>77</v>
      </c>
      <c r="R21" s="48">
        <v>22</v>
      </c>
      <c r="S21" s="18" t="s">
        <v>233</v>
      </c>
      <c r="T21" s="18"/>
    </row>
    <row r="22" spans="1:20" x14ac:dyDescent="0.3">
      <c r="A22" s="4">
        <v>18</v>
      </c>
      <c r="B22" s="17" t="s">
        <v>63</v>
      </c>
      <c r="C22" s="48" t="s">
        <v>1753</v>
      </c>
      <c r="D22" s="48" t="s">
        <v>23</v>
      </c>
      <c r="E22" s="19" t="s">
        <v>1754</v>
      </c>
      <c r="F22" s="48" t="s">
        <v>80</v>
      </c>
      <c r="G22" s="19">
        <v>12</v>
      </c>
      <c r="H22" s="19">
        <v>10</v>
      </c>
      <c r="I22" s="62">
        <f t="shared" si="0"/>
        <v>22</v>
      </c>
      <c r="J22" s="48" t="s">
        <v>1891</v>
      </c>
      <c r="K22" s="48" t="s">
        <v>399</v>
      </c>
      <c r="L22" s="48" t="s">
        <v>400</v>
      </c>
      <c r="M22" s="48">
        <v>9954686372</v>
      </c>
      <c r="N22" s="48" t="s">
        <v>1042</v>
      </c>
      <c r="O22" s="48">
        <v>9508562206</v>
      </c>
      <c r="P22" s="49">
        <v>43713</v>
      </c>
      <c r="Q22" s="48" t="s">
        <v>77</v>
      </c>
      <c r="R22" s="48">
        <v>27</v>
      </c>
      <c r="S22" s="18" t="s">
        <v>238</v>
      </c>
      <c r="T22" s="18"/>
    </row>
    <row r="23" spans="1:20" x14ac:dyDescent="0.3">
      <c r="A23" s="4">
        <v>19</v>
      </c>
      <c r="B23" s="17" t="s">
        <v>63</v>
      </c>
      <c r="C23" s="48" t="s">
        <v>1748</v>
      </c>
      <c r="D23" s="48"/>
      <c r="E23" s="19" t="s">
        <v>1749</v>
      </c>
      <c r="F23" s="48" t="s">
        <v>80</v>
      </c>
      <c r="G23" s="19"/>
      <c r="H23" s="19"/>
      <c r="I23" s="62">
        <f t="shared" si="0"/>
        <v>0</v>
      </c>
      <c r="J23" s="48" t="s">
        <v>1886</v>
      </c>
      <c r="K23" s="48" t="s">
        <v>442</v>
      </c>
      <c r="L23" s="48" t="s">
        <v>443</v>
      </c>
      <c r="M23" s="48">
        <v>8876303387</v>
      </c>
      <c r="N23" s="48" t="s">
        <v>709</v>
      </c>
      <c r="O23" s="48">
        <v>9859131170</v>
      </c>
      <c r="P23" s="49">
        <v>43713</v>
      </c>
      <c r="Q23" s="48" t="s">
        <v>77</v>
      </c>
      <c r="R23" s="48">
        <v>25</v>
      </c>
      <c r="S23" s="18" t="s">
        <v>238</v>
      </c>
      <c r="T23" s="18" t="s">
        <v>240</v>
      </c>
    </row>
    <row r="24" spans="1:20" x14ac:dyDescent="0.3">
      <c r="A24" s="4">
        <v>20</v>
      </c>
      <c r="B24" s="17" t="s">
        <v>62</v>
      </c>
      <c r="C24" s="48" t="s">
        <v>1755</v>
      </c>
      <c r="D24" s="48" t="s">
        <v>23</v>
      </c>
      <c r="E24" s="19">
        <v>18030110505</v>
      </c>
      <c r="F24" s="48" t="s">
        <v>124</v>
      </c>
      <c r="G24" s="19">
        <v>150</v>
      </c>
      <c r="H24" s="19">
        <v>150</v>
      </c>
      <c r="I24" s="62">
        <f t="shared" si="0"/>
        <v>300</v>
      </c>
      <c r="J24" s="48" t="s">
        <v>1892</v>
      </c>
      <c r="K24" s="48" t="s">
        <v>1893</v>
      </c>
      <c r="L24" s="48" t="s">
        <v>405</v>
      </c>
      <c r="M24" s="48">
        <v>9859592021</v>
      </c>
      <c r="N24" s="48" t="s">
        <v>1356</v>
      </c>
      <c r="O24" s="48">
        <v>9707808213</v>
      </c>
      <c r="P24" s="49">
        <v>43714</v>
      </c>
      <c r="Q24" s="48" t="s">
        <v>232</v>
      </c>
      <c r="R24" s="48">
        <v>17</v>
      </c>
      <c r="S24" s="18" t="s">
        <v>233</v>
      </c>
      <c r="T24" s="18"/>
    </row>
    <row r="25" spans="1:20" x14ac:dyDescent="0.3">
      <c r="A25" s="4">
        <v>21</v>
      </c>
      <c r="B25" s="17" t="s">
        <v>63</v>
      </c>
      <c r="C25" s="48" t="s">
        <v>1756</v>
      </c>
      <c r="D25" s="48" t="s">
        <v>23</v>
      </c>
      <c r="E25" s="19" t="s">
        <v>1757</v>
      </c>
      <c r="F25" s="48" t="s">
        <v>80</v>
      </c>
      <c r="G25" s="19">
        <v>291</v>
      </c>
      <c r="H25" s="19">
        <v>302</v>
      </c>
      <c r="I25" s="62">
        <f t="shared" si="0"/>
        <v>593</v>
      </c>
      <c r="J25" s="48" t="s">
        <v>1894</v>
      </c>
      <c r="K25" s="48" t="s">
        <v>651</v>
      </c>
      <c r="L25" s="48" t="s">
        <v>309</v>
      </c>
      <c r="M25" s="48">
        <v>9613689335</v>
      </c>
      <c r="N25" s="48" t="s">
        <v>652</v>
      </c>
      <c r="O25" s="48">
        <v>9954693153</v>
      </c>
      <c r="P25" s="49">
        <v>43714</v>
      </c>
      <c r="Q25" s="48" t="s">
        <v>232</v>
      </c>
      <c r="R25" s="48">
        <v>27</v>
      </c>
      <c r="S25" s="18" t="s">
        <v>238</v>
      </c>
      <c r="T25" s="18"/>
    </row>
    <row r="26" spans="1:20" x14ac:dyDescent="0.3">
      <c r="A26" s="4">
        <v>22</v>
      </c>
      <c r="B26" s="17" t="s">
        <v>62</v>
      </c>
      <c r="C26" s="58" t="s">
        <v>1755</v>
      </c>
      <c r="D26" s="58"/>
      <c r="E26" s="17">
        <v>18030110505</v>
      </c>
      <c r="F26" s="58" t="s">
        <v>124</v>
      </c>
      <c r="G26" s="17"/>
      <c r="H26" s="17"/>
      <c r="I26" s="62">
        <f t="shared" si="0"/>
        <v>0</v>
      </c>
      <c r="J26" s="58" t="s">
        <v>1892</v>
      </c>
      <c r="K26" s="58" t="s">
        <v>1893</v>
      </c>
      <c r="L26" s="58" t="s">
        <v>405</v>
      </c>
      <c r="M26" s="58">
        <v>9859592021</v>
      </c>
      <c r="N26" s="58" t="s">
        <v>1356</v>
      </c>
      <c r="O26" s="58">
        <v>9707808213</v>
      </c>
      <c r="P26" s="49">
        <v>43715</v>
      </c>
      <c r="Q26" s="48" t="s">
        <v>239</v>
      </c>
      <c r="R26" s="48">
        <v>17</v>
      </c>
      <c r="S26" s="18" t="s">
        <v>233</v>
      </c>
      <c r="T26" s="18" t="s">
        <v>240</v>
      </c>
    </row>
    <row r="27" spans="1:20" x14ac:dyDescent="0.3">
      <c r="A27" s="4">
        <v>23</v>
      </c>
      <c r="B27" s="17" t="s">
        <v>63</v>
      </c>
      <c r="C27" s="48" t="s">
        <v>1756</v>
      </c>
      <c r="D27" s="48"/>
      <c r="E27" s="19" t="s">
        <v>1757</v>
      </c>
      <c r="F27" s="48" t="s">
        <v>80</v>
      </c>
      <c r="G27" s="19"/>
      <c r="H27" s="19"/>
      <c r="I27" s="62">
        <f t="shared" si="0"/>
        <v>0</v>
      </c>
      <c r="J27" s="48" t="s">
        <v>1894</v>
      </c>
      <c r="K27" s="48" t="s">
        <v>651</v>
      </c>
      <c r="L27" s="48" t="s">
        <v>309</v>
      </c>
      <c r="M27" s="48">
        <v>9613689335</v>
      </c>
      <c r="N27" s="48" t="s">
        <v>652</v>
      </c>
      <c r="O27" s="48">
        <v>9954693153</v>
      </c>
      <c r="P27" s="49">
        <v>43715</v>
      </c>
      <c r="Q27" s="48" t="s">
        <v>239</v>
      </c>
      <c r="R27" s="48">
        <v>27</v>
      </c>
      <c r="S27" s="18" t="s">
        <v>238</v>
      </c>
      <c r="T27" s="18" t="s">
        <v>240</v>
      </c>
    </row>
    <row r="28" spans="1:20" x14ac:dyDescent="0.3">
      <c r="A28" s="4">
        <v>24</v>
      </c>
      <c r="B28" s="17"/>
      <c r="C28" s="48"/>
      <c r="D28" s="48"/>
      <c r="E28" s="19"/>
      <c r="F28" s="48"/>
      <c r="G28" s="19"/>
      <c r="H28" s="19"/>
      <c r="I28" s="62">
        <f t="shared" si="0"/>
        <v>0</v>
      </c>
      <c r="J28" s="48"/>
      <c r="K28" s="48"/>
      <c r="L28" s="48"/>
      <c r="M28" s="48"/>
      <c r="N28" s="48"/>
      <c r="O28" s="48"/>
      <c r="P28" s="49">
        <v>43716</v>
      </c>
      <c r="Q28" s="48" t="s">
        <v>258</v>
      </c>
      <c r="R28" s="48"/>
      <c r="S28" s="18"/>
      <c r="T28" s="18" t="s">
        <v>259</v>
      </c>
    </row>
    <row r="29" spans="1:20" x14ac:dyDescent="0.3">
      <c r="A29" s="4">
        <v>25</v>
      </c>
      <c r="B29" s="17" t="s">
        <v>63</v>
      </c>
      <c r="C29" s="48" t="s">
        <v>1756</v>
      </c>
      <c r="D29" s="48"/>
      <c r="E29" s="19" t="s">
        <v>1757</v>
      </c>
      <c r="F29" s="48" t="s">
        <v>80</v>
      </c>
      <c r="G29" s="19"/>
      <c r="H29" s="19"/>
      <c r="I29" s="62">
        <f t="shared" si="0"/>
        <v>0</v>
      </c>
      <c r="J29" s="48" t="s">
        <v>1894</v>
      </c>
      <c r="K29" s="48" t="s">
        <v>651</v>
      </c>
      <c r="L29" s="48" t="s">
        <v>309</v>
      </c>
      <c r="M29" s="48">
        <v>9613689335</v>
      </c>
      <c r="N29" s="48" t="s">
        <v>652</v>
      </c>
      <c r="O29" s="48">
        <v>9954693153</v>
      </c>
      <c r="P29" s="49">
        <v>43716</v>
      </c>
      <c r="Q29" s="48" t="s">
        <v>258</v>
      </c>
      <c r="R29" s="48">
        <v>27</v>
      </c>
      <c r="S29" s="18" t="s">
        <v>238</v>
      </c>
      <c r="T29" s="18" t="s">
        <v>994</v>
      </c>
    </row>
    <row r="30" spans="1:20" x14ac:dyDescent="0.3">
      <c r="A30" s="4">
        <v>26</v>
      </c>
      <c r="B30" s="17"/>
      <c r="C30" s="48"/>
      <c r="D30" s="48"/>
      <c r="E30" s="19"/>
      <c r="F30" s="48"/>
      <c r="G30" s="19"/>
      <c r="H30" s="19"/>
      <c r="I30" s="62">
        <f t="shared" si="0"/>
        <v>0</v>
      </c>
      <c r="J30" s="48"/>
      <c r="K30" s="48"/>
      <c r="L30" s="48"/>
      <c r="M30" s="48"/>
      <c r="N30" s="48"/>
      <c r="O30" s="48"/>
      <c r="P30" s="49">
        <v>43717</v>
      </c>
      <c r="Q30" s="48" t="s">
        <v>74</v>
      </c>
      <c r="R30" s="48"/>
      <c r="S30" s="18"/>
      <c r="T30" s="18"/>
    </row>
    <row r="31" spans="1:20" ht="33" x14ac:dyDescent="0.3">
      <c r="A31" s="4">
        <v>27</v>
      </c>
      <c r="B31" s="17" t="s">
        <v>62</v>
      </c>
      <c r="C31" s="48" t="s">
        <v>1758</v>
      </c>
      <c r="D31" s="48" t="s">
        <v>25</v>
      </c>
      <c r="E31" s="19" t="s">
        <v>1759</v>
      </c>
      <c r="F31" s="48" t="s">
        <v>85</v>
      </c>
      <c r="G31" s="19">
        <v>43</v>
      </c>
      <c r="H31" s="19">
        <v>53</v>
      </c>
      <c r="I31" s="62">
        <f t="shared" si="0"/>
        <v>96</v>
      </c>
      <c r="J31" s="48" t="s">
        <v>1895</v>
      </c>
      <c r="K31" s="48" t="s">
        <v>800</v>
      </c>
      <c r="L31" s="48" t="s">
        <v>740</v>
      </c>
      <c r="M31" s="48">
        <v>8723024558</v>
      </c>
      <c r="N31" s="48" t="s">
        <v>1896</v>
      </c>
      <c r="O31" s="48" t="s">
        <v>1897</v>
      </c>
      <c r="P31" s="49">
        <v>43718</v>
      </c>
      <c r="Q31" s="48" t="s">
        <v>75</v>
      </c>
      <c r="R31" s="48">
        <v>10</v>
      </c>
      <c r="S31" s="18" t="s">
        <v>233</v>
      </c>
      <c r="T31" s="18"/>
    </row>
    <row r="32" spans="1:20" x14ac:dyDescent="0.3">
      <c r="A32" s="4">
        <v>28</v>
      </c>
      <c r="B32" s="17" t="s">
        <v>62</v>
      </c>
      <c r="C32" s="48" t="s">
        <v>1760</v>
      </c>
      <c r="D32" s="48" t="s">
        <v>25</v>
      </c>
      <c r="E32" s="19" t="s">
        <v>1761</v>
      </c>
      <c r="F32" s="48" t="s">
        <v>85</v>
      </c>
      <c r="G32" s="19">
        <v>59</v>
      </c>
      <c r="H32" s="19">
        <v>67</v>
      </c>
      <c r="I32" s="62">
        <f t="shared" si="0"/>
        <v>126</v>
      </c>
      <c r="J32" s="48" t="s">
        <v>1898</v>
      </c>
      <c r="K32" s="48" t="s">
        <v>261</v>
      </c>
      <c r="L32" s="48" t="s">
        <v>262</v>
      </c>
      <c r="M32" s="48" t="s">
        <v>1899</v>
      </c>
      <c r="N32" s="48" t="s">
        <v>1088</v>
      </c>
      <c r="O32" s="48" t="s">
        <v>1900</v>
      </c>
      <c r="P32" s="49">
        <v>43718</v>
      </c>
      <c r="Q32" s="48" t="s">
        <v>75</v>
      </c>
      <c r="R32" s="48">
        <v>22</v>
      </c>
      <c r="S32" s="18" t="s">
        <v>233</v>
      </c>
      <c r="T32" s="18"/>
    </row>
    <row r="33" spans="1:20" x14ac:dyDescent="0.3">
      <c r="A33" s="4">
        <v>29</v>
      </c>
      <c r="B33" s="17" t="s">
        <v>63</v>
      </c>
      <c r="C33" s="58" t="s">
        <v>1762</v>
      </c>
      <c r="D33" s="58" t="s">
        <v>25</v>
      </c>
      <c r="E33" s="17" t="s">
        <v>1763</v>
      </c>
      <c r="F33" s="58" t="s">
        <v>85</v>
      </c>
      <c r="G33" s="17">
        <v>64</v>
      </c>
      <c r="H33" s="17">
        <v>56</v>
      </c>
      <c r="I33" s="62">
        <f t="shared" si="0"/>
        <v>120</v>
      </c>
      <c r="J33" s="58" t="s">
        <v>1901</v>
      </c>
      <c r="K33" s="58" t="s">
        <v>308</v>
      </c>
      <c r="L33" s="58" t="s">
        <v>309</v>
      </c>
      <c r="M33" s="58">
        <v>9613689335</v>
      </c>
      <c r="N33" s="58" t="s">
        <v>1902</v>
      </c>
      <c r="O33" s="58" t="s">
        <v>1430</v>
      </c>
      <c r="P33" s="49">
        <v>43718</v>
      </c>
      <c r="Q33" s="48" t="s">
        <v>75</v>
      </c>
      <c r="R33" s="48">
        <v>27</v>
      </c>
      <c r="S33" s="18" t="s">
        <v>238</v>
      </c>
      <c r="T33" s="18"/>
    </row>
    <row r="34" spans="1:20" x14ac:dyDescent="0.3">
      <c r="A34" s="4">
        <v>30</v>
      </c>
      <c r="B34" s="17" t="s">
        <v>62</v>
      </c>
      <c r="C34" s="48" t="s">
        <v>1764</v>
      </c>
      <c r="D34" s="48" t="s">
        <v>23</v>
      </c>
      <c r="E34" s="19" t="s">
        <v>1765</v>
      </c>
      <c r="F34" s="48" t="s">
        <v>80</v>
      </c>
      <c r="G34" s="19">
        <v>153</v>
      </c>
      <c r="H34" s="19">
        <v>142</v>
      </c>
      <c r="I34" s="62">
        <f t="shared" si="0"/>
        <v>295</v>
      </c>
      <c r="J34" s="48" t="s">
        <v>1903</v>
      </c>
      <c r="K34" s="48" t="s">
        <v>274</v>
      </c>
      <c r="L34" s="48" t="s">
        <v>275</v>
      </c>
      <c r="M34" s="48">
        <v>9365565964</v>
      </c>
      <c r="N34" s="48" t="s">
        <v>291</v>
      </c>
      <c r="O34" s="48">
        <v>8822695361</v>
      </c>
      <c r="P34" s="49">
        <v>43719</v>
      </c>
      <c r="Q34" s="48" t="s">
        <v>76</v>
      </c>
      <c r="R34" s="48">
        <v>38</v>
      </c>
      <c r="S34" s="18" t="s">
        <v>233</v>
      </c>
      <c r="T34" s="18"/>
    </row>
    <row r="35" spans="1:20" x14ac:dyDescent="0.3">
      <c r="A35" s="4">
        <v>31</v>
      </c>
      <c r="B35" s="17" t="s">
        <v>63</v>
      </c>
      <c r="C35" s="48" t="s">
        <v>1756</v>
      </c>
      <c r="D35" s="48"/>
      <c r="E35" s="19" t="s">
        <v>1757</v>
      </c>
      <c r="F35" s="48" t="s">
        <v>80</v>
      </c>
      <c r="G35" s="19"/>
      <c r="H35" s="19"/>
      <c r="I35" s="62">
        <f t="shared" si="0"/>
        <v>0</v>
      </c>
      <c r="J35" s="48" t="s">
        <v>1894</v>
      </c>
      <c r="K35" s="48" t="s">
        <v>651</v>
      </c>
      <c r="L35" s="48" t="s">
        <v>309</v>
      </c>
      <c r="M35" s="48">
        <v>9613689335</v>
      </c>
      <c r="N35" s="48" t="s">
        <v>652</v>
      </c>
      <c r="O35" s="48">
        <v>9954693153</v>
      </c>
      <c r="P35" s="49">
        <v>43719</v>
      </c>
      <c r="Q35" s="48" t="s">
        <v>76</v>
      </c>
      <c r="R35" s="48">
        <v>27</v>
      </c>
      <c r="S35" s="18" t="s">
        <v>238</v>
      </c>
      <c r="T35" s="18" t="s">
        <v>1904</v>
      </c>
    </row>
    <row r="36" spans="1:20" x14ac:dyDescent="0.3">
      <c r="A36" s="4">
        <v>32</v>
      </c>
      <c r="B36" s="17" t="s">
        <v>62</v>
      </c>
      <c r="C36" s="48" t="s">
        <v>1766</v>
      </c>
      <c r="D36" s="48" t="s">
        <v>23</v>
      </c>
      <c r="E36" s="19" t="s">
        <v>1767</v>
      </c>
      <c r="F36" s="48" t="s">
        <v>80</v>
      </c>
      <c r="G36" s="19">
        <v>53</v>
      </c>
      <c r="H36" s="19">
        <v>71</v>
      </c>
      <c r="I36" s="62">
        <f t="shared" si="0"/>
        <v>124</v>
      </c>
      <c r="J36" s="48" t="s">
        <v>1905</v>
      </c>
      <c r="K36" s="48" t="s">
        <v>739</v>
      </c>
      <c r="L36" s="48" t="s">
        <v>740</v>
      </c>
      <c r="M36" s="48">
        <v>8723024558</v>
      </c>
      <c r="N36" s="48" t="s">
        <v>1896</v>
      </c>
      <c r="O36" s="48">
        <v>9508127158</v>
      </c>
      <c r="P36" s="49">
        <v>43720</v>
      </c>
      <c r="Q36" s="48" t="s">
        <v>77</v>
      </c>
      <c r="R36" s="48">
        <v>10</v>
      </c>
      <c r="S36" s="18" t="s">
        <v>233</v>
      </c>
      <c r="T36" s="18"/>
    </row>
    <row r="37" spans="1:20" x14ac:dyDescent="0.3">
      <c r="A37" s="4">
        <v>33</v>
      </c>
      <c r="B37" s="17" t="s">
        <v>63</v>
      </c>
      <c r="C37" s="48" t="s">
        <v>1768</v>
      </c>
      <c r="D37" s="48" t="s">
        <v>25</v>
      </c>
      <c r="E37" s="19" t="s">
        <v>1769</v>
      </c>
      <c r="F37" s="48" t="s">
        <v>85</v>
      </c>
      <c r="G37" s="19">
        <v>20</v>
      </c>
      <c r="H37" s="19">
        <v>16</v>
      </c>
      <c r="I37" s="62">
        <f t="shared" si="0"/>
        <v>36</v>
      </c>
      <c r="J37" s="48" t="s">
        <v>1906</v>
      </c>
      <c r="K37" s="48" t="s">
        <v>296</v>
      </c>
      <c r="L37" s="48" t="s">
        <v>297</v>
      </c>
      <c r="M37" s="48">
        <v>9401450471</v>
      </c>
      <c r="N37" s="48" t="s">
        <v>312</v>
      </c>
      <c r="O37" s="48" t="s">
        <v>1906</v>
      </c>
      <c r="P37" s="49">
        <v>43720</v>
      </c>
      <c r="Q37" s="48" t="s">
        <v>77</v>
      </c>
      <c r="R37" s="48">
        <v>39</v>
      </c>
      <c r="S37" s="18" t="s">
        <v>238</v>
      </c>
      <c r="T37" s="18"/>
    </row>
    <row r="38" spans="1:20" x14ac:dyDescent="0.3">
      <c r="A38" s="4">
        <v>34</v>
      </c>
      <c r="B38" s="17" t="s">
        <v>63</v>
      </c>
      <c r="C38" s="48" t="s">
        <v>1756</v>
      </c>
      <c r="D38" s="48"/>
      <c r="E38" s="19" t="s">
        <v>1757</v>
      </c>
      <c r="F38" s="48" t="s">
        <v>80</v>
      </c>
      <c r="G38" s="19"/>
      <c r="H38" s="19"/>
      <c r="I38" s="62">
        <f t="shared" si="0"/>
        <v>0</v>
      </c>
      <c r="J38" s="48" t="s">
        <v>1894</v>
      </c>
      <c r="K38" s="48" t="s">
        <v>651</v>
      </c>
      <c r="L38" s="48" t="s">
        <v>309</v>
      </c>
      <c r="M38" s="48">
        <v>9613689335</v>
      </c>
      <c r="N38" s="48" t="s">
        <v>652</v>
      </c>
      <c r="O38" s="48">
        <v>9954693153</v>
      </c>
      <c r="P38" s="49">
        <v>43720</v>
      </c>
      <c r="Q38" s="48" t="s">
        <v>77</v>
      </c>
      <c r="R38" s="48">
        <v>27</v>
      </c>
      <c r="S38" s="18" t="s">
        <v>238</v>
      </c>
      <c r="T38" s="18" t="s">
        <v>1907</v>
      </c>
    </row>
    <row r="39" spans="1:20" ht="33" x14ac:dyDescent="0.3">
      <c r="A39" s="4">
        <v>35</v>
      </c>
      <c r="B39" s="17" t="s">
        <v>62</v>
      </c>
      <c r="C39" s="48" t="s">
        <v>1770</v>
      </c>
      <c r="D39" s="48" t="s">
        <v>23</v>
      </c>
      <c r="E39" s="19">
        <v>18030100316</v>
      </c>
      <c r="F39" s="48" t="s">
        <v>124</v>
      </c>
      <c r="G39" s="19">
        <v>88</v>
      </c>
      <c r="H39" s="19">
        <v>42</v>
      </c>
      <c r="I39" s="62">
        <f t="shared" si="0"/>
        <v>130</v>
      </c>
      <c r="J39" s="48" t="s">
        <v>1908</v>
      </c>
      <c r="K39" s="48" t="s">
        <v>422</v>
      </c>
      <c r="L39" s="48" t="s">
        <v>423</v>
      </c>
      <c r="M39" s="48">
        <v>9613245244</v>
      </c>
      <c r="N39" s="48" t="s">
        <v>667</v>
      </c>
      <c r="O39" s="48">
        <v>9678361272</v>
      </c>
      <c r="P39" s="49">
        <v>43721</v>
      </c>
      <c r="Q39" s="48" t="s">
        <v>232</v>
      </c>
      <c r="R39" s="48">
        <v>25</v>
      </c>
      <c r="S39" s="18" t="s">
        <v>233</v>
      </c>
      <c r="T39" s="18"/>
    </row>
    <row r="40" spans="1:20" x14ac:dyDescent="0.3">
      <c r="A40" s="4">
        <v>36</v>
      </c>
      <c r="B40" s="17" t="s">
        <v>63</v>
      </c>
      <c r="C40" s="48" t="s">
        <v>1771</v>
      </c>
      <c r="D40" s="48" t="s">
        <v>25</v>
      </c>
      <c r="E40" s="19" t="s">
        <v>1772</v>
      </c>
      <c r="F40" s="48" t="s">
        <v>85</v>
      </c>
      <c r="G40" s="19">
        <v>17</v>
      </c>
      <c r="H40" s="19">
        <v>19</v>
      </c>
      <c r="I40" s="62">
        <f t="shared" si="0"/>
        <v>36</v>
      </c>
      <c r="J40" s="48" t="s">
        <v>1909</v>
      </c>
      <c r="K40" s="48" t="s">
        <v>729</v>
      </c>
      <c r="L40" s="48" t="s">
        <v>670</v>
      </c>
      <c r="M40" s="48">
        <v>9706908761</v>
      </c>
      <c r="N40" s="48" t="s">
        <v>1910</v>
      </c>
      <c r="O40" s="48" t="s">
        <v>1911</v>
      </c>
      <c r="P40" s="49">
        <v>43721</v>
      </c>
      <c r="Q40" s="48" t="s">
        <v>232</v>
      </c>
      <c r="R40" s="48">
        <v>27</v>
      </c>
      <c r="S40" s="18" t="s">
        <v>238</v>
      </c>
      <c r="T40" s="18"/>
    </row>
    <row r="41" spans="1:20" x14ac:dyDescent="0.3">
      <c r="A41" s="4">
        <v>37</v>
      </c>
      <c r="B41" s="17" t="s">
        <v>63</v>
      </c>
      <c r="C41" s="48" t="s">
        <v>1773</v>
      </c>
      <c r="D41" s="48" t="s">
        <v>25</v>
      </c>
      <c r="E41" s="19" t="s">
        <v>1774</v>
      </c>
      <c r="F41" s="48" t="s">
        <v>85</v>
      </c>
      <c r="G41" s="19">
        <v>17</v>
      </c>
      <c r="H41" s="19">
        <v>16</v>
      </c>
      <c r="I41" s="62">
        <f t="shared" si="0"/>
        <v>33</v>
      </c>
      <c r="J41" s="48" t="s">
        <v>1912</v>
      </c>
      <c r="K41" s="48" t="s">
        <v>729</v>
      </c>
      <c r="L41" s="48" t="s">
        <v>670</v>
      </c>
      <c r="M41" s="48">
        <v>9706908761</v>
      </c>
      <c r="N41" s="48" t="s">
        <v>1910</v>
      </c>
      <c r="O41" s="48" t="s">
        <v>1911</v>
      </c>
      <c r="P41" s="49">
        <v>43721</v>
      </c>
      <c r="Q41" s="48" t="s">
        <v>232</v>
      </c>
      <c r="R41" s="48">
        <v>27</v>
      </c>
      <c r="S41" s="18" t="s">
        <v>238</v>
      </c>
      <c r="T41" s="18"/>
    </row>
    <row r="42" spans="1:20" x14ac:dyDescent="0.3">
      <c r="A42" s="4">
        <v>38</v>
      </c>
      <c r="B42" s="17" t="s">
        <v>63</v>
      </c>
      <c r="C42" s="58" t="s">
        <v>1775</v>
      </c>
      <c r="D42" s="58" t="s">
        <v>23</v>
      </c>
      <c r="E42" s="17" t="s">
        <v>1776</v>
      </c>
      <c r="F42" s="58" t="s">
        <v>80</v>
      </c>
      <c r="G42" s="17">
        <v>23</v>
      </c>
      <c r="H42" s="17">
        <v>23</v>
      </c>
      <c r="I42" s="62">
        <f t="shared" si="0"/>
        <v>46</v>
      </c>
      <c r="J42" s="58" t="s">
        <v>1913</v>
      </c>
      <c r="K42" s="58" t="s">
        <v>235</v>
      </c>
      <c r="L42" s="58" t="s">
        <v>236</v>
      </c>
      <c r="M42" s="58">
        <v>8876786550</v>
      </c>
      <c r="N42" s="58" t="s">
        <v>793</v>
      </c>
      <c r="O42" s="58">
        <v>9085993814</v>
      </c>
      <c r="P42" s="49">
        <v>43721</v>
      </c>
      <c r="Q42" s="48" t="s">
        <v>232</v>
      </c>
      <c r="R42" s="48">
        <v>27</v>
      </c>
      <c r="S42" s="18" t="s">
        <v>238</v>
      </c>
      <c r="T42" s="18"/>
    </row>
    <row r="43" spans="1:20" x14ac:dyDescent="0.3">
      <c r="A43" s="4">
        <v>39</v>
      </c>
      <c r="B43" s="17" t="s">
        <v>63</v>
      </c>
      <c r="C43" s="48" t="s">
        <v>1777</v>
      </c>
      <c r="D43" s="48" t="s">
        <v>23</v>
      </c>
      <c r="E43" s="19" t="s">
        <v>1778</v>
      </c>
      <c r="F43" s="48" t="s">
        <v>80</v>
      </c>
      <c r="G43" s="19">
        <v>9</v>
      </c>
      <c r="H43" s="19">
        <v>11</v>
      </c>
      <c r="I43" s="62">
        <f t="shared" si="0"/>
        <v>20</v>
      </c>
      <c r="J43" s="48" t="s">
        <v>1914</v>
      </c>
      <c r="K43" s="48" t="s">
        <v>669</v>
      </c>
      <c r="L43" s="48" t="s">
        <v>670</v>
      </c>
      <c r="M43" s="48">
        <v>9706908761</v>
      </c>
      <c r="N43" s="48" t="s">
        <v>671</v>
      </c>
      <c r="O43" s="48">
        <v>8761979691</v>
      </c>
      <c r="P43" s="49">
        <v>43721</v>
      </c>
      <c r="Q43" s="48" t="s">
        <v>232</v>
      </c>
      <c r="R43" s="48">
        <v>27</v>
      </c>
      <c r="S43" s="18" t="s">
        <v>238</v>
      </c>
      <c r="T43" s="18"/>
    </row>
    <row r="44" spans="1:20" x14ac:dyDescent="0.3">
      <c r="A44" s="4">
        <v>40</v>
      </c>
      <c r="B44" s="17"/>
      <c r="C44" s="48" t="s">
        <v>453</v>
      </c>
      <c r="D44" s="48"/>
      <c r="E44" s="19"/>
      <c r="F44" s="48"/>
      <c r="G44" s="19"/>
      <c r="H44" s="19"/>
      <c r="I44" s="62">
        <f t="shared" si="0"/>
        <v>0</v>
      </c>
      <c r="J44" s="48"/>
      <c r="K44" s="48"/>
      <c r="L44" s="48"/>
      <c r="M44" s="48"/>
      <c r="N44" s="48"/>
      <c r="O44" s="48"/>
      <c r="P44" s="49">
        <v>43722</v>
      </c>
      <c r="Q44" s="48" t="s">
        <v>239</v>
      </c>
      <c r="R44" s="48"/>
      <c r="S44" s="18"/>
      <c r="T44" s="18"/>
    </row>
    <row r="45" spans="1:20" x14ac:dyDescent="0.3">
      <c r="A45" s="4">
        <v>41</v>
      </c>
      <c r="B45" s="17"/>
      <c r="C45" s="48"/>
      <c r="D45" s="48"/>
      <c r="E45" s="19"/>
      <c r="F45" s="48"/>
      <c r="G45" s="19"/>
      <c r="H45" s="19"/>
      <c r="I45" s="62">
        <f t="shared" si="0"/>
        <v>0</v>
      </c>
      <c r="J45" s="48"/>
      <c r="K45" s="48"/>
      <c r="L45" s="48"/>
      <c r="M45" s="48"/>
      <c r="N45" s="48"/>
      <c r="O45" s="48"/>
      <c r="P45" s="49">
        <v>43723</v>
      </c>
      <c r="Q45" s="48" t="s">
        <v>258</v>
      </c>
      <c r="R45" s="48"/>
      <c r="S45" s="18"/>
      <c r="T45" s="18" t="s">
        <v>259</v>
      </c>
    </row>
    <row r="46" spans="1:20" x14ac:dyDescent="0.3">
      <c r="A46" s="4">
        <v>42</v>
      </c>
      <c r="B46" s="17" t="s">
        <v>62</v>
      </c>
      <c r="C46" s="48" t="s">
        <v>1779</v>
      </c>
      <c r="D46" s="48" t="s">
        <v>25</v>
      </c>
      <c r="E46" s="19">
        <v>18287030124</v>
      </c>
      <c r="F46" s="48" t="s">
        <v>85</v>
      </c>
      <c r="G46" s="19">
        <v>19</v>
      </c>
      <c r="H46" s="19">
        <v>10</v>
      </c>
      <c r="I46" s="62">
        <f t="shared" si="0"/>
        <v>29</v>
      </c>
      <c r="J46" s="48" t="s">
        <v>359</v>
      </c>
      <c r="K46" s="48" t="s">
        <v>361</v>
      </c>
      <c r="L46" s="48" t="s">
        <v>699</v>
      </c>
      <c r="M46" s="48">
        <v>8473801811</v>
      </c>
      <c r="N46" s="48" t="s">
        <v>1915</v>
      </c>
      <c r="O46" s="48" t="s">
        <v>359</v>
      </c>
      <c r="P46" s="49">
        <v>43724</v>
      </c>
      <c r="Q46" s="48" t="s">
        <v>74</v>
      </c>
      <c r="R46" s="48">
        <v>32</v>
      </c>
      <c r="S46" s="18" t="s">
        <v>233</v>
      </c>
      <c r="T46" s="18"/>
    </row>
    <row r="47" spans="1:20" x14ac:dyDescent="0.3">
      <c r="A47" s="4">
        <v>43</v>
      </c>
      <c r="B47" s="17" t="s">
        <v>62</v>
      </c>
      <c r="C47" s="48" t="s">
        <v>1780</v>
      </c>
      <c r="D47" s="48" t="s">
        <v>25</v>
      </c>
      <c r="E47" s="19" t="s">
        <v>1781</v>
      </c>
      <c r="F47" s="48" t="s">
        <v>85</v>
      </c>
      <c r="G47" s="19">
        <v>7</v>
      </c>
      <c r="H47" s="19">
        <v>13</v>
      </c>
      <c r="I47" s="62">
        <f t="shared" si="0"/>
        <v>20</v>
      </c>
      <c r="J47" s="48" t="s">
        <v>1916</v>
      </c>
      <c r="K47" s="48" t="s">
        <v>330</v>
      </c>
      <c r="L47" s="48" t="s">
        <v>331</v>
      </c>
      <c r="M47" s="48">
        <v>9859840253</v>
      </c>
      <c r="N47" s="48" t="s">
        <v>780</v>
      </c>
      <c r="O47" s="48" t="s">
        <v>781</v>
      </c>
      <c r="P47" s="49">
        <v>43724</v>
      </c>
      <c r="Q47" s="48" t="s">
        <v>74</v>
      </c>
      <c r="R47" s="48">
        <v>29</v>
      </c>
      <c r="S47" s="18" t="s">
        <v>233</v>
      </c>
      <c r="T47" s="18"/>
    </row>
    <row r="48" spans="1:20" x14ac:dyDescent="0.3">
      <c r="A48" s="4">
        <v>44</v>
      </c>
      <c r="B48" s="17" t="s">
        <v>62</v>
      </c>
      <c r="C48" s="48" t="s">
        <v>1782</v>
      </c>
      <c r="D48" s="48" t="s">
        <v>25</v>
      </c>
      <c r="E48" s="19" t="s">
        <v>1783</v>
      </c>
      <c r="F48" s="48" t="s">
        <v>85</v>
      </c>
      <c r="G48" s="19">
        <v>17</v>
      </c>
      <c r="H48" s="19">
        <v>18</v>
      </c>
      <c r="I48" s="62">
        <f t="shared" si="0"/>
        <v>35</v>
      </c>
      <c r="J48" s="48" t="s">
        <v>1917</v>
      </c>
      <c r="K48" s="48" t="s">
        <v>330</v>
      </c>
      <c r="L48" s="48" t="s">
        <v>331</v>
      </c>
      <c r="M48" s="48">
        <v>9859840253</v>
      </c>
      <c r="N48" s="48" t="s">
        <v>760</v>
      </c>
      <c r="O48" s="48" t="s">
        <v>791</v>
      </c>
      <c r="P48" s="49">
        <v>43724</v>
      </c>
      <c r="Q48" s="48" t="s">
        <v>74</v>
      </c>
      <c r="R48" s="48">
        <v>29</v>
      </c>
      <c r="S48" s="18" t="s">
        <v>233</v>
      </c>
      <c r="T48" s="18"/>
    </row>
    <row r="49" spans="1:20" x14ac:dyDescent="0.3">
      <c r="A49" s="4">
        <v>45</v>
      </c>
      <c r="B49" s="17" t="s">
        <v>63</v>
      </c>
      <c r="C49" s="48" t="s">
        <v>1784</v>
      </c>
      <c r="D49" s="48" t="s">
        <v>25</v>
      </c>
      <c r="E49" s="19" t="s">
        <v>1785</v>
      </c>
      <c r="F49" s="48" t="s">
        <v>85</v>
      </c>
      <c r="G49" s="19">
        <v>22</v>
      </c>
      <c r="H49" s="19">
        <v>23</v>
      </c>
      <c r="I49" s="62">
        <f t="shared" si="0"/>
        <v>45</v>
      </c>
      <c r="J49" s="48" t="s">
        <v>1918</v>
      </c>
      <c r="K49" s="48" t="s">
        <v>426</v>
      </c>
      <c r="L49" s="48" t="s">
        <v>427</v>
      </c>
      <c r="M49" s="48">
        <v>8876666162</v>
      </c>
      <c r="N49" s="48" t="s">
        <v>1919</v>
      </c>
      <c r="O49" s="48" t="s">
        <v>1920</v>
      </c>
      <c r="P49" s="49">
        <v>43724</v>
      </c>
      <c r="Q49" s="48" t="s">
        <v>74</v>
      </c>
      <c r="R49" s="48">
        <v>28</v>
      </c>
      <c r="S49" s="18" t="s">
        <v>238</v>
      </c>
      <c r="T49" s="18"/>
    </row>
    <row r="50" spans="1:20" x14ac:dyDescent="0.3">
      <c r="A50" s="4">
        <v>46</v>
      </c>
      <c r="B50" s="17" t="s">
        <v>63</v>
      </c>
      <c r="C50" s="48" t="s">
        <v>1786</v>
      </c>
      <c r="D50" s="48" t="s">
        <v>25</v>
      </c>
      <c r="E50" s="19" t="s">
        <v>1787</v>
      </c>
      <c r="F50" s="48" t="s">
        <v>85</v>
      </c>
      <c r="G50" s="19">
        <v>55</v>
      </c>
      <c r="H50" s="19">
        <v>44</v>
      </c>
      <c r="I50" s="62">
        <f t="shared" si="0"/>
        <v>99</v>
      </c>
      <c r="J50" s="48" t="s">
        <v>1921</v>
      </c>
      <c r="K50" s="48" t="s">
        <v>426</v>
      </c>
      <c r="L50" s="48" t="s">
        <v>427</v>
      </c>
      <c r="M50" s="48">
        <v>8876666162</v>
      </c>
      <c r="N50" s="48" t="s">
        <v>1919</v>
      </c>
      <c r="O50" s="48" t="s">
        <v>1920</v>
      </c>
      <c r="P50" s="49">
        <v>43724</v>
      </c>
      <c r="Q50" s="48" t="s">
        <v>74</v>
      </c>
      <c r="R50" s="48">
        <v>28</v>
      </c>
      <c r="S50" s="18" t="s">
        <v>238</v>
      </c>
      <c r="T50" s="18"/>
    </row>
    <row r="51" spans="1:20" x14ac:dyDescent="0.3">
      <c r="A51" s="4">
        <v>47</v>
      </c>
      <c r="B51" s="17" t="s">
        <v>62</v>
      </c>
      <c r="C51" s="48" t="s">
        <v>1788</v>
      </c>
      <c r="D51" s="48" t="s">
        <v>25</v>
      </c>
      <c r="E51" s="19" t="s">
        <v>1789</v>
      </c>
      <c r="F51" s="48" t="s">
        <v>85</v>
      </c>
      <c r="G51" s="19">
        <v>106</v>
      </c>
      <c r="H51" s="19">
        <v>112</v>
      </c>
      <c r="I51" s="62">
        <f t="shared" si="0"/>
        <v>218</v>
      </c>
      <c r="J51" s="48" t="s">
        <v>1654</v>
      </c>
      <c r="K51" s="48" t="s">
        <v>442</v>
      </c>
      <c r="L51" s="48" t="s">
        <v>443</v>
      </c>
      <c r="M51" s="48">
        <v>8876303387</v>
      </c>
      <c r="N51" s="48" t="s">
        <v>1922</v>
      </c>
      <c r="O51" s="48" t="s">
        <v>1656</v>
      </c>
      <c r="P51" s="49">
        <v>43725</v>
      </c>
      <c r="Q51" s="48" t="s">
        <v>75</v>
      </c>
      <c r="R51" s="48">
        <v>25</v>
      </c>
      <c r="S51" s="18" t="s">
        <v>233</v>
      </c>
      <c r="T51" s="18"/>
    </row>
    <row r="52" spans="1:20" x14ac:dyDescent="0.3">
      <c r="A52" s="4">
        <v>48</v>
      </c>
      <c r="B52" s="17" t="s">
        <v>63</v>
      </c>
      <c r="C52" s="48" t="s">
        <v>1790</v>
      </c>
      <c r="D52" s="48" t="s">
        <v>25</v>
      </c>
      <c r="E52" s="19" t="s">
        <v>1791</v>
      </c>
      <c r="F52" s="48" t="s">
        <v>85</v>
      </c>
      <c r="G52" s="19">
        <v>38</v>
      </c>
      <c r="H52" s="19">
        <v>38</v>
      </c>
      <c r="I52" s="62">
        <f t="shared" si="0"/>
        <v>76</v>
      </c>
      <c r="J52" s="48" t="s">
        <v>1923</v>
      </c>
      <c r="K52" s="48" t="s">
        <v>426</v>
      </c>
      <c r="L52" s="48" t="s">
        <v>427</v>
      </c>
      <c r="M52" s="48">
        <v>8876666162</v>
      </c>
      <c r="N52" s="48" t="s">
        <v>1924</v>
      </c>
      <c r="O52" s="48" t="s">
        <v>1920</v>
      </c>
      <c r="P52" s="49">
        <v>43725</v>
      </c>
      <c r="Q52" s="48" t="s">
        <v>75</v>
      </c>
      <c r="R52" s="48">
        <v>28</v>
      </c>
      <c r="S52" s="18" t="s">
        <v>238</v>
      </c>
      <c r="T52" s="18"/>
    </row>
    <row r="53" spans="1:20" x14ac:dyDescent="0.3">
      <c r="A53" s="4">
        <v>49</v>
      </c>
      <c r="B53" s="17" t="s">
        <v>63</v>
      </c>
      <c r="C53" s="48" t="s">
        <v>1792</v>
      </c>
      <c r="D53" s="48" t="s">
        <v>23</v>
      </c>
      <c r="E53" s="19" t="s">
        <v>1793</v>
      </c>
      <c r="F53" s="48" t="s">
        <v>80</v>
      </c>
      <c r="G53" s="19">
        <v>30</v>
      </c>
      <c r="H53" s="19">
        <v>20</v>
      </c>
      <c r="I53" s="62">
        <f t="shared" si="0"/>
        <v>50</v>
      </c>
      <c r="J53" s="48" t="s">
        <v>1925</v>
      </c>
      <c r="K53" s="48" t="s">
        <v>431</v>
      </c>
      <c r="L53" s="48" t="s">
        <v>427</v>
      </c>
      <c r="M53" s="48">
        <v>8876666162</v>
      </c>
      <c r="N53" s="48" t="s">
        <v>767</v>
      </c>
      <c r="O53" s="48">
        <v>7399104711</v>
      </c>
      <c r="P53" s="49">
        <v>43725</v>
      </c>
      <c r="Q53" s="48" t="s">
        <v>75</v>
      </c>
      <c r="R53" s="48">
        <v>28</v>
      </c>
      <c r="S53" s="18" t="s">
        <v>238</v>
      </c>
      <c r="T53" s="18"/>
    </row>
    <row r="54" spans="1:20" x14ac:dyDescent="0.3">
      <c r="A54" s="4">
        <v>50</v>
      </c>
      <c r="B54" s="17" t="s">
        <v>62</v>
      </c>
      <c r="C54" s="48" t="s">
        <v>1794</v>
      </c>
      <c r="D54" s="48" t="s">
        <v>25</v>
      </c>
      <c r="E54" s="19" t="s">
        <v>1795</v>
      </c>
      <c r="F54" s="48" t="s">
        <v>85</v>
      </c>
      <c r="G54" s="19">
        <v>30</v>
      </c>
      <c r="H54" s="19">
        <v>24</v>
      </c>
      <c r="I54" s="62">
        <f t="shared" si="0"/>
        <v>54</v>
      </c>
      <c r="J54" s="48" t="s">
        <v>1926</v>
      </c>
      <c r="K54" s="48" t="s">
        <v>1333</v>
      </c>
      <c r="L54" s="48" t="s">
        <v>770</v>
      </c>
      <c r="M54" s="48">
        <v>7399803578</v>
      </c>
      <c r="N54" s="48" t="s">
        <v>771</v>
      </c>
      <c r="O54" s="48"/>
      <c r="P54" s="49">
        <v>43726</v>
      </c>
      <c r="Q54" s="48" t="s">
        <v>76</v>
      </c>
      <c r="R54" s="48">
        <v>26</v>
      </c>
      <c r="S54" s="18" t="s">
        <v>233</v>
      </c>
      <c r="T54" s="18"/>
    </row>
    <row r="55" spans="1:20" x14ac:dyDescent="0.3">
      <c r="A55" s="4">
        <v>51</v>
      </c>
      <c r="B55" s="17" t="s">
        <v>62</v>
      </c>
      <c r="C55" s="48" t="s">
        <v>1796</v>
      </c>
      <c r="D55" s="48" t="s">
        <v>23</v>
      </c>
      <c r="E55" s="19" t="s">
        <v>1797</v>
      </c>
      <c r="F55" s="48" t="s">
        <v>80</v>
      </c>
      <c r="G55" s="19">
        <v>16</v>
      </c>
      <c r="H55" s="19">
        <v>16</v>
      </c>
      <c r="I55" s="62">
        <f t="shared" si="0"/>
        <v>32</v>
      </c>
      <c r="J55" s="48" t="s">
        <v>1927</v>
      </c>
      <c r="K55" s="48" t="s">
        <v>1040</v>
      </c>
      <c r="L55" s="48" t="s">
        <v>1004</v>
      </c>
      <c r="M55" s="48">
        <v>9613839720</v>
      </c>
      <c r="N55" s="48" t="s">
        <v>1005</v>
      </c>
      <c r="O55" s="48">
        <v>9707740346</v>
      </c>
      <c r="P55" s="49">
        <v>43726</v>
      </c>
      <c r="Q55" s="48" t="s">
        <v>76</v>
      </c>
      <c r="R55" s="48">
        <v>12</v>
      </c>
      <c r="S55" s="18" t="s">
        <v>233</v>
      </c>
      <c r="T55" s="18"/>
    </row>
    <row r="56" spans="1:20" x14ac:dyDescent="0.3">
      <c r="A56" s="4">
        <v>52</v>
      </c>
      <c r="B56" s="17" t="s">
        <v>63</v>
      </c>
      <c r="C56" s="58" t="s">
        <v>1798</v>
      </c>
      <c r="D56" s="58" t="s">
        <v>25</v>
      </c>
      <c r="E56" s="17" t="s">
        <v>1799</v>
      </c>
      <c r="F56" s="58" t="s">
        <v>85</v>
      </c>
      <c r="G56" s="17">
        <v>28</v>
      </c>
      <c r="H56" s="17">
        <v>29</v>
      </c>
      <c r="I56" s="62">
        <f t="shared" si="0"/>
        <v>57</v>
      </c>
      <c r="J56" s="58" t="s">
        <v>1928</v>
      </c>
      <c r="K56" s="58" t="s">
        <v>426</v>
      </c>
      <c r="L56" s="58" t="s">
        <v>374</v>
      </c>
      <c r="M56" s="58">
        <v>9707920324</v>
      </c>
      <c r="N56" s="58" t="s">
        <v>1929</v>
      </c>
      <c r="O56" s="58" t="s">
        <v>1930</v>
      </c>
      <c r="P56" s="49">
        <v>43726</v>
      </c>
      <c r="Q56" s="48" t="s">
        <v>76</v>
      </c>
      <c r="R56" s="48">
        <v>28</v>
      </c>
      <c r="S56" s="18" t="s">
        <v>238</v>
      </c>
      <c r="T56" s="18"/>
    </row>
    <row r="57" spans="1:20" x14ac:dyDescent="0.3">
      <c r="A57" s="4">
        <v>53</v>
      </c>
      <c r="B57" s="17" t="s">
        <v>63</v>
      </c>
      <c r="C57" s="48" t="s">
        <v>1800</v>
      </c>
      <c r="D57" s="48" t="s">
        <v>25</v>
      </c>
      <c r="E57" s="19" t="s">
        <v>1801</v>
      </c>
      <c r="F57" s="48" t="s">
        <v>85</v>
      </c>
      <c r="G57" s="19">
        <v>50</v>
      </c>
      <c r="H57" s="19">
        <v>66</v>
      </c>
      <c r="I57" s="62">
        <f t="shared" si="0"/>
        <v>116</v>
      </c>
      <c r="J57" s="48" t="s">
        <v>1931</v>
      </c>
      <c r="K57" s="48" t="s">
        <v>1071</v>
      </c>
      <c r="L57" s="48" t="s">
        <v>1072</v>
      </c>
      <c r="M57" s="48">
        <v>9854951924</v>
      </c>
      <c r="N57" s="48" t="s">
        <v>1393</v>
      </c>
      <c r="O57" s="48" t="s">
        <v>1394</v>
      </c>
      <c r="P57" s="49">
        <v>43726</v>
      </c>
      <c r="Q57" s="48" t="s">
        <v>76</v>
      </c>
      <c r="R57" s="48">
        <v>27</v>
      </c>
      <c r="S57" s="18" t="s">
        <v>238</v>
      </c>
      <c r="T57" s="18"/>
    </row>
    <row r="58" spans="1:20" x14ac:dyDescent="0.3">
      <c r="A58" s="4">
        <v>54</v>
      </c>
      <c r="B58" s="17" t="s">
        <v>62</v>
      </c>
      <c r="C58" s="48" t="s">
        <v>1802</v>
      </c>
      <c r="D58" s="48" t="s">
        <v>25</v>
      </c>
      <c r="E58" s="19" t="s">
        <v>1803</v>
      </c>
      <c r="F58" s="48" t="s">
        <v>85</v>
      </c>
      <c r="G58" s="19">
        <v>55</v>
      </c>
      <c r="H58" s="19">
        <v>50</v>
      </c>
      <c r="I58" s="62">
        <f t="shared" si="0"/>
        <v>105</v>
      </c>
      <c r="J58" s="48" t="s">
        <v>1932</v>
      </c>
      <c r="K58" s="48" t="s">
        <v>800</v>
      </c>
      <c r="L58" s="48" t="s">
        <v>740</v>
      </c>
      <c r="M58" s="48">
        <v>8723024558</v>
      </c>
      <c r="N58" s="48" t="s">
        <v>1142</v>
      </c>
      <c r="O58" s="48" t="s">
        <v>1143</v>
      </c>
      <c r="P58" s="49">
        <v>43727</v>
      </c>
      <c r="Q58" s="48" t="s">
        <v>77</v>
      </c>
      <c r="R58" s="48">
        <v>10</v>
      </c>
      <c r="S58" s="18" t="s">
        <v>233</v>
      </c>
      <c r="T58" s="18"/>
    </row>
    <row r="59" spans="1:20" x14ac:dyDescent="0.3">
      <c r="A59" s="4">
        <v>55</v>
      </c>
      <c r="B59" s="17" t="s">
        <v>62</v>
      </c>
      <c r="C59" s="48" t="s">
        <v>1804</v>
      </c>
      <c r="D59" s="48" t="s">
        <v>23</v>
      </c>
      <c r="E59" s="19" t="s">
        <v>1805</v>
      </c>
      <c r="F59" s="48" t="s">
        <v>80</v>
      </c>
      <c r="G59" s="19">
        <v>34</v>
      </c>
      <c r="H59" s="19">
        <v>27</v>
      </c>
      <c r="I59" s="62">
        <f t="shared" si="0"/>
        <v>61</v>
      </c>
      <c r="J59" s="48" t="s">
        <v>1933</v>
      </c>
      <c r="K59" s="48" t="s">
        <v>302</v>
      </c>
      <c r="L59" s="48" t="s">
        <v>303</v>
      </c>
      <c r="M59" s="48">
        <v>8486172209</v>
      </c>
      <c r="N59" s="48" t="s">
        <v>304</v>
      </c>
      <c r="O59" s="48">
        <v>7896358591</v>
      </c>
      <c r="P59" s="49">
        <v>43727</v>
      </c>
      <c r="Q59" s="48" t="s">
        <v>77</v>
      </c>
      <c r="R59" s="48">
        <v>4</v>
      </c>
      <c r="S59" s="18" t="s">
        <v>233</v>
      </c>
      <c r="T59" s="18"/>
    </row>
    <row r="60" spans="1:20" x14ac:dyDescent="0.3">
      <c r="A60" s="4">
        <v>56</v>
      </c>
      <c r="B60" s="17" t="s">
        <v>63</v>
      </c>
      <c r="C60" s="48" t="s">
        <v>1806</v>
      </c>
      <c r="D60" s="48" t="s">
        <v>25</v>
      </c>
      <c r="E60" s="19" t="s">
        <v>1807</v>
      </c>
      <c r="F60" s="48" t="s">
        <v>85</v>
      </c>
      <c r="G60" s="19">
        <v>45</v>
      </c>
      <c r="H60" s="19">
        <v>38</v>
      </c>
      <c r="I60" s="62">
        <f t="shared" si="0"/>
        <v>83</v>
      </c>
      <c r="J60" s="48" t="s">
        <v>1934</v>
      </c>
      <c r="K60" s="48" t="s">
        <v>426</v>
      </c>
      <c r="L60" s="48" t="s">
        <v>427</v>
      </c>
      <c r="M60" s="48">
        <v>8876666162</v>
      </c>
      <c r="N60" s="48" t="s">
        <v>1353</v>
      </c>
      <c r="O60" s="48" t="s">
        <v>1935</v>
      </c>
      <c r="P60" s="49">
        <v>43727</v>
      </c>
      <c r="Q60" s="48" t="s">
        <v>77</v>
      </c>
      <c r="R60" s="48">
        <v>28</v>
      </c>
      <c r="S60" s="18" t="s">
        <v>238</v>
      </c>
      <c r="T60" s="18"/>
    </row>
    <row r="61" spans="1:20" x14ac:dyDescent="0.3">
      <c r="A61" s="4">
        <v>57</v>
      </c>
      <c r="B61" s="17" t="s">
        <v>63</v>
      </c>
      <c r="C61" s="48" t="s">
        <v>1808</v>
      </c>
      <c r="D61" s="48" t="s">
        <v>25</v>
      </c>
      <c r="E61" s="19" t="s">
        <v>1809</v>
      </c>
      <c r="F61" s="48" t="s">
        <v>85</v>
      </c>
      <c r="G61" s="19">
        <v>44</v>
      </c>
      <c r="H61" s="19">
        <v>45</v>
      </c>
      <c r="I61" s="62">
        <f t="shared" si="0"/>
        <v>89</v>
      </c>
      <c r="J61" s="48" t="s">
        <v>1936</v>
      </c>
      <c r="K61" s="48" t="s">
        <v>426</v>
      </c>
      <c r="L61" s="48" t="s">
        <v>427</v>
      </c>
      <c r="M61" s="48">
        <v>8876666162</v>
      </c>
      <c r="N61" s="48" t="s">
        <v>1681</v>
      </c>
      <c r="O61" s="48" t="s">
        <v>1937</v>
      </c>
      <c r="P61" s="49">
        <v>43727</v>
      </c>
      <c r="Q61" s="48" t="s">
        <v>77</v>
      </c>
      <c r="R61" s="48">
        <v>28</v>
      </c>
      <c r="S61" s="18" t="s">
        <v>238</v>
      </c>
      <c r="T61" s="18"/>
    </row>
    <row r="62" spans="1:20" x14ac:dyDescent="0.3">
      <c r="A62" s="4">
        <v>58</v>
      </c>
      <c r="B62" s="17" t="s">
        <v>62</v>
      </c>
      <c r="C62" s="48" t="s">
        <v>1810</v>
      </c>
      <c r="D62" s="48" t="s">
        <v>23</v>
      </c>
      <c r="E62" s="19" t="s">
        <v>1811</v>
      </c>
      <c r="F62" s="48" t="s">
        <v>96</v>
      </c>
      <c r="G62" s="19">
        <v>233</v>
      </c>
      <c r="H62" s="19">
        <v>261</v>
      </c>
      <c r="I62" s="62">
        <f t="shared" si="0"/>
        <v>494</v>
      </c>
      <c r="J62" s="48" t="s">
        <v>1938</v>
      </c>
      <c r="K62" s="48" t="s">
        <v>422</v>
      </c>
      <c r="L62" s="48" t="s">
        <v>443</v>
      </c>
      <c r="M62" s="48">
        <v>8876303387</v>
      </c>
      <c r="N62" s="48" t="s">
        <v>1939</v>
      </c>
      <c r="O62" s="48">
        <v>8822286152</v>
      </c>
      <c r="P62" s="49">
        <v>43728</v>
      </c>
      <c r="Q62" s="48" t="s">
        <v>232</v>
      </c>
      <c r="R62" s="48">
        <v>25</v>
      </c>
      <c r="S62" s="18" t="s">
        <v>233</v>
      </c>
      <c r="T62" s="18"/>
    </row>
    <row r="63" spans="1:20" x14ac:dyDescent="0.3">
      <c r="A63" s="4">
        <v>59</v>
      </c>
      <c r="B63" s="17" t="s">
        <v>63</v>
      </c>
      <c r="C63" s="58" t="s">
        <v>1812</v>
      </c>
      <c r="D63" s="58" t="s">
        <v>25</v>
      </c>
      <c r="E63" s="17" t="s">
        <v>1813</v>
      </c>
      <c r="F63" s="58" t="s">
        <v>85</v>
      </c>
      <c r="G63" s="17">
        <v>46</v>
      </c>
      <c r="H63" s="17">
        <v>34</v>
      </c>
      <c r="I63" s="62">
        <f t="shared" si="0"/>
        <v>80</v>
      </c>
      <c r="J63" s="58" t="s">
        <v>1940</v>
      </c>
      <c r="K63" s="58" t="s">
        <v>426</v>
      </c>
      <c r="L63" s="58" t="s">
        <v>427</v>
      </c>
      <c r="M63" s="58">
        <v>8876666162</v>
      </c>
      <c r="N63" s="58" t="s">
        <v>1941</v>
      </c>
      <c r="O63" s="58" t="s">
        <v>1940</v>
      </c>
      <c r="P63" s="49">
        <v>43728</v>
      </c>
      <c r="Q63" s="48" t="s">
        <v>232</v>
      </c>
      <c r="R63" s="48">
        <v>28</v>
      </c>
      <c r="S63" s="18" t="s">
        <v>238</v>
      </c>
      <c r="T63" s="18"/>
    </row>
    <row r="64" spans="1:20" x14ac:dyDescent="0.3">
      <c r="A64" s="4">
        <v>60</v>
      </c>
      <c r="B64" s="17" t="s">
        <v>63</v>
      </c>
      <c r="C64" s="48" t="s">
        <v>1814</v>
      </c>
      <c r="D64" s="48" t="s">
        <v>25</v>
      </c>
      <c r="E64" s="19" t="s">
        <v>1815</v>
      </c>
      <c r="F64" s="48" t="s">
        <v>85</v>
      </c>
      <c r="G64" s="19">
        <v>42</v>
      </c>
      <c r="H64" s="19">
        <v>40</v>
      </c>
      <c r="I64" s="62">
        <f t="shared" si="0"/>
        <v>82</v>
      </c>
      <c r="J64" s="48" t="s">
        <v>1942</v>
      </c>
      <c r="K64" s="48" t="s">
        <v>426</v>
      </c>
      <c r="L64" s="48" t="s">
        <v>427</v>
      </c>
      <c r="M64" s="48">
        <v>8876666162</v>
      </c>
      <c r="N64" s="48" t="s">
        <v>1943</v>
      </c>
      <c r="O64" s="48" t="s">
        <v>1937</v>
      </c>
      <c r="P64" s="49">
        <v>43728</v>
      </c>
      <c r="Q64" s="48" t="s">
        <v>232</v>
      </c>
      <c r="R64" s="48">
        <v>28</v>
      </c>
      <c r="S64" s="18" t="s">
        <v>238</v>
      </c>
      <c r="T64" s="18"/>
    </row>
    <row r="65" spans="1:20" x14ac:dyDescent="0.3">
      <c r="A65" s="4">
        <v>61</v>
      </c>
      <c r="B65" s="17" t="s">
        <v>62</v>
      </c>
      <c r="C65" s="48" t="s">
        <v>1810</v>
      </c>
      <c r="D65" s="48"/>
      <c r="E65" s="19" t="s">
        <v>1811</v>
      </c>
      <c r="F65" s="48" t="s">
        <v>96</v>
      </c>
      <c r="G65" s="19"/>
      <c r="H65" s="19"/>
      <c r="I65" s="62">
        <f t="shared" si="0"/>
        <v>0</v>
      </c>
      <c r="J65" s="48" t="s">
        <v>1938</v>
      </c>
      <c r="K65" s="48" t="s">
        <v>422</v>
      </c>
      <c r="L65" s="48" t="s">
        <v>443</v>
      </c>
      <c r="M65" s="48">
        <v>8876303387</v>
      </c>
      <c r="N65" s="48" t="s">
        <v>1939</v>
      </c>
      <c r="O65" s="48">
        <v>8822286152</v>
      </c>
      <c r="P65" s="49">
        <v>43729</v>
      </c>
      <c r="Q65" s="48" t="s">
        <v>239</v>
      </c>
      <c r="R65" s="48">
        <v>25</v>
      </c>
      <c r="S65" s="18" t="s">
        <v>233</v>
      </c>
      <c r="T65" s="18" t="s">
        <v>240</v>
      </c>
    </row>
    <row r="66" spans="1:20" x14ac:dyDescent="0.3">
      <c r="A66" s="4">
        <v>62</v>
      </c>
      <c r="B66" s="17" t="s">
        <v>63</v>
      </c>
      <c r="C66" s="48" t="s">
        <v>1816</v>
      </c>
      <c r="D66" s="48" t="s">
        <v>25</v>
      </c>
      <c r="E66" s="19" t="s">
        <v>1817</v>
      </c>
      <c r="F66" s="48" t="s">
        <v>85</v>
      </c>
      <c r="G66" s="19">
        <v>30</v>
      </c>
      <c r="H66" s="19">
        <v>32</v>
      </c>
      <c r="I66" s="62">
        <f t="shared" si="0"/>
        <v>62</v>
      </c>
      <c r="J66" s="48" t="s">
        <v>1944</v>
      </c>
      <c r="K66" s="48" t="s">
        <v>413</v>
      </c>
      <c r="L66" s="48" t="s">
        <v>414</v>
      </c>
      <c r="M66" s="48">
        <v>8876159793</v>
      </c>
      <c r="N66" s="48" t="s">
        <v>415</v>
      </c>
      <c r="O66" s="48" t="s">
        <v>416</v>
      </c>
      <c r="P66" s="49">
        <v>43729</v>
      </c>
      <c r="Q66" s="48" t="s">
        <v>239</v>
      </c>
      <c r="R66" s="48">
        <v>32</v>
      </c>
      <c r="S66" s="18" t="s">
        <v>238</v>
      </c>
      <c r="T66" s="18"/>
    </row>
    <row r="67" spans="1:20" x14ac:dyDescent="0.3">
      <c r="A67" s="4">
        <v>63</v>
      </c>
      <c r="B67" s="17" t="s">
        <v>63</v>
      </c>
      <c r="C67" s="48" t="s">
        <v>1818</v>
      </c>
      <c r="D67" s="48" t="s">
        <v>25</v>
      </c>
      <c r="E67" s="19" t="s">
        <v>1819</v>
      </c>
      <c r="F67" s="48" t="s">
        <v>85</v>
      </c>
      <c r="G67" s="19">
        <v>32</v>
      </c>
      <c r="H67" s="19">
        <v>22</v>
      </c>
      <c r="I67" s="62">
        <f t="shared" si="0"/>
        <v>54</v>
      </c>
      <c r="J67" s="48" t="s">
        <v>1945</v>
      </c>
      <c r="K67" s="48" t="s">
        <v>296</v>
      </c>
      <c r="L67" s="48" t="s">
        <v>297</v>
      </c>
      <c r="M67" s="48">
        <v>9401450471</v>
      </c>
      <c r="N67" s="48" t="s">
        <v>1946</v>
      </c>
      <c r="O67" s="48" t="s">
        <v>1947</v>
      </c>
      <c r="P67" s="49">
        <v>43729</v>
      </c>
      <c r="Q67" s="48" t="s">
        <v>239</v>
      </c>
      <c r="R67" s="48">
        <v>39</v>
      </c>
      <c r="S67" s="18" t="s">
        <v>238</v>
      </c>
      <c r="T67" s="18"/>
    </row>
    <row r="68" spans="1:20" x14ac:dyDescent="0.3">
      <c r="A68" s="4">
        <v>64</v>
      </c>
      <c r="B68" s="17" t="s">
        <v>62</v>
      </c>
      <c r="C68" s="48" t="s">
        <v>1810</v>
      </c>
      <c r="D68" s="48"/>
      <c r="E68" s="19" t="s">
        <v>1811</v>
      </c>
      <c r="F68" s="48" t="s">
        <v>96</v>
      </c>
      <c r="G68" s="19"/>
      <c r="H68" s="19"/>
      <c r="I68" s="62">
        <f t="shared" si="0"/>
        <v>0</v>
      </c>
      <c r="J68" s="48" t="s">
        <v>1938</v>
      </c>
      <c r="K68" s="48" t="s">
        <v>422</v>
      </c>
      <c r="L68" s="48" t="s">
        <v>443</v>
      </c>
      <c r="M68" s="48">
        <v>8876303387</v>
      </c>
      <c r="N68" s="48" t="s">
        <v>1939</v>
      </c>
      <c r="O68" s="48">
        <v>8822286152</v>
      </c>
      <c r="P68" s="49">
        <v>43729</v>
      </c>
      <c r="Q68" s="48" t="s">
        <v>239</v>
      </c>
      <c r="R68" s="48">
        <v>25</v>
      </c>
      <c r="S68" s="18" t="s">
        <v>233</v>
      </c>
      <c r="T68" s="18" t="s">
        <v>994</v>
      </c>
    </row>
    <row r="69" spans="1:20" x14ac:dyDescent="0.3">
      <c r="A69" s="4">
        <v>65</v>
      </c>
      <c r="B69" s="17"/>
      <c r="C69" s="48"/>
      <c r="D69" s="48"/>
      <c r="E69" s="19"/>
      <c r="F69" s="48"/>
      <c r="G69" s="19"/>
      <c r="H69" s="19"/>
      <c r="I69" s="62">
        <f t="shared" si="0"/>
        <v>0</v>
      </c>
      <c r="J69" s="48"/>
      <c r="K69" s="48"/>
      <c r="L69" s="48"/>
      <c r="M69" s="48"/>
      <c r="N69" s="48"/>
      <c r="O69" s="48"/>
      <c r="P69" s="49">
        <v>43730</v>
      </c>
      <c r="Q69" s="48" t="s">
        <v>258</v>
      </c>
      <c r="R69" s="48"/>
      <c r="S69" s="18"/>
      <c r="T69" s="18" t="s">
        <v>259</v>
      </c>
    </row>
    <row r="70" spans="1:20" x14ac:dyDescent="0.3">
      <c r="A70" s="4">
        <v>66</v>
      </c>
      <c r="B70" s="17" t="s">
        <v>62</v>
      </c>
      <c r="C70" s="48" t="s">
        <v>1820</v>
      </c>
      <c r="D70" s="48" t="s">
        <v>25</v>
      </c>
      <c r="E70" s="19" t="s">
        <v>1821</v>
      </c>
      <c r="F70" s="48" t="s">
        <v>85</v>
      </c>
      <c r="G70" s="19">
        <v>14</v>
      </c>
      <c r="H70" s="19">
        <v>8</v>
      </c>
      <c r="I70" s="62">
        <f t="shared" ref="I70:I133" si="1">SUM(G70:H70)</f>
        <v>22</v>
      </c>
      <c r="J70" s="48" t="s">
        <v>1948</v>
      </c>
      <c r="K70" s="48" t="s">
        <v>1071</v>
      </c>
      <c r="L70" s="48" t="s">
        <v>1072</v>
      </c>
      <c r="M70" s="48">
        <v>9854951924</v>
      </c>
      <c r="N70" s="48" t="s">
        <v>1073</v>
      </c>
      <c r="O70" s="48" t="s">
        <v>1949</v>
      </c>
      <c r="P70" s="49">
        <v>43731</v>
      </c>
      <c r="Q70" s="48" t="s">
        <v>74</v>
      </c>
      <c r="R70" s="48">
        <v>26</v>
      </c>
      <c r="S70" s="18" t="s">
        <v>233</v>
      </c>
      <c r="T70" s="18"/>
    </row>
    <row r="71" spans="1:20" x14ac:dyDescent="0.3">
      <c r="A71" s="4">
        <v>67</v>
      </c>
      <c r="B71" s="17" t="s">
        <v>63</v>
      </c>
      <c r="C71" s="48" t="s">
        <v>1822</v>
      </c>
      <c r="D71" s="48" t="s">
        <v>25</v>
      </c>
      <c r="E71" s="19" t="s">
        <v>1823</v>
      </c>
      <c r="F71" s="48" t="s">
        <v>85</v>
      </c>
      <c r="G71" s="19">
        <v>42</v>
      </c>
      <c r="H71" s="19">
        <v>36</v>
      </c>
      <c r="I71" s="62">
        <f t="shared" si="1"/>
        <v>78</v>
      </c>
      <c r="J71" s="48" t="s">
        <v>1950</v>
      </c>
      <c r="K71" s="48" t="s">
        <v>426</v>
      </c>
      <c r="L71" s="48" t="s">
        <v>427</v>
      </c>
      <c r="M71" s="48">
        <v>8876666162</v>
      </c>
      <c r="N71" s="48" t="s">
        <v>1951</v>
      </c>
      <c r="O71" s="48" t="s">
        <v>1930</v>
      </c>
      <c r="P71" s="49">
        <v>43731</v>
      </c>
      <c r="Q71" s="48" t="s">
        <v>74</v>
      </c>
      <c r="R71" s="48">
        <v>28</v>
      </c>
      <c r="S71" s="18" t="s">
        <v>238</v>
      </c>
      <c r="T71" s="18"/>
    </row>
    <row r="72" spans="1:20" x14ac:dyDescent="0.3">
      <c r="A72" s="4">
        <v>68</v>
      </c>
      <c r="B72" s="17" t="s">
        <v>63</v>
      </c>
      <c r="C72" s="48" t="s">
        <v>1824</v>
      </c>
      <c r="D72" s="48" t="s">
        <v>25</v>
      </c>
      <c r="E72" s="19" t="s">
        <v>1825</v>
      </c>
      <c r="F72" s="48" t="s">
        <v>85</v>
      </c>
      <c r="G72" s="19">
        <v>19</v>
      </c>
      <c r="H72" s="19">
        <v>18</v>
      </c>
      <c r="I72" s="62">
        <f t="shared" si="1"/>
        <v>37</v>
      </c>
      <c r="J72" s="48" t="s">
        <v>1952</v>
      </c>
      <c r="K72" s="48" t="s">
        <v>426</v>
      </c>
      <c r="L72" s="48" t="s">
        <v>427</v>
      </c>
      <c r="M72" s="48">
        <v>8876666162</v>
      </c>
      <c r="N72" s="48" t="s">
        <v>1953</v>
      </c>
      <c r="O72" s="48" t="s">
        <v>1930</v>
      </c>
      <c r="P72" s="49">
        <v>43731</v>
      </c>
      <c r="Q72" s="48" t="s">
        <v>74</v>
      </c>
      <c r="R72" s="48">
        <v>28</v>
      </c>
      <c r="S72" s="18" t="s">
        <v>238</v>
      </c>
      <c r="T72" s="18"/>
    </row>
    <row r="73" spans="1:20" x14ac:dyDescent="0.3">
      <c r="A73" s="4">
        <v>69</v>
      </c>
      <c r="B73" s="17" t="s">
        <v>63</v>
      </c>
      <c r="C73" s="18" t="s">
        <v>1826</v>
      </c>
      <c r="D73" s="18" t="s">
        <v>25</v>
      </c>
      <c r="E73" s="19" t="s">
        <v>1827</v>
      </c>
      <c r="F73" s="18" t="s">
        <v>85</v>
      </c>
      <c r="G73" s="19">
        <v>20</v>
      </c>
      <c r="H73" s="19">
        <v>21</v>
      </c>
      <c r="I73" s="62">
        <f t="shared" si="1"/>
        <v>41</v>
      </c>
      <c r="J73" s="18" t="s">
        <v>1954</v>
      </c>
      <c r="K73" s="18" t="s">
        <v>426</v>
      </c>
      <c r="L73" s="18" t="s">
        <v>427</v>
      </c>
      <c r="M73" s="18">
        <v>8876666162</v>
      </c>
      <c r="N73" s="18" t="s">
        <v>1955</v>
      </c>
      <c r="O73" s="18" t="s">
        <v>429</v>
      </c>
      <c r="P73" s="24">
        <v>43731</v>
      </c>
      <c r="Q73" s="18" t="s">
        <v>74</v>
      </c>
      <c r="R73" s="18">
        <v>28</v>
      </c>
      <c r="S73" s="18" t="s">
        <v>238</v>
      </c>
      <c r="T73" s="18"/>
    </row>
    <row r="74" spans="1:20" x14ac:dyDescent="0.3">
      <c r="A74" s="4">
        <v>70</v>
      </c>
      <c r="B74" s="17" t="s">
        <v>62</v>
      </c>
      <c r="C74" s="18" t="s">
        <v>1828</v>
      </c>
      <c r="D74" s="18" t="s">
        <v>23</v>
      </c>
      <c r="E74" s="19" t="s">
        <v>1829</v>
      </c>
      <c r="F74" s="18" t="s">
        <v>80</v>
      </c>
      <c r="G74" s="19">
        <v>17</v>
      </c>
      <c r="H74" s="19">
        <v>23</v>
      </c>
      <c r="I74" s="62">
        <f t="shared" si="1"/>
        <v>40</v>
      </c>
      <c r="J74" s="18" t="s">
        <v>1956</v>
      </c>
      <c r="K74" s="18" t="s">
        <v>769</v>
      </c>
      <c r="L74" s="18" t="s">
        <v>770</v>
      </c>
      <c r="M74" s="18">
        <v>7399803578</v>
      </c>
      <c r="N74" s="18" t="s">
        <v>771</v>
      </c>
      <c r="O74" s="18">
        <v>9859179347</v>
      </c>
      <c r="P74" s="24">
        <v>43732</v>
      </c>
      <c r="Q74" s="18" t="s">
        <v>75</v>
      </c>
      <c r="R74" s="18">
        <v>26</v>
      </c>
      <c r="S74" s="18" t="s">
        <v>233</v>
      </c>
      <c r="T74" s="18"/>
    </row>
    <row r="75" spans="1:20" ht="33" x14ac:dyDescent="0.3">
      <c r="A75" s="4">
        <v>71</v>
      </c>
      <c r="B75" s="17" t="s">
        <v>62</v>
      </c>
      <c r="C75" s="18" t="s">
        <v>1830</v>
      </c>
      <c r="D75" s="18" t="s">
        <v>23</v>
      </c>
      <c r="E75" s="19" t="s">
        <v>1831</v>
      </c>
      <c r="F75" s="18" t="s">
        <v>80</v>
      </c>
      <c r="G75" s="19">
        <v>27</v>
      </c>
      <c r="H75" s="19">
        <v>41</v>
      </c>
      <c r="I75" s="62">
        <f t="shared" si="1"/>
        <v>68</v>
      </c>
      <c r="J75" s="18" t="s">
        <v>1957</v>
      </c>
      <c r="K75" s="18" t="s">
        <v>769</v>
      </c>
      <c r="L75" s="18" t="s">
        <v>770</v>
      </c>
      <c r="M75" s="18">
        <v>7399803578</v>
      </c>
      <c r="N75" s="18" t="s">
        <v>1958</v>
      </c>
      <c r="O75" s="18">
        <v>7896547738</v>
      </c>
      <c r="P75" s="24">
        <v>43732</v>
      </c>
      <c r="Q75" s="18" t="s">
        <v>75</v>
      </c>
      <c r="R75" s="18">
        <v>26</v>
      </c>
      <c r="S75" s="18" t="s">
        <v>233</v>
      </c>
      <c r="T75" s="18"/>
    </row>
    <row r="76" spans="1:20" x14ac:dyDescent="0.3">
      <c r="A76" s="4">
        <v>72</v>
      </c>
      <c r="B76" s="17" t="s">
        <v>63</v>
      </c>
      <c r="C76" s="18" t="s">
        <v>1832</v>
      </c>
      <c r="D76" s="18" t="s">
        <v>25</v>
      </c>
      <c r="E76" s="19" t="s">
        <v>1833</v>
      </c>
      <c r="F76" s="18" t="s">
        <v>85</v>
      </c>
      <c r="G76" s="19">
        <v>34</v>
      </c>
      <c r="H76" s="19">
        <v>30</v>
      </c>
      <c r="I76" s="62">
        <f t="shared" si="1"/>
        <v>64</v>
      </c>
      <c r="J76" s="18" t="s">
        <v>1959</v>
      </c>
      <c r="K76" s="18" t="s">
        <v>426</v>
      </c>
      <c r="L76" s="18" t="s">
        <v>427</v>
      </c>
      <c r="M76" s="18">
        <v>8876666162</v>
      </c>
      <c r="N76" s="18" t="s">
        <v>1960</v>
      </c>
      <c r="O76" s="18" t="s">
        <v>1961</v>
      </c>
      <c r="P76" s="24">
        <v>43732</v>
      </c>
      <c r="Q76" s="18" t="s">
        <v>75</v>
      </c>
      <c r="R76" s="18">
        <v>28</v>
      </c>
      <c r="S76" s="18" t="s">
        <v>238</v>
      </c>
      <c r="T76" s="18"/>
    </row>
    <row r="77" spans="1:20" x14ac:dyDescent="0.3">
      <c r="A77" s="4">
        <v>73</v>
      </c>
      <c r="B77" s="17" t="s">
        <v>63</v>
      </c>
      <c r="C77" s="18" t="s">
        <v>1834</v>
      </c>
      <c r="D77" s="18" t="s">
        <v>25</v>
      </c>
      <c r="E77" s="19" t="s">
        <v>1835</v>
      </c>
      <c r="F77" s="18" t="s">
        <v>85</v>
      </c>
      <c r="G77" s="19">
        <v>40</v>
      </c>
      <c r="H77" s="19">
        <v>43</v>
      </c>
      <c r="I77" s="62">
        <f t="shared" si="1"/>
        <v>83</v>
      </c>
      <c r="J77" s="18" t="s">
        <v>1962</v>
      </c>
      <c r="K77" s="18" t="s">
        <v>426</v>
      </c>
      <c r="L77" s="18" t="s">
        <v>427</v>
      </c>
      <c r="M77" s="18">
        <v>8876666162</v>
      </c>
      <c r="N77" s="18" t="s">
        <v>1963</v>
      </c>
      <c r="O77" s="18" t="s">
        <v>1961</v>
      </c>
      <c r="P77" s="24">
        <v>43732</v>
      </c>
      <c r="Q77" s="18" t="s">
        <v>75</v>
      </c>
      <c r="R77" s="18">
        <v>28</v>
      </c>
      <c r="S77" s="18" t="s">
        <v>238</v>
      </c>
      <c r="T77" s="18"/>
    </row>
    <row r="78" spans="1:20" x14ac:dyDescent="0.3">
      <c r="A78" s="4">
        <v>74</v>
      </c>
      <c r="B78" s="17" t="s">
        <v>62</v>
      </c>
      <c r="C78" s="18" t="s">
        <v>1836</v>
      </c>
      <c r="D78" s="18" t="s">
        <v>25</v>
      </c>
      <c r="E78" s="19" t="s">
        <v>1837</v>
      </c>
      <c r="F78" s="18" t="s">
        <v>85</v>
      </c>
      <c r="G78" s="19">
        <v>33</v>
      </c>
      <c r="H78" s="19">
        <v>37</v>
      </c>
      <c r="I78" s="62">
        <f t="shared" si="1"/>
        <v>70</v>
      </c>
      <c r="J78" s="18" t="s">
        <v>1964</v>
      </c>
      <c r="K78" s="18" t="s">
        <v>388</v>
      </c>
      <c r="L78" s="18" t="s">
        <v>389</v>
      </c>
      <c r="M78" s="18">
        <v>7399557671</v>
      </c>
      <c r="N78" s="18" t="s">
        <v>1965</v>
      </c>
      <c r="O78" s="18" t="s">
        <v>1966</v>
      </c>
      <c r="P78" s="24">
        <v>43733</v>
      </c>
      <c r="Q78" s="18" t="s">
        <v>76</v>
      </c>
      <c r="R78" s="18">
        <v>35</v>
      </c>
      <c r="S78" s="18" t="s">
        <v>233</v>
      </c>
      <c r="T78" s="18"/>
    </row>
    <row r="79" spans="1:20" x14ac:dyDescent="0.3">
      <c r="A79" s="4">
        <v>75</v>
      </c>
      <c r="B79" s="17" t="s">
        <v>62</v>
      </c>
      <c r="C79" s="18" t="s">
        <v>1838</v>
      </c>
      <c r="D79" s="18" t="s">
        <v>25</v>
      </c>
      <c r="E79" s="19" t="s">
        <v>1839</v>
      </c>
      <c r="F79" s="18" t="s">
        <v>85</v>
      </c>
      <c r="G79" s="19">
        <v>19</v>
      </c>
      <c r="H79" s="19">
        <v>22</v>
      </c>
      <c r="I79" s="62">
        <f t="shared" si="1"/>
        <v>41</v>
      </c>
      <c r="J79" s="18" t="s">
        <v>1967</v>
      </c>
      <c r="K79" s="18" t="s">
        <v>1071</v>
      </c>
      <c r="L79" s="18" t="s">
        <v>1072</v>
      </c>
      <c r="M79" s="18">
        <v>9854951924</v>
      </c>
      <c r="N79" s="18" t="s">
        <v>1968</v>
      </c>
      <c r="O79" s="18" t="s">
        <v>676</v>
      </c>
      <c r="P79" s="24">
        <v>43733</v>
      </c>
      <c r="Q79" s="18" t="s">
        <v>76</v>
      </c>
      <c r="R79" s="18">
        <v>26</v>
      </c>
      <c r="S79" s="18" t="s">
        <v>233</v>
      </c>
      <c r="T79" s="18"/>
    </row>
    <row r="80" spans="1:20" x14ac:dyDescent="0.3">
      <c r="A80" s="4">
        <v>76</v>
      </c>
      <c r="B80" s="17" t="s">
        <v>63</v>
      </c>
      <c r="C80" s="18" t="s">
        <v>1840</v>
      </c>
      <c r="D80" s="18" t="s">
        <v>25</v>
      </c>
      <c r="E80" s="19" t="s">
        <v>1841</v>
      </c>
      <c r="F80" s="18" t="s">
        <v>85</v>
      </c>
      <c r="G80" s="19">
        <v>47</v>
      </c>
      <c r="H80" s="19">
        <v>44</v>
      </c>
      <c r="I80" s="62">
        <f t="shared" si="1"/>
        <v>91</v>
      </c>
      <c r="J80" s="18" t="s">
        <v>1969</v>
      </c>
      <c r="K80" s="18" t="s">
        <v>426</v>
      </c>
      <c r="L80" s="18" t="s">
        <v>427</v>
      </c>
      <c r="M80" s="18">
        <v>8876666162</v>
      </c>
      <c r="N80" s="18" t="s">
        <v>1970</v>
      </c>
      <c r="O80" s="18" t="s">
        <v>1969</v>
      </c>
      <c r="P80" s="24">
        <v>43733</v>
      </c>
      <c r="Q80" s="18" t="s">
        <v>76</v>
      </c>
      <c r="R80" s="18">
        <v>28</v>
      </c>
      <c r="S80" s="18" t="s">
        <v>238</v>
      </c>
      <c r="T80" s="18"/>
    </row>
    <row r="81" spans="1:20" x14ac:dyDescent="0.3">
      <c r="A81" s="4">
        <v>77</v>
      </c>
      <c r="B81" s="17" t="s">
        <v>63</v>
      </c>
      <c r="C81" s="18" t="s">
        <v>1842</v>
      </c>
      <c r="D81" s="18" t="s">
        <v>25</v>
      </c>
      <c r="E81" s="19" t="s">
        <v>1843</v>
      </c>
      <c r="F81" s="18" t="s">
        <v>85</v>
      </c>
      <c r="G81" s="19">
        <v>51</v>
      </c>
      <c r="H81" s="19">
        <v>42</v>
      </c>
      <c r="I81" s="62">
        <f t="shared" si="1"/>
        <v>93</v>
      </c>
      <c r="J81" s="18" t="s">
        <v>1971</v>
      </c>
      <c r="K81" s="18" t="s">
        <v>426</v>
      </c>
      <c r="L81" s="18" t="s">
        <v>423</v>
      </c>
      <c r="M81" s="18">
        <v>9613245244</v>
      </c>
      <c r="N81" s="18" t="s">
        <v>1963</v>
      </c>
      <c r="O81" s="18" t="s">
        <v>1961</v>
      </c>
      <c r="P81" s="24">
        <v>43733</v>
      </c>
      <c r="Q81" s="18" t="s">
        <v>76</v>
      </c>
      <c r="R81" s="18">
        <v>28</v>
      </c>
      <c r="S81" s="18" t="s">
        <v>238</v>
      </c>
      <c r="T81" s="18"/>
    </row>
    <row r="82" spans="1:20" x14ac:dyDescent="0.3">
      <c r="A82" s="4">
        <v>78</v>
      </c>
      <c r="B82" s="17" t="s">
        <v>62</v>
      </c>
      <c r="C82" s="18" t="s">
        <v>1844</v>
      </c>
      <c r="D82" s="18" t="s">
        <v>25</v>
      </c>
      <c r="E82" s="19" t="s">
        <v>1845</v>
      </c>
      <c r="F82" s="18" t="s">
        <v>85</v>
      </c>
      <c r="G82" s="19">
        <v>65</v>
      </c>
      <c r="H82" s="19">
        <v>79</v>
      </c>
      <c r="I82" s="62">
        <f t="shared" si="1"/>
        <v>144</v>
      </c>
      <c r="J82" s="18" t="s">
        <v>1972</v>
      </c>
      <c r="K82" s="18" t="s">
        <v>261</v>
      </c>
      <c r="L82" s="18" t="s">
        <v>230</v>
      </c>
      <c r="M82" s="18" t="s">
        <v>282</v>
      </c>
      <c r="N82" s="18" t="s">
        <v>984</v>
      </c>
      <c r="O82" s="18" t="s">
        <v>1973</v>
      </c>
      <c r="P82" s="24">
        <v>43734</v>
      </c>
      <c r="Q82" s="18" t="s">
        <v>77</v>
      </c>
      <c r="R82" s="18">
        <v>22</v>
      </c>
      <c r="S82" s="18" t="s">
        <v>233</v>
      </c>
      <c r="T82" s="18"/>
    </row>
    <row r="83" spans="1:20" x14ac:dyDescent="0.3">
      <c r="A83" s="4">
        <v>79</v>
      </c>
      <c r="B83" s="17" t="s">
        <v>63</v>
      </c>
      <c r="C83" s="18" t="s">
        <v>1846</v>
      </c>
      <c r="D83" s="18" t="s">
        <v>25</v>
      </c>
      <c r="E83" s="19" t="s">
        <v>1847</v>
      </c>
      <c r="F83" s="18" t="s">
        <v>85</v>
      </c>
      <c r="G83" s="19">
        <v>28</v>
      </c>
      <c r="H83" s="19">
        <v>33</v>
      </c>
      <c r="I83" s="62">
        <f t="shared" si="1"/>
        <v>61</v>
      </c>
      <c r="J83" s="18" t="s">
        <v>1974</v>
      </c>
      <c r="K83" s="18" t="s">
        <v>426</v>
      </c>
      <c r="L83" s="18" t="s">
        <v>423</v>
      </c>
      <c r="M83" s="18">
        <v>9613245244</v>
      </c>
      <c r="N83" s="18" t="s">
        <v>1975</v>
      </c>
      <c r="O83" s="18" t="s">
        <v>440</v>
      </c>
      <c r="P83" s="24">
        <v>43734</v>
      </c>
      <c r="Q83" s="18" t="s">
        <v>77</v>
      </c>
      <c r="R83" s="18">
        <v>28</v>
      </c>
      <c r="S83" s="18" t="s">
        <v>238</v>
      </c>
      <c r="T83" s="18"/>
    </row>
    <row r="84" spans="1:20" x14ac:dyDescent="0.3">
      <c r="A84" s="4">
        <v>80</v>
      </c>
      <c r="B84" s="17" t="s">
        <v>63</v>
      </c>
      <c r="C84" s="18" t="s">
        <v>1848</v>
      </c>
      <c r="D84" s="18" t="s">
        <v>25</v>
      </c>
      <c r="E84" s="19" t="s">
        <v>1849</v>
      </c>
      <c r="F84" s="18" t="s">
        <v>85</v>
      </c>
      <c r="G84" s="19">
        <v>34</v>
      </c>
      <c r="H84" s="19">
        <v>43</v>
      </c>
      <c r="I84" s="62">
        <f t="shared" si="1"/>
        <v>77</v>
      </c>
      <c r="J84" s="18" t="s">
        <v>1976</v>
      </c>
      <c r="K84" s="18" t="s">
        <v>426</v>
      </c>
      <c r="L84" s="18" t="s">
        <v>423</v>
      </c>
      <c r="M84" s="18">
        <v>9613245244</v>
      </c>
      <c r="N84" s="18" t="s">
        <v>1975</v>
      </c>
      <c r="O84" s="18" t="s">
        <v>440</v>
      </c>
      <c r="P84" s="24">
        <v>43734</v>
      </c>
      <c r="Q84" s="18" t="s">
        <v>77</v>
      </c>
      <c r="R84" s="18">
        <v>28</v>
      </c>
      <c r="S84" s="18" t="s">
        <v>238</v>
      </c>
      <c r="T84" s="18"/>
    </row>
    <row r="85" spans="1:20" ht="33" x14ac:dyDescent="0.3">
      <c r="A85" s="4">
        <v>81</v>
      </c>
      <c r="B85" s="17" t="s">
        <v>62</v>
      </c>
      <c r="C85" s="18" t="s">
        <v>1850</v>
      </c>
      <c r="D85" s="18" t="s">
        <v>25</v>
      </c>
      <c r="E85" s="19" t="s">
        <v>1851</v>
      </c>
      <c r="F85" s="18" t="s">
        <v>85</v>
      </c>
      <c r="G85" s="19">
        <v>115</v>
      </c>
      <c r="H85" s="19">
        <v>105</v>
      </c>
      <c r="I85" s="62">
        <f t="shared" si="1"/>
        <v>220</v>
      </c>
      <c r="J85" s="18" t="s">
        <v>1977</v>
      </c>
      <c r="K85" s="18" t="s">
        <v>261</v>
      </c>
      <c r="L85" s="18" t="s">
        <v>230</v>
      </c>
      <c r="M85" s="18" t="s">
        <v>282</v>
      </c>
      <c r="N85" s="18" t="s">
        <v>1339</v>
      </c>
      <c r="O85" s="18" t="s">
        <v>1978</v>
      </c>
      <c r="P85" s="24">
        <v>43735</v>
      </c>
      <c r="Q85" s="18" t="s">
        <v>232</v>
      </c>
      <c r="R85" s="18">
        <v>22</v>
      </c>
      <c r="S85" s="18" t="s">
        <v>233</v>
      </c>
      <c r="T85" s="18"/>
    </row>
    <row r="86" spans="1:20" x14ac:dyDescent="0.3">
      <c r="A86" s="4">
        <v>82</v>
      </c>
      <c r="B86" s="17" t="s">
        <v>63</v>
      </c>
      <c r="C86" s="18" t="s">
        <v>1852</v>
      </c>
      <c r="D86" s="18" t="s">
        <v>25</v>
      </c>
      <c r="E86" s="19" t="s">
        <v>1853</v>
      </c>
      <c r="F86" s="18" t="s">
        <v>85</v>
      </c>
      <c r="G86" s="19">
        <v>21</v>
      </c>
      <c r="H86" s="19">
        <v>25</v>
      </c>
      <c r="I86" s="62">
        <f t="shared" si="1"/>
        <v>46</v>
      </c>
      <c r="J86" s="18" t="s">
        <v>1979</v>
      </c>
      <c r="K86" s="18" t="s">
        <v>426</v>
      </c>
      <c r="L86" s="18" t="s">
        <v>423</v>
      </c>
      <c r="M86" s="18">
        <v>9613245244</v>
      </c>
      <c r="N86" s="18" t="s">
        <v>1980</v>
      </c>
      <c r="O86" s="18" t="s">
        <v>1981</v>
      </c>
      <c r="P86" s="24">
        <v>43735</v>
      </c>
      <c r="Q86" s="18" t="s">
        <v>232</v>
      </c>
      <c r="R86" s="18">
        <v>28</v>
      </c>
      <c r="S86" s="18" t="s">
        <v>238</v>
      </c>
      <c r="T86" s="18"/>
    </row>
    <row r="87" spans="1:20" x14ac:dyDescent="0.3">
      <c r="A87" s="4">
        <v>83</v>
      </c>
      <c r="B87" s="17" t="s">
        <v>63</v>
      </c>
      <c r="C87" s="18" t="s">
        <v>1854</v>
      </c>
      <c r="D87" s="18" t="s">
        <v>25</v>
      </c>
      <c r="E87" s="19" t="s">
        <v>1855</v>
      </c>
      <c r="F87" s="18" t="s">
        <v>85</v>
      </c>
      <c r="G87" s="19">
        <v>18</v>
      </c>
      <c r="H87" s="19">
        <v>35</v>
      </c>
      <c r="I87" s="62">
        <f t="shared" si="1"/>
        <v>53</v>
      </c>
      <c r="J87" s="18" t="s">
        <v>1982</v>
      </c>
      <c r="K87" s="18" t="s">
        <v>426</v>
      </c>
      <c r="L87" s="18" t="s">
        <v>423</v>
      </c>
      <c r="M87" s="18">
        <v>9613245244</v>
      </c>
      <c r="N87" s="18" t="s">
        <v>1980</v>
      </c>
      <c r="O87" s="18" t="s">
        <v>1981</v>
      </c>
      <c r="P87" s="24">
        <v>43735</v>
      </c>
      <c r="Q87" s="18" t="s">
        <v>232</v>
      </c>
      <c r="R87" s="18">
        <v>28</v>
      </c>
      <c r="S87" s="18" t="s">
        <v>238</v>
      </c>
      <c r="T87" s="18"/>
    </row>
    <row r="88" spans="1:20" x14ac:dyDescent="0.3">
      <c r="A88" s="4">
        <v>84</v>
      </c>
      <c r="B88" s="17" t="s">
        <v>63</v>
      </c>
      <c r="C88" s="18" t="s">
        <v>1856</v>
      </c>
      <c r="D88" s="18" t="s">
        <v>25</v>
      </c>
      <c r="E88" s="19" t="s">
        <v>1857</v>
      </c>
      <c r="F88" s="18" t="s">
        <v>85</v>
      </c>
      <c r="G88" s="19">
        <v>27</v>
      </c>
      <c r="H88" s="19">
        <v>23</v>
      </c>
      <c r="I88" s="62">
        <f t="shared" si="1"/>
        <v>50</v>
      </c>
      <c r="J88" s="18" t="s">
        <v>1983</v>
      </c>
      <c r="K88" s="18" t="s">
        <v>426</v>
      </c>
      <c r="L88" s="18" t="s">
        <v>423</v>
      </c>
      <c r="M88" s="18">
        <v>9613245244</v>
      </c>
      <c r="N88" s="18"/>
      <c r="O88" s="18" t="s">
        <v>1981</v>
      </c>
      <c r="P88" s="24">
        <v>43735</v>
      </c>
      <c r="Q88" s="18" t="s">
        <v>232</v>
      </c>
      <c r="R88" s="18">
        <v>28</v>
      </c>
      <c r="S88" s="18" t="s">
        <v>238</v>
      </c>
      <c r="T88" s="18"/>
    </row>
    <row r="89" spans="1:20" x14ac:dyDescent="0.3">
      <c r="A89" s="4">
        <v>85</v>
      </c>
      <c r="B89" s="17"/>
      <c r="C89" s="18" t="s">
        <v>453</v>
      </c>
      <c r="D89" s="18"/>
      <c r="E89" s="19"/>
      <c r="F89" s="18"/>
      <c r="G89" s="19"/>
      <c r="H89" s="19"/>
      <c r="I89" s="62">
        <f t="shared" si="1"/>
        <v>0</v>
      </c>
      <c r="J89" s="18"/>
      <c r="K89" s="18"/>
      <c r="L89" s="18"/>
      <c r="M89" s="18"/>
      <c r="N89" s="18"/>
      <c r="O89" s="18"/>
      <c r="P89" s="24">
        <v>43736</v>
      </c>
      <c r="Q89" s="18" t="s">
        <v>239</v>
      </c>
      <c r="R89" s="18"/>
      <c r="S89" s="18"/>
      <c r="T89" s="18"/>
    </row>
    <row r="90" spans="1:20" x14ac:dyDescent="0.3">
      <c r="A90" s="4">
        <v>86</v>
      </c>
      <c r="B90" s="17"/>
      <c r="C90" s="18"/>
      <c r="D90" s="18"/>
      <c r="E90" s="19"/>
      <c r="F90" s="18"/>
      <c r="G90" s="19"/>
      <c r="H90" s="19"/>
      <c r="I90" s="62">
        <f t="shared" si="1"/>
        <v>0</v>
      </c>
      <c r="J90" s="18"/>
      <c r="K90" s="18"/>
      <c r="L90" s="18"/>
      <c r="M90" s="18"/>
      <c r="N90" s="18"/>
      <c r="O90" s="18"/>
      <c r="P90" s="24">
        <v>43737</v>
      </c>
      <c r="Q90" s="18" t="s">
        <v>258</v>
      </c>
      <c r="R90" s="18"/>
      <c r="S90" s="18"/>
      <c r="T90" s="18" t="s">
        <v>259</v>
      </c>
    </row>
    <row r="91" spans="1:20" x14ac:dyDescent="0.3">
      <c r="A91" s="4">
        <v>87</v>
      </c>
      <c r="B91" s="17" t="s">
        <v>62</v>
      </c>
      <c r="C91" s="18" t="s">
        <v>1858</v>
      </c>
      <c r="D91" s="18" t="s">
        <v>25</v>
      </c>
      <c r="E91" s="19" t="s">
        <v>1859</v>
      </c>
      <c r="F91" s="18" t="s">
        <v>85</v>
      </c>
      <c r="G91" s="19">
        <v>19</v>
      </c>
      <c r="H91" s="19">
        <v>25</v>
      </c>
      <c r="I91" s="62">
        <f t="shared" si="1"/>
        <v>44</v>
      </c>
      <c r="J91" s="18" t="s">
        <v>1984</v>
      </c>
      <c r="K91" s="18" t="s">
        <v>1478</v>
      </c>
      <c r="L91" s="18" t="s">
        <v>1479</v>
      </c>
      <c r="M91" s="18">
        <v>9854621096</v>
      </c>
      <c r="N91" s="18" t="s">
        <v>1985</v>
      </c>
      <c r="O91" s="18" t="s">
        <v>1503</v>
      </c>
      <c r="P91" s="24">
        <v>43738</v>
      </c>
      <c r="Q91" s="18" t="s">
        <v>74</v>
      </c>
      <c r="R91" s="18">
        <v>18</v>
      </c>
      <c r="S91" s="18" t="s">
        <v>233</v>
      </c>
      <c r="T91" s="18"/>
    </row>
    <row r="92" spans="1:20" x14ac:dyDescent="0.3">
      <c r="A92" s="4">
        <v>88</v>
      </c>
      <c r="B92" s="17" t="s">
        <v>62</v>
      </c>
      <c r="C92" s="18" t="s">
        <v>1860</v>
      </c>
      <c r="D92" s="18" t="s">
        <v>25</v>
      </c>
      <c r="E92" s="19" t="s">
        <v>1861</v>
      </c>
      <c r="F92" s="18" t="s">
        <v>85</v>
      </c>
      <c r="G92" s="19">
        <v>43</v>
      </c>
      <c r="H92" s="19">
        <v>39</v>
      </c>
      <c r="I92" s="62">
        <f t="shared" si="1"/>
        <v>82</v>
      </c>
      <c r="J92" s="18" t="s">
        <v>1986</v>
      </c>
      <c r="K92" s="18" t="s">
        <v>442</v>
      </c>
      <c r="L92" s="18" t="s">
        <v>443</v>
      </c>
      <c r="M92" s="18">
        <v>8876303387</v>
      </c>
      <c r="N92" s="18" t="s">
        <v>793</v>
      </c>
      <c r="O92" s="18" t="s">
        <v>1987</v>
      </c>
      <c r="P92" s="24">
        <v>43738</v>
      </c>
      <c r="Q92" s="18" t="s">
        <v>74</v>
      </c>
      <c r="R92" s="18">
        <v>25</v>
      </c>
      <c r="S92" s="18" t="s">
        <v>233</v>
      </c>
      <c r="T92" s="18"/>
    </row>
    <row r="93" spans="1:20" x14ac:dyDescent="0.3">
      <c r="A93" s="4">
        <v>89</v>
      </c>
      <c r="B93" s="17" t="s">
        <v>63</v>
      </c>
      <c r="C93" s="18" t="s">
        <v>1862</v>
      </c>
      <c r="D93" s="18" t="s">
        <v>25</v>
      </c>
      <c r="E93" s="19">
        <v>18287030125</v>
      </c>
      <c r="F93" s="18" t="s">
        <v>85</v>
      </c>
      <c r="G93" s="19">
        <v>19</v>
      </c>
      <c r="H93" s="19">
        <v>19</v>
      </c>
      <c r="I93" s="62">
        <f t="shared" si="1"/>
        <v>38</v>
      </c>
      <c r="J93" s="18" t="s">
        <v>1988</v>
      </c>
      <c r="K93" s="18" t="s">
        <v>361</v>
      </c>
      <c r="L93" s="18" t="s">
        <v>699</v>
      </c>
      <c r="M93" s="18">
        <v>8473801811</v>
      </c>
      <c r="N93" s="18" t="s">
        <v>1989</v>
      </c>
      <c r="O93" s="18" t="s">
        <v>1990</v>
      </c>
      <c r="P93" s="24">
        <v>43738</v>
      </c>
      <c r="Q93" s="18" t="s">
        <v>74</v>
      </c>
      <c r="R93" s="18">
        <v>32</v>
      </c>
      <c r="S93" s="18" t="s">
        <v>238</v>
      </c>
      <c r="T93" s="18"/>
    </row>
    <row r="94" spans="1:20" x14ac:dyDescent="0.3">
      <c r="A94" s="4">
        <v>90</v>
      </c>
      <c r="B94" s="17" t="s">
        <v>63</v>
      </c>
      <c r="C94" s="18" t="s">
        <v>1863</v>
      </c>
      <c r="D94" s="18" t="s">
        <v>25</v>
      </c>
      <c r="E94" s="19">
        <v>18287030126</v>
      </c>
      <c r="F94" s="18" t="s">
        <v>85</v>
      </c>
      <c r="G94" s="19">
        <v>19</v>
      </c>
      <c r="H94" s="19">
        <v>10</v>
      </c>
      <c r="I94" s="62">
        <f t="shared" si="1"/>
        <v>29</v>
      </c>
      <c r="J94" s="18" t="s">
        <v>1991</v>
      </c>
      <c r="K94" s="18" t="s">
        <v>361</v>
      </c>
      <c r="L94" s="18" t="s">
        <v>699</v>
      </c>
      <c r="M94" s="18">
        <v>8473801811</v>
      </c>
      <c r="N94" s="18" t="s">
        <v>1989</v>
      </c>
      <c r="O94" s="18" t="s">
        <v>1990</v>
      </c>
      <c r="P94" s="24">
        <v>43738</v>
      </c>
      <c r="Q94" s="18" t="s">
        <v>74</v>
      </c>
      <c r="R94" s="18">
        <v>32</v>
      </c>
      <c r="S94" s="18" t="s">
        <v>238</v>
      </c>
      <c r="T94" s="18"/>
    </row>
    <row r="95" spans="1:20" x14ac:dyDescent="0.3">
      <c r="A95" s="4">
        <v>91</v>
      </c>
      <c r="B95" s="17" t="s">
        <v>63</v>
      </c>
      <c r="C95" s="18" t="s">
        <v>1864</v>
      </c>
      <c r="D95" s="18" t="s">
        <v>25</v>
      </c>
      <c r="E95" s="19" t="s">
        <v>1865</v>
      </c>
      <c r="F95" s="18" t="s">
        <v>85</v>
      </c>
      <c r="G95" s="19">
        <v>15</v>
      </c>
      <c r="H95" s="19">
        <v>15</v>
      </c>
      <c r="I95" s="62">
        <f t="shared" si="1"/>
        <v>30</v>
      </c>
      <c r="J95" s="18" t="s">
        <v>1992</v>
      </c>
      <c r="K95" s="18" t="s">
        <v>330</v>
      </c>
      <c r="L95" s="18" t="s">
        <v>331</v>
      </c>
      <c r="M95" s="18">
        <v>9859840253</v>
      </c>
      <c r="N95" s="18" t="s">
        <v>1993</v>
      </c>
      <c r="O95" s="18" t="s">
        <v>783</v>
      </c>
      <c r="P95" s="24">
        <v>43738</v>
      </c>
      <c r="Q95" s="18" t="s">
        <v>74</v>
      </c>
      <c r="R95" s="18">
        <v>29</v>
      </c>
      <c r="S95" s="18" t="s">
        <v>238</v>
      </c>
      <c r="T95" s="18"/>
    </row>
    <row r="96" spans="1:20" x14ac:dyDescent="0.3">
      <c r="A96" s="4">
        <v>92</v>
      </c>
      <c r="B96" s="17" t="s">
        <v>63</v>
      </c>
      <c r="C96" s="18" t="s">
        <v>1866</v>
      </c>
      <c r="D96" s="18" t="s">
        <v>25</v>
      </c>
      <c r="E96" s="19" t="s">
        <v>1867</v>
      </c>
      <c r="F96" s="18" t="s">
        <v>85</v>
      </c>
      <c r="G96" s="19">
        <v>11</v>
      </c>
      <c r="H96" s="19">
        <v>9</v>
      </c>
      <c r="I96" s="62">
        <f t="shared" si="1"/>
        <v>20</v>
      </c>
      <c r="J96" s="18" t="s">
        <v>1994</v>
      </c>
      <c r="K96" s="18" t="s">
        <v>361</v>
      </c>
      <c r="L96" s="18" t="s">
        <v>699</v>
      </c>
      <c r="M96" s="18">
        <v>8473801811</v>
      </c>
      <c r="N96" s="18" t="s">
        <v>780</v>
      </c>
      <c r="O96" s="18" t="s">
        <v>781</v>
      </c>
      <c r="P96" s="24">
        <v>43738</v>
      </c>
      <c r="Q96" s="18" t="s">
        <v>74</v>
      </c>
      <c r="R96" s="18">
        <v>32</v>
      </c>
      <c r="S96" s="18" t="s">
        <v>238</v>
      </c>
      <c r="T96" s="18"/>
    </row>
    <row r="97" spans="1:20" x14ac:dyDescent="0.3">
      <c r="A97" s="4">
        <v>93</v>
      </c>
      <c r="B97" s="17"/>
      <c r="C97" s="18"/>
      <c r="D97" s="18"/>
      <c r="E97" s="19"/>
      <c r="F97" s="18"/>
      <c r="G97" s="19"/>
      <c r="H97" s="19"/>
      <c r="I97" s="62">
        <f t="shared" si="1"/>
        <v>0</v>
      </c>
      <c r="J97" s="18"/>
      <c r="K97" s="18"/>
      <c r="L97" s="18"/>
      <c r="M97" s="18"/>
      <c r="N97" s="18"/>
      <c r="O97" s="18"/>
      <c r="P97" s="24"/>
      <c r="Q97" s="18"/>
      <c r="R97" s="18"/>
      <c r="S97" s="18"/>
      <c r="T97" s="18"/>
    </row>
    <row r="98" spans="1:20" x14ac:dyDescent="0.3">
      <c r="A98" s="4">
        <v>94</v>
      </c>
      <c r="B98" s="17"/>
      <c r="C98" s="48"/>
      <c r="D98" s="48"/>
      <c r="E98" s="19"/>
      <c r="F98" s="48"/>
      <c r="G98" s="19"/>
      <c r="H98" s="19"/>
      <c r="I98" s="62">
        <f t="shared" si="1"/>
        <v>0</v>
      </c>
      <c r="J98" s="48"/>
      <c r="K98" s="48"/>
      <c r="L98" s="48"/>
      <c r="M98" s="48"/>
      <c r="N98" s="48"/>
      <c r="O98" s="48"/>
      <c r="P98" s="24"/>
      <c r="Q98" s="18"/>
      <c r="R98" s="18"/>
      <c r="S98" s="18"/>
      <c r="T98" s="18"/>
    </row>
    <row r="99" spans="1:20" x14ac:dyDescent="0.3">
      <c r="A99" s="4">
        <v>95</v>
      </c>
      <c r="B99" s="17"/>
      <c r="C99" s="18"/>
      <c r="D99" s="18"/>
      <c r="E99" s="19"/>
      <c r="F99" s="18"/>
      <c r="G99" s="19"/>
      <c r="H99" s="19"/>
      <c r="I99" s="62">
        <f t="shared" si="1"/>
        <v>0</v>
      </c>
      <c r="J99" s="18"/>
      <c r="K99" s="18"/>
      <c r="L99" s="18"/>
      <c r="M99" s="18"/>
      <c r="N99" s="18"/>
      <c r="O99" s="18"/>
      <c r="P99" s="24"/>
      <c r="Q99" s="18"/>
      <c r="R99" s="18"/>
      <c r="S99" s="18"/>
      <c r="T99" s="18"/>
    </row>
    <row r="100" spans="1:20" x14ac:dyDescent="0.3">
      <c r="A100" s="4">
        <v>96</v>
      </c>
      <c r="B100" s="17"/>
      <c r="C100" s="18"/>
      <c r="D100" s="18"/>
      <c r="E100" s="19"/>
      <c r="F100" s="18"/>
      <c r="G100" s="19"/>
      <c r="H100" s="19"/>
      <c r="I100" s="62">
        <f t="shared" si="1"/>
        <v>0</v>
      </c>
      <c r="J100" s="18"/>
      <c r="K100" s="18"/>
      <c r="L100" s="18"/>
      <c r="M100" s="18"/>
      <c r="N100" s="18"/>
      <c r="O100" s="18"/>
      <c r="P100" s="24"/>
      <c r="Q100" s="18"/>
      <c r="R100" s="18"/>
      <c r="S100" s="18"/>
      <c r="T100" s="18"/>
    </row>
    <row r="101" spans="1:20" x14ac:dyDescent="0.3">
      <c r="A101" s="4">
        <v>97</v>
      </c>
      <c r="B101" s="17"/>
      <c r="C101" s="18"/>
      <c r="D101" s="18"/>
      <c r="E101" s="19"/>
      <c r="F101" s="18"/>
      <c r="G101" s="19"/>
      <c r="H101" s="19"/>
      <c r="I101" s="62">
        <f t="shared" si="1"/>
        <v>0</v>
      </c>
      <c r="J101" s="18"/>
      <c r="K101" s="18"/>
      <c r="L101" s="18"/>
      <c r="M101" s="18"/>
      <c r="N101" s="18"/>
      <c r="O101" s="18"/>
      <c r="P101" s="24"/>
      <c r="Q101" s="18"/>
      <c r="R101" s="18"/>
      <c r="S101" s="18"/>
      <c r="T101" s="18"/>
    </row>
    <row r="102" spans="1:20" x14ac:dyDescent="0.3">
      <c r="A102" s="4">
        <v>98</v>
      </c>
      <c r="B102" s="17"/>
      <c r="C102" s="18"/>
      <c r="D102" s="18"/>
      <c r="E102" s="19"/>
      <c r="F102" s="18"/>
      <c r="G102" s="19"/>
      <c r="H102" s="19"/>
      <c r="I102" s="62">
        <f t="shared" si="1"/>
        <v>0</v>
      </c>
      <c r="J102" s="18"/>
      <c r="K102" s="18"/>
      <c r="L102" s="18"/>
      <c r="M102" s="18"/>
      <c r="N102" s="18"/>
      <c r="O102" s="18"/>
      <c r="P102" s="24"/>
      <c r="Q102" s="18"/>
      <c r="R102" s="18"/>
      <c r="S102" s="18"/>
      <c r="T102" s="18"/>
    </row>
    <row r="103" spans="1:20" x14ac:dyDescent="0.3">
      <c r="A103" s="4">
        <v>99</v>
      </c>
      <c r="B103" s="17"/>
      <c r="C103" s="18"/>
      <c r="D103" s="18"/>
      <c r="E103" s="19"/>
      <c r="F103" s="18"/>
      <c r="G103" s="19"/>
      <c r="H103" s="19"/>
      <c r="I103" s="62">
        <f t="shared" si="1"/>
        <v>0</v>
      </c>
      <c r="J103" s="18"/>
      <c r="K103" s="18"/>
      <c r="L103" s="18"/>
      <c r="M103" s="18"/>
      <c r="N103" s="18"/>
      <c r="O103" s="18"/>
      <c r="P103" s="24"/>
      <c r="Q103" s="18"/>
      <c r="R103" s="18"/>
      <c r="S103" s="18"/>
      <c r="T103" s="18"/>
    </row>
    <row r="104" spans="1:20" x14ac:dyDescent="0.3">
      <c r="A104" s="4">
        <v>100</v>
      </c>
      <c r="B104" s="17"/>
      <c r="C104" s="18"/>
      <c r="D104" s="18"/>
      <c r="E104" s="19"/>
      <c r="F104" s="18"/>
      <c r="G104" s="19"/>
      <c r="H104" s="19"/>
      <c r="I104" s="62">
        <f t="shared" si="1"/>
        <v>0</v>
      </c>
      <c r="J104" s="18"/>
      <c r="K104" s="18"/>
      <c r="L104" s="18"/>
      <c r="M104" s="18"/>
      <c r="N104" s="18"/>
      <c r="O104" s="18"/>
      <c r="P104" s="24"/>
      <c r="Q104" s="18"/>
      <c r="R104" s="18"/>
      <c r="S104" s="18"/>
      <c r="T104" s="18"/>
    </row>
    <row r="105" spans="1:20" x14ac:dyDescent="0.3">
      <c r="A105" s="4">
        <v>101</v>
      </c>
      <c r="B105" s="17"/>
      <c r="C105" s="18"/>
      <c r="D105" s="18"/>
      <c r="E105" s="19"/>
      <c r="F105" s="18"/>
      <c r="G105" s="19"/>
      <c r="H105" s="19"/>
      <c r="I105" s="62">
        <f t="shared" si="1"/>
        <v>0</v>
      </c>
      <c r="J105" s="18"/>
      <c r="K105" s="18"/>
      <c r="L105" s="18"/>
      <c r="M105" s="18"/>
      <c r="N105" s="18"/>
      <c r="O105" s="18"/>
      <c r="P105" s="24"/>
      <c r="Q105" s="18"/>
      <c r="R105" s="18"/>
      <c r="S105" s="18"/>
      <c r="T105" s="18"/>
    </row>
    <row r="106" spans="1:20" x14ac:dyDescent="0.3">
      <c r="A106" s="4">
        <v>102</v>
      </c>
      <c r="B106" s="17"/>
      <c r="C106" s="18"/>
      <c r="D106" s="18"/>
      <c r="E106" s="19"/>
      <c r="F106" s="18"/>
      <c r="G106" s="19"/>
      <c r="H106" s="19"/>
      <c r="I106" s="62">
        <f t="shared" si="1"/>
        <v>0</v>
      </c>
      <c r="J106" s="18"/>
      <c r="K106" s="18"/>
      <c r="L106" s="18"/>
      <c r="M106" s="18"/>
      <c r="N106" s="18"/>
      <c r="O106" s="18"/>
      <c r="P106" s="24"/>
      <c r="Q106" s="18"/>
      <c r="R106" s="18"/>
      <c r="S106" s="18"/>
      <c r="T106" s="18"/>
    </row>
    <row r="107" spans="1:20" x14ac:dyDescent="0.3">
      <c r="A107" s="4">
        <v>103</v>
      </c>
      <c r="B107" s="17"/>
      <c r="C107" s="18"/>
      <c r="D107" s="18"/>
      <c r="E107" s="19"/>
      <c r="F107" s="18"/>
      <c r="G107" s="19"/>
      <c r="H107" s="19"/>
      <c r="I107" s="62">
        <f t="shared" si="1"/>
        <v>0</v>
      </c>
      <c r="J107" s="18"/>
      <c r="K107" s="18"/>
      <c r="L107" s="18"/>
      <c r="M107" s="18"/>
      <c r="N107" s="18"/>
      <c r="O107" s="18"/>
      <c r="P107" s="24"/>
      <c r="Q107" s="18"/>
      <c r="R107" s="18"/>
      <c r="S107" s="18"/>
      <c r="T107" s="18"/>
    </row>
    <row r="108" spans="1:20" x14ac:dyDescent="0.3">
      <c r="A108" s="4">
        <v>104</v>
      </c>
      <c r="B108" s="17"/>
      <c r="C108" s="18"/>
      <c r="D108" s="18"/>
      <c r="E108" s="19"/>
      <c r="F108" s="18"/>
      <c r="G108" s="19"/>
      <c r="H108" s="19"/>
      <c r="I108" s="62">
        <f t="shared" si="1"/>
        <v>0</v>
      </c>
      <c r="J108" s="18"/>
      <c r="K108" s="18"/>
      <c r="L108" s="18"/>
      <c r="M108" s="18"/>
      <c r="N108" s="18"/>
      <c r="O108" s="18"/>
      <c r="P108" s="24"/>
      <c r="Q108" s="18"/>
      <c r="R108" s="18"/>
      <c r="S108" s="18"/>
      <c r="T108" s="18"/>
    </row>
    <row r="109" spans="1:20" x14ac:dyDescent="0.3">
      <c r="A109" s="4">
        <v>105</v>
      </c>
      <c r="B109" s="17"/>
      <c r="C109" s="18"/>
      <c r="D109" s="18"/>
      <c r="E109" s="19"/>
      <c r="F109" s="18"/>
      <c r="G109" s="19"/>
      <c r="H109" s="19"/>
      <c r="I109" s="62">
        <f t="shared" si="1"/>
        <v>0</v>
      </c>
      <c r="J109" s="18"/>
      <c r="K109" s="18"/>
      <c r="L109" s="18"/>
      <c r="M109" s="18"/>
      <c r="N109" s="18"/>
      <c r="O109" s="18"/>
      <c r="P109" s="24"/>
      <c r="Q109" s="18"/>
      <c r="R109" s="18"/>
      <c r="S109" s="18"/>
      <c r="T109" s="18"/>
    </row>
    <row r="110" spans="1:20" x14ac:dyDescent="0.3">
      <c r="A110" s="4">
        <v>106</v>
      </c>
      <c r="B110" s="17"/>
      <c r="C110" s="18"/>
      <c r="D110" s="18"/>
      <c r="E110" s="19"/>
      <c r="F110" s="18"/>
      <c r="G110" s="19"/>
      <c r="H110" s="19"/>
      <c r="I110" s="62">
        <f t="shared" si="1"/>
        <v>0</v>
      </c>
      <c r="J110" s="18"/>
      <c r="K110" s="18"/>
      <c r="L110" s="18"/>
      <c r="M110" s="18"/>
      <c r="N110" s="18"/>
      <c r="O110" s="18"/>
      <c r="P110" s="24"/>
      <c r="Q110" s="18"/>
      <c r="R110" s="18"/>
      <c r="S110" s="18"/>
      <c r="T110" s="18"/>
    </row>
    <row r="111" spans="1:20" x14ac:dyDescent="0.3">
      <c r="A111" s="4">
        <v>107</v>
      </c>
      <c r="B111" s="17"/>
      <c r="C111" s="18"/>
      <c r="D111" s="18"/>
      <c r="E111" s="19"/>
      <c r="F111" s="18"/>
      <c r="G111" s="19"/>
      <c r="H111" s="19"/>
      <c r="I111" s="62">
        <f t="shared" si="1"/>
        <v>0</v>
      </c>
      <c r="J111" s="18"/>
      <c r="K111" s="18"/>
      <c r="L111" s="18"/>
      <c r="M111" s="18"/>
      <c r="N111" s="18"/>
      <c r="O111" s="18"/>
      <c r="P111" s="24"/>
      <c r="Q111" s="18"/>
      <c r="R111" s="18"/>
      <c r="S111" s="18"/>
      <c r="T111" s="18"/>
    </row>
    <row r="112" spans="1:20" x14ac:dyDescent="0.3">
      <c r="A112" s="4">
        <v>108</v>
      </c>
      <c r="B112" s="17"/>
      <c r="C112" s="18"/>
      <c r="D112" s="18"/>
      <c r="E112" s="19"/>
      <c r="F112" s="18"/>
      <c r="G112" s="19"/>
      <c r="H112" s="19"/>
      <c r="I112" s="62">
        <f t="shared" si="1"/>
        <v>0</v>
      </c>
      <c r="J112" s="18"/>
      <c r="K112" s="18"/>
      <c r="L112" s="18"/>
      <c r="M112" s="18"/>
      <c r="N112" s="18"/>
      <c r="O112" s="18"/>
      <c r="P112" s="24"/>
      <c r="Q112" s="18"/>
      <c r="R112" s="18"/>
      <c r="S112" s="18"/>
      <c r="T112" s="18"/>
    </row>
    <row r="113" spans="1:20" x14ac:dyDescent="0.3">
      <c r="A113" s="4">
        <v>109</v>
      </c>
      <c r="B113" s="17"/>
      <c r="C113" s="18"/>
      <c r="D113" s="18"/>
      <c r="E113" s="19"/>
      <c r="F113" s="18"/>
      <c r="G113" s="19"/>
      <c r="H113" s="19"/>
      <c r="I113" s="62">
        <f t="shared" si="1"/>
        <v>0</v>
      </c>
      <c r="J113" s="18"/>
      <c r="K113" s="18"/>
      <c r="L113" s="18"/>
      <c r="M113" s="18"/>
      <c r="N113" s="18"/>
      <c r="O113" s="18"/>
      <c r="P113" s="24"/>
      <c r="Q113" s="18"/>
      <c r="R113" s="18"/>
      <c r="S113" s="18"/>
      <c r="T113" s="18"/>
    </row>
    <row r="114" spans="1:20" x14ac:dyDescent="0.3">
      <c r="A114" s="4">
        <v>110</v>
      </c>
      <c r="B114" s="17"/>
      <c r="C114" s="18"/>
      <c r="D114" s="18"/>
      <c r="E114" s="19"/>
      <c r="F114" s="18"/>
      <c r="G114" s="19"/>
      <c r="H114" s="19"/>
      <c r="I114" s="62">
        <f t="shared" si="1"/>
        <v>0</v>
      </c>
      <c r="J114" s="18"/>
      <c r="K114" s="18"/>
      <c r="L114" s="18"/>
      <c r="M114" s="18"/>
      <c r="N114" s="18"/>
      <c r="O114" s="18"/>
      <c r="P114" s="24"/>
      <c r="Q114" s="18"/>
      <c r="R114" s="18"/>
      <c r="S114" s="18"/>
      <c r="T114" s="18"/>
    </row>
    <row r="115" spans="1:20" x14ac:dyDescent="0.3">
      <c r="A115" s="4">
        <v>111</v>
      </c>
      <c r="B115" s="17"/>
      <c r="C115" s="18"/>
      <c r="D115" s="18"/>
      <c r="E115" s="19"/>
      <c r="F115" s="18"/>
      <c r="G115" s="19"/>
      <c r="H115" s="19"/>
      <c r="I115" s="62">
        <f t="shared" si="1"/>
        <v>0</v>
      </c>
      <c r="J115" s="18"/>
      <c r="K115" s="18"/>
      <c r="L115" s="18"/>
      <c r="M115" s="18"/>
      <c r="N115" s="18"/>
      <c r="O115" s="18"/>
      <c r="P115" s="24"/>
      <c r="Q115" s="18"/>
      <c r="R115" s="18"/>
      <c r="S115" s="18"/>
      <c r="T115" s="18"/>
    </row>
    <row r="116" spans="1:20" x14ac:dyDescent="0.3">
      <c r="A116" s="4">
        <v>112</v>
      </c>
      <c r="B116" s="17"/>
      <c r="C116" s="18"/>
      <c r="D116" s="18"/>
      <c r="E116" s="19"/>
      <c r="F116" s="18"/>
      <c r="G116" s="19"/>
      <c r="H116" s="19"/>
      <c r="I116" s="62">
        <f t="shared" si="1"/>
        <v>0</v>
      </c>
      <c r="J116" s="18"/>
      <c r="K116" s="18"/>
      <c r="L116" s="18"/>
      <c r="M116" s="18"/>
      <c r="N116" s="18"/>
      <c r="O116" s="18"/>
      <c r="P116" s="24"/>
      <c r="Q116" s="18"/>
      <c r="R116" s="18"/>
      <c r="S116" s="18"/>
      <c r="T116" s="18"/>
    </row>
    <row r="117" spans="1:20" x14ac:dyDescent="0.3">
      <c r="A117" s="4">
        <v>113</v>
      </c>
      <c r="B117" s="17"/>
      <c r="C117" s="18"/>
      <c r="D117" s="18"/>
      <c r="E117" s="19"/>
      <c r="F117" s="18"/>
      <c r="G117" s="19"/>
      <c r="H117" s="19"/>
      <c r="I117" s="62">
        <f t="shared" si="1"/>
        <v>0</v>
      </c>
      <c r="J117" s="18"/>
      <c r="K117" s="18"/>
      <c r="L117" s="18"/>
      <c r="M117" s="18"/>
      <c r="N117" s="18"/>
      <c r="O117" s="18"/>
      <c r="P117" s="24"/>
      <c r="Q117" s="18"/>
      <c r="R117" s="18"/>
      <c r="S117" s="18"/>
      <c r="T117" s="18"/>
    </row>
    <row r="118" spans="1:20" x14ac:dyDescent="0.3">
      <c r="A118" s="4">
        <v>114</v>
      </c>
      <c r="B118" s="17"/>
      <c r="C118" s="18"/>
      <c r="D118" s="18"/>
      <c r="E118" s="19"/>
      <c r="F118" s="18"/>
      <c r="G118" s="19"/>
      <c r="H118" s="19"/>
      <c r="I118" s="62">
        <f t="shared" si="1"/>
        <v>0</v>
      </c>
      <c r="J118" s="18"/>
      <c r="K118" s="18"/>
      <c r="L118" s="18"/>
      <c r="M118" s="18"/>
      <c r="N118" s="18"/>
      <c r="O118" s="18"/>
      <c r="P118" s="24"/>
      <c r="Q118" s="18"/>
      <c r="R118" s="18"/>
      <c r="S118" s="18"/>
      <c r="T118" s="18"/>
    </row>
    <row r="119" spans="1:20" x14ac:dyDescent="0.3">
      <c r="A119" s="4">
        <v>115</v>
      </c>
      <c r="B119" s="17"/>
      <c r="C119" s="18"/>
      <c r="D119" s="18"/>
      <c r="E119" s="19"/>
      <c r="F119" s="18"/>
      <c r="G119" s="19"/>
      <c r="H119" s="19"/>
      <c r="I119" s="62">
        <f t="shared" si="1"/>
        <v>0</v>
      </c>
      <c r="J119" s="18"/>
      <c r="K119" s="18"/>
      <c r="L119" s="18"/>
      <c r="M119" s="18"/>
      <c r="N119" s="18"/>
      <c r="O119" s="18"/>
      <c r="P119" s="24"/>
      <c r="Q119" s="18"/>
      <c r="R119" s="18"/>
      <c r="S119" s="18"/>
      <c r="T119" s="18"/>
    </row>
    <row r="120" spans="1:20" x14ac:dyDescent="0.3">
      <c r="A120" s="4">
        <v>116</v>
      </c>
      <c r="B120" s="17"/>
      <c r="C120" s="18"/>
      <c r="D120" s="18"/>
      <c r="E120" s="19"/>
      <c r="F120" s="18"/>
      <c r="G120" s="19"/>
      <c r="H120" s="19"/>
      <c r="I120" s="62">
        <f t="shared" si="1"/>
        <v>0</v>
      </c>
      <c r="J120" s="18"/>
      <c r="K120" s="18"/>
      <c r="L120" s="18"/>
      <c r="M120" s="18"/>
      <c r="N120" s="18"/>
      <c r="O120" s="18"/>
      <c r="P120" s="24"/>
      <c r="Q120" s="18"/>
      <c r="R120" s="18"/>
      <c r="S120" s="18"/>
      <c r="T120" s="18"/>
    </row>
    <row r="121" spans="1:20" x14ac:dyDescent="0.3">
      <c r="A121" s="4">
        <v>117</v>
      </c>
      <c r="B121" s="17"/>
      <c r="C121" s="18"/>
      <c r="D121" s="18"/>
      <c r="E121" s="19"/>
      <c r="F121" s="18"/>
      <c r="G121" s="19"/>
      <c r="H121" s="19"/>
      <c r="I121" s="62">
        <f t="shared" si="1"/>
        <v>0</v>
      </c>
      <c r="J121" s="18"/>
      <c r="K121" s="18"/>
      <c r="L121" s="18"/>
      <c r="M121" s="18"/>
      <c r="N121" s="18"/>
      <c r="O121" s="18"/>
      <c r="P121" s="24"/>
      <c r="Q121" s="18"/>
      <c r="R121" s="18"/>
      <c r="S121" s="18"/>
      <c r="T121" s="18"/>
    </row>
    <row r="122" spans="1:20" x14ac:dyDescent="0.3">
      <c r="A122" s="4">
        <v>118</v>
      </c>
      <c r="B122" s="17"/>
      <c r="C122" s="18"/>
      <c r="D122" s="18"/>
      <c r="E122" s="19"/>
      <c r="F122" s="18"/>
      <c r="G122" s="19"/>
      <c r="H122" s="19"/>
      <c r="I122" s="62">
        <f t="shared" si="1"/>
        <v>0</v>
      </c>
      <c r="J122" s="18"/>
      <c r="K122" s="18"/>
      <c r="L122" s="18"/>
      <c r="M122" s="18"/>
      <c r="N122" s="18"/>
      <c r="O122" s="18"/>
      <c r="P122" s="24"/>
      <c r="Q122" s="18"/>
      <c r="R122" s="18"/>
      <c r="S122" s="18"/>
      <c r="T122" s="18"/>
    </row>
    <row r="123" spans="1:20" x14ac:dyDescent="0.3">
      <c r="A123" s="4">
        <v>119</v>
      </c>
      <c r="B123" s="17"/>
      <c r="C123" s="18"/>
      <c r="D123" s="18"/>
      <c r="E123" s="19"/>
      <c r="F123" s="18"/>
      <c r="G123" s="19"/>
      <c r="H123" s="19"/>
      <c r="I123" s="62">
        <f t="shared" si="1"/>
        <v>0</v>
      </c>
      <c r="J123" s="18"/>
      <c r="K123" s="18"/>
      <c r="L123" s="18"/>
      <c r="M123" s="18"/>
      <c r="N123" s="18"/>
      <c r="O123" s="18"/>
      <c r="P123" s="24"/>
      <c r="Q123" s="18"/>
      <c r="R123" s="18"/>
      <c r="S123" s="18"/>
      <c r="T123" s="18"/>
    </row>
    <row r="124" spans="1:20" x14ac:dyDescent="0.3">
      <c r="A124" s="4">
        <v>120</v>
      </c>
      <c r="B124" s="17"/>
      <c r="C124" s="18"/>
      <c r="D124" s="18"/>
      <c r="E124" s="19"/>
      <c r="F124" s="18"/>
      <c r="G124" s="19"/>
      <c r="H124" s="19"/>
      <c r="I124" s="62">
        <f t="shared" si="1"/>
        <v>0</v>
      </c>
      <c r="J124" s="18"/>
      <c r="K124" s="18"/>
      <c r="L124" s="18"/>
      <c r="M124" s="18"/>
      <c r="N124" s="18"/>
      <c r="O124" s="18"/>
      <c r="P124" s="24"/>
      <c r="Q124" s="18"/>
      <c r="R124" s="18"/>
      <c r="S124" s="18"/>
      <c r="T124" s="18"/>
    </row>
    <row r="125" spans="1:20" x14ac:dyDescent="0.3">
      <c r="A125" s="4">
        <v>121</v>
      </c>
      <c r="B125" s="17"/>
      <c r="C125" s="18"/>
      <c r="D125" s="18"/>
      <c r="E125" s="19"/>
      <c r="F125" s="18"/>
      <c r="G125" s="19"/>
      <c r="H125" s="19"/>
      <c r="I125" s="62">
        <f t="shared" si="1"/>
        <v>0</v>
      </c>
      <c r="J125" s="18"/>
      <c r="K125" s="18"/>
      <c r="L125" s="18"/>
      <c r="M125" s="18"/>
      <c r="N125" s="18"/>
      <c r="O125" s="18"/>
      <c r="P125" s="24"/>
      <c r="Q125" s="18"/>
      <c r="R125" s="18"/>
      <c r="S125" s="18"/>
      <c r="T125" s="18"/>
    </row>
    <row r="126" spans="1:20" x14ac:dyDescent="0.3">
      <c r="A126" s="4">
        <v>122</v>
      </c>
      <c r="B126" s="17"/>
      <c r="C126" s="18"/>
      <c r="D126" s="18"/>
      <c r="E126" s="19"/>
      <c r="F126" s="18"/>
      <c r="G126" s="19"/>
      <c r="H126" s="19"/>
      <c r="I126" s="62">
        <f t="shared" si="1"/>
        <v>0</v>
      </c>
      <c r="J126" s="18"/>
      <c r="K126" s="18"/>
      <c r="L126" s="18"/>
      <c r="M126" s="18"/>
      <c r="N126" s="18"/>
      <c r="O126" s="18"/>
      <c r="P126" s="24"/>
      <c r="Q126" s="18"/>
      <c r="R126" s="18"/>
      <c r="S126" s="18"/>
      <c r="T126" s="18"/>
    </row>
    <row r="127" spans="1:20" x14ac:dyDescent="0.3">
      <c r="A127" s="4">
        <v>123</v>
      </c>
      <c r="B127" s="17"/>
      <c r="C127" s="18"/>
      <c r="D127" s="18"/>
      <c r="E127" s="19"/>
      <c r="F127" s="18"/>
      <c r="G127" s="19"/>
      <c r="H127" s="19"/>
      <c r="I127" s="62">
        <f t="shared" si="1"/>
        <v>0</v>
      </c>
      <c r="J127" s="18"/>
      <c r="K127" s="18"/>
      <c r="L127" s="18"/>
      <c r="M127" s="18"/>
      <c r="N127" s="18"/>
      <c r="O127" s="18"/>
      <c r="P127" s="24"/>
      <c r="Q127" s="18"/>
      <c r="R127" s="18"/>
      <c r="S127" s="18"/>
      <c r="T127" s="18"/>
    </row>
    <row r="128" spans="1:20" x14ac:dyDescent="0.3">
      <c r="A128" s="4">
        <v>124</v>
      </c>
      <c r="B128" s="17"/>
      <c r="C128" s="18"/>
      <c r="D128" s="18"/>
      <c r="E128" s="19"/>
      <c r="F128" s="18"/>
      <c r="G128" s="19"/>
      <c r="H128" s="19"/>
      <c r="I128" s="62">
        <f t="shared" si="1"/>
        <v>0</v>
      </c>
      <c r="J128" s="18"/>
      <c r="K128" s="18"/>
      <c r="L128" s="18"/>
      <c r="M128" s="18"/>
      <c r="N128" s="18"/>
      <c r="O128" s="18"/>
      <c r="P128" s="24"/>
      <c r="Q128" s="18"/>
      <c r="R128" s="18"/>
      <c r="S128" s="18"/>
      <c r="T128" s="18"/>
    </row>
    <row r="129" spans="1:20" x14ac:dyDescent="0.3">
      <c r="A129" s="4">
        <v>125</v>
      </c>
      <c r="B129" s="17"/>
      <c r="C129" s="18"/>
      <c r="D129" s="18"/>
      <c r="E129" s="19"/>
      <c r="F129" s="18"/>
      <c r="G129" s="19"/>
      <c r="H129" s="19"/>
      <c r="I129" s="62">
        <f t="shared" si="1"/>
        <v>0</v>
      </c>
      <c r="J129" s="18"/>
      <c r="K129" s="18"/>
      <c r="L129" s="18"/>
      <c r="M129" s="18"/>
      <c r="N129" s="18"/>
      <c r="O129" s="18"/>
      <c r="P129" s="24"/>
      <c r="Q129" s="18"/>
      <c r="R129" s="18"/>
      <c r="S129" s="18"/>
      <c r="T129" s="18"/>
    </row>
    <row r="130" spans="1:20" x14ac:dyDescent="0.3">
      <c r="A130" s="4">
        <v>126</v>
      </c>
      <c r="B130" s="17"/>
      <c r="C130" s="18"/>
      <c r="D130" s="18"/>
      <c r="E130" s="19"/>
      <c r="F130" s="18"/>
      <c r="G130" s="19"/>
      <c r="H130" s="19"/>
      <c r="I130" s="62">
        <f t="shared" si="1"/>
        <v>0</v>
      </c>
      <c r="J130" s="18"/>
      <c r="K130" s="18"/>
      <c r="L130" s="18"/>
      <c r="M130" s="18"/>
      <c r="N130" s="18"/>
      <c r="O130" s="18"/>
      <c r="P130" s="24"/>
      <c r="Q130" s="18"/>
      <c r="R130" s="18"/>
      <c r="S130" s="18"/>
      <c r="T130" s="18"/>
    </row>
    <row r="131" spans="1:20" x14ac:dyDescent="0.3">
      <c r="A131" s="4">
        <v>127</v>
      </c>
      <c r="B131" s="17"/>
      <c r="C131" s="18"/>
      <c r="D131" s="18"/>
      <c r="E131" s="19"/>
      <c r="F131" s="18"/>
      <c r="G131" s="19"/>
      <c r="H131" s="19"/>
      <c r="I131" s="62">
        <f t="shared" si="1"/>
        <v>0</v>
      </c>
      <c r="J131" s="18"/>
      <c r="K131" s="18"/>
      <c r="L131" s="18"/>
      <c r="M131" s="18"/>
      <c r="N131" s="18"/>
      <c r="O131" s="18"/>
      <c r="P131" s="24"/>
      <c r="Q131" s="18"/>
      <c r="R131" s="18"/>
      <c r="S131" s="18"/>
      <c r="T131" s="18"/>
    </row>
    <row r="132" spans="1:20" x14ac:dyDescent="0.3">
      <c r="A132" s="4">
        <v>128</v>
      </c>
      <c r="B132" s="17"/>
      <c r="C132" s="18"/>
      <c r="D132" s="18"/>
      <c r="E132" s="19"/>
      <c r="F132" s="18"/>
      <c r="G132" s="19"/>
      <c r="H132" s="19"/>
      <c r="I132" s="62">
        <f t="shared" si="1"/>
        <v>0</v>
      </c>
      <c r="J132" s="18"/>
      <c r="K132" s="18"/>
      <c r="L132" s="18"/>
      <c r="M132" s="18"/>
      <c r="N132" s="18"/>
      <c r="O132" s="18"/>
      <c r="P132" s="24"/>
      <c r="Q132" s="18"/>
      <c r="R132" s="18"/>
      <c r="S132" s="18"/>
      <c r="T132" s="18"/>
    </row>
    <row r="133" spans="1:20" x14ac:dyDescent="0.3">
      <c r="A133" s="4">
        <v>129</v>
      </c>
      <c r="B133" s="17"/>
      <c r="C133" s="18"/>
      <c r="D133" s="18"/>
      <c r="E133" s="19"/>
      <c r="F133" s="18"/>
      <c r="G133" s="19"/>
      <c r="H133" s="19"/>
      <c r="I133" s="62">
        <f t="shared" si="1"/>
        <v>0</v>
      </c>
      <c r="J133" s="18"/>
      <c r="K133" s="18"/>
      <c r="L133" s="18"/>
      <c r="M133" s="18"/>
      <c r="N133" s="18"/>
      <c r="O133" s="18"/>
      <c r="P133" s="24"/>
      <c r="Q133" s="18"/>
      <c r="R133" s="18"/>
      <c r="S133" s="18"/>
      <c r="T133" s="18"/>
    </row>
    <row r="134" spans="1:20" x14ac:dyDescent="0.3">
      <c r="A134" s="4">
        <v>130</v>
      </c>
      <c r="B134" s="17"/>
      <c r="C134" s="18"/>
      <c r="D134" s="18"/>
      <c r="E134" s="19"/>
      <c r="F134" s="18"/>
      <c r="G134" s="19"/>
      <c r="H134" s="19"/>
      <c r="I134" s="62">
        <f t="shared" ref="I134:I164" si="2">SUM(G134:H134)</f>
        <v>0</v>
      </c>
      <c r="J134" s="18"/>
      <c r="K134" s="18"/>
      <c r="L134" s="18"/>
      <c r="M134" s="18"/>
      <c r="N134" s="18"/>
      <c r="O134" s="18"/>
      <c r="P134" s="24"/>
      <c r="Q134" s="18"/>
      <c r="R134" s="18"/>
      <c r="S134" s="18"/>
      <c r="T134" s="18"/>
    </row>
    <row r="135" spans="1:20" x14ac:dyDescent="0.3">
      <c r="A135" s="4">
        <v>131</v>
      </c>
      <c r="B135" s="17"/>
      <c r="C135" s="18"/>
      <c r="D135" s="18"/>
      <c r="E135" s="19"/>
      <c r="F135" s="18"/>
      <c r="G135" s="19"/>
      <c r="H135" s="19"/>
      <c r="I135" s="62">
        <f t="shared" si="2"/>
        <v>0</v>
      </c>
      <c r="J135" s="18"/>
      <c r="K135" s="18"/>
      <c r="L135" s="18"/>
      <c r="M135" s="18"/>
      <c r="N135" s="18"/>
      <c r="O135" s="18"/>
      <c r="P135" s="24"/>
      <c r="Q135" s="18"/>
      <c r="R135" s="18"/>
      <c r="S135" s="18"/>
      <c r="T135" s="18"/>
    </row>
    <row r="136" spans="1:20" x14ac:dyDescent="0.3">
      <c r="A136" s="4">
        <v>132</v>
      </c>
      <c r="B136" s="17"/>
      <c r="C136" s="18"/>
      <c r="D136" s="18"/>
      <c r="E136" s="19"/>
      <c r="F136" s="18"/>
      <c r="G136" s="19"/>
      <c r="H136" s="19"/>
      <c r="I136" s="62">
        <f t="shared" si="2"/>
        <v>0</v>
      </c>
      <c r="J136" s="18"/>
      <c r="K136" s="18"/>
      <c r="L136" s="18"/>
      <c r="M136" s="18"/>
      <c r="N136" s="18"/>
      <c r="O136" s="18"/>
      <c r="P136" s="24"/>
      <c r="Q136" s="18"/>
      <c r="R136" s="18"/>
      <c r="S136" s="18"/>
      <c r="T136" s="18"/>
    </row>
    <row r="137" spans="1:20" x14ac:dyDescent="0.3">
      <c r="A137" s="4">
        <v>133</v>
      </c>
      <c r="B137" s="17"/>
      <c r="C137" s="18"/>
      <c r="D137" s="18"/>
      <c r="E137" s="19"/>
      <c r="F137" s="18"/>
      <c r="G137" s="19"/>
      <c r="H137" s="19"/>
      <c r="I137" s="62">
        <f t="shared" si="2"/>
        <v>0</v>
      </c>
      <c r="J137" s="18"/>
      <c r="K137" s="18"/>
      <c r="L137" s="18"/>
      <c r="M137" s="18"/>
      <c r="N137" s="18"/>
      <c r="O137" s="18"/>
      <c r="P137" s="24"/>
      <c r="Q137" s="18"/>
      <c r="R137" s="18"/>
      <c r="S137" s="18"/>
      <c r="T137" s="18"/>
    </row>
    <row r="138" spans="1:20" x14ac:dyDescent="0.3">
      <c r="A138" s="4">
        <v>134</v>
      </c>
      <c r="B138" s="17"/>
      <c r="C138" s="18"/>
      <c r="D138" s="18"/>
      <c r="E138" s="19"/>
      <c r="F138" s="18"/>
      <c r="G138" s="19"/>
      <c r="H138" s="19"/>
      <c r="I138" s="62">
        <f t="shared" si="2"/>
        <v>0</v>
      </c>
      <c r="J138" s="18"/>
      <c r="K138" s="18"/>
      <c r="L138" s="18"/>
      <c r="M138" s="18"/>
      <c r="N138" s="18"/>
      <c r="O138" s="18"/>
      <c r="P138" s="24"/>
      <c r="Q138" s="18"/>
      <c r="R138" s="18"/>
      <c r="S138" s="18"/>
      <c r="T138" s="18"/>
    </row>
    <row r="139" spans="1:20" x14ac:dyDescent="0.3">
      <c r="A139" s="4">
        <v>135</v>
      </c>
      <c r="B139" s="17"/>
      <c r="C139" s="18"/>
      <c r="D139" s="18"/>
      <c r="E139" s="19"/>
      <c r="F139" s="18"/>
      <c r="G139" s="19"/>
      <c r="H139" s="19"/>
      <c r="I139" s="62">
        <f t="shared" si="2"/>
        <v>0</v>
      </c>
      <c r="J139" s="18"/>
      <c r="K139" s="18"/>
      <c r="L139" s="18"/>
      <c r="M139" s="18"/>
      <c r="N139" s="18"/>
      <c r="O139" s="18"/>
      <c r="P139" s="24"/>
      <c r="Q139" s="18"/>
      <c r="R139" s="18"/>
      <c r="S139" s="18"/>
      <c r="T139" s="18"/>
    </row>
    <row r="140" spans="1:20" x14ac:dyDescent="0.3">
      <c r="A140" s="4">
        <v>136</v>
      </c>
      <c r="B140" s="17"/>
      <c r="C140" s="18"/>
      <c r="D140" s="18"/>
      <c r="E140" s="19"/>
      <c r="F140" s="18"/>
      <c r="G140" s="19"/>
      <c r="H140" s="19"/>
      <c r="I140" s="62">
        <f t="shared" si="2"/>
        <v>0</v>
      </c>
      <c r="J140" s="18"/>
      <c r="K140" s="18"/>
      <c r="L140" s="18"/>
      <c r="M140" s="18"/>
      <c r="N140" s="18"/>
      <c r="O140" s="18"/>
      <c r="P140" s="24"/>
      <c r="Q140" s="18"/>
      <c r="R140" s="18"/>
      <c r="S140" s="18"/>
      <c r="T140" s="18"/>
    </row>
    <row r="141" spans="1:20" x14ac:dyDescent="0.3">
      <c r="A141" s="4">
        <v>137</v>
      </c>
      <c r="B141" s="17"/>
      <c r="C141" s="18"/>
      <c r="D141" s="18"/>
      <c r="E141" s="19"/>
      <c r="F141" s="18"/>
      <c r="G141" s="19"/>
      <c r="H141" s="19"/>
      <c r="I141" s="62">
        <f t="shared" si="2"/>
        <v>0</v>
      </c>
      <c r="J141" s="18"/>
      <c r="K141" s="18"/>
      <c r="L141" s="18"/>
      <c r="M141" s="18"/>
      <c r="N141" s="18"/>
      <c r="O141" s="18"/>
      <c r="P141" s="24"/>
      <c r="Q141" s="18"/>
      <c r="R141" s="18"/>
      <c r="S141" s="18"/>
      <c r="T141" s="18"/>
    </row>
    <row r="142" spans="1:20" x14ac:dyDescent="0.3">
      <c r="A142" s="4">
        <v>138</v>
      </c>
      <c r="B142" s="17"/>
      <c r="C142" s="18"/>
      <c r="D142" s="18"/>
      <c r="E142" s="19"/>
      <c r="F142" s="18"/>
      <c r="G142" s="19"/>
      <c r="H142" s="19"/>
      <c r="I142" s="62">
        <f t="shared" si="2"/>
        <v>0</v>
      </c>
      <c r="J142" s="18"/>
      <c r="K142" s="18"/>
      <c r="L142" s="18"/>
      <c r="M142" s="18"/>
      <c r="N142" s="18"/>
      <c r="O142" s="18"/>
      <c r="P142" s="24"/>
      <c r="Q142" s="18"/>
      <c r="R142" s="18"/>
      <c r="S142" s="18"/>
      <c r="T142" s="18"/>
    </row>
    <row r="143" spans="1:20" x14ac:dyDescent="0.3">
      <c r="A143" s="4">
        <v>139</v>
      </c>
      <c r="B143" s="17"/>
      <c r="C143" s="18"/>
      <c r="D143" s="18"/>
      <c r="E143" s="19"/>
      <c r="F143" s="18"/>
      <c r="G143" s="19"/>
      <c r="H143" s="19"/>
      <c r="I143" s="62">
        <f t="shared" si="2"/>
        <v>0</v>
      </c>
      <c r="J143" s="18"/>
      <c r="K143" s="18"/>
      <c r="L143" s="18"/>
      <c r="M143" s="18"/>
      <c r="N143" s="18"/>
      <c r="O143" s="18"/>
      <c r="P143" s="24"/>
      <c r="Q143" s="18"/>
      <c r="R143" s="18"/>
      <c r="S143" s="18"/>
      <c r="T143" s="18"/>
    </row>
    <row r="144" spans="1:20" x14ac:dyDescent="0.3">
      <c r="A144" s="4">
        <v>140</v>
      </c>
      <c r="B144" s="17"/>
      <c r="C144" s="18"/>
      <c r="D144" s="18"/>
      <c r="E144" s="19"/>
      <c r="F144" s="18"/>
      <c r="G144" s="19"/>
      <c r="H144" s="19"/>
      <c r="I144" s="62">
        <f t="shared" si="2"/>
        <v>0</v>
      </c>
      <c r="J144" s="18"/>
      <c r="K144" s="18"/>
      <c r="L144" s="18"/>
      <c r="M144" s="18"/>
      <c r="N144" s="18"/>
      <c r="O144" s="18"/>
      <c r="P144" s="24"/>
      <c r="Q144" s="18"/>
      <c r="R144" s="18"/>
      <c r="S144" s="18"/>
      <c r="T144" s="18"/>
    </row>
    <row r="145" spans="1:20" x14ac:dyDescent="0.3">
      <c r="A145" s="4">
        <v>141</v>
      </c>
      <c r="B145" s="17"/>
      <c r="C145" s="18"/>
      <c r="D145" s="18"/>
      <c r="E145" s="19"/>
      <c r="F145" s="18"/>
      <c r="G145" s="19"/>
      <c r="H145" s="19"/>
      <c r="I145" s="62">
        <f t="shared" si="2"/>
        <v>0</v>
      </c>
      <c r="J145" s="18"/>
      <c r="K145" s="18"/>
      <c r="L145" s="18"/>
      <c r="M145" s="18"/>
      <c r="N145" s="18"/>
      <c r="O145" s="18"/>
      <c r="P145" s="24"/>
      <c r="Q145" s="18"/>
      <c r="R145" s="18"/>
      <c r="S145" s="18"/>
      <c r="T145" s="18"/>
    </row>
    <row r="146" spans="1:20" x14ac:dyDescent="0.3">
      <c r="A146" s="4">
        <v>142</v>
      </c>
      <c r="B146" s="17"/>
      <c r="C146" s="18"/>
      <c r="D146" s="18"/>
      <c r="E146" s="19"/>
      <c r="F146" s="18"/>
      <c r="G146" s="19"/>
      <c r="H146" s="19"/>
      <c r="I146" s="62">
        <f t="shared" si="2"/>
        <v>0</v>
      </c>
      <c r="J146" s="18"/>
      <c r="K146" s="18"/>
      <c r="L146" s="18"/>
      <c r="M146" s="18"/>
      <c r="N146" s="18"/>
      <c r="O146" s="18"/>
      <c r="P146" s="24"/>
      <c r="Q146" s="18"/>
      <c r="R146" s="18"/>
      <c r="S146" s="18"/>
      <c r="T146" s="18"/>
    </row>
    <row r="147" spans="1:20" x14ac:dyDescent="0.3">
      <c r="A147" s="4">
        <v>143</v>
      </c>
      <c r="B147" s="17"/>
      <c r="C147" s="18"/>
      <c r="D147" s="18"/>
      <c r="E147" s="19"/>
      <c r="F147" s="18"/>
      <c r="G147" s="19"/>
      <c r="H147" s="19"/>
      <c r="I147" s="62">
        <f t="shared" si="2"/>
        <v>0</v>
      </c>
      <c r="J147" s="18"/>
      <c r="K147" s="18"/>
      <c r="L147" s="18"/>
      <c r="M147" s="18"/>
      <c r="N147" s="18"/>
      <c r="O147" s="18"/>
      <c r="P147" s="24"/>
      <c r="Q147" s="18"/>
      <c r="R147" s="18"/>
      <c r="S147" s="18"/>
      <c r="T147" s="18"/>
    </row>
    <row r="148" spans="1:20" x14ac:dyDescent="0.3">
      <c r="A148" s="4">
        <v>144</v>
      </c>
      <c r="B148" s="17"/>
      <c r="C148" s="18"/>
      <c r="D148" s="18"/>
      <c r="E148" s="19"/>
      <c r="F148" s="18"/>
      <c r="G148" s="19"/>
      <c r="H148" s="19"/>
      <c r="I148" s="62">
        <f t="shared" si="2"/>
        <v>0</v>
      </c>
      <c r="J148" s="18"/>
      <c r="K148" s="18"/>
      <c r="L148" s="18"/>
      <c r="M148" s="18"/>
      <c r="N148" s="18"/>
      <c r="O148" s="18"/>
      <c r="P148" s="24"/>
      <c r="Q148" s="18"/>
      <c r="R148" s="18"/>
      <c r="S148" s="18"/>
      <c r="T148" s="18"/>
    </row>
    <row r="149" spans="1:20" x14ac:dyDescent="0.3">
      <c r="A149" s="4">
        <v>145</v>
      </c>
      <c r="B149" s="17"/>
      <c r="C149" s="18"/>
      <c r="D149" s="18"/>
      <c r="E149" s="19"/>
      <c r="F149" s="18"/>
      <c r="G149" s="19"/>
      <c r="H149" s="19"/>
      <c r="I149" s="62">
        <f t="shared" si="2"/>
        <v>0</v>
      </c>
      <c r="J149" s="18"/>
      <c r="K149" s="18"/>
      <c r="L149" s="18"/>
      <c r="M149" s="18"/>
      <c r="N149" s="18"/>
      <c r="O149" s="18"/>
      <c r="P149" s="24"/>
      <c r="Q149" s="18"/>
      <c r="R149" s="18"/>
      <c r="S149" s="18"/>
      <c r="T149" s="18"/>
    </row>
    <row r="150" spans="1:20" x14ac:dyDescent="0.3">
      <c r="A150" s="4">
        <v>146</v>
      </c>
      <c r="B150" s="17"/>
      <c r="C150" s="18"/>
      <c r="D150" s="18"/>
      <c r="E150" s="19"/>
      <c r="F150" s="18"/>
      <c r="G150" s="19"/>
      <c r="H150" s="19"/>
      <c r="I150" s="62">
        <f t="shared" si="2"/>
        <v>0</v>
      </c>
      <c r="J150" s="18"/>
      <c r="K150" s="18"/>
      <c r="L150" s="18"/>
      <c r="M150" s="18"/>
      <c r="N150" s="18"/>
      <c r="O150" s="18"/>
      <c r="P150" s="24"/>
      <c r="Q150" s="18"/>
      <c r="R150" s="18"/>
      <c r="S150" s="18"/>
      <c r="T150" s="18"/>
    </row>
    <row r="151" spans="1:20" x14ac:dyDescent="0.3">
      <c r="A151" s="4">
        <v>147</v>
      </c>
      <c r="B151" s="17"/>
      <c r="C151" s="18"/>
      <c r="D151" s="18"/>
      <c r="E151" s="19"/>
      <c r="F151" s="18"/>
      <c r="G151" s="19"/>
      <c r="H151" s="19"/>
      <c r="I151" s="62">
        <f t="shared" si="2"/>
        <v>0</v>
      </c>
      <c r="J151" s="18"/>
      <c r="K151" s="18"/>
      <c r="L151" s="18"/>
      <c r="M151" s="18"/>
      <c r="N151" s="18"/>
      <c r="O151" s="18"/>
      <c r="P151" s="24"/>
      <c r="Q151" s="18"/>
      <c r="R151" s="18"/>
      <c r="S151" s="18"/>
      <c r="T151" s="18"/>
    </row>
    <row r="152" spans="1:20" x14ac:dyDescent="0.3">
      <c r="A152" s="4">
        <v>148</v>
      </c>
      <c r="B152" s="17"/>
      <c r="C152" s="18"/>
      <c r="D152" s="18"/>
      <c r="E152" s="19"/>
      <c r="F152" s="18"/>
      <c r="G152" s="19"/>
      <c r="H152" s="19"/>
      <c r="I152" s="62">
        <f t="shared" si="2"/>
        <v>0</v>
      </c>
      <c r="J152" s="18"/>
      <c r="K152" s="18"/>
      <c r="L152" s="18"/>
      <c r="M152" s="18"/>
      <c r="N152" s="18"/>
      <c r="O152" s="18"/>
      <c r="P152" s="24"/>
      <c r="Q152" s="18"/>
      <c r="R152" s="18"/>
      <c r="S152" s="18"/>
      <c r="T152" s="18"/>
    </row>
    <row r="153" spans="1:20" x14ac:dyDescent="0.3">
      <c r="A153" s="4">
        <v>149</v>
      </c>
      <c r="B153" s="17"/>
      <c r="C153" s="18"/>
      <c r="D153" s="18"/>
      <c r="E153" s="19"/>
      <c r="F153" s="18"/>
      <c r="G153" s="19"/>
      <c r="H153" s="19"/>
      <c r="I153" s="62">
        <f t="shared" si="2"/>
        <v>0</v>
      </c>
      <c r="J153" s="18"/>
      <c r="K153" s="18"/>
      <c r="L153" s="18"/>
      <c r="M153" s="18"/>
      <c r="N153" s="18"/>
      <c r="O153" s="18"/>
      <c r="P153" s="24"/>
      <c r="Q153" s="18"/>
      <c r="R153" s="18"/>
      <c r="S153" s="18"/>
      <c r="T153" s="18"/>
    </row>
    <row r="154" spans="1:20" x14ac:dyDescent="0.3">
      <c r="A154" s="4">
        <v>150</v>
      </c>
      <c r="B154" s="17"/>
      <c r="C154" s="18"/>
      <c r="D154" s="18"/>
      <c r="E154" s="19"/>
      <c r="F154" s="18"/>
      <c r="G154" s="19"/>
      <c r="H154" s="19"/>
      <c r="I154" s="62">
        <f t="shared" si="2"/>
        <v>0</v>
      </c>
      <c r="J154" s="18"/>
      <c r="K154" s="18"/>
      <c r="L154" s="18"/>
      <c r="M154" s="18"/>
      <c r="N154" s="18"/>
      <c r="O154" s="18"/>
      <c r="P154" s="24"/>
      <c r="Q154" s="18"/>
      <c r="R154" s="18"/>
      <c r="S154" s="18"/>
      <c r="T154" s="18"/>
    </row>
    <row r="155" spans="1:20" x14ac:dyDescent="0.3">
      <c r="A155" s="4">
        <v>151</v>
      </c>
      <c r="B155" s="17"/>
      <c r="C155" s="18"/>
      <c r="D155" s="18"/>
      <c r="E155" s="19"/>
      <c r="F155" s="18"/>
      <c r="G155" s="19"/>
      <c r="H155" s="19"/>
      <c r="I155" s="62">
        <f t="shared" si="2"/>
        <v>0</v>
      </c>
      <c r="J155" s="18"/>
      <c r="K155" s="18"/>
      <c r="L155" s="18"/>
      <c r="M155" s="18"/>
      <c r="N155" s="18"/>
      <c r="O155" s="18"/>
      <c r="P155" s="24"/>
      <c r="Q155" s="18"/>
      <c r="R155" s="18"/>
      <c r="S155" s="18"/>
      <c r="T155" s="18"/>
    </row>
    <row r="156" spans="1:20" x14ac:dyDescent="0.3">
      <c r="A156" s="4">
        <v>152</v>
      </c>
      <c r="B156" s="17"/>
      <c r="C156" s="18"/>
      <c r="D156" s="18"/>
      <c r="E156" s="19"/>
      <c r="F156" s="18"/>
      <c r="G156" s="19"/>
      <c r="H156" s="19"/>
      <c r="I156" s="62">
        <f t="shared" si="2"/>
        <v>0</v>
      </c>
      <c r="J156" s="18"/>
      <c r="K156" s="18"/>
      <c r="L156" s="18"/>
      <c r="M156" s="18"/>
      <c r="N156" s="18"/>
      <c r="O156" s="18"/>
      <c r="P156" s="24"/>
      <c r="Q156" s="18"/>
      <c r="R156" s="18"/>
      <c r="S156" s="18"/>
      <c r="T156" s="18"/>
    </row>
    <row r="157" spans="1:20" x14ac:dyDescent="0.3">
      <c r="A157" s="4">
        <v>153</v>
      </c>
      <c r="B157" s="17"/>
      <c r="C157" s="18"/>
      <c r="D157" s="18"/>
      <c r="E157" s="19"/>
      <c r="F157" s="18"/>
      <c r="G157" s="19"/>
      <c r="H157" s="19"/>
      <c r="I157" s="62">
        <f t="shared" si="2"/>
        <v>0</v>
      </c>
      <c r="J157" s="18"/>
      <c r="K157" s="18"/>
      <c r="L157" s="18"/>
      <c r="M157" s="18"/>
      <c r="N157" s="18"/>
      <c r="O157" s="18"/>
      <c r="P157" s="24"/>
      <c r="Q157" s="18"/>
      <c r="R157" s="18"/>
      <c r="S157" s="18"/>
      <c r="T157" s="18"/>
    </row>
    <row r="158" spans="1:20" x14ac:dyDescent="0.3">
      <c r="A158" s="4">
        <v>154</v>
      </c>
      <c r="B158" s="17"/>
      <c r="C158" s="18"/>
      <c r="D158" s="18"/>
      <c r="E158" s="19"/>
      <c r="F158" s="18"/>
      <c r="G158" s="19"/>
      <c r="H158" s="19"/>
      <c r="I158" s="62">
        <f t="shared" si="2"/>
        <v>0</v>
      </c>
      <c r="J158" s="18"/>
      <c r="K158" s="18"/>
      <c r="L158" s="18"/>
      <c r="M158" s="18"/>
      <c r="N158" s="18"/>
      <c r="O158" s="18"/>
      <c r="P158" s="24"/>
      <c r="Q158" s="18"/>
      <c r="R158" s="18"/>
      <c r="S158" s="18"/>
      <c r="T158" s="18"/>
    </row>
    <row r="159" spans="1:20" x14ac:dyDescent="0.3">
      <c r="A159" s="4">
        <v>155</v>
      </c>
      <c r="B159" s="17"/>
      <c r="C159" s="18"/>
      <c r="D159" s="18"/>
      <c r="E159" s="19"/>
      <c r="F159" s="18"/>
      <c r="G159" s="19"/>
      <c r="H159" s="19"/>
      <c r="I159" s="62">
        <f t="shared" si="2"/>
        <v>0</v>
      </c>
      <c r="J159" s="18"/>
      <c r="K159" s="18"/>
      <c r="L159" s="18"/>
      <c r="M159" s="18"/>
      <c r="N159" s="18"/>
      <c r="O159" s="18"/>
      <c r="P159" s="24"/>
      <c r="Q159" s="18"/>
      <c r="R159" s="18"/>
      <c r="S159" s="18"/>
      <c r="T159" s="18"/>
    </row>
    <row r="160" spans="1:20" x14ac:dyDescent="0.3">
      <c r="A160" s="4">
        <v>156</v>
      </c>
      <c r="B160" s="17"/>
      <c r="C160" s="18"/>
      <c r="D160" s="18"/>
      <c r="E160" s="19"/>
      <c r="F160" s="18"/>
      <c r="G160" s="19"/>
      <c r="H160" s="19"/>
      <c r="I160" s="62">
        <f t="shared" si="2"/>
        <v>0</v>
      </c>
      <c r="J160" s="18"/>
      <c r="K160" s="18"/>
      <c r="L160" s="18"/>
      <c r="M160" s="18"/>
      <c r="N160" s="18"/>
      <c r="O160" s="18"/>
      <c r="P160" s="24"/>
      <c r="Q160" s="18"/>
      <c r="R160" s="18"/>
      <c r="S160" s="18"/>
      <c r="T160" s="18"/>
    </row>
    <row r="161" spans="1:20" x14ac:dyDescent="0.3">
      <c r="A161" s="4">
        <v>157</v>
      </c>
      <c r="B161" s="17"/>
      <c r="C161" s="18"/>
      <c r="D161" s="18"/>
      <c r="E161" s="19"/>
      <c r="F161" s="18"/>
      <c r="G161" s="19"/>
      <c r="H161" s="19"/>
      <c r="I161" s="62">
        <f t="shared" si="2"/>
        <v>0</v>
      </c>
      <c r="J161" s="18"/>
      <c r="K161" s="18"/>
      <c r="L161" s="18"/>
      <c r="M161" s="18"/>
      <c r="N161" s="18"/>
      <c r="O161" s="18"/>
      <c r="P161" s="24"/>
      <c r="Q161" s="18"/>
      <c r="R161" s="18"/>
      <c r="S161" s="18"/>
      <c r="T161" s="18"/>
    </row>
    <row r="162" spans="1:20" x14ac:dyDescent="0.3">
      <c r="A162" s="4">
        <v>158</v>
      </c>
      <c r="B162" s="17"/>
      <c r="C162" s="18"/>
      <c r="D162" s="18"/>
      <c r="E162" s="19"/>
      <c r="F162" s="18"/>
      <c r="G162" s="19"/>
      <c r="H162" s="19"/>
      <c r="I162" s="62">
        <f t="shared" si="2"/>
        <v>0</v>
      </c>
      <c r="J162" s="18"/>
      <c r="K162" s="18"/>
      <c r="L162" s="18"/>
      <c r="M162" s="18"/>
      <c r="N162" s="18"/>
      <c r="O162" s="18"/>
      <c r="P162" s="24"/>
      <c r="Q162" s="18"/>
      <c r="R162" s="18"/>
      <c r="S162" s="18"/>
      <c r="T162" s="18"/>
    </row>
    <row r="163" spans="1:20" x14ac:dyDescent="0.3">
      <c r="A163" s="4">
        <v>159</v>
      </c>
      <c r="B163" s="17"/>
      <c r="C163" s="18"/>
      <c r="D163" s="18"/>
      <c r="E163" s="19"/>
      <c r="F163" s="18"/>
      <c r="G163" s="19"/>
      <c r="H163" s="19"/>
      <c r="I163" s="62">
        <f t="shared" si="2"/>
        <v>0</v>
      </c>
      <c r="J163" s="18"/>
      <c r="K163" s="18"/>
      <c r="L163" s="18"/>
      <c r="M163" s="18"/>
      <c r="N163" s="18"/>
      <c r="O163" s="18"/>
      <c r="P163" s="24"/>
      <c r="Q163" s="18"/>
      <c r="R163" s="18"/>
      <c r="S163" s="18"/>
      <c r="T163" s="18"/>
    </row>
    <row r="164" spans="1:20" x14ac:dyDescent="0.3">
      <c r="A164" s="4">
        <v>160</v>
      </c>
      <c r="B164" s="17"/>
      <c r="C164" s="18"/>
      <c r="D164" s="18"/>
      <c r="E164" s="19"/>
      <c r="F164" s="18"/>
      <c r="G164" s="19"/>
      <c r="H164" s="19"/>
      <c r="I164" s="62">
        <f t="shared" si="2"/>
        <v>0</v>
      </c>
      <c r="J164" s="18"/>
      <c r="K164" s="18"/>
      <c r="L164" s="18"/>
      <c r="M164" s="18"/>
      <c r="N164" s="18"/>
      <c r="O164" s="18"/>
      <c r="P164" s="24"/>
      <c r="Q164" s="18"/>
      <c r="R164" s="18"/>
      <c r="S164" s="18"/>
      <c r="T164" s="18"/>
    </row>
    <row r="165" spans="1:20" x14ac:dyDescent="0.3">
      <c r="A165" s="21" t="s">
        <v>11</v>
      </c>
      <c r="B165" s="39"/>
      <c r="C165" s="21">
        <f>COUNTIFS(C6:C164,"*")</f>
        <v>86</v>
      </c>
      <c r="D165" s="21"/>
      <c r="E165" s="13"/>
      <c r="F165" s="21"/>
      <c r="G165" s="61">
        <f>SUM(G6:G164)</f>
        <v>3306</v>
      </c>
      <c r="H165" s="61">
        <f>SUM(H6:H164)</f>
        <v>3288</v>
      </c>
      <c r="I165" s="61">
        <f>SUM(I6:I164)</f>
        <v>6594</v>
      </c>
      <c r="J165" s="21"/>
      <c r="K165" s="21"/>
      <c r="L165" s="21"/>
      <c r="M165" s="21"/>
      <c r="N165" s="21"/>
      <c r="O165" s="21"/>
      <c r="P165" s="14"/>
      <c r="Q165" s="21"/>
      <c r="R165" s="21"/>
      <c r="S165" s="21"/>
      <c r="T165" s="12"/>
    </row>
    <row r="166" spans="1:20" x14ac:dyDescent="0.3">
      <c r="A166" s="44" t="s">
        <v>62</v>
      </c>
      <c r="B166" s="10">
        <f>COUNTIF(B$5:B$164,"Team 1")</f>
        <v>33</v>
      </c>
      <c r="C166" s="44" t="s">
        <v>25</v>
      </c>
      <c r="D166" s="10">
        <f>COUNTIF(D6:D164,"Anganwadi")</f>
        <v>51</v>
      </c>
    </row>
    <row r="167" spans="1:20" x14ac:dyDescent="0.3">
      <c r="A167" s="44" t="s">
        <v>63</v>
      </c>
      <c r="B167" s="10">
        <f>COUNTIF(B$6:B$164,"Team 2")</f>
        <v>51</v>
      </c>
      <c r="C167" s="44" t="s">
        <v>23</v>
      </c>
      <c r="D167" s="10">
        <f>COUNTIF(D6:D164,"School")</f>
        <v>24</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K28"/>
  <sheetViews>
    <sheetView tabSelected="1" workbookViewId="0">
      <selection activeCell="I2" sqref="I2:J2"/>
    </sheetView>
  </sheetViews>
  <sheetFormatPr defaultRowHeight="16.5" x14ac:dyDescent="0.3"/>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x14ac:dyDescent="0.3">
      <c r="A1" s="138" t="s">
        <v>71</v>
      </c>
      <c r="B1" s="138"/>
      <c r="C1" s="138"/>
      <c r="D1" s="138"/>
      <c r="E1" s="138"/>
      <c r="F1" s="139"/>
      <c r="G1" s="139"/>
      <c r="H1" s="139"/>
      <c r="I1" s="139"/>
      <c r="J1" s="139"/>
    </row>
    <row r="2" spans="1:11" ht="25.5" x14ac:dyDescent="0.3">
      <c r="A2" s="140" t="s">
        <v>0</v>
      </c>
      <c r="B2" s="141"/>
      <c r="C2" s="142" t="str">
        <f>'Block at a Glance'!C2:D2</f>
        <v>ASSAM</v>
      </c>
      <c r="D2" s="143"/>
      <c r="E2" s="27" t="s">
        <v>1</v>
      </c>
      <c r="F2" s="144" t="s">
        <v>2015</v>
      </c>
      <c r="G2" s="145"/>
      <c r="H2" s="28" t="s">
        <v>24</v>
      </c>
      <c r="I2" s="144" t="s">
        <v>2016</v>
      </c>
      <c r="J2" s="145"/>
    </row>
    <row r="3" spans="1:11" ht="28.5" customHeight="1" x14ac:dyDescent="0.3">
      <c r="A3" s="149" t="s">
        <v>66</v>
      </c>
      <c r="B3" s="149"/>
      <c r="C3" s="149"/>
      <c r="D3" s="149"/>
      <c r="E3" s="149"/>
      <c r="F3" s="149"/>
      <c r="G3" s="149"/>
      <c r="H3" s="149"/>
      <c r="I3" s="149"/>
      <c r="J3" s="149"/>
    </row>
    <row r="4" spans="1:11" x14ac:dyDescent="0.3">
      <c r="A4" s="148" t="s">
        <v>27</v>
      </c>
      <c r="B4" s="147" t="s">
        <v>28</v>
      </c>
      <c r="C4" s="146" t="s">
        <v>29</v>
      </c>
      <c r="D4" s="146" t="s">
        <v>36</v>
      </c>
      <c r="E4" s="146"/>
      <c r="F4" s="146"/>
      <c r="G4" s="146" t="s">
        <v>30</v>
      </c>
      <c r="H4" s="146" t="s">
        <v>37</v>
      </c>
      <c r="I4" s="146"/>
      <c r="J4" s="146"/>
    </row>
    <row r="5" spans="1:11" ht="22.5" customHeight="1" x14ac:dyDescent="0.3">
      <c r="A5" s="148"/>
      <c r="B5" s="147"/>
      <c r="C5" s="146"/>
      <c r="D5" s="29" t="s">
        <v>9</v>
      </c>
      <c r="E5" s="29" t="s">
        <v>10</v>
      </c>
      <c r="F5" s="29" t="s">
        <v>11</v>
      </c>
      <c r="G5" s="146"/>
      <c r="H5" s="29" t="s">
        <v>9</v>
      </c>
      <c r="I5" s="29" t="s">
        <v>10</v>
      </c>
      <c r="J5" s="29" t="s">
        <v>11</v>
      </c>
    </row>
    <row r="6" spans="1:11" ht="22.5" customHeight="1" x14ac:dyDescent="0.3">
      <c r="A6" s="45">
        <v>1</v>
      </c>
      <c r="B6" s="63">
        <v>43556</v>
      </c>
      <c r="C6" s="31">
        <f>COUNTIFS('April-19'!D$5:D$164,"Anganwadi")</f>
        <v>43</v>
      </c>
      <c r="D6" s="32">
        <f>SUMIF('April-19'!$D$5:$D$164,"Anganwadi",'April-19'!$G$5:$G$164)</f>
        <v>1551</v>
      </c>
      <c r="E6" s="32">
        <f>SUMIF('April-19'!$D$5:$D$164,"Anganwadi",'April-19'!$H$5:$H$164)</f>
        <v>1538</v>
      </c>
      <c r="F6" s="32">
        <f>+D6+E6</f>
        <v>3089</v>
      </c>
      <c r="G6" s="31">
        <f>COUNTIF('April-19'!D5:D164,"School")</f>
        <v>32</v>
      </c>
      <c r="H6" s="32">
        <f>SUMIF('April-19'!$D$5:$D$164,"School",'April-19'!$G$5:$G$164)</f>
        <v>1115</v>
      </c>
      <c r="I6" s="32">
        <f>SUMIF('April-19'!$D$5:$D$164,"School",'April-19'!$H$5:$H$164)</f>
        <v>1135</v>
      </c>
      <c r="J6" s="32">
        <f>+H6+I6</f>
        <v>2250</v>
      </c>
      <c r="K6" s="33"/>
    </row>
    <row r="7" spans="1:11" ht="22.5" customHeight="1" x14ac:dyDescent="0.3">
      <c r="A7" s="30">
        <v>2</v>
      </c>
      <c r="B7" s="64">
        <v>43601</v>
      </c>
      <c r="C7" s="31">
        <f>COUNTIF('May-19'!D5:D164,"Anganwadi")</f>
        <v>46</v>
      </c>
      <c r="D7" s="32">
        <f>SUMIF('May-19'!$D$5:$D$164,"Anganwadi",'May-19'!$G$5:$G$164)</f>
        <v>1231</v>
      </c>
      <c r="E7" s="32">
        <f>SUMIF('May-19'!$D$5:$D$164,"Anganwadi",'May-19'!$H$5:$H$164)</f>
        <v>1259</v>
      </c>
      <c r="F7" s="32">
        <f t="shared" ref="F7:F11" si="0">+D7+E7</f>
        <v>2490</v>
      </c>
      <c r="G7" s="31">
        <f>COUNTIF('May-19'!D5:D164,"School")</f>
        <v>44</v>
      </c>
      <c r="H7" s="32">
        <f>SUMIF('May-19'!$D$5:$D$164,"School",'May-19'!$G$5:$G$164)</f>
        <v>1999</v>
      </c>
      <c r="I7" s="32">
        <f>SUMIF('May-19'!$D$5:$D$164,"School",'May-19'!$H$5:$H$164)</f>
        <v>1905</v>
      </c>
      <c r="J7" s="32">
        <f t="shared" ref="J7:J11" si="1">+H7+I7</f>
        <v>3904</v>
      </c>
    </row>
    <row r="8" spans="1:11" ht="22.5" customHeight="1" x14ac:dyDescent="0.3">
      <c r="A8" s="30">
        <v>3</v>
      </c>
      <c r="B8" s="64">
        <v>43632</v>
      </c>
      <c r="C8" s="31">
        <f>COUNTIF('Jun-19'!D5:D164,"Anganwadi")</f>
        <v>50</v>
      </c>
      <c r="D8" s="32">
        <f>SUMIF('Jun-19'!$D$5:$D$164,"Anganwadi",'Jun-19'!$G$5:$G$164)</f>
        <v>1572</v>
      </c>
      <c r="E8" s="32">
        <f>SUMIF('Jun-19'!$D$5:$D$164,"Anganwadi",'Jun-19'!$H$5:$H$164)</f>
        <v>1548</v>
      </c>
      <c r="F8" s="32">
        <f t="shared" si="0"/>
        <v>3120</v>
      </c>
      <c r="G8" s="31">
        <f>COUNTIF('Jun-19'!D5:D164,"School")</f>
        <v>29</v>
      </c>
      <c r="H8" s="32">
        <f>SUMIF('Jun-19'!$D$5:$D$164,"School",'Jun-19'!$G$5:$G$164)</f>
        <v>1700</v>
      </c>
      <c r="I8" s="32">
        <f>SUMIF('Jun-19'!$D$5:$D$164,"School",'Jun-19'!$H$5:$H$164)</f>
        <v>1612</v>
      </c>
      <c r="J8" s="32">
        <f t="shared" si="1"/>
        <v>3312</v>
      </c>
    </row>
    <row r="9" spans="1:11" ht="22.5" customHeight="1" x14ac:dyDescent="0.3">
      <c r="A9" s="30">
        <v>4</v>
      </c>
      <c r="B9" s="64">
        <v>43662</v>
      </c>
      <c r="C9" s="31">
        <f>COUNTIF('Jul-19'!D5:D164,"Anganwadi")</f>
        <v>86</v>
      </c>
      <c r="D9" s="32">
        <f>SUMIF('Jul-19'!$D$5:$D$164,"Anganwadi",'Jul-19'!$G$5:$G$164)</f>
        <v>3673</v>
      </c>
      <c r="E9" s="32">
        <f>SUMIF('Jul-19'!$D$5:$D$164,"Anganwadi",'Jul-19'!$H$5:$H$164)</f>
        <v>3651</v>
      </c>
      <c r="F9" s="32">
        <f t="shared" si="0"/>
        <v>7324</v>
      </c>
      <c r="G9" s="31">
        <f>COUNTIF('Jul-19'!D5:D164,"School")</f>
        <v>0</v>
      </c>
      <c r="H9" s="32">
        <f>SUMIF('Jul-19'!$D$5:$D$164,"School",'Jul-19'!$G$5:$G$164)</f>
        <v>0</v>
      </c>
      <c r="I9" s="32">
        <f>SUMIF('Jul-19'!$D$5:$D$164,"School",'Jul-19'!$H$5:$H$164)</f>
        <v>0</v>
      </c>
      <c r="J9" s="32">
        <f t="shared" si="1"/>
        <v>0</v>
      </c>
    </row>
    <row r="10" spans="1:11" ht="22.5" customHeight="1" x14ac:dyDescent="0.3">
      <c r="A10" s="30">
        <v>5</v>
      </c>
      <c r="B10" s="64">
        <v>43693</v>
      </c>
      <c r="C10" s="31">
        <f>COUNTIF('Aug-19'!D5:D164,"Anganwadi")</f>
        <v>32</v>
      </c>
      <c r="D10" s="32">
        <f>SUMIF('Aug-19'!$D$5:$D$164,"Anganwadi",'Aug-19'!$G$5:$G$164)</f>
        <v>1363</v>
      </c>
      <c r="E10" s="32">
        <f>SUMIF('Aug-19'!$D$5:$D$164,"Anganwadi",'Aug-19'!$H$5:$H$164)</f>
        <v>1325</v>
      </c>
      <c r="F10" s="32">
        <f t="shared" si="0"/>
        <v>2688</v>
      </c>
      <c r="G10" s="31">
        <f>COUNTIF('Aug-19'!D5:D164,"School")</f>
        <v>28</v>
      </c>
      <c r="H10" s="32">
        <f>SUMIF('Aug-19'!$D$5:$D$164,"School",'Aug-19'!$G$5:$G$164)</f>
        <v>1888</v>
      </c>
      <c r="I10" s="32">
        <f>SUMIF('Aug-19'!$D$5:$D$164,"School",'Aug-19'!$H$5:$H$164)</f>
        <v>1958</v>
      </c>
      <c r="J10" s="32">
        <f t="shared" si="1"/>
        <v>3846</v>
      </c>
    </row>
    <row r="11" spans="1:11" ht="22.5" customHeight="1" x14ac:dyDescent="0.3">
      <c r="A11" s="30">
        <v>6</v>
      </c>
      <c r="B11" s="64">
        <v>43724</v>
      </c>
      <c r="C11" s="31">
        <f>COUNTIF('Sep-19'!D6:D164,"Anganwadi")</f>
        <v>51</v>
      </c>
      <c r="D11" s="32">
        <f>SUMIF('Sep-19'!$D$6:$D$164,"Anganwadi",'Sep-19'!$G$6:$G$164)</f>
        <v>1809</v>
      </c>
      <c r="E11" s="32">
        <f>SUMIF('Sep-19'!$D$6:$D$164,"Anganwadi",'Sep-19'!$H$6:$H$164)</f>
        <v>1775</v>
      </c>
      <c r="F11" s="32">
        <f t="shared" si="0"/>
        <v>3584</v>
      </c>
      <c r="G11" s="31">
        <f>COUNTIF('Sep-19'!D6:D164,"School")</f>
        <v>24</v>
      </c>
      <c r="H11" s="32">
        <f>SUMIF('Sep-19'!$D$6:$D$164,"School",'Sep-19'!$G$6:$G$164)</f>
        <v>1497</v>
      </c>
      <c r="I11" s="32">
        <f>SUMIF('Sep-19'!$D$6:$D$164,"School",'Sep-19'!$H$6:$H$164)</f>
        <v>1513</v>
      </c>
      <c r="J11" s="32">
        <f t="shared" si="1"/>
        <v>3010</v>
      </c>
    </row>
    <row r="12" spans="1:11" ht="19.5" customHeight="1" x14ac:dyDescent="0.3">
      <c r="A12" s="137" t="s">
        <v>38</v>
      </c>
      <c r="B12" s="137"/>
      <c r="C12" s="34">
        <f>SUM(C6:C11)</f>
        <v>308</v>
      </c>
      <c r="D12" s="34">
        <f t="shared" ref="D12:J12" si="2">SUM(D6:D11)</f>
        <v>11199</v>
      </c>
      <c r="E12" s="34">
        <f t="shared" si="2"/>
        <v>11096</v>
      </c>
      <c r="F12" s="34">
        <f t="shared" si="2"/>
        <v>22295</v>
      </c>
      <c r="G12" s="34">
        <f t="shared" si="2"/>
        <v>157</v>
      </c>
      <c r="H12" s="34">
        <f t="shared" si="2"/>
        <v>8199</v>
      </c>
      <c r="I12" s="34">
        <f t="shared" si="2"/>
        <v>8123</v>
      </c>
      <c r="J12" s="34">
        <f t="shared" si="2"/>
        <v>16322</v>
      </c>
    </row>
    <row r="14" spans="1:11" x14ac:dyDescent="0.3">
      <c r="A14" s="132" t="s">
        <v>67</v>
      </c>
      <c r="B14" s="132"/>
      <c r="C14" s="132"/>
      <c r="D14" s="132"/>
      <c r="E14" s="132"/>
      <c r="F14" s="132"/>
    </row>
    <row r="15" spans="1:11" ht="82.5" x14ac:dyDescent="0.3">
      <c r="A15" s="43" t="s">
        <v>27</v>
      </c>
      <c r="B15" s="42" t="s">
        <v>28</v>
      </c>
      <c r="C15" s="46" t="s">
        <v>64</v>
      </c>
      <c r="D15" s="41" t="s">
        <v>29</v>
      </c>
      <c r="E15" s="41" t="s">
        <v>30</v>
      </c>
      <c r="F15" s="41" t="s">
        <v>65</v>
      </c>
    </row>
    <row r="16" spans="1:11" x14ac:dyDescent="0.3">
      <c r="A16" s="135">
        <v>1</v>
      </c>
      <c r="B16" s="133">
        <v>43571</v>
      </c>
      <c r="C16" s="47" t="s">
        <v>62</v>
      </c>
      <c r="D16" s="31">
        <f>COUNTIFS('April-19'!B$5:B$164,"Team 1",'April-19'!D$5:D$164,"Anganwadi")</f>
        <v>22</v>
      </c>
      <c r="E16" s="31">
        <f>COUNTIFS('April-19'!B$5:B$164,"Team 1",'April-19'!D$5:D$164,"School")</f>
        <v>9</v>
      </c>
      <c r="F16" s="32">
        <f>SUMIF('April-19'!$B$5:$B$164,"Team 1",'April-19'!$I$5:$I$164)</f>
        <v>2842</v>
      </c>
    </row>
    <row r="17" spans="1:6" x14ac:dyDescent="0.3">
      <c r="A17" s="136"/>
      <c r="B17" s="134"/>
      <c r="C17" s="47" t="s">
        <v>63</v>
      </c>
      <c r="D17" s="31">
        <f>COUNTIFS('April-19'!B$5:B$164,"Team 2",'April-19'!D$5:D$164,"Anganwadi")</f>
        <v>21</v>
      </c>
      <c r="E17" s="31">
        <f>COUNTIFS('April-19'!B$5:B$164,"Team 2",'April-19'!D$5:D$164,"School")</f>
        <v>23</v>
      </c>
      <c r="F17" s="32">
        <f>SUMIF('April-19'!$B$5:$B$164,"Team 2",'April-19'!$I$5:$I$164)</f>
        <v>2497</v>
      </c>
    </row>
    <row r="18" spans="1:6" x14ac:dyDescent="0.3">
      <c r="A18" s="135">
        <v>2</v>
      </c>
      <c r="B18" s="133">
        <v>43601</v>
      </c>
      <c r="C18" s="47" t="s">
        <v>62</v>
      </c>
      <c r="D18" s="31">
        <f>COUNTIFS('May-19'!B$5:B$164,"Team 1",'May-19'!D$5:D$164,"Anganwadi")</f>
        <v>28</v>
      </c>
      <c r="E18" s="31">
        <f>COUNTIFS('May-19'!B$5:B$164,"Team 1",'May-19'!D$5:D$164,"School")</f>
        <v>18</v>
      </c>
      <c r="F18" s="32">
        <f>SUMIF('May-19'!$B$5:$B$164,"Team 1",'May-19'!$I$5:$I$164)</f>
        <v>3256</v>
      </c>
    </row>
    <row r="19" spans="1:6" x14ac:dyDescent="0.3">
      <c r="A19" s="136"/>
      <c r="B19" s="134"/>
      <c r="C19" s="47" t="s">
        <v>63</v>
      </c>
      <c r="D19" s="31">
        <f>COUNTIFS('May-19'!B$5:B$164,"Team 2",'May-19'!D$5:D$164,"Anganwadi")</f>
        <v>18</v>
      </c>
      <c r="E19" s="31">
        <f>COUNTIFS('May-19'!B$5:B$164,"Team 2",'May-19'!D$5:D$164,"School")</f>
        <v>26</v>
      </c>
      <c r="F19" s="32">
        <f>SUMIF('May-19'!$B$5:$B$164,"Team 2",'May-19'!$I$5:$I$164)</f>
        <v>3138</v>
      </c>
    </row>
    <row r="20" spans="1:6" x14ac:dyDescent="0.3">
      <c r="A20" s="135">
        <v>3</v>
      </c>
      <c r="B20" s="133">
        <v>43632</v>
      </c>
      <c r="C20" s="47" t="s">
        <v>62</v>
      </c>
      <c r="D20" s="31">
        <f>COUNTIFS('Jun-19'!B$5:B$164,"Team 1",'Jun-19'!D$5:D$164,"Anganwadi")</f>
        <v>23</v>
      </c>
      <c r="E20" s="31">
        <f>COUNTIFS('Jun-19'!B$5:B$164,"Team 1",'Jun-19'!D$5:D$164,"School")</f>
        <v>17</v>
      </c>
      <c r="F20" s="32">
        <f>SUMIF('Jun-19'!$B$5:$B$164,"Team 1",'Jun-19'!$I$5:$I$164)</f>
        <v>3405</v>
      </c>
    </row>
    <row r="21" spans="1:6" x14ac:dyDescent="0.3">
      <c r="A21" s="136"/>
      <c r="B21" s="134"/>
      <c r="C21" s="47" t="s">
        <v>63</v>
      </c>
      <c r="D21" s="31">
        <f>COUNTIFS('Jun-19'!B$5:B$164,"Team 2",'Jun-19'!D$5:D$164,"Anganwadi")</f>
        <v>27</v>
      </c>
      <c r="E21" s="31">
        <f>COUNTIFS('Jun-19'!B$5:B$164,"Team 2",'Jun-19'!D$5:D$164,"School")</f>
        <v>12</v>
      </c>
      <c r="F21" s="32">
        <f>SUMIF('Jun-19'!$B$5:$B$164,"Team 2",'Jun-19'!$I$5:$I$164)</f>
        <v>3027</v>
      </c>
    </row>
    <row r="22" spans="1:6" x14ac:dyDescent="0.3">
      <c r="A22" s="135">
        <v>4</v>
      </c>
      <c r="B22" s="133">
        <v>43662</v>
      </c>
      <c r="C22" s="47" t="s">
        <v>62</v>
      </c>
      <c r="D22" s="31">
        <f>COUNTIFS('Jul-19'!B$5:B$164,"Team 1",'Jul-19'!D$5:D$164,"Anganwadi")</f>
        <v>48</v>
      </c>
      <c r="E22" s="31">
        <f>COUNTIFS('Jul-19'!B$5:B$164,"Team 1",'Jul-19'!D$5:D$164,"School")</f>
        <v>0</v>
      </c>
      <c r="F22" s="32">
        <f>SUMIF('Jul-19'!$B$5:$B$164,"Team 1",'Jul-19'!$I$5:$I$164)</f>
        <v>3719</v>
      </c>
    </row>
    <row r="23" spans="1:6" x14ac:dyDescent="0.3">
      <c r="A23" s="136"/>
      <c r="B23" s="134"/>
      <c r="C23" s="47" t="s">
        <v>63</v>
      </c>
      <c r="D23" s="31">
        <f>COUNTIFS('Jul-19'!B$5:B$164,"Team 2",'Jul-19'!D$5:D$164,"Anganwadi")</f>
        <v>38</v>
      </c>
      <c r="E23" s="31">
        <f>COUNTIFS('Jul-19'!B$5:B$164,"Team 2",'Jul-19'!D$5:D$164,"School")</f>
        <v>0</v>
      </c>
      <c r="F23" s="32">
        <f>SUMIF('Jul-19'!$B$5:$B$164,"Team 2",'Jul-19'!$I$5:$I$164)</f>
        <v>3605</v>
      </c>
    </row>
    <row r="24" spans="1:6" x14ac:dyDescent="0.3">
      <c r="A24" s="135">
        <v>5</v>
      </c>
      <c r="B24" s="133">
        <v>43693</v>
      </c>
      <c r="C24" s="47" t="s">
        <v>62</v>
      </c>
      <c r="D24" s="31">
        <f>COUNTIFS('Aug-19'!B$5:B$164,"Team 1",'Aug-19'!D$5:D$164,"Anganwadi")</f>
        <v>14</v>
      </c>
      <c r="E24" s="31">
        <f>COUNTIFS('Aug-19'!B$5:B$164,"Team 1",'Aug-19'!D$5:D$164,"School")</f>
        <v>11</v>
      </c>
      <c r="F24" s="32">
        <f>SUMIF('Aug-19'!$B$5:$B$164,"Team 1",'Aug-19'!$I$5:$I$164)</f>
        <v>3424</v>
      </c>
    </row>
    <row r="25" spans="1:6" x14ac:dyDescent="0.3">
      <c r="A25" s="136"/>
      <c r="B25" s="134"/>
      <c r="C25" s="47" t="s">
        <v>63</v>
      </c>
      <c r="D25" s="31">
        <f>COUNTIFS('Aug-19'!B$5:B$164,"Team 2",'Aug-19'!D$5:D$164,"Anganwadi")</f>
        <v>18</v>
      </c>
      <c r="E25" s="31">
        <f>COUNTIFS('Aug-19'!B$5:B$164,"Team 2",'Aug-19'!D$5:D$164,"School")</f>
        <v>17</v>
      </c>
      <c r="F25" s="32">
        <f>SUMIF('Aug-19'!$B$5:$B$164,"Team 2",'Aug-19'!$I$5:$I$164)</f>
        <v>3110</v>
      </c>
    </row>
    <row r="26" spans="1:6" x14ac:dyDescent="0.3">
      <c r="A26" s="135">
        <v>6</v>
      </c>
      <c r="B26" s="133">
        <v>43724</v>
      </c>
      <c r="C26" s="47" t="s">
        <v>62</v>
      </c>
      <c r="D26" s="31">
        <f>COUNTIFS('Sep-19'!B$5:B$164,"Team 1",'Sep-19'!D$5:D$164,"Anganwadi")</f>
        <v>16</v>
      </c>
      <c r="E26" s="31">
        <f>COUNTIFS('Sep-19'!B$5:B$164,"Team 1",'Sep-19'!D$5:D$164,"School")</f>
        <v>13</v>
      </c>
      <c r="F26" s="32">
        <f>SUMIF('Sep-19'!$B$5:$B$164,"Team 1",'Sep-19'!$I$5:$I$164)</f>
        <v>3357</v>
      </c>
    </row>
    <row r="27" spans="1:6" x14ac:dyDescent="0.3">
      <c r="A27" s="136"/>
      <c r="B27" s="134"/>
      <c r="C27" s="47" t="s">
        <v>63</v>
      </c>
      <c r="D27" s="31">
        <f>COUNTIFS('Sep-19'!B$5:B$164,"Team 2",'Sep-19'!D$5:D$164,"Anganwadi")</f>
        <v>35</v>
      </c>
      <c r="E27" s="31">
        <f>COUNTIFS('Sep-19'!B$5:B$164,"Team 2",'Sep-19'!D$5:D$164,"School")</f>
        <v>11</v>
      </c>
      <c r="F27" s="32">
        <f>SUMIF('Sep-19'!$B$5:$B$164,"Team 2",'Sep-19'!$I$5:$I$164)</f>
        <v>3237</v>
      </c>
    </row>
    <row r="28" spans="1:6" x14ac:dyDescent="0.3">
      <c r="A28" s="129" t="s">
        <v>38</v>
      </c>
      <c r="B28" s="130"/>
      <c r="C28" s="131"/>
      <c r="D28" s="40">
        <f>SUM(D16:D27)</f>
        <v>308</v>
      </c>
      <c r="E28" s="40">
        <f>SUM(E16:E27)</f>
        <v>157</v>
      </c>
      <c r="F28" s="40">
        <f>SUM(F16:F27)</f>
        <v>38617</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2019-04-12T07:52:19Z</dcterms:modified>
</cp:coreProperties>
</file>