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l-19" sheetId="19" r:id="rId4"/>
    <sheet name="Jun-19" sheetId="18"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3">'Jul-19'!$3:$4</definedName>
    <definedName name="_xlnm.Print_Titles" localSheetId="4">'Jun-19'!$3:$4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<sst xmlns="http://schemas.openxmlformats.org/spreadsheetml/2006/main" count="4375" uniqueCount="896">
  <si>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</si>
  <si>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</si>
  <si>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</si>
  <si>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</si>
  <si>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</si>
  <si>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</si>
  <si>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</si>
  <si>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</si>
  <si>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</si>
  <si>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</si>
  <si>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</si>
  <si>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</si>
  <si>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</si>
  <si>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</si>
  <si>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</si>
  <si>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</si>
  <si>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</si>
  <si>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</si>
  <si>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</si>
  <si>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</si>
  <si>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</si>
  <si>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</si>
  <si>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</si>
  <si>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</si>
  <si>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</si>
  <si>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</si>
  <si>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</si>
  <si>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</si>
  <si>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</si>
  <si>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</si>
  <si>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</si>
  <si>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</si>
  <si>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</si>
  <si>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</si>
  <si>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</si>
  <si>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</si>
  <si>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</si>
  <si>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</si>
  <si>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</si>
  <si>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</si>
  <si>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</si>
  <si>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</si>
  <si>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</si>
  <si>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</si>
  <si>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</si>
  <si>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</si>
  <si>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</si>
  <si>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</si>
  <si>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</si>
  <si>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</si>
  <si>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</si>
  <si>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</si>
  <si>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</si>
  <si>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</si>
  <si>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</si>
  <si>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</si>
  <si>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</si>
  <si>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</si>
  <si>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</si>
  <si>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</si>
  <si>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</si>
  <si>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</si>
  <si>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</si>
  <si>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</si>
  <si>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</si>
  <si>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</si>
  <si>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</si>
  <si>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</si>
  <si>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</si>
  <si>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</si>
  <si>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</si>
  <si>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</si>
  <si>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DILIP BHATTA</t>
  </si>
  <si>
    <t>CDPO OFFICE INCHARGE</t>
  </si>
  <si>
    <t>DR. R.N.GUPTA</t>
  </si>
  <si>
    <t>MO</t>
  </si>
  <si>
    <t>DR. ANUJ KR. BORA</t>
  </si>
  <si>
    <t>DS</t>
  </si>
  <si>
    <t>JITU ALI</t>
  </si>
  <si>
    <t>GITUMONI DAS</t>
  </si>
  <si>
    <t>PHARMACIST</t>
  </si>
  <si>
    <t>ANM</t>
  </si>
  <si>
    <t>DR. M.C.BHAGWATI</t>
  </si>
  <si>
    <t>DR. ANUP SARMA</t>
  </si>
  <si>
    <t>SAILEN BARMAN</t>
  </si>
  <si>
    <t>BHANITA BAISHYA</t>
  </si>
  <si>
    <t>Pharmacist</t>
  </si>
  <si>
    <t>NALBARI</t>
  </si>
  <si>
    <t>MUKALMUA</t>
  </si>
  <si>
    <t>bpa.nrhm.nalbari.mukalmua@gmail.com/8638235553</t>
  </si>
  <si>
    <t>CAR</t>
  </si>
  <si>
    <t>MONDAY</t>
  </si>
  <si>
    <t>TUESDAY</t>
  </si>
  <si>
    <t>WEDNESDAY</t>
  </si>
  <si>
    <t>THURSDAY</t>
  </si>
  <si>
    <t>FRIDAY</t>
  </si>
  <si>
    <t>BONPURA</t>
  </si>
  <si>
    <t>BONPURA UTTAR SUPA</t>
  </si>
  <si>
    <t>BONPURA PASCHIM PAM SUPA</t>
  </si>
  <si>
    <t>KASUA PATHER</t>
  </si>
  <si>
    <t>KALDI NATUN LAWPARA</t>
  </si>
  <si>
    <t>KALDI</t>
  </si>
  <si>
    <t>BEKARTTARY</t>
  </si>
  <si>
    <t>NARUA 1 NO KAITHARI SUPA</t>
  </si>
  <si>
    <t xml:space="preserve">1 NO NARUA SUKTAPUR </t>
  </si>
  <si>
    <t>NARUA PT1</t>
  </si>
  <si>
    <t>KAPLABARI</t>
  </si>
  <si>
    <t>2 NO SUTARKUCHI PT1</t>
  </si>
  <si>
    <t>HIDLATTARY</t>
  </si>
  <si>
    <t>HIDLATTARY DAKSHIN SUPA</t>
  </si>
  <si>
    <t>NO 2 KAPLABARI</t>
  </si>
  <si>
    <t>KASUA PACHIM SUPA</t>
  </si>
  <si>
    <t>KASUA AMARJYOTI LIBRARY</t>
  </si>
  <si>
    <t>KALDI SOLAR PATHAR</t>
  </si>
  <si>
    <t>LP</t>
  </si>
  <si>
    <t>2 NO NARUA BALA BHADRA SUPA</t>
  </si>
  <si>
    <t>SATURDAY</t>
  </si>
  <si>
    <t>LOHARKATHA PADMA SUPA</t>
  </si>
  <si>
    <t>LOHARKATHA JANARPARPT2</t>
  </si>
  <si>
    <t>LOHARKATHA FOREST SUPA</t>
  </si>
  <si>
    <t>SUDHANGSHU GOSWAMI MES</t>
  </si>
  <si>
    <t>18070108102</t>
  </si>
  <si>
    <t>SUDHANGSHU GOSWAMI HIGH SCHOOL</t>
  </si>
  <si>
    <t>18070101805</t>
  </si>
  <si>
    <t>Sapkata Pt. I</t>
  </si>
  <si>
    <t>Sapkata Pt. II</t>
  </si>
  <si>
    <t>SAPAKATA MILAN MES</t>
  </si>
  <si>
    <t>18070109003</t>
  </si>
  <si>
    <t>Bartola Pt. I</t>
  </si>
  <si>
    <t>Bartola Pt. II</t>
  </si>
  <si>
    <t>PURAN BALIKUCHI LPS</t>
  </si>
  <si>
    <t>18070104201</t>
  </si>
  <si>
    <t>N.C. Pub Kozia Pt. I</t>
  </si>
  <si>
    <t>N.C. Pub Kozia Pt. II</t>
  </si>
  <si>
    <t>PURAN AKHIA LPS</t>
  </si>
  <si>
    <t>18070104401</t>
  </si>
  <si>
    <t>Narua I</t>
  </si>
  <si>
    <t>Narua Pt. II</t>
  </si>
  <si>
    <t>NO.1 LARKUCHI LPS</t>
  </si>
  <si>
    <t>18070103203</t>
  </si>
  <si>
    <t>Dirua Pt. III</t>
  </si>
  <si>
    <t>Paikan Dirua</t>
  </si>
  <si>
    <t>NO 714 GORAKHATTARY LPS</t>
  </si>
  <si>
    <t>18070103402</t>
  </si>
  <si>
    <t>Naptipara Dakshin Supa</t>
  </si>
  <si>
    <t>Bartola Pt. III</t>
  </si>
  <si>
    <t>NO 1 KAPLABARI TRIBAL LPS</t>
  </si>
  <si>
    <t>18070104509</t>
  </si>
  <si>
    <t>Mukalmua Medical Uttar Supa</t>
  </si>
  <si>
    <t>Mukalmua Sonapowa</t>
  </si>
  <si>
    <t>NARAYANPUR LPS</t>
  </si>
  <si>
    <t>18070108901</t>
  </si>
  <si>
    <t>Meruattary Uttar Supa</t>
  </si>
  <si>
    <t>Meruattary Milon L.P. School</t>
  </si>
  <si>
    <t>NO. 2 N.C. PUB KAZIA</t>
  </si>
  <si>
    <t>18070102703</t>
  </si>
  <si>
    <t>N0.1 N.C PUBKAZIA  LPS</t>
  </si>
  <si>
    <t>18070100201</t>
  </si>
  <si>
    <t>Rampur</t>
  </si>
  <si>
    <t>Rampur Uttar Paschim Supa</t>
  </si>
  <si>
    <t>N.C PUB KAZIA MEM</t>
  </si>
  <si>
    <t>18070102702</t>
  </si>
  <si>
    <t>Ghaga Public Health Supa</t>
  </si>
  <si>
    <t>2 No. Ghaga Pachim Supa</t>
  </si>
  <si>
    <t>MULAGHATA LPS</t>
  </si>
  <si>
    <t>18070111505</t>
  </si>
  <si>
    <t>Lawtola Garobari</t>
  </si>
  <si>
    <t>Lawtola Pub Supa</t>
  </si>
  <si>
    <t>MILAN MEM BANMAZA</t>
  </si>
  <si>
    <t>18070102001</t>
  </si>
  <si>
    <t>Meruattary Dakshin Supa</t>
  </si>
  <si>
    <t>Meruattary Tati Supa</t>
  </si>
  <si>
    <t>LARKUCHI BALIKA MEM</t>
  </si>
  <si>
    <t>18070103309</t>
  </si>
  <si>
    <t>Mukalmua Khadinagar (Kurarpar)</t>
  </si>
  <si>
    <t>Mukalmua Kujabaha (Major Supa)</t>
  </si>
  <si>
    <t>KURUATTARI LPS</t>
  </si>
  <si>
    <t>18070104505</t>
  </si>
  <si>
    <t>Kaldi</t>
  </si>
  <si>
    <t>Kaldi (4 No. Bartola) Das Supa</t>
  </si>
  <si>
    <t>KHALIHAPARA LPS (EGS)</t>
  </si>
  <si>
    <t>18070110101</t>
  </si>
  <si>
    <t>Loharkatha Saru Supa Kurar par</t>
  </si>
  <si>
    <t>Loharkatha Majar Supa</t>
  </si>
  <si>
    <t>KEKANKUCHI MILAN LPS</t>
  </si>
  <si>
    <t>18070111101</t>
  </si>
  <si>
    <t>Loharkatha Saru Supa L.P.School</t>
  </si>
  <si>
    <t>Loharkatha Mathaury Supa</t>
  </si>
  <si>
    <t>KEKANKUCHI MES</t>
  </si>
  <si>
    <t>18070105203</t>
  </si>
  <si>
    <t>Loharkatha Forest Area</t>
  </si>
  <si>
    <t>Loharkatha Barbila</t>
  </si>
  <si>
    <t>KASUA PATHER MILON LPS</t>
  </si>
  <si>
    <t>18070108002</t>
  </si>
  <si>
    <t>Ghorathal No. 1 (Bhugbori Supa)</t>
  </si>
  <si>
    <t>Ghorathal No. 2 (Pachim Supa)</t>
  </si>
  <si>
    <t>KANDHBARI MILAN LPS</t>
  </si>
  <si>
    <t>18070106205</t>
  </si>
  <si>
    <t>Tilardia Natun Supa</t>
  </si>
  <si>
    <t>Tilardia</t>
  </si>
  <si>
    <t>KASUA PATHER LPS</t>
  </si>
  <si>
    <t>18070108003</t>
  </si>
  <si>
    <t>Tilardia Pt.II</t>
  </si>
  <si>
    <t>Tilardia Pt. I</t>
  </si>
  <si>
    <t>KANDHBARI MERUATTARY MILLAN LPS</t>
  </si>
  <si>
    <t>18070106209</t>
  </si>
  <si>
    <t>Adabari</t>
  </si>
  <si>
    <t>Goldighla Duburi Supa</t>
  </si>
  <si>
    <t>KALDI LPS</t>
  </si>
  <si>
    <t>18070105101</t>
  </si>
  <si>
    <t>Doulasal Pachim Supa</t>
  </si>
  <si>
    <t>Doulasal Pub Dakshin Supa</t>
  </si>
  <si>
    <t>HOWLIGHAT LPS</t>
  </si>
  <si>
    <t>18070108701</t>
  </si>
  <si>
    <t>Paikan Banmaja</t>
  </si>
  <si>
    <t>Banmaja Suburi (Banmaja 2 No.)</t>
  </si>
  <si>
    <t>GOPALTHAN MILAN MES</t>
  </si>
  <si>
    <t>18070101706</t>
  </si>
  <si>
    <t>Barnibari Patebori (Nath Supa)</t>
  </si>
  <si>
    <t>Majid L.P. School (Barnibari – 2)</t>
  </si>
  <si>
    <t>UP</t>
  </si>
  <si>
    <t>HS</t>
  </si>
  <si>
    <t>9613395107</t>
  </si>
  <si>
    <t>GALDIGHLA SC</t>
  </si>
  <si>
    <t>SACHILA BEGAM</t>
  </si>
  <si>
    <t>Sarala Kalita</t>
  </si>
  <si>
    <t>9864292055</t>
  </si>
  <si>
    <t>KALDI SC</t>
  </si>
  <si>
    <t>MONOWARA BEGAM</t>
  </si>
  <si>
    <t>Renuka Khatun</t>
  </si>
  <si>
    <t>9613229292</t>
  </si>
  <si>
    <t>SONIROAD SC</t>
  </si>
  <si>
    <t>FIROJA KHATUN</t>
  </si>
  <si>
    <t>Sinu Deka</t>
  </si>
  <si>
    <t>7399244876</t>
  </si>
  <si>
    <t>CHAWALKHOWA SC</t>
  </si>
  <si>
    <t>REJIA BEGAM</t>
  </si>
  <si>
    <t>Nurun Nessa</t>
  </si>
  <si>
    <t>7662929681</t>
  </si>
  <si>
    <t>LOCHIMA SC</t>
  </si>
  <si>
    <t>ASIMA BEGAM</t>
  </si>
  <si>
    <t>Suria Begam,</t>
  </si>
  <si>
    <t>9577363614</t>
  </si>
  <si>
    <t>NURHASNA BEGAM</t>
  </si>
  <si>
    <t>Malaya Haloi</t>
  </si>
  <si>
    <t>9859079146</t>
  </si>
  <si>
    <t>RAMPUR SC</t>
  </si>
  <si>
    <t>DIPALI DEKA DAS</t>
  </si>
  <si>
    <t>Suniti Deka</t>
  </si>
  <si>
    <t>9859225664</t>
  </si>
  <si>
    <t>JORJINA SULTANA</t>
  </si>
  <si>
    <t>Khulesha Begam</t>
  </si>
  <si>
    <t>9435310480</t>
  </si>
  <si>
    <t>MARAMI BEGAM</t>
  </si>
  <si>
    <t>Sahatun Nessa</t>
  </si>
  <si>
    <t>9957075285</t>
  </si>
  <si>
    <t>BHANGNAMARI SC</t>
  </si>
  <si>
    <t>SONAMANI BEGAM</t>
  </si>
  <si>
    <t>Sahanara Begam</t>
  </si>
  <si>
    <t>9435748208</t>
  </si>
  <si>
    <t>LARKUCHI SC</t>
  </si>
  <si>
    <t>BOIJAYANTI MEDHI</t>
  </si>
  <si>
    <t>Jahura Begam</t>
  </si>
  <si>
    <t>9864580867</t>
  </si>
  <si>
    <t>ANOWARA BEGAM</t>
  </si>
  <si>
    <t>AMINA KHATUN</t>
  </si>
  <si>
    <t>BARDHAP SC</t>
  </si>
  <si>
    <t>DEEPA TALUKDAR</t>
  </si>
  <si>
    <t>8474041668</t>
  </si>
  <si>
    <t>FARIDA KHATUN</t>
  </si>
  <si>
    <t>RENU DAS</t>
  </si>
  <si>
    <t>9613029668</t>
  </si>
  <si>
    <t>ALAKA NAYAK</t>
  </si>
  <si>
    <t>9508865669</t>
  </si>
  <si>
    <t>RUMIWARA BEGAM</t>
  </si>
  <si>
    <t>NILIMA BEGUM</t>
  </si>
  <si>
    <t>9957938038</t>
  </si>
  <si>
    <t>KALPANA DEKA</t>
  </si>
  <si>
    <t>Debajani Boro</t>
  </si>
  <si>
    <t>9613826355</t>
  </si>
  <si>
    <t>DARANGIPARA SC</t>
  </si>
  <si>
    <t>FIROJA BEGAM</t>
  </si>
  <si>
    <t>7663034980</t>
  </si>
  <si>
    <t>KAPLABARI SC</t>
  </si>
  <si>
    <t>ELIJAN BEGAM</t>
  </si>
  <si>
    <t>Eliza Begam</t>
  </si>
  <si>
    <t>8822160285</t>
  </si>
  <si>
    <t>SAPKATA SC</t>
  </si>
  <si>
    <t>TAHMINA BEGAM</t>
  </si>
  <si>
    <t>Hajiran Begam ,</t>
  </si>
  <si>
    <t>8011793630</t>
  </si>
  <si>
    <t>MANIJA BEGAM</t>
  </si>
  <si>
    <t>Asia Begam</t>
  </si>
  <si>
    <t>9508463617</t>
  </si>
  <si>
    <t>MUGDI SC</t>
  </si>
  <si>
    <t>ANITA PATWARY</t>
  </si>
  <si>
    <t>9435543284</t>
  </si>
  <si>
    <t>NURJAHAN BEGAM</t>
  </si>
  <si>
    <t>9864401781</t>
  </si>
  <si>
    <t>PRAMILA DEKA</t>
  </si>
  <si>
    <t>Majida Begam</t>
  </si>
  <si>
    <t>9864718120</t>
  </si>
  <si>
    <t>MORJINA KHATUN</t>
  </si>
  <si>
    <t>ASIFUN NESSA</t>
  </si>
  <si>
    <t>9678292426</t>
  </si>
  <si>
    <t>ANUPRAVA BARMAN</t>
  </si>
  <si>
    <t>Parijan Begam</t>
  </si>
  <si>
    <t>ANIMA KALITA</t>
  </si>
  <si>
    <t>Mahej Bhanu</t>
  </si>
  <si>
    <t>8822719180</t>
  </si>
  <si>
    <t>KALARCHAR SC</t>
  </si>
  <si>
    <t>SUFIA HAQUE</t>
  </si>
  <si>
    <t>Rabia Begam</t>
  </si>
  <si>
    <t>9859328694</t>
  </si>
  <si>
    <t>PRATIVA DOWARA</t>
  </si>
  <si>
    <t>9864823210</t>
  </si>
  <si>
    <t>PINJIRA BEGAM</t>
  </si>
  <si>
    <t>Sajida Begam</t>
  </si>
  <si>
    <t>9613237457</t>
  </si>
  <si>
    <t>MERUATTARY SC</t>
  </si>
  <si>
    <t>GEETA TALUKDAR</t>
  </si>
  <si>
    <t>Mayurjan  Begam</t>
  </si>
  <si>
    <t>8724851497</t>
  </si>
  <si>
    <t>LABANYA MEDHI</t>
  </si>
  <si>
    <t>Sajo Kalita</t>
  </si>
  <si>
    <t>8822496192</t>
  </si>
  <si>
    <t>KIRAN CHOUDHARY</t>
  </si>
  <si>
    <t>8876436297</t>
  </si>
  <si>
    <t>NAPTIPARA SC</t>
  </si>
  <si>
    <t>UTPAL KALITA</t>
  </si>
  <si>
    <t>Mamani Das</t>
  </si>
  <si>
    <t>7399473633</t>
  </si>
  <si>
    <t>BONMAZA SC</t>
  </si>
  <si>
    <t>SARASWATI DEKA</t>
  </si>
  <si>
    <t>Karima Begam</t>
  </si>
  <si>
    <t>9707411280</t>
  </si>
  <si>
    <t>ANITA DEVI</t>
  </si>
  <si>
    <t>9859248039</t>
  </si>
  <si>
    <t>NIRUPOMA DEVI</t>
  </si>
  <si>
    <t>Firoja Yasmin</t>
  </si>
  <si>
    <t>8876876987</t>
  </si>
  <si>
    <t>LALBHANU BEGAM</t>
  </si>
  <si>
    <t>Golapi Begam</t>
  </si>
  <si>
    <t>9957915028</t>
  </si>
  <si>
    <t>HASINA BEGAM</t>
  </si>
  <si>
    <t>RAHIMA BEGUM</t>
  </si>
  <si>
    <t>9864269479</t>
  </si>
  <si>
    <t>Bulu Barman</t>
  </si>
  <si>
    <t>9864714182</t>
  </si>
  <si>
    <t>ANIMA DAS</t>
  </si>
  <si>
    <t>9954466240</t>
  </si>
  <si>
    <t>AKIDA BEGAM</t>
  </si>
  <si>
    <t>8822133005</t>
  </si>
  <si>
    <t>NAMITA KALITA</t>
  </si>
  <si>
    <t>9859422099</t>
  </si>
  <si>
    <t>NIRINA KHATUN</t>
  </si>
  <si>
    <t>9864714180</t>
  </si>
  <si>
    <t>ABALA DAS</t>
  </si>
  <si>
    <t>9706471757</t>
  </si>
  <si>
    <t>RABIA KHATUN</t>
  </si>
  <si>
    <t>BULU PATOWARY</t>
  </si>
  <si>
    <t>8822435092</t>
  </si>
  <si>
    <t>CHITRALEKHA TALUKDAR</t>
  </si>
  <si>
    <t>9707938698</t>
  </si>
  <si>
    <t>MISIRAN NESSA</t>
  </si>
  <si>
    <t>FULSAN BEGUM</t>
  </si>
  <si>
    <t>8811831864</t>
  </si>
  <si>
    <t>SUNDARI KALITA</t>
  </si>
  <si>
    <t>Asifun Nessa</t>
  </si>
  <si>
    <t>7399280646</t>
  </si>
  <si>
    <t>ANUPOMA KALITA</t>
  </si>
  <si>
    <t>8724863723</t>
  </si>
  <si>
    <t>REJINA BEGAM</t>
  </si>
  <si>
    <t>9089689226</t>
  </si>
  <si>
    <t>MAMTAZ AHMEDA</t>
  </si>
  <si>
    <t>Jaimun Begam</t>
  </si>
  <si>
    <t>9864758411</t>
  </si>
  <si>
    <t>9706094584</t>
  </si>
  <si>
    <t>RUNU BEGAM</t>
  </si>
  <si>
    <t>MAMOI DAS</t>
  </si>
  <si>
    <t>9859192738</t>
  </si>
  <si>
    <t>SAHERA KHANDAKER</t>
  </si>
  <si>
    <t>9707250979</t>
  </si>
  <si>
    <t>AMBIA KHATUN</t>
  </si>
  <si>
    <t>Junu Das</t>
  </si>
  <si>
    <t>9864697912</t>
  </si>
  <si>
    <t>8011705660</t>
  </si>
  <si>
    <t>9085227597</t>
  </si>
  <si>
    <t>9577684872</t>
  </si>
  <si>
    <t>8876025506</t>
  </si>
  <si>
    <t>9707237672</t>
  </si>
  <si>
    <t>8876846754</t>
  </si>
  <si>
    <t>DAULASAL SC</t>
  </si>
  <si>
    <t>9707092415</t>
  </si>
  <si>
    <t>9864634337</t>
  </si>
  <si>
    <t>9707101304</t>
  </si>
  <si>
    <t>9508261537</t>
  </si>
  <si>
    <t>9678811529</t>
  </si>
  <si>
    <t>9859187345</t>
  </si>
  <si>
    <t>Eratun Begam</t>
  </si>
  <si>
    <t>9613083796</t>
  </si>
  <si>
    <t>Chanuwara Begam</t>
  </si>
  <si>
    <t>9864714222</t>
  </si>
  <si>
    <t>GOPINATH BARDOLOI CHATEMARI LP</t>
  </si>
  <si>
    <t>18070104105</t>
  </si>
  <si>
    <t>Lochima Sidalkuchi</t>
  </si>
  <si>
    <t>Lochima Sharu Majar Supa</t>
  </si>
  <si>
    <t>GHORATHAL ME</t>
  </si>
  <si>
    <t>18070107902</t>
  </si>
  <si>
    <t>Paikan Bonmoja Pt. I</t>
  </si>
  <si>
    <t>Bonmoja Pt. II</t>
  </si>
  <si>
    <t>GALDIGHLA MOQTAB LPS</t>
  </si>
  <si>
    <t>18070107001</t>
  </si>
  <si>
    <t>Barnibari Puran Medical</t>
  </si>
  <si>
    <t>Barnibari Chowk Bazar</t>
  </si>
  <si>
    <t>GALDIGHLA LPS</t>
  </si>
  <si>
    <t>18070107002</t>
  </si>
  <si>
    <t>Mukalmua Alikash</t>
  </si>
  <si>
    <t>Mukalmua Kuiza Baha</t>
  </si>
  <si>
    <t>DIRUA GOPALTHAN MILAN HS</t>
  </si>
  <si>
    <t>18070101709</t>
  </si>
  <si>
    <t>Pub Tapabari Pt. II</t>
  </si>
  <si>
    <t>Tapabari</t>
  </si>
  <si>
    <t>DDL HIGH SCHOOL</t>
  </si>
  <si>
    <t>18070106006</t>
  </si>
  <si>
    <t>Narua Pt- I</t>
  </si>
  <si>
    <t>1 No. Narua Supa</t>
  </si>
  <si>
    <t>DAMDAMA PATHER LPS</t>
  </si>
  <si>
    <t>18070106503</t>
  </si>
  <si>
    <t>Rampur Samata Path Supa</t>
  </si>
  <si>
    <t>Rampur Nath Supa</t>
  </si>
  <si>
    <t>DARMAN KALATULI MILLAN LPS</t>
  </si>
  <si>
    <t>18070101801</t>
  </si>
  <si>
    <t>Bhagnamari  M</t>
  </si>
  <si>
    <t>Bhagnamari  W</t>
  </si>
  <si>
    <t>CHATEMARI MES</t>
  </si>
  <si>
    <t>18070104102</t>
  </si>
  <si>
    <t>Gholarpara</t>
  </si>
  <si>
    <t>Gholarpara E</t>
  </si>
  <si>
    <t>DAKHIN GOLDIGHLA LP</t>
  </si>
  <si>
    <t>18070107009</t>
  </si>
  <si>
    <t>Jaysagar Pt. I</t>
  </si>
  <si>
    <t>Jaysagar Pt. III</t>
  </si>
  <si>
    <t>C.M BALIKA MES</t>
  </si>
  <si>
    <t>18070108906</t>
  </si>
  <si>
    <t>Mukalmua Pt. III</t>
  </si>
  <si>
    <t>Mukalmua Pt. IV</t>
  </si>
  <si>
    <t>DAGAPARA MES</t>
  </si>
  <si>
    <t>18070106001</t>
  </si>
  <si>
    <t>Banmaja Madhya Supa</t>
  </si>
  <si>
    <t>Bakattary</t>
  </si>
  <si>
    <t>CHAPRAPARA EGS</t>
  </si>
  <si>
    <t>18070100108</t>
  </si>
  <si>
    <t>Gorakhettary Pub-Supa</t>
  </si>
  <si>
    <t>Sutarkuchi Masjid Supa</t>
  </si>
  <si>
    <t>DARAMGIPARA (LARKUCHI) LPS</t>
  </si>
  <si>
    <t>18070103212</t>
  </si>
  <si>
    <t>Mulaghata Uttar Supa</t>
  </si>
  <si>
    <t>Tupkar Char</t>
  </si>
  <si>
    <t>BHELAKHAITY LPS</t>
  </si>
  <si>
    <t>18070102501</t>
  </si>
  <si>
    <t>Dirua Muslim Supa</t>
  </si>
  <si>
    <t>Gorkhattary Uttar Supa</t>
  </si>
  <si>
    <t>BONPURA LPS</t>
  </si>
  <si>
    <t>18070109301</t>
  </si>
  <si>
    <t>Uttar Supa Meruattary (Sapkata)</t>
  </si>
  <si>
    <t>2 No. Lorkuchi Mathaury Supa</t>
  </si>
  <si>
    <t>BHANGNAMARI GIRLS MEM</t>
  </si>
  <si>
    <t>18070101912</t>
  </si>
  <si>
    <t>Bhangnamari Nadir Par</t>
  </si>
  <si>
    <t>No. 2 Madhya Bhangnamari</t>
  </si>
  <si>
    <t>BHELAKHAITY MEM</t>
  </si>
  <si>
    <t>18070104511</t>
  </si>
  <si>
    <t>Bonmaja</t>
  </si>
  <si>
    <t>Paikan Bonmaja</t>
  </si>
  <si>
    <t>Khudra Sinadi</t>
  </si>
  <si>
    <t>Loharkatha Balikuchi</t>
  </si>
  <si>
    <t>DAULASAL PT I</t>
  </si>
  <si>
    <t>DAULASAL PT II</t>
  </si>
  <si>
    <t>DAULASAL PT III</t>
  </si>
  <si>
    <t>DAULASAL</t>
  </si>
  <si>
    <t>KEKANKUCHI PT. I</t>
  </si>
  <si>
    <t>KEKANKUCHI PT II</t>
  </si>
  <si>
    <t>Mukalmua</t>
  </si>
  <si>
    <t>Mukalmua Rajib Bhavan</t>
  </si>
  <si>
    <t>DAULASAL MVS</t>
  </si>
  <si>
    <t>18070103501</t>
  </si>
  <si>
    <t>DAULASAL HS</t>
  </si>
  <si>
    <t>18070103503</t>
  </si>
  <si>
    <t>MUGDI PT I</t>
  </si>
  <si>
    <t>MUGDI PT II</t>
  </si>
  <si>
    <t>MERUATTARI MILLAN LPS</t>
  </si>
  <si>
    <t>18070106302</t>
  </si>
  <si>
    <t>Kandhbari Kawaimari</t>
  </si>
  <si>
    <t>Kandhbari Santipur</t>
  </si>
  <si>
    <t>MUKALMUA BALIKA LPS</t>
  </si>
  <si>
    <t>18070108803</t>
  </si>
  <si>
    <t>Kandhbari II</t>
  </si>
  <si>
    <t>Kandhbari Chowk (2 No Kandhbari)</t>
  </si>
  <si>
    <t>MUGDI TRIBAL LPS</t>
  </si>
  <si>
    <t>18070107601</t>
  </si>
  <si>
    <t>Amrattary</t>
  </si>
  <si>
    <t>9508139135</t>
  </si>
  <si>
    <t>7399374106</t>
  </si>
  <si>
    <t>SIALMARI SC</t>
  </si>
  <si>
    <t>9577229943</t>
  </si>
  <si>
    <t>CHATEMARI SC</t>
  </si>
  <si>
    <t>Kalpana Das</t>
  </si>
  <si>
    <t>9854384345</t>
  </si>
  <si>
    <t>MADLABARI SC</t>
  </si>
  <si>
    <t>Kabashi Begam</t>
  </si>
  <si>
    <t>8822707964</t>
  </si>
  <si>
    <t>9859421323</t>
  </si>
  <si>
    <t>9577163158</t>
  </si>
  <si>
    <t>REZIA BEGUM</t>
  </si>
  <si>
    <t>9706829142</t>
  </si>
  <si>
    <t>9854578233</t>
  </si>
  <si>
    <t>MANUARA BEGUM</t>
  </si>
  <si>
    <t>8011267734</t>
  </si>
  <si>
    <t>9864290984</t>
  </si>
  <si>
    <t>9401469429</t>
  </si>
  <si>
    <t>9864404232</t>
  </si>
  <si>
    <t>9864195372</t>
  </si>
  <si>
    <t>9707548431</t>
  </si>
  <si>
    <t>8011849095</t>
  </si>
  <si>
    <t>9401666032</t>
  </si>
  <si>
    <t>TWO WHEELER &amp; BOAT</t>
  </si>
  <si>
    <t>9859241316</t>
  </si>
  <si>
    <t>CHAKIRGHAT SC</t>
  </si>
  <si>
    <t>9678609024</t>
  </si>
  <si>
    <t>8876040678</t>
  </si>
  <si>
    <t>9854257806</t>
  </si>
  <si>
    <t>9707702068</t>
  </si>
  <si>
    <t>9864177500</t>
  </si>
  <si>
    <t>7399359374</t>
  </si>
  <si>
    <t>9362429103</t>
  </si>
  <si>
    <t>13</t>
  </si>
  <si>
    <t>9864699126</t>
  </si>
  <si>
    <t>9613401232</t>
  </si>
  <si>
    <t>9707972541</t>
  </si>
  <si>
    <t>Jaimala Begam</t>
  </si>
  <si>
    <t>9854486981</t>
  </si>
  <si>
    <t>Jahanara Ahmeda</t>
  </si>
  <si>
    <t>8486281102</t>
  </si>
  <si>
    <t>Jaynab Khatun</t>
  </si>
  <si>
    <t>7399112109</t>
  </si>
  <si>
    <t>Jamini Talukdar</t>
  </si>
  <si>
    <t>9864726819</t>
  </si>
  <si>
    <t>Jerina Begam</t>
  </si>
  <si>
    <t>9401381131</t>
  </si>
  <si>
    <t>Jeuti Das</t>
  </si>
  <si>
    <t>9085249950</t>
  </si>
  <si>
    <t>9864335744</t>
  </si>
  <si>
    <t>9957205982</t>
  </si>
  <si>
    <t>9707055334</t>
  </si>
  <si>
    <t>8466956918</t>
  </si>
  <si>
    <t>9957916642</t>
  </si>
  <si>
    <t>MINATI BARMAN</t>
  </si>
  <si>
    <t>9859333199</t>
  </si>
  <si>
    <t>9859741068</t>
  </si>
  <si>
    <t>9613292047</t>
  </si>
  <si>
    <t>8822853495</t>
  </si>
  <si>
    <t>7896922264</t>
  </si>
  <si>
    <t>Kahinur Khatun</t>
  </si>
  <si>
    <t>9864855540</t>
  </si>
  <si>
    <t>Mina Mahanta</t>
  </si>
  <si>
    <t>9854416219</t>
  </si>
  <si>
    <t>Khirada Baishy</t>
  </si>
  <si>
    <t>8876129982</t>
  </si>
  <si>
    <t>9854261203</t>
  </si>
  <si>
    <t>8473831074</t>
  </si>
  <si>
    <t>9706288065</t>
  </si>
  <si>
    <t>9864169574</t>
  </si>
  <si>
    <t>9706686243</t>
  </si>
  <si>
    <t>8473975714</t>
  </si>
  <si>
    <t>9864404189</t>
  </si>
  <si>
    <t>9707474506</t>
  </si>
  <si>
    <t>Larkuchi Pt. I</t>
  </si>
  <si>
    <t>Larkuchi Pt. II</t>
  </si>
  <si>
    <t>Larkuchi Pt. III</t>
  </si>
  <si>
    <t>Hidlattary</t>
  </si>
  <si>
    <t>Hidlattary Dakshin Supa</t>
  </si>
  <si>
    <t>Kaplabari</t>
  </si>
  <si>
    <t>Narayanpur Pt. I</t>
  </si>
  <si>
    <t>Narayanpur Pt. II</t>
  </si>
  <si>
    <t>Narayanpur Uttar Supa</t>
  </si>
  <si>
    <t>Badani Akhia Pachim Supa</t>
  </si>
  <si>
    <t>Darangipara Pub Supa</t>
  </si>
  <si>
    <t>Darangipara Majar Supa</t>
  </si>
  <si>
    <t>Dirua Ilahi Supa</t>
  </si>
  <si>
    <t>Raumari (Major Supa)</t>
  </si>
  <si>
    <t>Domdama Jyoti para Supa</t>
  </si>
  <si>
    <t>Narayanpur Pub Supa</t>
  </si>
  <si>
    <t>Dagapara</t>
  </si>
  <si>
    <t>Dagapara Gorobari Supa</t>
  </si>
  <si>
    <t>2 No. Howlighat</t>
  </si>
  <si>
    <t>Howlighat No. 2</t>
  </si>
  <si>
    <t>Sungarbari</t>
  </si>
  <si>
    <t>Sungarbari Muslim Supa</t>
  </si>
  <si>
    <t>Lochima Kuhartary</t>
  </si>
  <si>
    <t>Lochima Majar Supa Satleni Vita</t>
  </si>
  <si>
    <t>Lachima Bilarpar</t>
  </si>
  <si>
    <t>Lachima High Madrassa</t>
  </si>
  <si>
    <t>Adabari  I</t>
  </si>
  <si>
    <t>Adabari II</t>
  </si>
  <si>
    <t>Ghoga I A</t>
  </si>
  <si>
    <t>Ghoga II</t>
  </si>
  <si>
    <t>Ghoga</t>
  </si>
  <si>
    <t>Badani Akhia</t>
  </si>
  <si>
    <t>Kandhbari Pt. III</t>
  </si>
  <si>
    <t>Meruattary</t>
  </si>
  <si>
    <t>Adattary</t>
  </si>
  <si>
    <t>Tegharattary</t>
  </si>
  <si>
    <t>Larkuchi</t>
  </si>
  <si>
    <t>Loharkatha Padma Supa</t>
  </si>
  <si>
    <t>Adabari Bagheswari</t>
  </si>
  <si>
    <t>Loutola</t>
  </si>
  <si>
    <t>1 No. Kaplabari</t>
  </si>
  <si>
    <t>Sapkata Pub Supa</t>
  </si>
  <si>
    <t>2 No. Narua Balabhadra Supa</t>
  </si>
  <si>
    <t>Daulasal Pt. I</t>
  </si>
  <si>
    <t>Daulasal Pt. II</t>
  </si>
  <si>
    <t>Mulaghata  Pt. I</t>
  </si>
  <si>
    <t>Mulaghata  Pt. II</t>
  </si>
  <si>
    <t>Lochima Pt. I</t>
  </si>
  <si>
    <t>Lochima Pt. II</t>
  </si>
  <si>
    <t>Barnibari Pt. I</t>
  </si>
  <si>
    <t>Barnibari Pt. II</t>
  </si>
  <si>
    <t>Dirua Pt. I</t>
  </si>
  <si>
    <t>Dirua Pt. II</t>
  </si>
  <si>
    <t>Naptipara Pt. I</t>
  </si>
  <si>
    <t>Naptipara Pt. II</t>
  </si>
  <si>
    <t>Mugdi Pt. I</t>
  </si>
  <si>
    <t>Mugdi Pt. II</t>
  </si>
  <si>
    <t>Kekankuchi Pt. I</t>
  </si>
  <si>
    <t>Kekankuchi Pt. II</t>
  </si>
  <si>
    <t>Kandhbari Pt. IV</t>
  </si>
  <si>
    <t>Daulasal Pt. III</t>
  </si>
  <si>
    <t>Daulasal</t>
  </si>
  <si>
    <t>Kaplabari Pt. I</t>
  </si>
  <si>
    <t>8464585555</t>
  </si>
  <si>
    <t>9613352506</t>
  </si>
  <si>
    <t>9508326256</t>
  </si>
  <si>
    <t>9864856319</t>
  </si>
  <si>
    <t>8876171446</t>
  </si>
  <si>
    <t>9577314918</t>
  </si>
  <si>
    <t>8473831350</t>
  </si>
  <si>
    <t>MERUATTARI SC</t>
  </si>
  <si>
    <t>8466956914</t>
  </si>
  <si>
    <t>LAWTOLA MPHC</t>
  </si>
  <si>
    <t>9859229383</t>
  </si>
  <si>
    <t>8876177472</t>
  </si>
  <si>
    <t>8464585551</t>
  </si>
  <si>
    <t>8486845531</t>
  </si>
  <si>
    <t>8254896531</t>
  </si>
  <si>
    <t>9707273490</t>
  </si>
  <si>
    <t>9957759915</t>
  </si>
  <si>
    <t>7896992905</t>
  </si>
  <si>
    <t>SONI ROAD SSC</t>
  </si>
  <si>
    <t>9854548446</t>
  </si>
  <si>
    <t>9854924415</t>
  </si>
  <si>
    <t>9706838581</t>
  </si>
  <si>
    <t>9401655063</t>
  </si>
  <si>
    <t>9401251059</t>
  </si>
  <si>
    <t>MIRA NATH</t>
  </si>
  <si>
    <t>NARMADA TALUKDAR</t>
  </si>
  <si>
    <t>9577737762</t>
  </si>
  <si>
    <t>8486456946</t>
  </si>
  <si>
    <t>7896230728</t>
  </si>
  <si>
    <t>9864558036</t>
  </si>
  <si>
    <t>9577169093</t>
  </si>
  <si>
    <t>9085769453</t>
  </si>
  <si>
    <t>9859406987</t>
  </si>
  <si>
    <t>BARTOLA GOVT MVS</t>
  </si>
  <si>
    <t>18070104702</t>
  </si>
  <si>
    <t>Khalihapar 1 No.</t>
  </si>
  <si>
    <t>Lowtala Lakshi Mandir</t>
  </si>
  <si>
    <t>BARSULIA LPS</t>
  </si>
  <si>
    <t>18070101302</t>
  </si>
  <si>
    <t>Kachua Amarjyoti Library</t>
  </si>
  <si>
    <t>Mulaghata</t>
  </si>
  <si>
    <t>BALATTARY LPS</t>
  </si>
  <si>
    <t>18070102201</t>
  </si>
  <si>
    <t>Gorkhattary Lowpara Supa</t>
  </si>
  <si>
    <t>1 No. Bartola Main Chowk Supa</t>
  </si>
  <si>
    <t>BARBALA CHAPRAPARA MILAN LPS</t>
  </si>
  <si>
    <t>18070109805</t>
  </si>
  <si>
    <t>Domdama Majar Supa</t>
  </si>
  <si>
    <t>No. 1 Lorkuchi Alot Supa</t>
  </si>
  <si>
    <t>BAMUN BARI MEM</t>
  </si>
  <si>
    <t>18070107802</t>
  </si>
  <si>
    <t>Sapkata Amartal Supa</t>
  </si>
  <si>
    <t>Louthari Near Sankar Madhab H.E. School</t>
  </si>
  <si>
    <t>BALIKUCHI MES</t>
  </si>
  <si>
    <t>18070100803</t>
  </si>
  <si>
    <t>Bamunbari</t>
  </si>
  <si>
    <t>Bamunbari Khalifa Supa</t>
  </si>
  <si>
    <t>AHATA LPS (EGS)</t>
  </si>
  <si>
    <t>18070111001</t>
  </si>
  <si>
    <t>Amrattary Alikakh Supa</t>
  </si>
  <si>
    <t>Kamalpur (Amrattary)</t>
  </si>
  <si>
    <t>AMRIKHULI LPS</t>
  </si>
  <si>
    <t>18070102202</t>
  </si>
  <si>
    <t>AMRATTARI LPS</t>
  </si>
  <si>
    <t>18070107602</t>
  </si>
  <si>
    <t>Khudra Chinadi Jarettari Supa</t>
  </si>
  <si>
    <t>Lochima Uttar Pub Supa</t>
  </si>
  <si>
    <t>ADABARI LPS</t>
  </si>
  <si>
    <t>18070106701</t>
  </si>
  <si>
    <t>Lochima High Madrassa</t>
  </si>
  <si>
    <t>Khudra Sinadi Pub-Supa</t>
  </si>
  <si>
    <t>BAGHESWARI LPS</t>
  </si>
  <si>
    <t>18070106704</t>
  </si>
  <si>
    <t>Madlabari</t>
  </si>
  <si>
    <t>Chakirghat</t>
  </si>
  <si>
    <t>A.F. ADARSHA LPS</t>
  </si>
  <si>
    <t>18070104514</t>
  </si>
  <si>
    <t>Lautola II</t>
  </si>
  <si>
    <t>Puran Akhia</t>
  </si>
  <si>
    <t>86 NO SONAPUR LPS</t>
  </si>
  <si>
    <t>18070108103</t>
  </si>
  <si>
    <t>Darangipara Reserve</t>
  </si>
  <si>
    <t>Darangipara</t>
  </si>
  <si>
    <t>BANMAZA MOQTAB</t>
  </si>
  <si>
    <t>18070102003</t>
  </si>
  <si>
    <t>BANMAZA UTTAR SUBA LPS</t>
  </si>
  <si>
    <t>18070102005</t>
  </si>
  <si>
    <t>Sungarbori Pt. II</t>
  </si>
  <si>
    <t>BELBELI LARKUCHI MILAN MEM</t>
  </si>
  <si>
    <t>18070103308</t>
  </si>
  <si>
    <t>Saikiapara</t>
  </si>
  <si>
    <t>Kandhbari</t>
  </si>
  <si>
    <t>Jaysagar Tapattary</t>
  </si>
  <si>
    <t>Damdama Pathar</t>
  </si>
  <si>
    <t>DARANGIPARA RESREVE EGS</t>
  </si>
  <si>
    <t>18070106102</t>
  </si>
  <si>
    <t>Laupara</t>
  </si>
  <si>
    <t>Roumari Damdama</t>
  </si>
  <si>
    <t>GK CHUNGARBARI HIGH SCHOOL</t>
  </si>
  <si>
    <t>18070109404</t>
  </si>
  <si>
    <t>Banpura Paschim Supa</t>
  </si>
  <si>
    <t>Kekankuchi Muslim Supa</t>
  </si>
  <si>
    <t>GHULERPAR MILON LPS</t>
  </si>
  <si>
    <t>18070105607</t>
  </si>
  <si>
    <t>Mugdi Natun Supa</t>
  </si>
  <si>
    <t>Lowtala Namghar Supa</t>
  </si>
  <si>
    <t>K B SIMANTA MUKTAB LPS</t>
  </si>
  <si>
    <t>18070101223</t>
  </si>
  <si>
    <t>Hamlakur Majar Supa</t>
  </si>
  <si>
    <t>Hamlakur Pub-Balikuchi</t>
  </si>
  <si>
    <t>JOYSAGAR MILAN MES</t>
  </si>
  <si>
    <t>18070102303</t>
  </si>
  <si>
    <t>1 No. Pub-Kurihamari</t>
  </si>
  <si>
    <t>Kurihamari 3 No. Diary Farm</t>
  </si>
  <si>
    <t>J.A NAVODAY LPS</t>
  </si>
  <si>
    <t>18070104602</t>
  </si>
  <si>
    <t>JAIRAM BARO LPS</t>
  </si>
  <si>
    <t>18070108201</t>
  </si>
  <si>
    <t>Bamundittary</t>
  </si>
  <si>
    <t>Kaplabari Madrassa Supa</t>
  </si>
  <si>
    <t>NO. 3 NATUN CHAPRAPARA LPS</t>
  </si>
  <si>
    <t>18070109806</t>
  </si>
  <si>
    <t>Paradhara</t>
  </si>
  <si>
    <t>Gorkhattary</t>
  </si>
  <si>
    <t>NAPARA PAM LPS (EGS)</t>
  </si>
  <si>
    <t>18070110001</t>
  </si>
  <si>
    <t>Bangnapota Pt. I</t>
  </si>
  <si>
    <t>Bangnapota Pt. II</t>
  </si>
  <si>
    <t>9707147287</t>
  </si>
  <si>
    <t>9957783283</t>
  </si>
  <si>
    <t>8822830600</t>
  </si>
  <si>
    <t>8822561942</t>
  </si>
  <si>
    <t>8876631656</t>
  </si>
  <si>
    <t>9613623991</t>
  </si>
  <si>
    <t>9508326644</t>
  </si>
  <si>
    <t>9508724572</t>
  </si>
  <si>
    <t>7399280270</t>
  </si>
  <si>
    <t>8473890128</t>
  </si>
  <si>
    <t>9954945085</t>
  </si>
  <si>
    <t>8486049873</t>
  </si>
  <si>
    <t>8876214242</t>
  </si>
  <si>
    <t>8254891391</t>
  </si>
  <si>
    <t>9707711183</t>
  </si>
  <si>
    <t>9854410191</t>
  </si>
  <si>
    <t>9707445434</t>
  </si>
  <si>
    <t>9864272043</t>
  </si>
  <si>
    <t>9401168163</t>
  </si>
  <si>
    <t>8721865539</t>
  </si>
  <si>
    <t>9577003584</t>
  </si>
  <si>
    <t>9707467275</t>
  </si>
  <si>
    <t>9435379740</t>
  </si>
  <si>
    <t>8011790388</t>
  </si>
  <si>
    <t>8822974063</t>
  </si>
  <si>
    <t>9707294546</t>
  </si>
  <si>
    <t>9864687036</t>
  </si>
  <si>
    <t>9508453094</t>
  </si>
  <si>
    <t>8822582477</t>
  </si>
  <si>
    <t>9864395859</t>
  </si>
  <si>
    <t>9864333397</t>
  </si>
  <si>
    <t>9707383561</t>
  </si>
  <si>
    <t>7896462103</t>
  </si>
  <si>
    <t>9864820478</t>
  </si>
  <si>
    <t>SUMO</t>
  </si>
  <si>
    <t>9864403071</t>
  </si>
  <si>
    <t>18070105102</t>
  </si>
  <si>
    <t>No. 2 Joysagar</t>
  </si>
  <si>
    <t>KANDHBARI PUM LPS</t>
  </si>
  <si>
    <t>Dirua Banekuchi</t>
  </si>
  <si>
    <t>Bakrikuchi Reserve</t>
  </si>
  <si>
    <t>LAUTOLI LPS (EGS)</t>
  </si>
  <si>
    <t>18070103601</t>
  </si>
  <si>
    <t>Kalputa Bhangnamari</t>
  </si>
  <si>
    <t>Bhangnamari Barbil Pathar</t>
  </si>
  <si>
    <t>LACHIMA GOVT JR BASIC</t>
  </si>
  <si>
    <t>18070108204</t>
  </si>
  <si>
    <t>Bamunbari Pachim Supa</t>
  </si>
  <si>
    <t>1 No. Doulasal Pub Supa</t>
  </si>
  <si>
    <t>Amrattary - II</t>
  </si>
  <si>
    <t>MUGDI LPS</t>
  </si>
  <si>
    <t>18070108301</t>
  </si>
  <si>
    <t>Paschim Peradhara</t>
  </si>
  <si>
    <t>Nadia Peradhara</t>
  </si>
  <si>
    <t>PAMPARA LPS</t>
  </si>
  <si>
    <t>18070106403</t>
  </si>
  <si>
    <t>Pub Burlitpar</t>
  </si>
  <si>
    <t>Sutarkuchi Mathauri Supa</t>
  </si>
  <si>
    <t>PASCHIM BARKHETRI LPS</t>
  </si>
  <si>
    <t>18070102709</t>
  </si>
  <si>
    <t>Hamlakur Kashikata</t>
  </si>
  <si>
    <t>Hamlakur Shakirghat</t>
  </si>
  <si>
    <t>PASCHIM KAZIA LPS (EGS)</t>
  </si>
  <si>
    <t>18070103001</t>
  </si>
  <si>
    <t>1 No. Ghorathal</t>
  </si>
  <si>
    <t>Darangipara Uttar Supa</t>
  </si>
  <si>
    <t>PASCHIM PERADHARA LPS</t>
  </si>
  <si>
    <t>18070103901</t>
  </si>
  <si>
    <t>Kalar Char Chapara Pt-II</t>
  </si>
  <si>
    <t>Puran Chapra Para</t>
  </si>
  <si>
    <t>PATERBARI BALIKA LPS</t>
  </si>
  <si>
    <t>18070101503</t>
  </si>
  <si>
    <t>Kasua Pathar</t>
  </si>
  <si>
    <t>Bardhap par (Khalihapara)</t>
  </si>
  <si>
    <t>PUB BARKHETRI ANCHALIC GIRL'S HS</t>
  </si>
  <si>
    <t>18070106713</t>
  </si>
  <si>
    <t>1 No. Naptipara Pachim Supa</t>
  </si>
  <si>
    <t>Pachim Barnibari Belor Tal SC Supa</t>
  </si>
  <si>
    <t>PUB HANAPARA LPS</t>
  </si>
  <si>
    <t>18070107102</t>
  </si>
  <si>
    <t>Kandhbari Dolong Supa</t>
  </si>
  <si>
    <t>Kandhbari Khalihapara Milon Mazid</t>
  </si>
  <si>
    <t>PUB KAZIA LPS</t>
  </si>
  <si>
    <t>18070101907</t>
  </si>
  <si>
    <t>Dakshin Gholorpar</t>
  </si>
  <si>
    <t>Tetelirtal 1 No. Kandhbari</t>
  </si>
  <si>
    <t>PURAN CHAPRAPARA</t>
  </si>
  <si>
    <t>18070100107</t>
  </si>
  <si>
    <t>Hidilattary Alikakh Sipa</t>
  </si>
  <si>
    <t>2 No. Narua Supa</t>
  </si>
  <si>
    <t>RAMPUR BALIKA VIDYALAYA HS</t>
  </si>
  <si>
    <t>18070108304</t>
  </si>
  <si>
    <t>Lochima Saru Major Supa (pub)</t>
  </si>
  <si>
    <t>Lochima Bilar Par</t>
  </si>
  <si>
    <t>PASCHIM KAJESWAR MEM</t>
  </si>
  <si>
    <t>18070104506</t>
  </si>
  <si>
    <t>Solar Pathar Dakshin</t>
  </si>
  <si>
    <t>Hamlakur Pachim Supa</t>
  </si>
  <si>
    <t>SAKLA MEM</t>
  </si>
  <si>
    <t>18070106210</t>
  </si>
  <si>
    <t>Haji Char</t>
  </si>
  <si>
    <t>Balar Char</t>
  </si>
  <si>
    <t>NO331 PARADHARA LPS</t>
  </si>
  <si>
    <t>18070103802</t>
  </si>
  <si>
    <t>Ghorathal</t>
  </si>
  <si>
    <t>8822574333</t>
  </si>
  <si>
    <t>JOYSAGAR SC</t>
  </si>
  <si>
    <t>LAWTOLA SC</t>
  </si>
  <si>
    <t>9707309830</t>
  </si>
  <si>
    <t>DIRUA SC</t>
  </si>
  <si>
    <t>9678373278</t>
  </si>
  <si>
    <t>8752022421</t>
  </si>
  <si>
    <t>8724876005</t>
  </si>
  <si>
    <t>9957915029</t>
  </si>
  <si>
    <t>9707318703</t>
  </si>
  <si>
    <t>9707327810</t>
  </si>
  <si>
    <t>9864914974</t>
  </si>
  <si>
    <t>9854745738</t>
  </si>
  <si>
    <t>9707101750</t>
  </si>
  <si>
    <t>8822810534</t>
  </si>
  <si>
    <t>9954393958</t>
  </si>
  <si>
    <t>9957704484</t>
  </si>
  <si>
    <t>9864820783</t>
  </si>
  <si>
    <t>9864567731</t>
  </si>
  <si>
    <t>9957636237</t>
  </si>
  <si>
    <t>PARIJAT DAS</t>
  </si>
  <si>
    <t>SUNGARBARI SC</t>
  </si>
  <si>
    <t xml:space="preserve">HAMLAKUR PUB BALIKUCHI </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</si>
</sst>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Arial Narrow"/>
      <family val="2"/>
    </font>
    <font>
      <sz val="12"/>
      <color theme="1"/>
      <name val="Calibri"/>
      <family val="2"/>
      <scheme val="minor"/>
    </font>
    <font>
      <sz val="12"/>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1">
    <xf numFmtId="0" fontId="0" fillId="0" borderId="0"/>
  </cellStyleXfs>
  <cellXfs count="176">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quotePrefix="1" applyNumberFormat="1" applyFont="1" applyBorder="1" applyAlignment="1" applyProtection="1">
      <alignment horizontal="left" vertical="center" wrapText="1"/>
      <protection locked="0"/>
    </xf>
    <xf numFmtId="0" fontId="3" fillId="0" borderId="1" xfId="0" quotePrefix="1"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left" vertical="center" wrapText="1"/>
      <protection locked="0"/>
    </xf>
    <xf numFmtId="0" fontId="3" fillId="10" borderId="1" xfId="0" quotePrefix="1" applyNumberFormat="1"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3" fillId="10" borderId="1" xfId="0" applyFont="1" applyFill="1" applyBorder="1" applyAlignment="1" applyProtection="1">
      <alignment horizontal="center" vertical="center" wrapText="1"/>
      <protection locked="0"/>
    </xf>
    <xf numFmtId="0" fontId="18" fillId="10" borderId="1" xfId="0" applyFont="1" applyFill="1" applyBorder="1" applyAlignment="1" applyProtection="1">
      <alignment horizontal="left" vertical="center" wrapText="1"/>
      <protection locked="0"/>
    </xf>
    <xf numFmtId="0" fontId="3" fillId="0" borderId="1" xfId="0" quotePrefix="1"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 xfId="0" quotePrefix="1" applyNumberFormat="1" applyFont="1" applyBorder="1" applyAlignment="1" applyProtection="1">
      <alignment horizontal="center" vertical="center" wrapText="1"/>
      <protection locked="0"/>
    </xf>
    <xf numFmtId="0" fontId="3" fillId="10" borderId="1" xfId="0" applyFont="1" applyFill="1" applyBorder="1" applyAlignment="1" applyProtection="1">
      <alignment horizontal="left" vertical="center" wrapText="1"/>
      <protection locked="0"/>
    </xf>
    <xf numFmtId="0" fontId="3" fillId="10" borderId="1" xfId="0" quotePrefix="1" applyNumberFormat="1" applyFont="1" applyFill="1" applyBorder="1" applyAlignment="1" applyProtection="1">
      <alignment horizontal="center" vertical="center" wrapText="1"/>
      <protection locked="0"/>
    </xf>
    <xf numFmtId="0" fontId="0" fillId="0" borderId="1" xfId="0" quotePrefix="1" applyNumberFormat="1" applyBorder="1" applyProtection="1">
      <protection locked="0"/>
    </xf>
    <xf numFmtId="1" fontId="3" fillId="10" borderId="1" xfId="0" applyNumberFormat="1" applyFont="1" applyFill="1" applyBorder="1" applyAlignment="1" applyProtection="1">
      <alignment horizontal="center" vertical="center" wrapText="1"/>
      <protection locked="0"/>
    </xf>
    <xf numFmtId="0" fontId="18" fillId="0" borderId="0" xfId="0" applyFont="1" applyAlignment="1" applyProtection="1">
      <alignment horizontal="left" vertical="center"/>
      <protection locked="0"/>
    </xf>
    <xf numFmtId="49" fontId="0" fillId="0" borderId="11" xfId="0" applyNumberFormat="1" applyFill="1" applyBorder="1" applyAlignment="1" applyProtection="1">
      <alignment horizontal="left" vertical="center" wrapText="1"/>
      <protection locked="0"/>
    </xf>
    <xf numFmtId="0" fontId="3" fillId="0" borderId="1" xfId="0" applyNumberFormat="1" applyFont="1" applyBorder="1" applyAlignment="1" applyProtection="1">
      <alignment horizontal="left" wrapText="1"/>
      <protection locked="0"/>
    </xf>
    <xf numFmtId="0" fontId="18" fillId="0" borderId="12" xfId="0" applyFont="1" applyFill="1" applyBorder="1" applyAlignment="1" applyProtection="1">
      <alignment horizontal="left" vertical="center" wrapText="1"/>
      <protection locked="0"/>
    </xf>
    <xf numFmtId="0" fontId="0" fillId="0" borderId="1" xfId="0" applyBorder="1" applyAlignment="1" applyProtection="1">
      <alignment horizontal="left" wrapText="1"/>
      <protection locked="0"/>
    </xf>
    <xf numFmtId="0" fontId="19" fillId="10" borderId="1" xfId="0" applyNumberFormat="1" applyFont="1" applyFill="1" applyBorder="1" applyAlignment="1" applyProtection="1">
      <alignment vertical="center" wrapText="1"/>
      <protection locked="0"/>
    </xf>
    <xf numFmtId="0" fontId="20" fillId="10" borderId="1" xfId="0" applyFont="1" applyFill="1" applyBorder="1" applyAlignment="1" applyProtection="1">
      <alignmen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2" fontId="3" fillId="0" borderId="1" xfId="0" quotePrefix="1" applyNumberFormat="1" applyFont="1" applyBorder="1" applyAlignment="1" applyProtection="1">
      <alignment horizontal="center" vertical="center" wrapText="1"/>
      <protection locked="0"/>
    </xf>
    <xf numFmtId="0" fontId="20" fillId="0" borderId="1" xfId="0" applyFont="1" applyBorder="1" applyAlignment="1" applyProtection="1">
      <alignment vertical="center" wrapText="1"/>
      <protection locked="0"/>
    </xf>
    <xf numFmtId="0" fontId="3" fillId="10" borderId="1" xfId="0" applyNumberFormat="1" applyFont="1" applyFill="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D14" sqref="D14:E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9" t="s">
        <v>69</v>
      </c>
      <c r="B1" s="119"/>
      <c r="C1" s="119"/>
      <c r="D1" s="119"/>
      <c r="E1" s="119"/>
      <c r="F1" s="119"/>
      <c r="G1" s="119"/>
      <c r="H1" s="119"/>
      <c r="I1" s="119"/>
      <c r="J1" s="119"/>
      <c r="K1" s="119"/>
      <c r="L1" s="119"/>
      <c r="M1" s="119"/>
    </row>
    <row r="2" spans="1:14">
      <c r="A2" s="120" t="s">
        <v>0</v>
      </c>
      <c r="B2" s="120"/>
      <c r="C2" s="122" t="s">
        <v>68</v>
      </c>
      <c r="D2" s="123"/>
      <c r="E2" s="2" t="s">
        <v>1</v>
      </c>
      <c r="F2" s="135" t="s">
        <v>87</v>
      </c>
      <c r="G2" s="135"/>
      <c r="H2" s="135"/>
      <c r="I2" s="135"/>
      <c r="J2" s="135"/>
      <c r="K2" s="132" t="s">
        <v>24</v>
      </c>
      <c r="L2" s="132"/>
      <c r="M2" s="36" t="s">
        <v>88</v>
      </c>
    </row>
    <row r="3" spans="1:14" ht="7.5" customHeight="1">
      <c r="A3" s="98"/>
      <c r="B3" s="98"/>
      <c r="C3" s="98"/>
      <c r="D3" s="98"/>
      <c r="E3" s="98"/>
      <c r="F3" s="97"/>
      <c r="G3" s="97"/>
      <c r="H3" s="97"/>
      <c r="I3" s="97"/>
      <c r="J3" s="97"/>
      <c r="K3" s="99"/>
      <c r="L3" s="99"/>
      <c r="M3" s="99"/>
    </row>
    <row r="4" spans="1:14">
      <c r="A4" s="128" t="s">
        <v>2</v>
      </c>
      <c r="B4" s="129"/>
      <c r="C4" s="129"/>
      <c r="D4" s="129"/>
      <c r="E4" s="130"/>
      <c r="F4" s="97"/>
      <c r="G4" s="97"/>
      <c r="H4" s="97"/>
      <c r="I4" s="100" t="s">
        <v>60</v>
      </c>
      <c r="J4" s="100"/>
      <c r="K4" s="100"/>
      <c r="L4" s="100"/>
      <c r="M4" s="100"/>
    </row>
    <row r="5" spans="1:14" ht="18.75" customHeight="1">
      <c r="A5" s="95" t="s">
        <v>4</v>
      </c>
      <c r="B5" s="95"/>
      <c r="C5" s="113" t="s">
        <v>72</v>
      </c>
      <c r="D5" s="131"/>
      <c r="E5" s="114"/>
      <c r="F5" s="97"/>
      <c r="G5" s="97"/>
      <c r="H5" s="97"/>
      <c r="I5" s="124" t="s">
        <v>5</v>
      </c>
      <c r="J5" s="124"/>
      <c r="K5" s="125" t="s">
        <v>73</v>
      </c>
      <c r="L5" s="127"/>
      <c r="M5" s="126"/>
    </row>
    <row r="6" spans="1:14" ht="18.75" customHeight="1">
      <c r="A6" s="96" t="s">
        <v>18</v>
      </c>
      <c r="B6" s="96"/>
      <c r="C6" s="37">
        <v>9435329289</v>
      </c>
      <c r="D6" s="121"/>
      <c r="E6" s="121"/>
      <c r="F6" s="97"/>
      <c r="G6" s="97"/>
      <c r="H6" s="97"/>
      <c r="I6" s="96" t="s">
        <v>18</v>
      </c>
      <c r="J6" s="96"/>
      <c r="K6" s="125">
        <v>9864297916</v>
      </c>
      <c r="L6" s="126"/>
      <c r="M6" s="133"/>
      <c r="N6" s="126"/>
    </row>
    <row r="7" spans="1:14">
      <c r="A7" s="94" t="s">
        <v>3</v>
      </c>
      <c r="B7" s="94"/>
      <c r="C7" s="94"/>
      <c r="D7" s="94"/>
      <c r="E7" s="94"/>
      <c r="F7" s="94"/>
      <c r="G7" s="94"/>
      <c r="H7" s="94"/>
      <c r="I7" s="94"/>
      <c r="J7" s="94"/>
      <c r="K7" s="94"/>
      <c r="L7" s="94"/>
      <c r="M7" s="94"/>
    </row>
    <row r="8" spans="1:14">
      <c r="A8" s="140" t="s">
        <v>21</v>
      </c>
      <c r="B8" s="141"/>
      <c r="C8" s="142"/>
      <c r="D8" s="3" t="s">
        <v>20</v>
      </c>
      <c r="E8" s="54"/>
      <c r="F8" s="104"/>
      <c r="G8" s="105"/>
      <c r="H8" s="105"/>
      <c r="I8" s="140" t="s">
        <v>22</v>
      </c>
      <c r="J8" s="141"/>
      <c r="K8" s="142"/>
      <c r="L8" s="3" t="s">
        <v>20</v>
      </c>
      <c r="M8" s="54"/>
    </row>
    <row r="9" spans="1:14">
      <c r="A9" s="109" t="s">
        <v>26</v>
      </c>
      <c r="B9" s="110"/>
      <c r="C9" s="6" t="s">
        <v>6</v>
      </c>
      <c r="D9" s="9" t="s">
        <v>12</v>
      </c>
      <c r="E9" s="5" t="s">
        <v>15</v>
      </c>
      <c r="F9" s="106"/>
      <c r="G9" s="107"/>
      <c r="H9" s="107"/>
      <c r="I9" s="109" t="s">
        <v>26</v>
      </c>
      <c r="J9" s="110"/>
      <c r="K9" s="6" t="s">
        <v>6</v>
      </c>
      <c r="L9" s="9" t="s">
        <v>12</v>
      </c>
      <c r="M9" s="5" t="s">
        <v>15</v>
      </c>
    </row>
    <row r="10" spans="1:14">
      <c r="A10" s="118" t="s">
        <v>74</v>
      </c>
      <c r="B10" s="118"/>
      <c r="C10" s="17" t="s">
        <v>75</v>
      </c>
      <c r="D10" s="37">
        <v>9435117144</v>
      </c>
      <c r="E10" s="38"/>
      <c r="F10" s="106"/>
      <c r="G10" s="107"/>
      <c r="H10" s="107"/>
      <c r="I10" s="111" t="s">
        <v>82</v>
      </c>
      <c r="J10" s="112"/>
      <c r="K10" s="17" t="s">
        <v>75</v>
      </c>
      <c r="L10" s="37">
        <v>9864791156</v>
      </c>
      <c r="M10" s="38"/>
    </row>
    <row r="11" spans="1:14">
      <c r="A11" s="118" t="s">
        <v>76</v>
      </c>
      <c r="B11" s="118"/>
      <c r="C11" s="17" t="s">
        <v>77</v>
      </c>
      <c r="D11" s="37">
        <v>9365342146</v>
      </c>
      <c r="E11" s="38"/>
      <c r="F11" s="106"/>
      <c r="G11" s="107"/>
      <c r="H11" s="107"/>
      <c r="I11" s="113" t="s">
        <v>83</v>
      </c>
      <c r="J11" s="114"/>
      <c r="K11" s="20" t="s">
        <v>75</v>
      </c>
      <c r="L11" s="37">
        <v>9864408745</v>
      </c>
      <c r="M11" s="38"/>
    </row>
    <row r="12" spans="1:14">
      <c r="A12" s="118" t="s">
        <v>78</v>
      </c>
      <c r="B12" s="118"/>
      <c r="C12" s="17" t="s">
        <v>80</v>
      </c>
      <c r="D12" s="37">
        <v>8638098898</v>
      </c>
      <c r="E12" s="38"/>
      <c r="F12" s="106"/>
      <c r="G12" s="107"/>
      <c r="H12" s="107"/>
      <c r="I12" s="111" t="s">
        <v>84</v>
      </c>
      <c r="J12" s="112"/>
      <c r="K12" s="17" t="s">
        <v>86</v>
      </c>
      <c r="L12" s="37">
        <v>7896788093</v>
      </c>
      <c r="M12" s="38"/>
    </row>
    <row r="13" spans="1:14">
      <c r="A13" s="118" t="s">
        <v>79</v>
      </c>
      <c r="B13" s="118"/>
      <c r="C13" s="17" t="s">
        <v>81</v>
      </c>
      <c r="D13" s="37">
        <v>9577786259</v>
      </c>
      <c r="E13" s="38"/>
      <c r="F13" s="106"/>
      <c r="G13" s="107"/>
      <c r="H13" s="107"/>
      <c r="I13" s="111" t="s">
        <v>85</v>
      </c>
      <c r="J13" s="112"/>
      <c r="K13" s="17" t="s">
        <v>81</v>
      </c>
      <c r="L13" s="37">
        <v>7577031418</v>
      </c>
      <c r="M13" s="38"/>
    </row>
    <row r="14" spans="1:14">
      <c r="A14" s="115" t="s">
        <v>19</v>
      </c>
      <c r="B14" s="116"/>
      <c r="C14" s="117"/>
      <c r="D14" s="139" t="s">
        <v>89</v>
      </c>
      <c r="E14" s="139"/>
      <c r="F14" s="106"/>
      <c r="G14" s="107"/>
      <c r="H14" s="107"/>
      <c r="I14" s="108"/>
      <c r="J14" s="108"/>
      <c r="K14" s="108"/>
      <c r="L14" s="108"/>
      <c r="M14" s="108"/>
      <c r="N14" s="8"/>
    </row>
    <row r="15" spans="1:14">
      <c r="A15" s="103"/>
      <c r="B15" s="103"/>
      <c r="C15" s="103"/>
      <c r="D15" s="103"/>
      <c r="E15" s="103"/>
      <c r="F15" s="103"/>
      <c r="G15" s="103"/>
      <c r="H15" s="103"/>
      <c r="I15" s="103"/>
      <c r="J15" s="103"/>
      <c r="K15" s="103"/>
      <c r="L15" s="103"/>
      <c r="M15" s="103"/>
    </row>
    <row r="16" spans="1:14">
      <c r="A16" s="102" t="s">
        <v>44</v>
      </c>
      <c r="B16" s="102"/>
      <c r="C16" s="102"/>
      <c r="D16" s="102"/>
      <c r="E16" s="102"/>
      <c r="F16" s="102"/>
      <c r="G16" s="102"/>
      <c r="H16" s="102"/>
      <c r="I16" s="102"/>
      <c r="J16" s="102"/>
      <c r="K16" s="102"/>
      <c r="L16" s="102"/>
      <c r="M16" s="102"/>
    </row>
    <row r="17" spans="1:13" ht="32.25" customHeight="1">
      <c r="A17" s="137" t="s">
        <v>56</v>
      </c>
      <c r="B17" s="137"/>
      <c r="C17" s="137"/>
      <c r="D17" s="137"/>
      <c r="E17" s="137"/>
      <c r="F17" s="137"/>
      <c r="G17" s="137"/>
      <c r="H17" s="137"/>
      <c r="I17" s="137"/>
      <c r="J17" s="137"/>
      <c r="K17" s="137"/>
      <c r="L17" s="137"/>
      <c r="M17" s="137"/>
    </row>
    <row r="18" spans="1:13">
      <c r="A18" s="101" t="s">
        <v>57</v>
      </c>
      <c r="B18" s="101"/>
      <c r="C18" s="101"/>
      <c r="D18" s="101"/>
      <c r="E18" s="101"/>
      <c r="F18" s="101"/>
      <c r="G18" s="101"/>
      <c r="H18" s="101"/>
      <c r="I18" s="101"/>
      <c r="J18" s="101"/>
      <c r="K18" s="101"/>
      <c r="L18" s="101"/>
      <c r="M18" s="101"/>
    </row>
    <row r="19" spans="1:13">
      <c r="A19" s="101" t="s">
        <v>45</v>
      </c>
      <c r="B19" s="101"/>
      <c r="C19" s="101"/>
      <c r="D19" s="101"/>
      <c r="E19" s="101"/>
      <c r="F19" s="101"/>
      <c r="G19" s="101"/>
      <c r="H19" s="101"/>
      <c r="I19" s="101"/>
      <c r="J19" s="101"/>
      <c r="K19" s="101"/>
      <c r="L19" s="101"/>
      <c r="M19" s="101"/>
    </row>
    <row r="20" spans="1:13">
      <c r="A20" s="101" t="s">
        <v>39</v>
      </c>
      <c r="B20" s="101"/>
      <c r="C20" s="101"/>
      <c r="D20" s="101"/>
      <c r="E20" s="101"/>
      <c r="F20" s="101"/>
      <c r="G20" s="101"/>
      <c r="H20" s="101"/>
      <c r="I20" s="101"/>
      <c r="J20" s="101"/>
      <c r="K20" s="101"/>
      <c r="L20" s="101"/>
      <c r="M20" s="101"/>
    </row>
    <row r="21" spans="1:13">
      <c r="A21" s="101" t="s">
        <v>46</v>
      </c>
      <c r="B21" s="101"/>
      <c r="C21" s="101"/>
      <c r="D21" s="101"/>
      <c r="E21" s="101"/>
      <c r="F21" s="101"/>
      <c r="G21" s="101"/>
      <c r="H21" s="101"/>
      <c r="I21" s="101"/>
      <c r="J21" s="101"/>
      <c r="K21" s="101"/>
      <c r="L21" s="101"/>
      <c r="M21" s="101"/>
    </row>
    <row r="22" spans="1:13">
      <c r="A22" s="101" t="s">
        <v>40</v>
      </c>
      <c r="B22" s="101"/>
      <c r="C22" s="101"/>
      <c r="D22" s="101"/>
      <c r="E22" s="101"/>
      <c r="F22" s="101"/>
      <c r="G22" s="101"/>
      <c r="H22" s="101"/>
      <c r="I22" s="101"/>
      <c r="J22" s="101"/>
      <c r="K22" s="101"/>
      <c r="L22" s="101"/>
      <c r="M22" s="101"/>
    </row>
    <row r="23" spans="1:13">
      <c r="A23" s="138" t="s">
        <v>49</v>
      </c>
      <c r="B23" s="138"/>
      <c r="C23" s="138"/>
      <c r="D23" s="138"/>
      <c r="E23" s="138"/>
      <c r="F23" s="138"/>
      <c r="G23" s="138"/>
      <c r="H23" s="138"/>
      <c r="I23" s="138"/>
      <c r="J23" s="138"/>
      <c r="K23" s="138"/>
      <c r="L23" s="138"/>
      <c r="M23" s="138"/>
    </row>
    <row r="24" spans="1:13">
      <c r="A24" s="101" t="s">
        <v>41</v>
      </c>
      <c r="B24" s="101"/>
      <c r="C24" s="101"/>
      <c r="D24" s="101"/>
      <c r="E24" s="101"/>
      <c r="F24" s="101"/>
      <c r="G24" s="101"/>
      <c r="H24" s="101"/>
      <c r="I24" s="101"/>
      <c r="J24" s="101"/>
      <c r="K24" s="101"/>
      <c r="L24" s="101"/>
      <c r="M24" s="101"/>
    </row>
    <row r="25" spans="1:13">
      <c r="A25" s="101" t="s">
        <v>42</v>
      </c>
      <c r="B25" s="101"/>
      <c r="C25" s="101"/>
      <c r="D25" s="101"/>
      <c r="E25" s="101"/>
      <c r="F25" s="101"/>
      <c r="G25" s="101"/>
      <c r="H25" s="101"/>
      <c r="I25" s="101"/>
      <c r="J25" s="101"/>
      <c r="K25" s="101"/>
      <c r="L25" s="101"/>
      <c r="M25" s="101"/>
    </row>
    <row r="26" spans="1:13">
      <c r="A26" s="101" t="s">
        <v>43</v>
      </c>
      <c r="B26" s="101"/>
      <c r="C26" s="101"/>
      <c r="D26" s="101"/>
      <c r="E26" s="101"/>
      <c r="F26" s="101"/>
      <c r="G26" s="101"/>
      <c r="H26" s="101"/>
      <c r="I26" s="101"/>
      <c r="J26" s="101"/>
      <c r="K26" s="101"/>
      <c r="L26" s="101"/>
      <c r="M26" s="101"/>
    </row>
    <row r="27" spans="1:13">
      <c r="A27" s="136" t="s">
        <v>47</v>
      </c>
      <c r="B27" s="136"/>
      <c r="C27" s="136"/>
      <c r="D27" s="136"/>
      <c r="E27" s="136"/>
      <c r="F27" s="136"/>
      <c r="G27" s="136"/>
      <c r="H27" s="136"/>
      <c r="I27" s="136"/>
      <c r="J27" s="136"/>
      <c r="K27" s="136"/>
      <c r="L27" s="136"/>
      <c r="M27" s="136"/>
    </row>
    <row r="28" spans="1:13">
      <c r="A28" s="101" t="s">
        <v>48</v>
      </c>
      <c r="B28" s="101"/>
      <c r="C28" s="101"/>
      <c r="D28" s="101"/>
      <c r="E28" s="101"/>
      <c r="F28" s="101"/>
      <c r="G28" s="101"/>
      <c r="H28" s="101"/>
      <c r="I28" s="101"/>
      <c r="J28" s="101"/>
      <c r="K28" s="101"/>
      <c r="L28" s="101"/>
      <c r="M28" s="101"/>
    </row>
    <row r="29" spans="1:13" ht="44.25" customHeight="1">
      <c r="A29" s="134" t="s">
        <v>58</v>
      </c>
      <c r="B29" s="134"/>
      <c r="C29" s="134"/>
      <c r="D29" s="134"/>
      <c r="E29" s="134"/>
      <c r="F29" s="134"/>
      <c r="G29" s="134"/>
      <c r="H29" s="134"/>
      <c r="I29" s="134"/>
      <c r="J29" s="134"/>
      <c r="K29" s="134"/>
      <c r="L29" s="134"/>
      <c r="M29" s="134"/>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70" activePane="bottomRight" state="frozen"/>
      <selection pane="topRight" activeCell="C1" sqref="C1"/>
      <selection pane="bottomLeft" activeCell="A5" sqref="A5"/>
      <selection pane="bottomRight" activeCell="A83" sqref="A83"/>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5" t="s">
        <v>70</v>
      </c>
      <c r="B1" s="145"/>
      <c r="C1" s="145"/>
      <c r="D1" s="145"/>
      <c r="E1" s="145"/>
      <c r="F1" s="145"/>
      <c r="G1" s="145"/>
      <c r="H1" s="145"/>
      <c r="I1" s="145"/>
      <c r="J1" s="145"/>
      <c r="K1" s="145"/>
      <c r="L1" s="145"/>
      <c r="M1" s="145"/>
      <c r="N1" s="145"/>
      <c r="O1" s="145"/>
      <c r="P1" s="145"/>
      <c r="Q1" s="145"/>
      <c r="R1" s="145"/>
      <c r="S1" s="145"/>
    </row>
    <row r="2" spans="1:20" ht="16.5" customHeight="1">
      <c r="A2" s="148" t="s">
        <v>59</v>
      </c>
      <c r="B2" s="149"/>
      <c r="C2" s="149"/>
      <c r="D2" s="25">
        <v>43556</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15" t="s">
        <v>9</v>
      </c>
      <c r="H4" s="15" t="s">
        <v>10</v>
      </c>
      <c r="I4" s="11" t="s">
        <v>11</v>
      </c>
      <c r="J4" s="143"/>
      <c r="K4" s="147"/>
      <c r="L4" s="147"/>
      <c r="M4" s="147"/>
      <c r="N4" s="147"/>
      <c r="O4" s="147"/>
      <c r="P4" s="144"/>
      <c r="Q4" s="144"/>
      <c r="R4" s="143"/>
      <c r="S4" s="143"/>
      <c r="T4" s="143"/>
    </row>
    <row r="5" spans="1:20">
      <c r="A5" s="4">
        <v>1</v>
      </c>
      <c r="B5" s="17" t="s">
        <v>62</v>
      </c>
      <c r="C5" s="18" t="s">
        <v>107</v>
      </c>
      <c r="D5" s="18" t="s">
        <v>25</v>
      </c>
      <c r="E5" s="19">
        <v>4</v>
      </c>
      <c r="F5" s="18"/>
      <c r="G5" s="19">
        <v>28</v>
      </c>
      <c r="H5" s="19">
        <v>33</v>
      </c>
      <c r="I5" s="56">
        <f>SUM(G5:H5)</f>
        <v>61</v>
      </c>
      <c r="J5" s="18"/>
      <c r="K5" s="18" t="s">
        <v>287</v>
      </c>
      <c r="L5" s="18" t="s">
        <v>893</v>
      </c>
      <c r="M5" s="18">
        <v>9859430238</v>
      </c>
      <c r="N5" s="18" t="s">
        <v>275</v>
      </c>
      <c r="O5" s="68">
        <v>9508734915</v>
      </c>
      <c r="P5" s="24">
        <v>43556</v>
      </c>
      <c r="Q5" s="18" t="s">
        <v>91</v>
      </c>
      <c r="R5" s="18">
        <v>13</v>
      </c>
      <c r="S5" s="18" t="s">
        <v>90</v>
      </c>
      <c r="T5" s="18"/>
    </row>
    <row r="6" spans="1:20">
      <c r="A6" s="4">
        <v>2</v>
      </c>
      <c r="B6" s="17" t="s">
        <v>62</v>
      </c>
      <c r="C6" s="18"/>
      <c r="D6" s="18" t="s">
        <v>25</v>
      </c>
      <c r="E6" s="19"/>
      <c r="F6" s="18"/>
      <c r="G6" s="19">
        <v>35</v>
      </c>
      <c r="H6" s="19">
        <v>37</v>
      </c>
      <c r="I6" s="56">
        <f t="shared" ref="I6:I69" si="0">SUM(G6:H6)</f>
        <v>72</v>
      </c>
      <c r="J6" s="18"/>
      <c r="K6" s="18" t="s">
        <v>392</v>
      </c>
      <c r="L6" s="18" t="s">
        <v>664</v>
      </c>
      <c r="M6" s="18">
        <v>9864681986</v>
      </c>
      <c r="N6" s="70" t="s">
        <v>278</v>
      </c>
      <c r="O6" s="68">
        <v>8822531741</v>
      </c>
      <c r="P6" s="24">
        <v>43556</v>
      </c>
      <c r="Q6" s="18" t="s">
        <v>91</v>
      </c>
      <c r="R6" s="18">
        <v>5</v>
      </c>
      <c r="S6" s="18" t="s">
        <v>90</v>
      </c>
      <c r="T6" s="18"/>
    </row>
    <row r="7" spans="1:20">
      <c r="A7" s="4">
        <v>3</v>
      </c>
      <c r="B7" s="17" t="s">
        <v>63</v>
      </c>
      <c r="C7" s="18" t="s">
        <v>96</v>
      </c>
      <c r="D7" s="18" t="s">
        <v>25</v>
      </c>
      <c r="E7" s="19">
        <v>114</v>
      </c>
      <c r="F7" s="18"/>
      <c r="G7" s="19">
        <v>42</v>
      </c>
      <c r="H7" s="19">
        <v>33</v>
      </c>
      <c r="I7" s="56">
        <f t="shared" si="0"/>
        <v>75</v>
      </c>
      <c r="J7" s="18">
        <v>7663044987</v>
      </c>
      <c r="K7" s="18" t="s">
        <v>392</v>
      </c>
      <c r="L7" s="18" t="s">
        <v>665</v>
      </c>
      <c r="M7" s="18">
        <v>9957954250</v>
      </c>
      <c r="N7" s="70" t="s">
        <v>278</v>
      </c>
      <c r="O7" s="68">
        <v>96780915</v>
      </c>
      <c r="P7" s="24">
        <v>43556</v>
      </c>
      <c r="Q7" s="18" t="s">
        <v>91</v>
      </c>
      <c r="R7" s="18">
        <v>6</v>
      </c>
      <c r="S7" s="18" t="s">
        <v>90</v>
      </c>
      <c r="T7" s="18"/>
    </row>
    <row r="8" spans="1:20" ht="33">
      <c r="A8" s="4">
        <v>4</v>
      </c>
      <c r="B8" s="17" t="s">
        <v>63</v>
      </c>
      <c r="C8" s="18" t="s">
        <v>98</v>
      </c>
      <c r="D8" s="18" t="s">
        <v>25</v>
      </c>
      <c r="E8" s="19">
        <v>268</v>
      </c>
      <c r="F8" s="18"/>
      <c r="G8" s="19">
        <v>31</v>
      </c>
      <c r="H8" s="19">
        <v>29</v>
      </c>
      <c r="I8" s="56">
        <f t="shared" si="0"/>
        <v>60</v>
      </c>
      <c r="J8" s="17">
        <v>7429473620</v>
      </c>
      <c r="K8" s="18" t="s">
        <v>239</v>
      </c>
      <c r="L8" s="18" t="s">
        <v>291</v>
      </c>
      <c r="M8" s="18">
        <v>9864920246</v>
      </c>
      <c r="N8" s="70" t="s">
        <v>285</v>
      </c>
      <c r="O8" s="68">
        <v>9707564649</v>
      </c>
      <c r="P8" s="24">
        <v>43556</v>
      </c>
      <c r="Q8" s="18" t="s">
        <v>91</v>
      </c>
      <c r="R8" s="18">
        <v>9</v>
      </c>
      <c r="S8" s="18" t="s">
        <v>90</v>
      </c>
      <c r="T8" s="18"/>
    </row>
    <row r="9" spans="1:20">
      <c r="A9" s="4">
        <v>5</v>
      </c>
      <c r="B9" s="17" t="s">
        <v>62</v>
      </c>
      <c r="C9" s="18" t="s">
        <v>106</v>
      </c>
      <c r="D9" s="18" t="s">
        <v>25</v>
      </c>
      <c r="E9" s="19">
        <v>267</v>
      </c>
      <c r="F9" s="18"/>
      <c r="G9" s="19">
        <v>22</v>
      </c>
      <c r="H9" s="19">
        <v>19</v>
      </c>
      <c r="I9" s="56">
        <f t="shared" si="0"/>
        <v>41</v>
      </c>
      <c r="J9" s="18">
        <v>6002366264</v>
      </c>
      <c r="K9" s="18" t="s">
        <v>332</v>
      </c>
      <c r="L9" s="18" t="s">
        <v>295</v>
      </c>
      <c r="M9" s="18">
        <v>9864699120</v>
      </c>
      <c r="N9" s="70" t="s">
        <v>289</v>
      </c>
      <c r="O9" s="68">
        <v>887629803</v>
      </c>
      <c r="P9" s="24">
        <v>43557</v>
      </c>
      <c r="Q9" s="18" t="s">
        <v>92</v>
      </c>
      <c r="R9" s="18">
        <v>13</v>
      </c>
      <c r="S9" s="18" t="s">
        <v>90</v>
      </c>
      <c r="T9" s="18"/>
    </row>
    <row r="10" spans="1:20">
      <c r="A10" s="4">
        <v>6</v>
      </c>
      <c r="B10" s="17" t="s">
        <v>62</v>
      </c>
      <c r="C10" s="18"/>
      <c r="D10" s="18" t="s">
        <v>25</v>
      </c>
      <c r="E10" s="19"/>
      <c r="F10" s="18"/>
      <c r="G10" s="19">
        <v>41</v>
      </c>
      <c r="H10" s="19">
        <v>38</v>
      </c>
      <c r="I10" s="56">
        <f t="shared" si="0"/>
        <v>79</v>
      </c>
      <c r="J10" s="18"/>
      <c r="K10" s="18" t="s">
        <v>332</v>
      </c>
      <c r="L10" s="18" t="s">
        <v>297</v>
      </c>
      <c r="M10" s="18">
        <v>9508639442</v>
      </c>
      <c r="N10" s="70" t="s">
        <v>292</v>
      </c>
      <c r="O10" s="68">
        <v>9954522246</v>
      </c>
      <c r="P10" s="24">
        <v>43557</v>
      </c>
      <c r="Q10" s="18" t="s">
        <v>92</v>
      </c>
      <c r="R10" s="18">
        <v>13</v>
      </c>
      <c r="S10" s="18" t="s">
        <v>90</v>
      </c>
      <c r="T10" s="18"/>
    </row>
    <row r="11" spans="1:20">
      <c r="A11" s="4">
        <v>7</v>
      </c>
      <c r="B11" s="17" t="s">
        <v>63</v>
      </c>
      <c r="C11" s="18" t="s">
        <v>97</v>
      </c>
      <c r="D11" s="18" t="s">
        <v>25</v>
      </c>
      <c r="E11" s="19">
        <v>213</v>
      </c>
      <c r="F11" s="18"/>
      <c r="G11" s="19">
        <v>23</v>
      </c>
      <c r="H11" s="19">
        <v>18</v>
      </c>
      <c r="I11" s="56">
        <f t="shared" si="0"/>
        <v>41</v>
      </c>
      <c r="J11" s="17">
        <v>9954945126</v>
      </c>
      <c r="K11" s="18" t="s">
        <v>294</v>
      </c>
      <c r="L11" s="18" t="s">
        <v>299</v>
      </c>
      <c r="M11" s="18">
        <v>9864965654</v>
      </c>
      <c r="N11" s="70" t="s">
        <v>292</v>
      </c>
      <c r="O11" s="68">
        <v>9508875608</v>
      </c>
      <c r="P11" s="24">
        <v>43557</v>
      </c>
      <c r="Q11" s="51" t="s">
        <v>92</v>
      </c>
      <c r="R11" s="18">
        <v>11</v>
      </c>
      <c r="S11" s="18" t="s">
        <v>90</v>
      </c>
      <c r="T11" s="18"/>
    </row>
    <row r="12" spans="1:20" s="53" customFormat="1">
      <c r="A12" s="50">
        <v>8</v>
      </c>
      <c r="B12" s="17" t="s">
        <v>63</v>
      </c>
      <c r="C12" s="51" t="s">
        <v>99</v>
      </c>
      <c r="D12" s="18" t="s">
        <v>25</v>
      </c>
      <c r="E12" s="52">
        <v>117</v>
      </c>
      <c r="F12" s="51"/>
      <c r="G12" s="19">
        <v>31</v>
      </c>
      <c r="H12" s="19">
        <v>42</v>
      </c>
      <c r="I12" s="56">
        <f t="shared" si="0"/>
        <v>73</v>
      </c>
      <c r="J12" s="51">
        <v>9365258014</v>
      </c>
      <c r="K12" s="18" t="s">
        <v>239</v>
      </c>
      <c r="L12" s="18" t="s">
        <v>302</v>
      </c>
      <c r="M12" s="18">
        <v>9954569078</v>
      </c>
      <c r="N12" s="18" t="s">
        <v>265</v>
      </c>
      <c r="O12" s="68">
        <v>8822172774</v>
      </c>
      <c r="P12" s="24">
        <v>43557</v>
      </c>
      <c r="Q12" s="18" t="s">
        <v>92</v>
      </c>
      <c r="R12" s="18">
        <v>12</v>
      </c>
      <c r="S12" s="18" t="s">
        <v>90</v>
      </c>
      <c r="T12" s="51"/>
    </row>
    <row r="13" spans="1:20" ht="33">
      <c r="A13" s="4">
        <v>9</v>
      </c>
      <c r="B13" s="17" t="s">
        <v>62</v>
      </c>
      <c r="C13" s="18" t="s">
        <v>108</v>
      </c>
      <c r="D13" s="18" t="s">
        <v>25</v>
      </c>
      <c r="E13" s="19">
        <v>133</v>
      </c>
      <c r="F13" s="18"/>
      <c r="G13" s="19">
        <v>34</v>
      </c>
      <c r="H13" s="19">
        <v>31</v>
      </c>
      <c r="I13" s="56">
        <f t="shared" si="0"/>
        <v>65</v>
      </c>
      <c r="J13" s="18">
        <v>9957244391</v>
      </c>
      <c r="K13" s="18" t="s">
        <v>239</v>
      </c>
      <c r="L13" s="18" t="s">
        <v>305</v>
      </c>
      <c r="M13" s="18">
        <v>8486196669</v>
      </c>
      <c r="N13" s="70" t="s">
        <v>300</v>
      </c>
      <c r="O13" s="68">
        <v>8486204309</v>
      </c>
      <c r="P13" s="24">
        <v>43558</v>
      </c>
      <c r="Q13" s="18" t="s">
        <v>93</v>
      </c>
      <c r="R13" s="18">
        <v>12</v>
      </c>
      <c r="S13" s="18" t="s">
        <v>90</v>
      </c>
      <c r="T13" s="18"/>
    </row>
    <row r="14" spans="1:20" ht="33">
      <c r="A14" s="4">
        <v>10</v>
      </c>
      <c r="B14" s="17" t="s">
        <v>62</v>
      </c>
      <c r="C14" s="18" t="s">
        <v>109</v>
      </c>
      <c r="D14" s="18" t="s">
        <v>25</v>
      </c>
      <c r="E14" s="19">
        <v>147</v>
      </c>
      <c r="F14" s="18"/>
      <c r="G14" s="19">
        <v>28</v>
      </c>
      <c r="H14" s="19">
        <v>33</v>
      </c>
      <c r="I14" s="56">
        <f t="shared" si="0"/>
        <v>61</v>
      </c>
      <c r="J14" s="18">
        <v>8638435292</v>
      </c>
      <c r="K14" s="18" t="s">
        <v>874</v>
      </c>
      <c r="L14" s="18" t="s">
        <v>307</v>
      </c>
      <c r="M14" s="18">
        <v>9954643525</v>
      </c>
      <c r="N14" s="18" t="s">
        <v>303</v>
      </c>
      <c r="O14" s="18">
        <v>8751899712</v>
      </c>
      <c r="P14" s="24">
        <v>43558</v>
      </c>
      <c r="Q14" s="18" t="s">
        <v>93</v>
      </c>
      <c r="R14" s="18">
        <v>11</v>
      </c>
      <c r="S14" s="18" t="s">
        <v>90</v>
      </c>
      <c r="T14" s="18"/>
    </row>
    <row r="15" spans="1:20" ht="33">
      <c r="A15" s="4">
        <v>11</v>
      </c>
      <c r="B15" s="17" t="s">
        <v>63</v>
      </c>
      <c r="C15" s="18" t="s">
        <v>100</v>
      </c>
      <c r="D15" s="18" t="s">
        <v>25</v>
      </c>
      <c r="E15" s="19">
        <v>436</v>
      </c>
      <c r="F15" s="18"/>
      <c r="G15" s="19">
        <v>31</v>
      </c>
      <c r="H15" s="19">
        <v>28</v>
      </c>
      <c r="I15" s="56">
        <f t="shared" si="0"/>
        <v>59</v>
      </c>
      <c r="J15" s="18">
        <v>9707548431</v>
      </c>
      <c r="K15" s="18" t="s">
        <v>239</v>
      </c>
      <c r="L15" s="18" t="s">
        <v>311</v>
      </c>
      <c r="M15" s="18">
        <v>9864388459</v>
      </c>
      <c r="N15" s="70" t="s">
        <v>306</v>
      </c>
      <c r="O15" s="68">
        <v>9678534413</v>
      </c>
      <c r="P15" s="24">
        <v>43558</v>
      </c>
      <c r="Q15" s="18" t="s">
        <v>93</v>
      </c>
      <c r="R15" s="18">
        <v>13</v>
      </c>
      <c r="S15" s="18" t="s">
        <v>90</v>
      </c>
      <c r="T15" s="18"/>
    </row>
    <row r="16" spans="1:20" ht="33">
      <c r="A16" s="4">
        <v>12</v>
      </c>
      <c r="B16" s="17" t="s">
        <v>63</v>
      </c>
      <c r="C16" s="18" t="s">
        <v>102</v>
      </c>
      <c r="D16" s="18" t="s">
        <v>25</v>
      </c>
      <c r="E16" s="19">
        <v>355</v>
      </c>
      <c r="F16" s="18"/>
      <c r="G16" s="19">
        <v>38</v>
      </c>
      <c r="H16" s="19">
        <v>24</v>
      </c>
      <c r="I16" s="56">
        <f t="shared" si="0"/>
        <v>62</v>
      </c>
      <c r="J16" s="18">
        <v>8638521341</v>
      </c>
      <c r="K16" s="18" t="s">
        <v>239</v>
      </c>
      <c r="L16" s="18" t="s">
        <v>314</v>
      </c>
      <c r="M16" s="18">
        <v>8011691799</v>
      </c>
      <c r="N16" s="70" t="s">
        <v>308</v>
      </c>
      <c r="O16" s="68">
        <v>9577735332</v>
      </c>
      <c r="P16" s="24">
        <v>43558</v>
      </c>
      <c r="Q16" s="18" t="s">
        <v>93</v>
      </c>
      <c r="R16" s="18">
        <v>14</v>
      </c>
      <c r="S16" s="18" t="s">
        <v>90</v>
      </c>
      <c r="T16" s="18"/>
    </row>
    <row r="17" spans="1:20">
      <c r="A17" s="4">
        <v>13</v>
      </c>
      <c r="B17" s="17" t="s">
        <v>62</v>
      </c>
      <c r="C17" s="18" t="s">
        <v>110</v>
      </c>
      <c r="D17" s="18" t="s">
        <v>25</v>
      </c>
      <c r="E17" s="19">
        <v>214</v>
      </c>
      <c r="F17" s="18"/>
      <c r="G17" s="19">
        <v>22</v>
      </c>
      <c r="H17" s="19">
        <v>29</v>
      </c>
      <c r="I17" s="56">
        <f t="shared" si="0"/>
        <v>51</v>
      </c>
      <c r="J17" s="18">
        <v>9707416147</v>
      </c>
      <c r="K17" s="18" t="s">
        <v>874</v>
      </c>
      <c r="L17" s="18" t="s">
        <v>316</v>
      </c>
      <c r="M17" s="18">
        <v>9901453213</v>
      </c>
      <c r="N17" s="70" t="s">
        <v>312</v>
      </c>
      <c r="O17" s="68">
        <v>9706532938</v>
      </c>
      <c r="P17" s="24">
        <v>43559</v>
      </c>
      <c r="Q17" s="18" t="s">
        <v>94</v>
      </c>
      <c r="R17" s="18">
        <v>4</v>
      </c>
      <c r="S17" s="18" t="s">
        <v>90</v>
      </c>
      <c r="T17" s="18"/>
    </row>
    <row r="18" spans="1:20">
      <c r="A18" s="4">
        <v>14</v>
      </c>
      <c r="B18" s="17" t="s">
        <v>62</v>
      </c>
      <c r="C18" s="18" t="s">
        <v>106</v>
      </c>
      <c r="D18" s="18" t="s">
        <v>25</v>
      </c>
      <c r="E18" s="19">
        <v>105</v>
      </c>
      <c r="F18" s="18"/>
      <c r="G18" s="19">
        <v>28</v>
      </c>
      <c r="H18" s="19">
        <v>26</v>
      </c>
      <c r="I18" s="56">
        <f t="shared" si="0"/>
        <v>54</v>
      </c>
      <c r="J18" s="18">
        <v>7662884118</v>
      </c>
      <c r="K18" s="18" t="s">
        <v>294</v>
      </c>
      <c r="L18" s="18" t="s">
        <v>320</v>
      </c>
      <c r="M18" s="18">
        <v>8822130175</v>
      </c>
      <c r="N18" s="70" t="s">
        <v>244</v>
      </c>
      <c r="O18" s="68">
        <v>9707384159</v>
      </c>
      <c r="P18" s="24">
        <v>43559</v>
      </c>
      <c r="Q18" s="18" t="s">
        <v>94</v>
      </c>
      <c r="R18" s="18">
        <v>7</v>
      </c>
      <c r="S18" s="18" t="s">
        <v>90</v>
      </c>
      <c r="T18" s="18"/>
    </row>
    <row r="19" spans="1:20">
      <c r="A19" s="4">
        <v>15</v>
      </c>
      <c r="B19" s="17" t="s">
        <v>63</v>
      </c>
      <c r="C19" s="18" t="s">
        <v>101</v>
      </c>
      <c r="D19" s="18" t="s">
        <v>25</v>
      </c>
      <c r="E19" s="19">
        <v>338</v>
      </c>
      <c r="F19" s="18"/>
      <c r="G19" s="19">
        <v>34</v>
      </c>
      <c r="H19" s="19">
        <v>31</v>
      </c>
      <c r="I19" s="56">
        <f t="shared" si="0"/>
        <v>65</v>
      </c>
      <c r="J19" s="18">
        <v>7576016515</v>
      </c>
      <c r="K19" s="18" t="s">
        <v>294</v>
      </c>
      <c r="L19" s="18" t="s">
        <v>323</v>
      </c>
      <c r="M19" s="18">
        <v>9613030434</v>
      </c>
      <c r="N19" s="70" t="s">
        <v>317</v>
      </c>
      <c r="O19" s="68">
        <v>7396671699</v>
      </c>
      <c r="P19" s="24">
        <v>43559</v>
      </c>
      <c r="Q19" s="18" t="s">
        <v>94</v>
      </c>
      <c r="R19" s="18">
        <v>7</v>
      </c>
      <c r="S19" s="18" t="s">
        <v>90</v>
      </c>
      <c r="T19" s="18"/>
    </row>
    <row r="20" spans="1:20">
      <c r="A20" s="4">
        <v>16</v>
      </c>
      <c r="B20" s="17" t="s">
        <v>63</v>
      </c>
      <c r="C20" s="18" t="s">
        <v>103</v>
      </c>
      <c r="D20" s="18" t="s">
        <v>25</v>
      </c>
      <c r="E20" s="19">
        <v>448</v>
      </c>
      <c r="F20" s="18"/>
      <c r="G20" s="19">
        <v>35</v>
      </c>
      <c r="H20" s="19">
        <v>41</v>
      </c>
      <c r="I20" s="56">
        <f t="shared" si="0"/>
        <v>76</v>
      </c>
      <c r="J20" s="18">
        <v>7635812382</v>
      </c>
      <c r="K20" s="18" t="s">
        <v>287</v>
      </c>
      <c r="L20" s="18" t="s">
        <v>326</v>
      </c>
      <c r="M20" s="18">
        <v>9401453204</v>
      </c>
      <c r="N20" s="70" t="s">
        <v>321</v>
      </c>
      <c r="O20" s="68">
        <v>8822058720</v>
      </c>
      <c r="P20" s="24">
        <v>43559</v>
      </c>
      <c r="Q20" s="18" t="s">
        <v>94</v>
      </c>
      <c r="R20" s="18">
        <v>2</v>
      </c>
      <c r="S20" s="18" t="s">
        <v>90</v>
      </c>
      <c r="T20" s="18"/>
    </row>
    <row r="21" spans="1:20">
      <c r="A21" s="4">
        <v>17</v>
      </c>
      <c r="B21" s="17" t="s">
        <v>62</v>
      </c>
      <c r="C21" s="18"/>
      <c r="D21" s="18" t="s">
        <v>25</v>
      </c>
      <c r="E21" s="19"/>
      <c r="F21" s="18"/>
      <c r="G21" s="19">
        <v>36</v>
      </c>
      <c r="H21" s="19">
        <v>21</v>
      </c>
      <c r="I21" s="56">
        <f t="shared" si="0"/>
        <v>57</v>
      </c>
      <c r="J21" s="18"/>
      <c r="K21" s="18" t="s">
        <v>287</v>
      </c>
      <c r="L21" s="18" t="s">
        <v>329</v>
      </c>
      <c r="M21" s="18">
        <v>9401453209</v>
      </c>
      <c r="N21" s="70" t="s">
        <v>324</v>
      </c>
      <c r="O21" s="68">
        <v>8486934710</v>
      </c>
      <c r="P21" s="24">
        <v>43560</v>
      </c>
      <c r="Q21" s="18" t="s">
        <v>95</v>
      </c>
      <c r="R21" s="18">
        <v>8</v>
      </c>
      <c r="S21" s="18" t="s">
        <v>90</v>
      </c>
      <c r="T21" s="18"/>
    </row>
    <row r="22" spans="1:20">
      <c r="A22" s="4">
        <v>18</v>
      </c>
      <c r="B22" s="17" t="s">
        <v>62</v>
      </c>
      <c r="C22" s="57"/>
      <c r="D22" s="18" t="s">
        <v>25</v>
      </c>
      <c r="E22" s="17"/>
      <c r="F22" s="57"/>
      <c r="G22" s="19">
        <v>38</v>
      </c>
      <c r="H22" s="19">
        <v>37</v>
      </c>
      <c r="I22" s="56">
        <f t="shared" si="0"/>
        <v>75</v>
      </c>
      <c r="J22" s="57"/>
      <c r="K22" s="18" t="s">
        <v>328</v>
      </c>
      <c r="L22" s="18" t="s">
        <v>333</v>
      </c>
      <c r="M22" s="18">
        <v>9859607646</v>
      </c>
      <c r="N22" s="18" t="s">
        <v>303</v>
      </c>
      <c r="O22" s="18">
        <v>8751899712</v>
      </c>
      <c r="P22" s="24">
        <v>43560</v>
      </c>
      <c r="Q22" s="18" t="s">
        <v>95</v>
      </c>
      <c r="R22" s="18">
        <v>8</v>
      </c>
      <c r="S22" s="18" t="s">
        <v>90</v>
      </c>
      <c r="T22" s="18"/>
    </row>
    <row r="23" spans="1:20">
      <c r="A23" s="4">
        <v>19</v>
      </c>
      <c r="B23" s="17" t="s">
        <v>63</v>
      </c>
      <c r="C23" s="18" t="s">
        <v>104</v>
      </c>
      <c r="D23" s="18" t="s">
        <v>25</v>
      </c>
      <c r="E23" s="19">
        <v>279</v>
      </c>
      <c r="F23" s="18"/>
      <c r="G23" s="19">
        <v>34</v>
      </c>
      <c r="H23" s="19">
        <v>27</v>
      </c>
      <c r="I23" s="56">
        <f t="shared" si="0"/>
        <v>61</v>
      </c>
      <c r="J23" s="18">
        <v>8751015259</v>
      </c>
      <c r="K23" s="18" t="s">
        <v>328</v>
      </c>
      <c r="L23" s="18" t="s">
        <v>336</v>
      </c>
      <c r="M23" s="18">
        <v>8254896461</v>
      </c>
      <c r="N23" s="70" t="s">
        <v>330</v>
      </c>
      <c r="O23" s="68">
        <v>9877946031</v>
      </c>
      <c r="P23" s="24">
        <v>43560</v>
      </c>
      <c r="Q23" s="18" t="s">
        <v>95</v>
      </c>
      <c r="R23" s="18">
        <v>11</v>
      </c>
      <c r="S23" s="18" t="s">
        <v>90</v>
      </c>
      <c r="T23" s="18"/>
    </row>
    <row r="24" spans="1:20">
      <c r="A24" s="4">
        <v>20</v>
      </c>
      <c r="B24" s="17" t="s">
        <v>63</v>
      </c>
      <c r="C24" s="18" t="s">
        <v>105</v>
      </c>
      <c r="D24" s="18" t="s">
        <v>25</v>
      </c>
      <c r="E24" s="19">
        <v>340</v>
      </c>
      <c r="F24" s="18"/>
      <c r="G24" s="19">
        <v>39</v>
      </c>
      <c r="H24" s="19">
        <v>37</v>
      </c>
      <c r="I24" s="56">
        <f t="shared" si="0"/>
        <v>76</v>
      </c>
      <c r="J24" s="18">
        <v>8761015251</v>
      </c>
      <c r="K24" s="18" t="s">
        <v>877</v>
      </c>
      <c r="L24" s="18" t="s">
        <v>338</v>
      </c>
      <c r="M24" s="18"/>
      <c r="N24" s="70" t="s">
        <v>334</v>
      </c>
      <c r="O24" s="68">
        <v>8876324914</v>
      </c>
      <c r="P24" s="24">
        <v>43560</v>
      </c>
      <c r="Q24" s="18" t="s">
        <v>95</v>
      </c>
      <c r="R24" s="18">
        <v>10</v>
      </c>
      <c r="S24" s="18" t="s">
        <v>90</v>
      </c>
      <c r="T24" s="18"/>
    </row>
    <row r="25" spans="1:20">
      <c r="A25" s="4">
        <v>21</v>
      </c>
      <c r="B25" s="17" t="s">
        <v>62</v>
      </c>
      <c r="C25" s="18" t="s">
        <v>117</v>
      </c>
      <c r="D25" s="18" t="s">
        <v>25</v>
      </c>
      <c r="E25" s="19">
        <v>256</v>
      </c>
      <c r="F25" s="18"/>
      <c r="G25" s="19">
        <v>34</v>
      </c>
      <c r="H25" s="19">
        <v>26</v>
      </c>
      <c r="I25" s="56">
        <f t="shared" si="0"/>
        <v>60</v>
      </c>
      <c r="J25" s="18">
        <v>9126707310</v>
      </c>
      <c r="K25" s="18" t="s">
        <v>294</v>
      </c>
      <c r="L25" s="18" t="s">
        <v>341</v>
      </c>
      <c r="M25" s="18">
        <v>9706347270</v>
      </c>
      <c r="N25" s="18" t="s">
        <v>303</v>
      </c>
      <c r="O25" s="68">
        <v>9678699878</v>
      </c>
      <c r="P25" s="24">
        <v>43561</v>
      </c>
      <c r="Q25" s="18" t="s">
        <v>116</v>
      </c>
      <c r="R25" s="18">
        <v>10</v>
      </c>
      <c r="S25" s="18" t="s">
        <v>90</v>
      </c>
      <c r="T25" s="18"/>
    </row>
    <row r="26" spans="1:20" ht="33">
      <c r="A26" s="4">
        <v>22</v>
      </c>
      <c r="B26" s="17" t="s">
        <v>62</v>
      </c>
      <c r="C26" s="18" t="s">
        <v>119</v>
      </c>
      <c r="D26" s="18" t="s">
        <v>25</v>
      </c>
      <c r="E26" s="19">
        <v>373</v>
      </c>
      <c r="F26" s="18"/>
      <c r="G26" s="19">
        <v>42</v>
      </c>
      <c r="H26" s="19">
        <v>31</v>
      </c>
      <c r="I26" s="56">
        <f t="shared" si="0"/>
        <v>73</v>
      </c>
      <c r="J26" s="18">
        <v>7002380582</v>
      </c>
      <c r="K26" s="18" t="s">
        <v>294</v>
      </c>
      <c r="L26" s="18" t="s">
        <v>344</v>
      </c>
      <c r="M26" s="18">
        <v>9864528870</v>
      </c>
      <c r="N26" s="70" t="s">
        <v>339</v>
      </c>
      <c r="O26" s="68">
        <v>9706906622</v>
      </c>
      <c r="P26" s="24">
        <v>43561</v>
      </c>
      <c r="Q26" s="18" t="s">
        <v>116</v>
      </c>
      <c r="R26" s="18">
        <v>11</v>
      </c>
      <c r="S26" s="18" t="s">
        <v>90</v>
      </c>
      <c r="T26" s="18"/>
    </row>
    <row r="27" spans="1:20">
      <c r="A27" s="4">
        <v>23</v>
      </c>
      <c r="B27" s="17" t="s">
        <v>63</v>
      </c>
      <c r="C27" s="18" t="s">
        <v>111</v>
      </c>
      <c r="D27" s="18" t="s">
        <v>25</v>
      </c>
      <c r="E27" s="19">
        <v>402</v>
      </c>
      <c r="F27" s="18"/>
      <c r="G27" s="19">
        <v>28</v>
      </c>
      <c r="H27" s="19">
        <v>29</v>
      </c>
      <c r="I27" s="56">
        <f t="shared" si="0"/>
        <v>57</v>
      </c>
      <c r="J27" s="18">
        <v>8753942893</v>
      </c>
      <c r="K27" s="18" t="s">
        <v>223</v>
      </c>
      <c r="L27" s="18" t="s">
        <v>228</v>
      </c>
      <c r="M27" s="18">
        <v>7399125559</v>
      </c>
      <c r="N27" s="70" t="s">
        <v>342</v>
      </c>
      <c r="O27" s="68">
        <v>9859228025</v>
      </c>
      <c r="P27" s="24">
        <v>43561</v>
      </c>
      <c r="Q27" s="18" t="s">
        <v>116</v>
      </c>
      <c r="R27" s="18">
        <v>9</v>
      </c>
      <c r="S27" s="18" t="s">
        <v>90</v>
      </c>
      <c r="T27" s="18"/>
    </row>
    <row r="28" spans="1:20">
      <c r="A28" s="4">
        <v>24</v>
      </c>
      <c r="B28" s="17" t="s">
        <v>63</v>
      </c>
      <c r="C28" s="18" t="s">
        <v>112</v>
      </c>
      <c r="D28" s="18" t="s">
        <v>25</v>
      </c>
      <c r="E28" s="19">
        <v>438</v>
      </c>
      <c r="F28" s="18"/>
      <c r="G28" s="19">
        <v>41</v>
      </c>
      <c r="H28" s="19">
        <v>31</v>
      </c>
      <c r="I28" s="56">
        <f t="shared" si="0"/>
        <v>72</v>
      </c>
      <c r="J28" s="18">
        <v>9101743936</v>
      </c>
      <c r="K28" s="18" t="s">
        <v>294</v>
      </c>
      <c r="L28" s="18" t="s">
        <v>349</v>
      </c>
      <c r="M28" s="18">
        <v>9864475092</v>
      </c>
      <c r="N28" s="18" t="s">
        <v>345</v>
      </c>
      <c r="O28" s="68">
        <v>9954943954</v>
      </c>
      <c r="P28" s="24">
        <v>43561</v>
      </c>
      <c r="Q28" s="18" t="s">
        <v>116</v>
      </c>
      <c r="R28" s="18">
        <v>9</v>
      </c>
      <c r="S28" s="18" t="s">
        <v>90</v>
      </c>
      <c r="T28" s="18"/>
    </row>
    <row r="29" spans="1:20" ht="33">
      <c r="A29" s="4">
        <v>25</v>
      </c>
      <c r="B29" s="17" t="s">
        <v>63</v>
      </c>
      <c r="C29" s="18" t="s">
        <v>115</v>
      </c>
      <c r="D29" s="18" t="s">
        <v>25</v>
      </c>
      <c r="E29" s="19">
        <v>320</v>
      </c>
      <c r="F29" s="18"/>
      <c r="G29" s="19">
        <v>38</v>
      </c>
      <c r="H29" s="19">
        <v>39</v>
      </c>
      <c r="I29" s="56">
        <f t="shared" si="0"/>
        <v>77</v>
      </c>
      <c r="J29" s="18">
        <v>9678565254</v>
      </c>
      <c r="K29" s="18" t="s">
        <v>294</v>
      </c>
      <c r="L29" s="18" t="s">
        <v>351</v>
      </c>
      <c r="M29" s="18">
        <v>9957091691</v>
      </c>
      <c r="N29" s="70" t="s">
        <v>347</v>
      </c>
      <c r="O29" s="68">
        <v>8751899712</v>
      </c>
      <c r="P29" s="24">
        <v>43561</v>
      </c>
      <c r="Q29" s="18" t="s">
        <v>116</v>
      </c>
      <c r="R29" s="18">
        <v>12</v>
      </c>
      <c r="S29" s="18" t="s">
        <v>90</v>
      </c>
      <c r="T29" s="18"/>
    </row>
    <row r="30" spans="1:20" ht="33">
      <c r="A30" s="4">
        <v>26</v>
      </c>
      <c r="B30" s="17" t="s">
        <v>62</v>
      </c>
      <c r="C30" s="18" t="s">
        <v>118</v>
      </c>
      <c r="D30" s="18" t="s">
        <v>25</v>
      </c>
      <c r="E30" s="19">
        <v>336</v>
      </c>
      <c r="F30" s="18"/>
      <c r="G30" s="19">
        <v>39</v>
      </c>
      <c r="H30" s="19">
        <v>42</v>
      </c>
      <c r="I30" s="56">
        <f t="shared" si="0"/>
        <v>81</v>
      </c>
      <c r="J30" s="18">
        <v>7577051807</v>
      </c>
      <c r="K30" s="18" t="s">
        <v>287</v>
      </c>
      <c r="L30" s="18" t="s">
        <v>353</v>
      </c>
      <c r="M30" s="18">
        <v>9864915525</v>
      </c>
      <c r="N30" s="70" t="s">
        <v>289</v>
      </c>
      <c r="O30" s="68">
        <v>9508148872</v>
      </c>
      <c r="P30" s="24">
        <v>43563</v>
      </c>
      <c r="Q30" s="18" t="s">
        <v>91</v>
      </c>
      <c r="R30" s="18">
        <v>14</v>
      </c>
      <c r="S30" s="18" t="s">
        <v>90</v>
      </c>
      <c r="T30" s="18"/>
    </row>
    <row r="31" spans="1:20">
      <c r="A31" s="4">
        <v>27</v>
      </c>
      <c r="B31" s="17" t="s">
        <v>63</v>
      </c>
      <c r="C31" s="18" t="s">
        <v>113</v>
      </c>
      <c r="D31" s="18" t="s">
        <v>23</v>
      </c>
      <c r="E31" s="19"/>
      <c r="F31" s="18" t="s">
        <v>114</v>
      </c>
      <c r="G31" s="19">
        <v>71</v>
      </c>
      <c r="H31" s="19">
        <v>44</v>
      </c>
      <c r="I31" s="56">
        <f t="shared" si="0"/>
        <v>115</v>
      </c>
      <c r="J31" s="72" t="s">
        <v>549</v>
      </c>
      <c r="K31" s="18" t="s">
        <v>231</v>
      </c>
      <c r="L31" s="18" t="s">
        <v>355</v>
      </c>
      <c r="M31" s="18">
        <v>9859469463</v>
      </c>
      <c r="N31" s="18" t="s">
        <v>345</v>
      </c>
      <c r="O31" s="68">
        <v>9508835623</v>
      </c>
      <c r="P31" s="24">
        <v>43563</v>
      </c>
      <c r="Q31" s="18" t="s">
        <v>91</v>
      </c>
      <c r="R31" s="18">
        <v>14</v>
      </c>
      <c r="S31" s="18" t="s">
        <v>90</v>
      </c>
      <c r="T31" s="18"/>
    </row>
    <row r="32" spans="1:20">
      <c r="A32" s="4">
        <v>28</v>
      </c>
      <c r="B32" s="17" t="s">
        <v>62</v>
      </c>
      <c r="C32" s="18" t="s">
        <v>895</v>
      </c>
      <c r="D32" s="18" t="s">
        <v>25</v>
      </c>
      <c r="E32" s="19">
        <v>290</v>
      </c>
      <c r="F32" s="18"/>
      <c r="G32" s="19"/>
      <c r="H32" s="19"/>
      <c r="I32" s="56">
        <f t="shared" si="0"/>
        <v>0</v>
      </c>
      <c r="J32" s="73" t="s">
        <v>652</v>
      </c>
      <c r="K32" s="18" t="s">
        <v>231</v>
      </c>
      <c r="L32" s="18" t="s">
        <v>357</v>
      </c>
      <c r="M32" s="18">
        <v>8751963255</v>
      </c>
      <c r="N32" s="18" t="s">
        <v>275</v>
      </c>
      <c r="O32" s="68">
        <v>9707683902</v>
      </c>
      <c r="P32" s="24">
        <v>43563</v>
      </c>
      <c r="Q32" s="18" t="s">
        <v>91</v>
      </c>
      <c r="R32" s="18">
        <v>13</v>
      </c>
      <c r="S32" s="18" t="s">
        <v>90</v>
      </c>
      <c r="T32" s="18"/>
    </row>
    <row r="33" spans="1:20">
      <c r="A33" s="4">
        <v>29</v>
      </c>
      <c r="B33" s="17" t="s">
        <v>62</v>
      </c>
      <c r="C33" s="68" t="s">
        <v>153</v>
      </c>
      <c r="D33" s="18" t="s">
        <v>25</v>
      </c>
      <c r="E33" s="19">
        <v>422</v>
      </c>
      <c r="F33" s="18"/>
      <c r="G33" s="19">
        <v>41</v>
      </c>
      <c r="H33" s="19">
        <v>20</v>
      </c>
      <c r="I33" s="56">
        <f t="shared" si="0"/>
        <v>61</v>
      </c>
      <c r="J33" s="73" t="s">
        <v>505</v>
      </c>
      <c r="K33" s="18" t="s">
        <v>239</v>
      </c>
      <c r="L33" s="18" t="s">
        <v>359</v>
      </c>
      <c r="M33" s="18">
        <v>9957545591</v>
      </c>
      <c r="N33" s="70" t="s">
        <v>278</v>
      </c>
      <c r="O33" s="68">
        <v>9877946031</v>
      </c>
      <c r="P33" s="24">
        <v>43564</v>
      </c>
      <c r="Q33" s="18" t="s">
        <v>92</v>
      </c>
      <c r="R33" s="18">
        <v>10</v>
      </c>
      <c r="S33" s="18" t="s">
        <v>90</v>
      </c>
      <c r="T33" s="18"/>
    </row>
    <row r="34" spans="1:20">
      <c r="A34" s="4">
        <v>30</v>
      </c>
      <c r="B34" s="17" t="s">
        <v>63</v>
      </c>
      <c r="C34" s="64" t="s">
        <v>154</v>
      </c>
      <c r="D34" s="18" t="s">
        <v>23</v>
      </c>
      <c r="E34" s="65" t="s">
        <v>155</v>
      </c>
      <c r="F34" s="18" t="s">
        <v>114</v>
      </c>
      <c r="G34" s="19">
        <v>28</v>
      </c>
      <c r="H34" s="19">
        <v>33</v>
      </c>
      <c r="I34" s="56">
        <f t="shared" si="0"/>
        <v>61</v>
      </c>
      <c r="J34" s="73" t="s">
        <v>571</v>
      </c>
      <c r="K34" s="18" t="s">
        <v>392</v>
      </c>
      <c r="L34" s="18" t="s">
        <v>360</v>
      </c>
      <c r="M34" s="18">
        <v>8877838482</v>
      </c>
      <c r="N34" s="70" t="s">
        <v>278</v>
      </c>
      <c r="O34" s="68">
        <v>8876324914</v>
      </c>
      <c r="P34" s="24">
        <v>43564</v>
      </c>
      <c r="Q34" s="18" t="s">
        <v>92</v>
      </c>
      <c r="R34" s="18">
        <v>10</v>
      </c>
      <c r="S34" s="18" t="s">
        <v>90</v>
      </c>
      <c r="T34" s="18"/>
    </row>
    <row r="35" spans="1:20" ht="33">
      <c r="A35" s="4">
        <v>31</v>
      </c>
      <c r="B35" s="17" t="s">
        <v>63</v>
      </c>
      <c r="C35" s="64" t="s">
        <v>156</v>
      </c>
      <c r="D35" s="18" t="s">
        <v>23</v>
      </c>
      <c r="E35" s="65" t="s">
        <v>157</v>
      </c>
      <c r="F35" s="18" t="s">
        <v>114</v>
      </c>
      <c r="G35" s="19">
        <v>33</v>
      </c>
      <c r="H35" s="19">
        <v>36</v>
      </c>
      <c r="I35" s="56">
        <f t="shared" si="0"/>
        <v>69</v>
      </c>
      <c r="J35" s="73" t="s">
        <v>653</v>
      </c>
      <c r="K35" s="18" t="s">
        <v>392</v>
      </c>
      <c r="L35" s="18" t="s">
        <v>362</v>
      </c>
      <c r="M35" s="18">
        <v>9859400083</v>
      </c>
      <c r="N35" s="70" t="s">
        <v>285</v>
      </c>
      <c r="O35" s="68">
        <v>9678699878</v>
      </c>
      <c r="P35" s="24">
        <v>43564</v>
      </c>
      <c r="Q35" s="18" t="s">
        <v>92</v>
      </c>
      <c r="R35" s="18">
        <v>8</v>
      </c>
      <c r="S35" s="18" t="s">
        <v>90</v>
      </c>
      <c r="T35" s="18"/>
    </row>
    <row r="36" spans="1:20" ht="33">
      <c r="A36" s="4">
        <v>32</v>
      </c>
      <c r="B36" s="17" t="s">
        <v>63</v>
      </c>
      <c r="C36" s="66" t="s">
        <v>158</v>
      </c>
      <c r="D36" s="18" t="s">
        <v>25</v>
      </c>
      <c r="E36" s="19">
        <v>73</v>
      </c>
      <c r="F36" s="18"/>
      <c r="G36" s="19">
        <v>31</v>
      </c>
      <c r="H36" s="19">
        <v>26</v>
      </c>
      <c r="I36" s="56">
        <f t="shared" si="0"/>
        <v>57</v>
      </c>
      <c r="J36" s="72" t="s">
        <v>654</v>
      </c>
      <c r="K36" s="18" t="s">
        <v>280</v>
      </c>
      <c r="L36" s="18" t="s">
        <v>364</v>
      </c>
      <c r="M36" s="18">
        <v>9678654197</v>
      </c>
      <c r="N36" s="70" t="s">
        <v>289</v>
      </c>
      <c r="O36" s="68">
        <v>9706906622</v>
      </c>
      <c r="P36" s="24">
        <v>43565</v>
      </c>
      <c r="Q36" s="18" t="s">
        <v>93</v>
      </c>
      <c r="R36" s="18">
        <v>11</v>
      </c>
      <c r="S36" s="18" t="s">
        <v>90</v>
      </c>
      <c r="T36" s="18"/>
    </row>
    <row r="37" spans="1:20" ht="33">
      <c r="A37" s="4">
        <v>33</v>
      </c>
      <c r="B37" s="17" t="s">
        <v>62</v>
      </c>
      <c r="C37" s="66" t="s">
        <v>159</v>
      </c>
      <c r="D37" s="18" t="s">
        <v>25</v>
      </c>
      <c r="E37" s="19">
        <v>261</v>
      </c>
      <c r="F37" s="18"/>
      <c r="G37" s="19">
        <v>32</v>
      </c>
      <c r="H37" s="19">
        <v>27</v>
      </c>
      <c r="I37" s="56">
        <f t="shared" si="0"/>
        <v>59</v>
      </c>
      <c r="J37" s="72" t="s">
        <v>655</v>
      </c>
      <c r="K37" s="18" t="s">
        <v>294</v>
      </c>
      <c r="L37" s="18" t="s">
        <v>367</v>
      </c>
      <c r="M37" s="18">
        <v>9707548383</v>
      </c>
      <c r="N37" s="70" t="s">
        <v>292</v>
      </c>
      <c r="O37" s="68">
        <v>9859228025</v>
      </c>
      <c r="P37" s="24">
        <v>43565</v>
      </c>
      <c r="Q37" s="18" t="s">
        <v>93</v>
      </c>
      <c r="R37" s="18">
        <v>11</v>
      </c>
      <c r="S37" s="18" t="s">
        <v>90</v>
      </c>
      <c r="T37" s="18"/>
    </row>
    <row r="38" spans="1:20" ht="33">
      <c r="A38" s="4">
        <v>34</v>
      </c>
      <c r="B38" s="17" t="s">
        <v>62</v>
      </c>
      <c r="C38" s="67" t="s">
        <v>160</v>
      </c>
      <c r="D38" s="18" t="s">
        <v>23</v>
      </c>
      <c r="E38" s="65" t="s">
        <v>161</v>
      </c>
      <c r="F38" s="18" t="s">
        <v>220</v>
      </c>
      <c r="G38" s="19">
        <v>61</v>
      </c>
      <c r="H38" s="19">
        <v>52</v>
      </c>
      <c r="I38" s="56">
        <f t="shared" si="0"/>
        <v>113</v>
      </c>
      <c r="J38" s="73" t="s">
        <v>390</v>
      </c>
      <c r="K38" s="18" t="s">
        <v>877</v>
      </c>
      <c r="L38" s="18" t="s">
        <v>370</v>
      </c>
      <c r="M38" s="18"/>
      <c r="N38" s="18" t="s">
        <v>365</v>
      </c>
      <c r="O38" s="68">
        <v>9954943954</v>
      </c>
      <c r="P38" s="24">
        <v>43565</v>
      </c>
      <c r="Q38" s="18" t="s">
        <v>93</v>
      </c>
      <c r="R38" s="18">
        <v>12</v>
      </c>
      <c r="S38" s="18" t="s">
        <v>90</v>
      </c>
      <c r="T38" s="18"/>
    </row>
    <row r="39" spans="1:20">
      <c r="A39" s="4">
        <v>35</v>
      </c>
      <c r="B39" s="17" t="s">
        <v>62</v>
      </c>
      <c r="C39" s="68" t="s">
        <v>162</v>
      </c>
      <c r="D39" s="18" t="s">
        <v>25</v>
      </c>
      <c r="E39" s="19">
        <v>285</v>
      </c>
      <c r="F39" s="18"/>
      <c r="G39" s="19">
        <v>32</v>
      </c>
      <c r="H39" s="19">
        <v>29</v>
      </c>
      <c r="I39" s="56">
        <f t="shared" si="0"/>
        <v>61</v>
      </c>
      <c r="J39" s="73" t="s">
        <v>656</v>
      </c>
      <c r="K39" s="18" t="s">
        <v>287</v>
      </c>
      <c r="L39" s="18" t="s">
        <v>372</v>
      </c>
      <c r="M39" s="18">
        <v>9707117620</v>
      </c>
      <c r="N39" s="70" t="s">
        <v>368</v>
      </c>
      <c r="O39" s="68">
        <v>8751899712</v>
      </c>
      <c r="P39" s="24">
        <v>43566</v>
      </c>
      <c r="Q39" s="18" t="s">
        <v>94</v>
      </c>
      <c r="R39" s="18">
        <v>7</v>
      </c>
      <c r="S39" s="18" t="s">
        <v>90</v>
      </c>
      <c r="T39" s="18"/>
    </row>
    <row r="40" spans="1:20">
      <c r="A40" s="4">
        <v>36</v>
      </c>
      <c r="B40" s="17" t="s">
        <v>63</v>
      </c>
      <c r="C40" s="68" t="s">
        <v>163</v>
      </c>
      <c r="D40" s="18" t="s">
        <v>25</v>
      </c>
      <c r="E40" s="19">
        <v>286</v>
      </c>
      <c r="F40" s="18"/>
      <c r="G40" s="19">
        <v>26</v>
      </c>
      <c r="H40" s="19">
        <v>25</v>
      </c>
      <c r="I40" s="56">
        <f t="shared" si="0"/>
        <v>51</v>
      </c>
      <c r="J40" s="73" t="s">
        <v>653</v>
      </c>
      <c r="K40" s="18" t="s">
        <v>266</v>
      </c>
      <c r="L40" s="18" t="s">
        <v>374</v>
      </c>
      <c r="M40" s="18">
        <v>9613736748</v>
      </c>
      <c r="N40" s="18" t="s">
        <v>365</v>
      </c>
      <c r="O40" s="68">
        <v>9508148872</v>
      </c>
      <c r="P40" s="24">
        <v>43566</v>
      </c>
      <c r="Q40" s="18" t="s">
        <v>94</v>
      </c>
      <c r="R40" s="18">
        <v>7</v>
      </c>
      <c r="S40" s="18" t="s">
        <v>90</v>
      </c>
      <c r="T40" s="18"/>
    </row>
    <row r="41" spans="1:20">
      <c r="A41" s="4">
        <v>37</v>
      </c>
      <c r="B41" s="17" t="s">
        <v>63</v>
      </c>
      <c r="C41" s="64" t="s">
        <v>164</v>
      </c>
      <c r="D41" s="18" t="s">
        <v>23</v>
      </c>
      <c r="E41" s="65" t="s">
        <v>165</v>
      </c>
      <c r="F41" s="18" t="s">
        <v>114</v>
      </c>
      <c r="G41" s="19">
        <v>58</v>
      </c>
      <c r="H41" s="19">
        <v>49</v>
      </c>
      <c r="I41" s="56">
        <f t="shared" si="0"/>
        <v>107</v>
      </c>
      <c r="J41" s="88" t="s">
        <v>657</v>
      </c>
      <c r="K41" s="18" t="s">
        <v>266</v>
      </c>
      <c r="L41" s="18" t="s">
        <v>253</v>
      </c>
      <c r="M41" s="18">
        <v>9854381047</v>
      </c>
      <c r="N41" s="18" t="s">
        <v>265</v>
      </c>
      <c r="O41" s="18">
        <v>9954943954</v>
      </c>
      <c r="P41" s="24">
        <v>43566</v>
      </c>
      <c r="Q41" s="18" t="s">
        <v>94</v>
      </c>
      <c r="R41" s="18">
        <v>12</v>
      </c>
      <c r="S41" s="18" t="s">
        <v>90</v>
      </c>
      <c r="T41" s="18"/>
    </row>
    <row r="42" spans="1:20">
      <c r="A42" s="4">
        <v>38</v>
      </c>
      <c r="B42" s="17" t="s">
        <v>63</v>
      </c>
      <c r="C42" s="68" t="s">
        <v>166</v>
      </c>
      <c r="D42" s="18" t="s">
        <v>25</v>
      </c>
      <c r="E42" s="19">
        <v>281</v>
      </c>
      <c r="F42" s="18"/>
      <c r="G42" s="19">
        <v>26</v>
      </c>
      <c r="H42" s="19">
        <v>22</v>
      </c>
      <c r="I42" s="56">
        <f t="shared" si="0"/>
        <v>48</v>
      </c>
      <c r="J42" s="73" t="s">
        <v>570</v>
      </c>
      <c r="K42" s="18" t="s">
        <v>287</v>
      </c>
      <c r="L42" s="18" t="s">
        <v>378</v>
      </c>
      <c r="M42" s="18">
        <v>9707702190</v>
      </c>
      <c r="N42" s="70" t="s">
        <v>375</v>
      </c>
      <c r="O42" s="68">
        <v>9678534413</v>
      </c>
      <c r="P42" s="24">
        <v>43567</v>
      </c>
      <c r="Q42" s="18" t="s">
        <v>95</v>
      </c>
      <c r="R42" s="18">
        <v>13</v>
      </c>
      <c r="S42" s="18" t="s">
        <v>90</v>
      </c>
      <c r="T42" s="18"/>
    </row>
    <row r="43" spans="1:20">
      <c r="A43" s="4">
        <v>39</v>
      </c>
      <c r="B43" s="17" t="s">
        <v>62</v>
      </c>
      <c r="C43" s="68" t="s">
        <v>167</v>
      </c>
      <c r="D43" s="18" t="s">
        <v>25</v>
      </c>
      <c r="E43" s="19">
        <v>282</v>
      </c>
      <c r="F43" s="18"/>
      <c r="G43" s="19">
        <v>34</v>
      </c>
      <c r="H43" s="19">
        <v>29</v>
      </c>
      <c r="I43" s="56">
        <f t="shared" si="0"/>
        <v>63</v>
      </c>
      <c r="J43" s="73" t="s">
        <v>377</v>
      </c>
      <c r="K43" s="18" t="s">
        <v>877</v>
      </c>
      <c r="L43" s="18" t="s">
        <v>381</v>
      </c>
      <c r="M43" s="18">
        <v>9613831934</v>
      </c>
      <c r="N43" s="70" t="s">
        <v>334</v>
      </c>
      <c r="O43" s="68">
        <v>9577735332</v>
      </c>
      <c r="P43" s="24">
        <v>43567</v>
      </c>
      <c r="Q43" s="18" t="s">
        <v>95</v>
      </c>
      <c r="R43" s="18">
        <v>13</v>
      </c>
      <c r="S43" s="18" t="s">
        <v>90</v>
      </c>
      <c r="T43" s="18"/>
    </row>
    <row r="44" spans="1:20">
      <c r="A44" s="4">
        <v>40</v>
      </c>
      <c r="B44" s="17" t="s">
        <v>62</v>
      </c>
      <c r="C44" s="67" t="s">
        <v>168</v>
      </c>
      <c r="D44" s="18" t="s">
        <v>23</v>
      </c>
      <c r="E44" s="65" t="s">
        <v>169</v>
      </c>
      <c r="F44" s="18" t="s">
        <v>220</v>
      </c>
      <c r="G44" s="19">
        <v>69</v>
      </c>
      <c r="H44" s="19">
        <v>65</v>
      </c>
      <c r="I44" s="56">
        <f t="shared" si="0"/>
        <v>134</v>
      </c>
      <c r="J44" s="72" t="s">
        <v>394</v>
      </c>
      <c r="K44" s="18" t="s">
        <v>877</v>
      </c>
      <c r="L44" s="18" t="s">
        <v>383</v>
      </c>
      <c r="M44" s="18"/>
      <c r="N44" s="18" t="s">
        <v>379</v>
      </c>
      <c r="O44" s="68">
        <v>9706532938</v>
      </c>
      <c r="P44" s="24">
        <v>43567</v>
      </c>
      <c r="Q44" s="18" t="s">
        <v>95</v>
      </c>
      <c r="R44" s="18">
        <v>1</v>
      </c>
      <c r="S44" s="18" t="s">
        <v>90</v>
      </c>
      <c r="T44" s="18"/>
    </row>
    <row r="45" spans="1:20">
      <c r="A45" s="4">
        <v>41</v>
      </c>
      <c r="B45" s="17" t="s">
        <v>62</v>
      </c>
      <c r="C45" s="68" t="s">
        <v>170</v>
      </c>
      <c r="D45" s="18" t="s">
        <v>25</v>
      </c>
      <c r="E45" s="19">
        <v>318</v>
      </c>
      <c r="F45" s="18"/>
      <c r="G45" s="19">
        <v>24</v>
      </c>
      <c r="H45" s="19">
        <v>22</v>
      </c>
      <c r="I45" s="56">
        <f t="shared" si="0"/>
        <v>46</v>
      </c>
      <c r="J45" s="72" t="s">
        <v>298</v>
      </c>
      <c r="K45" s="18" t="s">
        <v>332</v>
      </c>
      <c r="L45" s="18" t="s">
        <v>277</v>
      </c>
      <c r="M45" s="18">
        <v>9577129206</v>
      </c>
      <c r="N45" s="18" t="s">
        <v>379</v>
      </c>
      <c r="O45" s="68">
        <v>9707384159</v>
      </c>
      <c r="P45" s="24">
        <v>43568</v>
      </c>
      <c r="Q45" s="18" t="s">
        <v>116</v>
      </c>
      <c r="R45" s="18">
        <v>14</v>
      </c>
      <c r="S45" s="18" t="s">
        <v>90</v>
      </c>
      <c r="T45" s="18"/>
    </row>
    <row r="46" spans="1:20">
      <c r="A46" s="4">
        <v>42</v>
      </c>
      <c r="B46" s="17" t="s">
        <v>63</v>
      </c>
      <c r="C46" s="70" t="s">
        <v>171</v>
      </c>
      <c r="D46" s="18" t="s">
        <v>25</v>
      </c>
      <c r="E46" s="19">
        <v>324</v>
      </c>
      <c r="F46" s="18"/>
      <c r="G46" s="19">
        <v>32</v>
      </c>
      <c r="H46" s="19">
        <v>29</v>
      </c>
      <c r="I46" s="56">
        <f t="shared" si="0"/>
        <v>61</v>
      </c>
      <c r="J46" s="73" t="s">
        <v>543</v>
      </c>
      <c r="K46" s="18" t="s">
        <v>332</v>
      </c>
      <c r="L46" s="18" t="s">
        <v>281</v>
      </c>
      <c r="M46" s="18">
        <v>9678863200</v>
      </c>
      <c r="N46" s="70" t="s">
        <v>384</v>
      </c>
      <c r="O46" s="68">
        <v>7396671699</v>
      </c>
      <c r="P46" s="24">
        <v>43568</v>
      </c>
      <c r="Q46" s="18" t="s">
        <v>116</v>
      </c>
      <c r="R46" s="18">
        <v>14</v>
      </c>
      <c r="S46" s="18" t="s">
        <v>90</v>
      </c>
      <c r="T46" s="18"/>
    </row>
    <row r="47" spans="1:20">
      <c r="A47" s="4">
        <v>43</v>
      </c>
      <c r="B47" s="17" t="s">
        <v>63</v>
      </c>
      <c r="C47" s="67" t="s">
        <v>172</v>
      </c>
      <c r="D47" s="18" t="s">
        <v>23</v>
      </c>
      <c r="E47" s="65" t="s">
        <v>173</v>
      </c>
      <c r="F47" s="18" t="s">
        <v>220</v>
      </c>
      <c r="G47" s="19">
        <v>0</v>
      </c>
      <c r="H47" s="19">
        <v>109</v>
      </c>
      <c r="I47" s="56">
        <f t="shared" si="0"/>
        <v>109</v>
      </c>
      <c r="J47" s="73" t="s">
        <v>659</v>
      </c>
      <c r="K47" s="18" t="s">
        <v>332</v>
      </c>
      <c r="L47" s="18" t="s">
        <v>284</v>
      </c>
      <c r="M47" s="18">
        <v>9864639026</v>
      </c>
      <c r="N47" s="70" t="s">
        <v>375</v>
      </c>
      <c r="O47" s="68">
        <v>8822058720</v>
      </c>
      <c r="P47" s="24">
        <v>43568</v>
      </c>
      <c r="Q47" s="18" t="s">
        <v>116</v>
      </c>
      <c r="R47" s="18">
        <v>9</v>
      </c>
      <c r="S47" s="18" t="s">
        <v>90</v>
      </c>
      <c r="T47" s="18"/>
    </row>
    <row r="48" spans="1:20" ht="33">
      <c r="A48" s="4">
        <v>44</v>
      </c>
      <c r="B48" s="17" t="s">
        <v>63</v>
      </c>
      <c r="C48" s="68" t="s">
        <v>174</v>
      </c>
      <c r="D48" s="18" t="s">
        <v>25</v>
      </c>
      <c r="E48" s="19">
        <v>327</v>
      </c>
      <c r="F48" s="18"/>
      <c r="G48" s="19">
        <v>31</v>
      </c>
      <c r="H48" s="19">
        <v>27</v>
      </c>
      <c r="I48" s="56">
        <f t="shared" si="0"/>
        <v>58</v>
      </c>
      <c r="J48" s="73" t="s">
        <v>640</v>
      </c>
      <c r="K48" s="18" t="s">
        <v>223</v>
      </c>
      <c r="L48" s="18" t="s">
        <v>288</v>
      </c>
      <c r="M48" s="18">
        <v>9864935553</v>
      </c>
      <c r="N48" s="70" t="s">
        <v>334</v>
      </c>
      <c r="O48" s="68">
        <v>8486934710</v>
      </c>
      <c r="P48" s="24">
        <v>43572</v>
      </c>
      <c r="Q48" s="18" t="s">
        <v>93</v>
      </c>
      <c r="R48" s="18">
        <v>4</v>
      </c>
      <c r="S48" s="18" t="s">
        <v>90</v>
      </c>
      <c r="T48" s="18"/>
    </row>
    <row r="49" spans="1:20" ht="33">
      <c r="A49" s="4">
        <v>45</v>
      </c>
      <c r="B49" s="17" t="s">
        <v>62</v>
      </c>
      <c r="C49" s="68" t="s">
        <v>175</v>
      </c>
      <c r="D49" s="18" t="s">
        <v>25</v>
      </c>
      <c r="E49" s="19">
        <v>328</v>
      </c>
      <c r="F49" s="18"/>
      <c r="G49" s="19">
        <v>32</v>
      </c>
      <c r="H49" s="19">
        <v>31</v>
      </c>
      <c r="I49" s="56">
        <f t="shared" si="0"/>
        <v>63</v>
      </c>
      <c r="J49" s="73" t="s">
        <v>641</v>
      </c>
      <c r="K49" s="18" t="s">
        <v>223</v>
      </c>
      <c r="L49" s="18" t="s">
        <v>224</v>
      </c>
      <c r="M49" s="18">
        <v>9854745913</v>
      </c>
      <c r="N49" s="70" t="s">
        <v>507</v>
      </c>
      <c r="O49" s="68">
        <v>9957242809</v>
      </c>
      <c r="P49" s="24">
        <v>43572</v>
      </c>
      <c r="Q49" s="18" t="s">
        <v>93</v>
      </c>
      <c r="R49" s="18">
        <v>4</v>
      </c>
      <c r="S49" s="18" t="s">
        <v>90</v>
      </c>
      <c r="T49" s="18"/>
    </row>
    <row r="50" spans="1:20" ht="33">
      <c r="A50" s="4">
        <v>46</v>
      </c>
      <c r="B50" s="17" t="s">
        <v>62</v>
      </c>
      <c r="C50" s="71" t="s">
        <v>176</v>
      </c>
      <c r="D50" s="18" t="s">
        <v>23</v>
      </c>
      <c r="E50" s="65" t="s">
        <v>177</v>
      </c>
      <c r="F50" s="18" t="s">
        <v>114</v>
      </c>
      <c r="G50" s="19">
        <v>59</v>
      </c>
      <c r="H50" s="19">
        <v>49</v>
      </c>
      <c r="I50" s="56">
        <f t="shared" si="0"/>
        <v>108</v>
      </c>
      <c r="J50" s="73" t="s">
        <v>245</v>
      </c>
      <c r="K50" s="18" t="s">
        <v>223</v>
      </c>
      <c r="L50" s="18" t="s">
        <v>228</v>
      </c>
      <c r="M50" s="18">
        <v>9954704060</v>
      </c>
      <c r="N50" s="70" t="s">
        <v>510</v>
      </c>
      <c r="O50" s="68">
        <v>9896326397</v>
      </c>
      <c r="P50" s="24">
        <v>43572</v>
      </c>
      <c r="Q50" s="18" t="s">
        <v>93</v>
      </c>
      <c r="R50" s="18">
        <v>12</v>
      </c>
      <c r="S50" s="18" t="s">
        <v>90</v>
      </c>
      <c r="T50" s="18"/>
    </row>
    <row r="51" spans="1:20">
      <c r="A51" s="4">
        <v>47</v>
      </c>
      <c r="B51" s="17" t="s">
        <v>62</v>
      </c>
      <c r="C51" s="68" t="s">
        <v>178</v>
      </c>
      <c r="D51" s="18" t="s">
        <v>25</v>
      </c>
      <c r="E51" s="19">
        <v>338</v>
      </c>
      <c r="F51" s="18"/>
      <c r="G51" s="19">
        <v>28</v>
      </c>
      <c r="H51" s="19">
        <v>29</v>
      </c>
      <c r="I51" s="56">
        <f t="shared" si="0"/>
        <v>57</v>
      </c>
      <c r="J51" s="73" t="s">
        <v>660</v>
      </c>
      <c r="K51" s="18" t="s">
        <v>894</v>
      </c>
      <c r="L51" s="18" t="s">
        <v>232</v>
      </c>
      <c r="M51" s="18">
        <v>9954440805</v>
      </c>
      <c r="N51" s="70" t="s">
        <v>507</v>
      </c>
      <c r="O51" s="18">
        <v>8011743318</v>
      </c>
      <c r="P51" s="24">
        <v>43573</v>
      </c>
      <c r="Q51" s="18" t="s">
        <v>94</v>
      </c>
      <c r="R51" s="18">
        <v>11</v>
      </c>
      <c r="S51" s="18" t="s">
        <v>90</v>
      </c>
      <c r="T51" s="18"/>
    </row>
    <row r="52" spans="1:20">
      <c r="A52" s="4">
        <v>48</v>
      </c>
      <c r="B52" s="17" t="s">
        <v>63</v>
      </c>
      <c r="C52" s="68" t="s">
        <v>179</v>
      </c>
      <c r="D52" s="18" t="s">
        <v>25</v>
      </c>
      <c r="E52" s="19">
        <v>339</v>
      </c>
      <c r="F52" s="18"/>
      <c r="G52" s="19">
        <v>24</v>
      </c>
      <c r="H52" s="19">
        <v>27</v>
      </c>
      <c r="I52" s="56">
        <f t="shared" si="0"/>
        <v>51</v>
      </c>
      <c r="J52" s="73" t="s">
        <v>661</v>
      </c>
      <c r="K52" s="18" t="s">
        <v>287</v>
      </c>
      <c r="L52" s="18" t="s">
        <v>236</v>
      </c>
      <c r="M52" s="18">
        <v>8011690530</v>
      </c>
      <c r="N52" s="18"/>
      <c r="O52" s="68">
        <v>9577735332</v>
      </c>
      <c r="P52" s="24">
        <v>43573</v>
      </c>
      <c r="Q52" s="18" t="s">
        <v>94</v>
      </c>
      <c r="R52" s="18">
        <v>11</v>
      </c>
      <c r="S52" s="18" t="s">
        <v>90</v>
      </c>
      <c r="T52" s="18"/>
    </row>
    <row r="53" spans="1:20">
      <c r="A53" s="4">
        <v>49</v>
      </c>
      <c r="B53" s="17" t="s">
        <v>63</v>
      </c>
      <c r="C53" s="64" t="s">
        <v>180</v>
      </c>
      <c r="D53" s="18" t="s">
        <v>23</v>
      </c>
      <c r="E53" s="65" t="s">
        <v>181</v>
      </c>
      <c r="F53" s="18" t="s">
        <v>114</v>
      </c>
      <c r="G53" s="19">
        <v>62</v>
      </c>
      <c r="H53" s="19">
        <v>56</v>
      </c>
      <c r="I53" s="56">
        <f t="shared" si="0"/>
        <v>118</v>
      </c>
      <c r="J53" s="73" t="s">
        <v>358</v>
      </c>
      <c r="K53" s="18" t="s">
        <v>287</v>
      </c>
      <c r="L53" s="18" t="s">
        <v>240</v>
      </c>
      <c r="M53" s="18">
        <v>9957591571</v>
      </c>
      <c r="N53" s="18"/>
      <c r="O53" s="68">
        <v>9706532938</v>
      </c>
      <c r="P53" s="24">
        <v>43573</v>
      </c>
      <c r="Q53" s="18" t="s">
        <v>94</v>
      </c>
      <c r="R53" s="18">
        <v>10</v>
      </c>
      <c r="S53" s="18" t="s">
        <v>90</v>
      </c>
      <c r="T53" s="18"/>
    </row>
    <row r="54" spans="1:20" ht="33">
      <c r="A54" s="4">
        <v>50</v>
      </c>
      <c r="B54" s="17" t="s">
        <v>63</v>
      </c>
      <c r="C54" s="68" t="s">
        <v>182</v>
      </c>
      <c r="D54" s="18" t="s">
        <v>25</v>
      </c>
      <c r="E54" s="19">
        <v>367</v>
      </c>
      <c r="F54" s="18"/>
      <c r="G54" s="19">
        <v>23</v>
      </c>
      <c r="H54" s="19">
        <v>26</v>
      </c>
      <c r="I54" s="56">
        <f t="shared" si="0"/>
        <v>49</v>
      </c>
      <c r="J54" s="72" t="s">
        <v>549</v>
      </c>
      <c r="K54" s="18" t="s">
        <v>294</v>
      </c>
      <c r="L54" s="18" t="s">
        <v>243</v>
      </c>
      <c r="M54" s="18">
        <v>9706720170</v>
      </c>
      <c r="N54" s="18" t="s">
        <v>514</v>
      </c>
      <c r="O54" s="18">
        <v>8822038550</v>
      </c>
      <c r="P54" s="24">
        <v>43575</v>
      </c>
      <c r="Q54" s="18" t="s">
        <v>116</v>
      </c>
      <c r="R54" s="18">
        <v>14</v>
      </c>
      <c r="S54" s="18" t="s">
        <v>90</v>
      </c>
      <c r="T54" s="18"/>
    </row>
    <row r="55" spans="1:20">
      <c r="A55" s="4">
        <v>51</v>
      </c>
      <c r="B55" s="17" t="s">
        <v>62</v>
      </c>
      <c r="C55" s="68" t="s">
        <v>183</v>
      </c>
      <c r="D55" s="18" t="s">
        <v>25</v>
      </c>
      <c r="E55" s="19">
        <v>369</v>
      </c>
      <c r="F55" s="18"/>
      <c r="G55" s="19">
        <v>35</v>
      </c>
      <c r="H55" s="19">
        <v>29</v>
      </c>
      <c r="I55" s="56">
        <f t="shared" si="0"/>
        <v>64</v>
      </c>
      <c r="J55" s="72" t="s">
        <v>348</v>
      </c>
      <c r="K55" s="18" t="s">
        <v>223</v>
      </c>
      <c r="L55" s="18" t="s">
        <v>247</v>
      </c>
      <c r="M55" s="18">
        <v>9678915456</v>
      </c>
      <c r="N55" s="18"/>
      <c r="O55" s="68">
        <v>8854045521</v>
      </c>
      <c r="P55" s="24">
        <v>43575</v>
      </c>
      <c r="Q55" s="18" t="s">
        <v>116</v>
      </c>
      <c r="R55" s="18">
        <v>14</v>
      </c>
      <c r="S55" s="18" t="s">
        <v>90</v>
      </c>
      <c r="T55" s="18"/>
    </row>
    <row r="56" spans="1:20">
      <c r="A56" s="4">
        <v>52</v>
      </c>
      <c r="B56" s="17" t="s">
        <v>62</v>
      </c>
      <c r="C56" s="64" t="s">
        <v>184</v>
      </c>
      <c r="D56" s="18" t="s">
        <v>23</v>
      </c>
      <c r="E56" s="65" t="s">
        <v>185</v>
      </c>
      <c r="F56" s="18" t="s">
        <v>114</v>
      </c>
      <c r="G56" s="19">
        <v>49</v>
      </c>
      <c r="H56" s="19">
        <v>58</v>
      </c>
      <c r="I56" s="56">
        <f t="shared" si="0"/>
        <v>107</v>
      </c>
      <c r="J56" s="72" t="s">
        <v>662</v>
      </c>
      <c r="K56" s="18" t="s">
        <v>223</v>
      </c>
      <c r="L56" s="18" t="s">
        <v>250</v>
      </c>
      <c r="M56" s="18">
        <v>9678157820</v>
      </c>
      <c r="N56" s="18" t="s">
        <v>517</v>
      </c>
      <c r="O56" s="18">
        <v>9678731024</v>
      </c>
      <c r="P56" s="24">
        <v>43575</v>
      </c>
      <c r="Q56" s="18" t="s">
        <v>116</v>
      </c>
      <c r="R56" s="18">
        <v>13</v>
      </c>
      <c r="S56" s="18" t="s">
        <v>90</v>
      </c>
      <c r="T56" s="18"/>
    </row>
    <row r="57" spans="1:20" ht="33">
      <c r="A57" s="4">
        <v>53</v>
      </c>
      <c r="B57" s="17" t="s">
        <v>62</v>
      </c>
      <c r="C57" s="68" t="s">
        <v>186</v>
      </c>
      <c r="D57" s="18" t="s">
        <v>25</v>
      </c>
      <c r="E57" s="19">
        <v>371</v>
      </c>
      <c r="F57" s="18"/>
      <c r="G57" s="19">
        <v>25</v>
      </c>
      <c r="H57" s="19">
        <v>21</v>
      </c>
      <c r="I57" s="56">
        <f t="shared" si="0"/>
        <v>46</v>
      </c>
      <c r="J57" s="72" t="s">
        <v>663</v>
      </c>
      <c r="K57" s="18" t="s">
        <v>877</v>
      </c>
      <c r="L57" s="18" t="s">
        <v>253</v>
      </c>
      <c r="M57" s="18">
        <v>9508444235</v>
      </c>
      <c r="N57" s="70" t="s">
        <v>321</v>
      </c>
      <c r="O57" s="68">
        <v>9864917004</v>
      </c>
      <c r="P57" s="24">
        <v>43577</v>
      </c>
      <c r="Q57" s="18" t="s">
        <v>91</v>
      </c>
      <c r="R57" s="18">
        <v>10</v>
      </c>
      <c r="S57" s="18" t="s">
        <v>90</v>
      </c>
      <c r="T57" s="18"/>
    </row>
    <row r="58" spans="1:20">
      <c r="A58" s="4">
        <v>54</v>
      </c>
      <c r="B58" s="17" t="s">
        <v>63</v>
      </c>
      <c r="C58" s="68" t="s">
        <v>187</v>
      </c>
      <c r="D58" s="18" t="s">
        <v>25</v>
      </c>
      <c r="E58" s="19">
        <v>372</v>
      </c>
      <c r="F58" s="18"/>
      <c r="G58" s="19">
        <v>31</v>
      </c>
      <c r="H58" s="19">
        <v>28</v>
      </c>
      <c r="I58" s="56">
        <f t="shared" si="0"/>
        <v>59</v>
      </c>
      <c r="J58" s="72" t="s">
        <v>642</v>
      </c>
      <c r="K58" s="18" t="s">
        <v>231</v>
      </c>
      <c r="L58" s="18" t="s">
        <v>257</v>
      </c>
      <c r="M58" s="18">
        <v>9859069821</v>
      </c>
      <c r="N58" s="70" t="s">
        <v>324</v>
      </c>
      <c r="O58" s="68">
        <v>8822390473</v>
      </c>
      <c r="P58" s="24">
        <v>43577</v>
      </c>
      <c r="Q58" s="18" t="s">
        <v>91</v>
      </c>
      <c r="R58" s="18">
        <v>10</v>
      </c>
      <c r="S58" s="18" t="s">
        <v>90</v>
      </c>
      <c r="T58" s="18"/>
    </row>
    <row r="59" spans="1:20">
      <c r="A59" s="4">
        <v>55</v>
      </c>
      <c r="B59" s="17" t="s">
        <v>63</v>
      </c>
      <c r="C59" s="67" t="s">
        <v>188</v>
      </c>
      <c r="D59" s="18" t="s">
        <v>23</v>
      </c>
      <c r="E59" s="65" t="s">
        <v>189</v>
      </c>
      <c r="F59" s="18" t="s">
        <v>220</v>
      </c>
      <c r="G59" s="19">
        <v>55</v>
      </c>
      <c r="H59" s="19">
        <v>59</v>
      </c>
      <c r="I59" s="56">
        <f t="shared" si="0"/>
        <v>114</v>
      </c>
      <c r="J59" s="72" t="s">
        <v>519</v>
      </c>
      <c r="K59" s="18" t="s">
        <v>231</v>
      </c>
      <c r="L59" s="18" t="s">
        <v>261</v>
      </c>
      <c r="M59" s="18">
        <v>9707775176</v>
      </c>
      <c r="N59" s="18" t="s">
        <v>303</v>
      </c>
      <c r="O59" s="80">
        <v>9859016631</v>
      </c>
      <c r="P59" s="24">
        <v>43578</v>
      </c>
      <c r="Q59" s="18" t="s">
        <v>92</v>
      </c>
      <c r="R59" s="18">
        <v>6</v>
      </c>
      <c r="S59" s="18" t="s">
        <v>90</v>
      </c>
      <c r="T59" s="18"/>
    </row>
    <row r="60" spans="1:20">
      <c r="A60" s="4">
        <v>56</v>
      </c>
      <c r="B60" s="17" t="s">
        <v>63</v>
      </c>
      <c r="C60" s="68" t="s">
        <v>190</v>
      </c>
      <c r="D60" s="18" t="s">
        <v>25</v>
      </c>
      <c r="E60" s="19">
        <v>373</v>
      </c>
      <c r="F60" s="18"/>
      <c r="G60" s="19">
        <v>32</v>
      </c>
      <c r="H60" s="19">
        <v>29</v>
      </c>
      <c r="I60" s="56">
        <f t="shared" si="0"/>
        <v>61</v>
      </c>
      <c r="J60" s="18"/>
      <c r="K60" s="18" t="s">
        <v>260</v>
      </c>
      <c r="L60" s="18" t="s">
        <v>264</v>
      </c>
      <c r="M60" s="18">
        <v>9435862014</v>
      </c>
      <c r="N60" s="70" t="s">
        <v>330</v>
      </c>
      <c r="O60" s="68">
        <v>8822620961</v>
      </c>
      <c r="P60" s="24">
        <v>43578</v>
      </c>
      <c r="Q60" s="18" t="s">
        <v>92</v>
      </c>
      <c r="R60" s="18">
        <v>9</v>
      </c>
      <c r="S60" s="18" t="s">
        <v>90</v>
      </c>
      <c r="T60" s="18"/>
    </row>
    <row r="61" spans="1:20">
      <c r="A61" s="4">
        <v>57</v>
      </c>
      <c r="B61" s="17" t="s">
        <v>62</v>
      </c>
      <c r="C61" s="68" t="s">
        <v>191</v>
      </c>
      <c r="D61" s="18" t="s">
        <v>25</v>
      </c>
      <c r="E61" s="19">
        <v>374</v>
      </c>
      <c r="F61" s="18"/>
      <c r="G61" s="19">
        <v>35</v>
      </c>
      <c r="H61" s="19">
        <v>33</v>
      </c>
      <c r="I61" s="56">
        <f t="shared" si="0"/>
        <v>68</v>
      </c>
      <c r="J61" s="18"/>
      <c r="K61" s="18" t="s">
        <v>260</v>
      </c>
      <c r="L61" s="18" t="s">
        <v>267</v>
      </c>
      <c r="M61" s="18">
        <v>9854235322</v>
      </c>
      <c r="N61" s="70" t="s">
        <v>334</v>
      </c>
      <c r="O61" s="68">
        <v>9707467105</v>
      </c>
      <c r="P61" s="24">
        <v>43578</v>
      </c>
      <c r="Q61" s="18" t="s">
        <v>92</v>
      </c>
      <c r="R61" s="18">
        <v>10</v>
      </c>
      <c r="S61" s="18" t="s">
        <v>90</v>
      </c>
      <c r="T61" s="18"/>
    </row>
    <row r="62" spans="1:20" ht="33">
      <c r="A62" s="4">
        <v>58</v>
      </c>
      <c r="B62" s="17" t="s">
        <v>62</v>
      </c>
      <c r="C62" s="71" t="s">
        <v>192</v>
      </c>
      <c r="D62" s="18" t="s">
        <v>23</v>
      </c>
      <c r="E62" s="65" t="s">
        <v>193</v>
      </c>
      <c r="F62" s="18" t="s">
        <v>114</v>
      </c>
      <c r="G62" s="19">
        <v>46</v>
      </c>
      <c r="H62" s="19">
        <v>54</v>
      </c>
      <c r="I62" s="56">
        <f t="shared" si="0"/>
        <v>100</v>
      </c>
      <c r="J62" s="89" t="s">
        <v>318</v>
      </c>
      <c r="K62" s="18" t="s">
        <v>874</v>
      </c>
      <c r="L62" s="18" t="s">
        <v>269</v>
      </c>
      <c r="M62" s="18">
        <v>9678822707</v>
      </c>
      <c r="N62" s="18" t="s">
        <v>303</v>
      </c>
      <c r="O62" s="74">
        <v>9678805875</v>
      </c>
      <c r="P62" s="24">
        <v>43579</v>
      </c>
      <c r="Q62" s="18" t="s">
        <v>93</v>
      </c>
      <c r="R62" s="18">
        <v>7</v>
      </c>
      <c r="S62" s="18" t="s">
        <v>90</v>
      </c>
      <c r="T62" s="18"/>
    </row>
    <row r="63" spans="1:20" ht="33">
      <c r="A63" s="4">
        <v>59</v>
      </c>
      <c r="B63" s="17" t="s">
        <v>62</v>
      </c>
      <c r="C63" s="68" t="s">
        <v>194</v>
      </c>
      <c r="D63" s="18" t="s">
        <v>25</v>
      </c>
      <c r="E63" s="19">
        <v>428</v>
      </c>
      <c r="F63" s="18"/>
      <c r="G63" s="19">
        <v>35</v>
      </c>
      <c r="H63" s="19">
        <v>33</v>
      </c>
      <c r="I63" s="56">
        <f t="shared" si="0"/>
        <v>68</v>
      </c>
      <c r="J63" s="89" t="s">
        <v>322</v>
      </c>
      <c r="K63" s="18" t="s">
        <v>246</v>
      </c>
      <c r="L63" s="18" t="s">
        <v>247</v>
      </c>
      <c r="M63" s="18">
        <v>9678915456</v>
      </c>
      <c r="N63" s="70" t="s">
        <v>248</v>
      </c>
      <c r="O63" s="68">
        <v>9707493542</v>
      </c>
      <c r="P63" s="24">
        <v>43579</v>
      </c>
      <c r="Q63" s="18" t="s">
        <v>93</v>
      </c>
      <c r="R63" s="18">
        <v>12</v>
      </c>
      <c r="S63" s="18" t="s">
        <v>90</v>
      </c>
      <c r="T63" s="18"/>
    </row>
    <row r="64" spans="1:20" ht="33">
      <c r="A64" s="4">
        <v>60</v>
      </c>
      <c r="B64" s="17" t="s">
        <v>63</v>
      </c>
      <c r="C64" s="68" t="s">
        <v>195</v>
      </c>
      <c r="D64" s="18" t="s">
        <v>25</v>
      </c>
      <c r="E64" s="19">
        <v>429</v>
      </c>
      <c r="F64" s="18"/>
      <c r="G64" s="19">
        <v>38</v>
      </c>
      <c r="H64" s="19">
        <v>28</v>
      </c>
      <c r="I64" s="56">
        <f t="shared" si="0"/>
        <v>66</v>
      </c>
      <c r="J64" s="89" t="s">
        <v>543</v>
      </c>
      <c r="K64" s="18" t="s">
        <v>239</v>
      </c>
      <c r="L64" s="18" t="s">
        <v>250</v>
      </c>
      <c r="M64" s="18">
        <v>9678157820</v>
      </c>
      <c r="N64" s="70" t="s">
        <v>251</v>
      </c>
      <c r="O64" s="68">
        <v>9864408185</v>
      </c>
      <c r="P64" s="24">
        <v>43579</v>
      </c>
      <c r="Q64" s="18" t="s">
        <v>93</v>
      </c>
      <c r="R64" s="18">
        <v>12</v>
      </c>
      <c r="S64" s="18" t="s">
        <v>90</v>
      </c>
      <c r="T64" s="18"/>
    </row>
    <row r="65" spans="1:20">
      <c r="A65" s="4">
        <v>61</v>
      </c>
      <c r="B65" s="17" t="s">
        <v>63</v>
      </c>
      <c r="C65" s="64" t="s">
        <v>196</v>
      </c>
      <c r="D65" s="18" t="s">
        <v>23</v>
      </c>
      <c r="E65" s="65" t="s">
        <v>197</v>
      </c>
      <c r="F65" s="18" t="s">
        <v>114</v>
      </c>
      <c r="G65" s="19">
        <v>68</v>
      </c>
      <c r="H65" s="19">
        <v>50</v>
      </c>
      <c r="I65" s="56">
        <f t="shared" si="0"/>
        <v>118</v>
      </c>
      <c r="J65" s="89" t="s">
        <v>545</v>
      </c>
      <c r="K65" s="18" t="s">
        <v>239</v>
      </c>
      <c r="L65" s="18" t="s">
        <v>253</v>
      </c>
      <c r="M65" s="18">
        <v>9508444235</v>
      </c>
      <c r="N65" s="70" t="s">
        <v>254</v>
      </c>
      <c r="O65" s="68">
        <v>9508328174</v>
      </c>
      <c r="P65" s="24">
        <v>43580</v>
      </c>
      <c r="Q65" s="18" t="s">
        <v>94</v>
      </c>
      <c r="R65" s="18">
        <v>12</v>
      </c>
      <c r="S65" s="18" t="s">
        <v>90</v>
      </c>
      <c r="T65" s="18"/>
    </row>
    <row r="66" spans="1:20">
      <c r="A66" s="4">
        <v>62</v>
      </c>
      <c r="B66" s="17" t="s">
        <v>63</v>
      </c>
      <c r="C66" s="68" t="s">
        <v>198</v>
      </c>
      <c r="D66" s="18" t="s">
        <v>25</v>
      </c>
      <c r="E66" s="19">
        <v>466</v>
      </c>
      <c r="F66" s="18"/>
      <c r="G66" s="19">
        <v>35</v>
      </c>
      <c r="H66" s="19">
        <v>33</v>
      </c>
      <c r="I66" s="56">
        <f t="shared" si="0"/>
        <v>68</v>
      </c>
      <c r="J66" s="90" t="s">
        <v>654</v>
      </c>
      <c r="K66" s="18" t="s">
        <v>256</v>
      </c>
      <c r="L66" s="18" t="s">
        <v>257</v>
      </c>
      <c r="M66" s="18">
        <v>9859069821</v>
      </c>
      <c r="N66" s="70" t="s">
        <v>258</v>
      </c>
      <c r="O66" s="68">
        <v>9613971229</v>
      </c>
      <c r="P66" s="24">
        <v>43580</v>
      </c>
      <c r="Q66" s="18" t="s">
        <v>94</v>
      </c>
      <c r="R66" s="18">
        <v>9</v>
      </c>
      <c r="S66" s="18" t="s">
        <v>90</v>
      </c>
      <c r="T66" s="18"/>
    </row>
    <row r="67" spans="1:20">
      <c r="A67" s="4">
        <v>63</v>
      </c>
      <c r="B67" s="17" t="s">
        <v>62</v>
      </c>
      <c r="C67" s="66" t="s">
        <v>199</v>
      </c>
      <c r="D67" s="18" t="s">
        <v>25</v>
      </c>
      <c r="E67" s="19">
        <v>152</v>
      </c>
      <c r="F67" s="18"/>
      <c r="G67" s="19">
        <v>31</v>
      </c>
      <c r="H67" s="19">
        <v>35</v>
      </c>
      <c r="I67" s="56">
        <f t="shared" si="0"/>
        <v>66</v>
      </c>
      <c r="J67" s="90" t="s">
        <v>654</v>
      </c>
      <c r="K67" s="18" t="s">
        <v>260</v>
      </c>
      <c r="L67" s="18" t="s">
        <v>261</v>
      </c>
      <c r="M67" s="18">
        <v>9707775176</v>
      </c>
      <c r="N67" s="70" t="s">
        <v>262</v>
      </c>
      <c r="O67" s="68">
        <v>8822531741</v>
      </c>
      <c r="P67" s="24">
        <v>43580</v>
      </c>
      <c r="Q67" s="18" t="s">
        <v>94</v>
      </c>
      <c r="R67" s="18">
        <v>9</v>
      </c>
      <c r="S67" s="18" t="s">
        <v>90</v>
      </c>
      <c r="T67" s="18"/>
    </row>
    <row r="68" spans="1:20">
      <c r="A68" s="4">
        <v>64</v>
      </c>
      <c r="B68" s="17" t="s">
        <v>62</v>
      </c>
      <c r="C68" s="67" t="s">
        <v>200</v>
      </c>
      <c r="D68" s="18" t="s">
        <v>23</v>
      </c>
      <c r="E68" s="65" t="s">
        <v>201</v>
      </c>
      <c r="F68" s="18" t="s">
        <v>114</v>
      </c>
      <c r="G68" s="19">
        <v>54</v>
      </c>
      <c r="H68" s="19">
        <v>53</v>
      </c>
      <c r="I68" s="56">
        <f t="shared" si="0"/>
        <v>107</v>
      </c>
      <c r="J68" s="90" t="s">
        <v>666</v>
      </c>
      <c r="K68" s="18" t="s">
        <v>260</v>
      </c>
      <c r="L68" s="18" t="s">
        <v>264</v>
      </c>
      <c r="M68" s="18">
        <v>9435862014</v>
      </c>
      <c r="N68" s="18" t="s">
        <v>265</v>
      </c>
      <c r="O68" s="18">
        <v>9954943954</v>
      </c>
      <c r="P68" s="24">
        <v>43581</v>
      </c>
      <c r="Q68" s="18" t="s">
        <v>95</v>
      </c>
      <c r="R68" s="18">
        <v>4</v>
      </c>
      <c r="S68" s="18" t="s">
        <v>90</v>
      </c>
      <c r="T68" s="18"/>
    </row>
    <row r="69" spans="1:20">
      <c r="A69" s="4">
        <v>65</v>
      </c>
      <c r="B69" s="17" t="s">
        <v>62</v>
      </c>
      <c r="C69" s="66" t="s">
        <v>202</v>
      </c>
      <c r="D69" s="18" t="s">
        <v>25</v>
      </c>
      <c r="E69" s="19">
        <v>181</v>
      </c>
      <c r="F69" s="18"/>
      <c r="G69" s="19">
        <v>31</v>
      </c>
      <c r="H69" s="19">
        <v>34</v>
      </c>
      <c r="I69" s="56">
        <f t="shared" si="0"/>
        <v>65</v>
      </c>
      <c r="J69" s="90" t="s">
        <v>667</v>
      </c>
      <c r="K69" s="18" t="s">
        <v>266</v>
      </c>
      <c r="L69" s="18" t="s">
        <v>267</v>
      </c>
      <c r="M69" s="18">
        <v>9854235322</v>
      </c>
      <c r="N69" s="70" t="s">
        <v>254</v>
      </c>
      <c r="O69" s="68">
        <v>9954522246</v>
      </c>
      <c r="P69" s="24">
        <v>43581</v>
      </c>
      <c r="Q69" s="18" t="s">
        <v>95</v>
      </c>
      <c r="R69" s="18">
        <v>7</v>
      </c>
      <c r="S69" s="18" t="s">
        <v>90</v>
      </c>
      <c r="T69" s="18"/>
    </row>
    <row r="70" spans="1:20">
      <c r="A70" s="4">
        <v>66</v>
      </c>
      <c r="B70" s="17" t="s">
        <v>63</v>
      </c>
      <c r="C70" s="68" t="s">
        <v>203</v>
      </c>
      <c r="D70" s="18" t="s">
        <v>25</v>
      </c>
      <c r="E70" s="19">
        <v>427</v>
      </c>
      <c r="F70" s="18"/>
      <c r="G70" s="19">
        <v>33</v>
      </c>
      <c r="H70" s="19">
        <v>26</v>
      </c>
      <c r="I70" s="56">
        <f t="shared" ref="I70:I133" si="1">SUM(G70:H70)</f>
        <v>59</v>
      </c>
      <c r="J70" s="90" t="s">
        <v>668</v>
      </c>
      <c r="K70" s="18" t="s">
        <v>256</v>
      </c>
      <c r="L70" s="18" t="s">
        <v>269</v>
      </c>
      <c r="M70" s="18">
        <v>9678822707</v>
      </c>
      <c r="N70" s="18" t="s">
        <v>270</v>
      </c>
      <c r="O70" s="18">
        <v>8011691929</v>
      </c>
      <c r="P70" s="24">
        <v>43581</v>
      </c>
      <c r="Q70" s="18" t="s">
        <v>95</v>
      </c>
      <c r="R70" s="18">
        <v>7</v>
      </c>
      <c r="S70" s="18" t="s">
        <v>90</v>
      </c>
      <c r="T70" s="18"/>
    </row>
    <row r="71" spans="1:20" ht="33">
      <c r="A71" s="4">
        <v>67</v>
      </c>
      <c r="B71" s="17" t="s">
        <v>63</v>
      </c>
      <c r="C71" s="64" t="s">
        <v>204</v>
      </c>
      <c r="D71" s="18" t="s">
        <v>23</v>
      </c>
      <c r="E71" s="65" t="s">
        <v>205</v>
      </c>
      <c r="F71" s="18" t="s">
        <v>114</v>
      </c>
      <c r="G71" s="19">
        <v>59</v>
      </c>
      <c r="H71" s="19">
        <v>57</v>
      </c>
      <c r="I71" s="56">
        <f t="shared" si="1"/>
        <v>116</v>
      </c>
      <c r="J71" s="90" t="s">
        <v>669</v>
      </c>
      <c r="K71" s="18" t="s">
        <v>256</v>
      </c>
      <c r="L71" s="18" t="s">
        <v>272</v>
      </c>
      <c r="M71" s="18">
        <v>9864714177</v>
      </c>
      <c r="N71" s="18" t="s">
        <v>265</v>
      </c>
      <c r="O71" s="68">
        <v>9954488865</v>
      </c>
      <c r="P71" s="24">
        <v>43582</v>
      </c>
      <c r="Q71" s="18" t="s">
        <v>116</v>
      </c>
      <c r="R71" s="18">
        <v>2</v>
      </c>
      <c r="S71" s="18" t="s">
        <v>90</v>
      </c>
      <c r="T71" s="18"/>
    </row>
    <row r="72" spans="1:20">
      <c r="A72" s="4">
        <v>68</v>
      </c>
      <c r="B72" s="17" t="s">
        <v>63</v>
      </c>
      <c r="C72" s="68" t="s">
        <v>206</v>
      </c>
      <c r="D72" s="18" t="s">
        <v>25</v>
      </c>
      <c r="E72" s="19">
        <v>368</v>
      </c>
      <c r="F72" s="18"/>
      <c r="G72" s="19">
        <v>28</v>
      </c>
      <c r="H72" s="19">
        <v>24</v>
      </c>
      <c r="I72" s="56">
        <f t="shared" si="1"/>
        <v>52</v>
      </c>
      <c r="J72" s="90" t="s">
        <v>670</v>
      </c>
      <c r="K72" s="18" t="s">
        <v>260</v>
      </c>
      <c r="L72" s="18" t="s">
        <v>274</v>
      </c>
      <c r="M72" s="18">
        <v>9577693671</v>
      </c>
      <c r="N72" s="18" t="s">
        <v>275</v>
      </c>
      <c r="O72" s="68">
        <v>9508734915</v>
      </c>
      <c r="P72" s="24">
        <v>43582</v>
      </c>
      <c r="Q72" s="18" t="s">
        <v>116</v>
      </c>
      <c r="R72" s="18">
        <v>3</v>
      </c>
      <c r="S72" s="18" t="s">
        <v>90</v>
      </c>
      <c r="T72" s="18"/>
    </row>
    <row r="73" spans="1:20">
      <c r="A73" s="4">
        <v>69</v>
      </c>
      <c r="B73" s="17" t="s">
        <v>62</v>
      </c>
      <c r="C73" s="68" t="s">
        <v>207</v>
      </c>
      <c r="D73" s="18" t="s">
        <v>25</v>
      </c>
      <c r="E73" s="19">
        <v>370</v>
      </c>
      <c r="F73" s="18"/>
      <c r="G73" s="19">
        <v>39</v>
      </c>
      <c r="H73" s="19">
        <v>31</v>
      </c>
      <c r="I73" s="56">
        <f t="shared" si="1"/>
        <v>70</v>
      </c>
      <c r="J73" s="90" t="s">
        <v>654</v>
      </c>
      <c r="K73" s="18" t="s">
        <v>231</v>
      </c>
      <c r="L73" s="18" t="s">
        <v>277</v>
      </c>
      <c r="M73" s="18">
        <v>9577129206</v>
      </c>
      <c r="N73" s="70" t="s">
        <v>278</v>
      </c>
      <c r="O73" s="68">
        <v>8822531741</v>
      </c>
      <c r="P73" s="24">
        <v>43582</v>
      </c>
      <c r="Q73" s="18" t="s">
        <v>116</v>
      </c>
      <c r="R73" s="18">
        <v>3</v>
      </c>
      <c r="S73" s="18" t="s">
        <v>90</v>
      </c>
      <c r="T73" s="18"/>
    </row>
    <row r="74" spans="1:20">
      <c r="A74" s="4">
        <v>70</v>
      </c>
      <c r="B74" s="17" t="s">
        <v>62</v>
      </c>
      <c r="C74" s="64" t="s">
        <v>208</v>
      </c>
      <c r="D74" s="18" t="s">
        <v>23</v>
      </c>
      <c r="E74" s="65" t="s">
        <v>209</v>
      </c>
      <c r="F74" s="18" t="s">
        <v>114</v>
      </c>
      <c r="G74" s="19">
        <v>53</v>
      </c>
      <c r="H74" s="19">
        <v>66</v>
      </c>
      <c r="I74" s="56">
        <f t="shared" si="1"/>
        <v>119</v>
      </c>
      <c r="J74" s="89" t="s">
        <v>560</v>
      </c>
      <c r="K74" s="18" t="s">
        <v>280</v>
      </c>
      <c r="L74" s="18" t="s">
        <v>281</v>
      </c>
      <c r="M74" s="18">
        <v>9678863200</v>
      </c>
      <c r="N74" s="70" t="s">
        <v>278</v>
      </c>
      <c r="O74" s="68">
        <v>96780915</v>
      </c>
      <c r="P74" s="24">
        <v>43584</v>
      </c>
      <c r="Q74" s="18" t="s">
        <v>91</v>
      </c>
      <c r="R74" s="18">
        <v>3</v>
      </c>
      <c r="S74" s="18" t="s">
        <v>90</v>
      </c>
      <c r="T74" s="18"/>
    </row>
    <row r="75" spans="1:20">
      <c r="A75" s="4">
        <v>71</v>
      </c>
      <c r="B75" s="17" t="s">
        <v>62</v>
      </c>
      <c r="C75" s="68" t="s">
        <v>210</v>
      </c>
      <c r="D75" s="18" t="s">
        <v>25</v>
      </c>
      <c r="E75" s="19">
        <v>359</v>
      </c>
      <c r="F75" s="18"/>
      <c r="G75" s="19">
        <v>31</v>
      </c>
      <c r="H75" s="19">
        <v>26</v>
      </c>
      <c r="I75" s="56">
        <f t="shared" si="1"/>
        <v>57</v>
      </c>
      <c r="J75" s="89" t="s">
        <v>671</v>
      </c>
      <c r="K75" s="18" t="s">
        <v>283</v>
      </c>
      <c r="L75" s="18" t="s">
        <v>284</v>
      </c>
      <c r="M75" s="18">
        <v>9864639026</v>
      </c>
      <c r="N75" s="70" t="s">
        <v>285</v>
      </c>
      <c r="O75" s="68">
        <v>9707564649</v>
      </c>
      <c r="P75" s="24">
        <v>43584</v>
      </c>
      <c r="Q75" s="18" t="s">
        <v>91</v>
      </c>
      <c r="R75" s="18">
        <v>8</v>
      </c>
      <c r="S75" s="18" t="s">
        <v>90</v>
      </c>
      <c r="T75" s="18"/>
    </row>
    <row r="76" spans="1:20">
      <c r="A76" s="4">
        <v>72</v>
      </c>
      <c r="B76" s="17" t="s">
        <v>63</v>
      </c>
      <c r="C76" s="68" t="s">
        <v>211</v>
      </c>
      <c r="D76" s="18" t="s">
        <v>25</v>
      </c>
      <c r="E76" s="19">
        <v>360</v>
      </c>
      <c r="F76" s="18"/>
      <c r="G76" s="19">
        <v>35</v>
      </c>
      <c r="H76" s="19">
        <v>33</v>
      </c>
      <c r="I76" s="56">
        <f t="shared" si="1"/>
        <v>68</v>
      </c>
      <c r="J76" s="90" t="s">
        <v>672</v>
      </c>
      <c r="K76" s="18" t="s">
        <v>280</v>
      </c>
      <c r="L76" s="18" t="s">
        <v>305</v>
      </c>
      <c r="M76" s="18">
        <v>8486196669</v>
      </c>
      <c r="N76" s="70" t="s">
        <v>306</v>
      </c>
      <c r="O76" s="68">
        <v>9678534413</v>
      </c>
      <c r="P76" s="24">
        <v>43584</v>
      </c>
      <c r="Q76" s="18" t="s">
        <v>91</v>
      </c>
      <c r="R76" s="18">
        <v>8</v>
      </c>
      <c r="S76" s="18" t="s">
        <v>90</v>
      </c>
      <c r="T76" s="18"/>
    </row>
    <row r="77" spans="1:20">
      <c r="A77" s="4">
        <v>73</v>
      </c>
      <c r="B77" s="17" t="s">
        <v>63</v>
      </c>
      <c r="C77" s="64" t="s">
        <v>212</v>
      </c>
      <c r="D77" s="18" t="s">
        <v>23</v>
      </c>
      <c r="E77" s="65" t="s">
        <v>213</v>
      </c>
      <c r="F77" s="18" t="s">
        <v>114</v>
      </c>
      <c r="G77" s="19">
        <v>61</v>
      </c>
      <c r="H77" s="19">
        <v>75</v>
      </c>
      <c r="I77" s="56">
        <f t="shared" si="1"/>
        <v>136</v>
      </c>
      <c r="J77" s="90" t="s">
        <v>356</v>
      </c>
      <c r="K77" s="18" t="s">
        <v>239</v>
      </c>
      <c r="L77" s="18" t="s">
        <v>307</v>
      </c>
      <c r="M77" s="18">
        <v>9954643525</v>
      </c>
      <c r="N77" s="70" t="s">
        <v>308</v>
      </c>
      <c r="O77" s="68">
        <v>9577735332</v>
      </c>
      <c r="P77" s="24">
        <v>43585</v>
      </c>
      <c r="Q77" s="18" t="s">
        <v>92</v>
      </c>
      <c r="R77" s="18">
        <v>6</v>
      </c>
      <c r="S77" s="18" t="s">
        <v>90</v>
      </c>
      <c r="T77" s="18"/>
    </row>
    <row r="78" spans="1:20">
      <c r="A78" s="4">
        <v>74</v>
      </c>
      <c r="B78" s="17" t="s">
        <v>63</v>
      </c>
      <c r="C78" s="68" t="s">
        <v>214</v>
      </c>
      <c r="D78" s="18" t="s">
        <v>25</v>
      </c>
      <c r="E78" s="19">
        <v>356</v>
      </c>
      <c r="F78" s="18"/>
      <c r="G78" s="19">
        <v>21</v>
      </c>
      <c r="H78" s="19">
        <v>29</v>
      </c>
      <c r="I78" s="56">
        <f t="shared" si="1"/>
        <v>50</v>
      </c>
      <c r="J78" s="90" t="s">
        <v>394</v>
      </c>
      <c r="K78" s="18" t="s">
        <v>310</v>
      </c>
      <c r="L78" s="18" t="s">
        <v>311</v>
      </c>
      <c r="M78" s="18">
        <v>9864388459</v>
      </c>
      <c r="N78" s="70" t="s">
        <v>312</v>
      </c>
      <c r="O78" s="68">
        <v>9706532938</v>
      </c>
      <c r="P78" s="24">
        <v>43585</v>
      </c>
      <c r="Q78" s="18" t="s">
        <v>92</v>
      </c>
      <c r="R78" s="18">
        <v>6</v>
      </c>
      <c r="S78" s="18" t="s">
        <v>90</v>
      </c>
      <c r="T78" s="18"/>
    </row>
    <row r="79" spans="1:20" ht="33">
      <c r="A79" s="4">
        <v>75</v>
      </c>
      <c r="B79" s="17" t="s">
        <v>62</v>
      </c>
      <c r="C79" s="68" t="s">
        <v>215</v>
      </c>
      <c r="D79" s="18" t="s">
        <v>25</v>
      </c>
      <c r="E79" s="19">
        <v>357</v>
      </c>
      <c r="F79" s="18"/>
      <c r="G79" s="19">
        <v>28</v>
      </c>
      <c r="H79" s="19">
        <v>26</v>
      </c>
      <c r="I79" s="56">
        <f t="shared" si="1"/>
        <v>54</v>
      </c>
      <c r="J79" s="90" t="s">
        <v>304</v>
      </c>
      <c r="K79" s="18" t="s">
        <v>235</v>
      </c>
      <c r="L79" s="18" t="s">
        <v>314</v>
      </c>
      <c r="M79" s="18">
        <v>8011691799</v>
      </c>
      <c r="N79" s="70" t="s">
        <v>244</v>
      </c>
      <c r="O79" s="68">
        <v>9707384159</v>
      </c>
      <c r="P79" s="24">
        <v>43585</v>
      </c>
      <c r="Q79" s="18" t="s">
        <v>92</v>
      </c>
      <c r="R79" s="18">
        <v>9</v>
      </c>
      <c r="S79" s="18" t="s">
        <v>90</v>
      </c>
      <c r="T79" s="18"/>
    </row>
    <row r="80" spans="1:20">
      <c r="A80" s="4">
        <v>76</v>
      </c>
      <c r="B80" s="17"/>
      <c r="C80" s="67"/>
      <c r="D80" s="18"/>
      <c r="E80" s="65"/>
      <c r="F80" s="18"/>
      <c r="G80" s="19"/>
      <c r="H80" s="19"/>
      <c r="I80" s="56"/>
      <c r="J80" s="89"/>
      <c r="K80" s="18"/>
      <c r="L80" s="18"/>
      <c r="M80" s="18"/>
      <c r="N80" s="70"/>
      <c r="O80" s="68"/>
      <c r="P80" s="24"/>
      <c r="Q80" s="18"/>
      <c r="R80" s="18"/>
      <c r="S80" s="18"/>
      <c r="T80" s="18"/>
    </row>
    <row r="81" spans="1:20">
      <c r="A81" s="4">
        <v>77</v>
      </c>
      <c r="B81" s="17"/>
      <c r="C81" s="68"/>
      <c r="D81" s="18"/>
      <c r="E81" s="19"/>
      <c r="F81" s="18"/>
      <c r="G81" s="19"/>
      <c r="H81" s="19"/>
      <c r="I81" s="56"/>
      <c r="J81" s="90"/>
      <c r="K81" s="18"/>
      <c r="L81" s="18"/>
      <c r="M81" s="18"/>
      <c r="N81" s="70"/>
      <c r="O81" s="68"/>
      <c r="P81" s="24"/>
      <c r="Q81" s="18"/>
      <c r="R81" s="18"/>
      <c r="S81" s="18"/>
      <c r="T81" s="18"/>
    </row>
    <row r="82" spans="1:20">
      <c r="A82" s="4">
        <v>78</v>
      </c>
      <c r="B82" s="17"/>
      <c r="C82" s="68"/>
      <c r="D82" s="18"/>
      <c r="E82" s="19"/>
      <c r="F82" s="18"/>
      <c r="G82" s="19"/>
      <c r="H82" s="19"/>
      <c r="I82" s="56"/>
      <c r="J82" s="89"/>
      <c r="K82" s="18"/>
      <c r="L82" s="18"/>
      <c r="M82" s="18"/>
      <c r="N82" s="70"/>
      <c r="O82" s="68"/>
      <c r="P82" s="24"/>
      <c r="Q82" s="18"/>
      <c r="R82" s="18"/>
      <c r="S82" s="18"/>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3" t="s">
        <v>11</v>
      </c>
      <c r="B165" s="39"/>
      <c r="C165" s="3">
        <f>COUNTIFS(C5:C164,"*")</f>
        <v>71</v>
      </c>
      <c r="D165" s="3"/>
      <c r="E165" s="13"/>
      <c r="F165" s="3"/>
      <c r="G165" s="58">
        <f>SUM(G5:G164)</f>
        <v>2717</v>
      </c>
      <c r="H165" s="58">
        <f>SUM(H5:H164)</f>
        <v>2644</v>
      </c>
      <c r="I165" s="58">
        <f>SUM(I5:I164)</f>
        <v>5361</v>
      </c>
      <c r="J165" s="3"/>
      <c r="K165" s="7"/>
      <c r="L165" s="21"/>
      <c r="M165" s="21"/>
      <c r="N165" s="7"/>
      <c r="O165" s="7"/>
      <c r="P165" s="14"/>
      <c r="Q165" s="3"/>
      <c r="R165" s="3"/>
      <c r="S165" s="3"/>
      <c r="T165" s="12"/>
    </row>
    <row r="166" spans="1:20">
      <c r="A166" s="44" t="s">
        <v>62</v>
      </c>
      <c r="B166" s="10">
        <f>COUNTIF(B$5:B$164,"Team 1")</f>
        <v>37</v>
      </c>
      <c r="C166" s="44" t="s">
        <v>25</v>
      </c>
      <c r="D166" s="10">
        <f>COUNTIF(D5:D164,"Anganwadi")</f>
        <v>58</v>
      </c>
    </row>
    <row r="167" spans="1:20">
      <c r="A167" s="44" t="s">
        <v>63</v>
      </c>
      <c r="B167" s="10">
        <f>COUNTIF(B$6:B$164,"Team 2")</f>
        <v>38</v>
      </c>
      <c r="C167" s="44" t="s">
        <v>23</v>
      </c>
      <c r="D167" s="10">
        <f>COUNTIF(D5:D164,"School")</f>
        <v>17</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68" activePane="bottomRight" state="frozen"/>
      <selection pane="topRight" activeCell="C1" sqref="C1"/>
      <selection pane="bottomLeft" activeCell="A5" sqref="A5"/>
      <selection pane="bottomRight" activeCell="P76" sqref="P76"/>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52" t="s">
        <v>70</v>
      </c>
      <c r="B1" s="152"/>
      <c r="C1" s="152"/>
      <c r="D1" s="55"/>
      <c r="E1" s="55"/>
      <c r="F1" s="55"/>
      <c r="G1" s="55"/>
      <c r="H1" s="55"/>
      <c r="I1" s="55"/>
      <c r="J1" s="55"/>
      <c r="K1" s="55"/>
      <c r="L1" s="55"/>
      <c r="M1" s="153"/>
      <c r="N1" s="153"/>
      <c r="O1" s="153"/>
      <c r="P1" s="153"/>
      <c r="Q1" s="153"/>
      <c r="R1" s="153"/>
      <c r="S1" s="153"/>
      <c r="T1" s="153"/>
    </row>
    <row r="2" spans="1:20">
      <c r="A2" s="148" t="s">
        <v>59</v>
      </c>
      <c r="B2" s="149"/>
      <c r="C2" s="149"/>
      <c r="D2" s="25">
        <v>43586</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33">
      <c r="A5" s="4">
        <v>1</v>
      </c>
      <c r="B5" s="17" t="s">
        <v>62</v>
      </c>
      <c r="C5" s="64" t="s">
        <v>120</v>
      </c>
      <c r="D5" s="18" t="s">
        <v>23</v>
      </c>
      <c r="E5" s="65" t="s">
        <v>121</v>
      </c>
      <c r="F5" s="18" t="s">
        <v>220</v>
      </c>
      <c r="G5" s="19">
        <v>31</v>
      </c>
      <c r="H5" s="19">
        <v>26</v>
      </c>
      <c r="I5" s="59">
        <f>SUM(G5:H5)</f>
        <v>57</v>
      </c>
      <c r="J5" s="72" t="s">
        <v>222</v>
      </c>
      <c r="K5" s="18" t="s">
        <v>223</v>
      </c>
      <c r="L5" s="18" t="s">
        <v>224</v>
      </c>
      <c r="M5" s="18">
        <v>9854745913</v>
      </c>
      <c r="N5" s="70" t="s">
        <v>225</v>
      </c>
      <c r="O5" s="68">
        <v>7399376153</v>
      </c>
      <c r="P5" s="24">
        <v>43587</v>
      </c>
      <c r="Q5" s="18" t="s">
        <v>94</v>
      </c>
      <c r="R5" s="18">
        <v>6</v>
      </c>
      <c r="S5" s="18" t="s">
        <v>90</v>
      </c>
      <c r="T5" s="48"/>
    </row>
    <row r="6" spans="1:20" ht="33">
      <c r="A6" s="4">
        <v>2</v>
      </c>
      <c r="B6" s="17" t="s">
        <v>63</v>
      </c>
      <c r="C6" s="64" t="s">
        <v>122</v>
      </c>
      <c r="D6" s="18" t="s">
        <v>23</v>
      </c>
      <c r="E6" s="65" t="s">
        <v>123</v>
      </c>
      <c r="F6" s="18" t="s">
        <v>221</v>
      </c>
      <c r="G6" s="19">
        <v>35</v>
      </c>
      <c r="H6" s="19">
        <v>41</v>
      </c>
      <c r="I6" s="59">
        <f t="shared" ref="I6:I69" si="0">SUM(G6:H6)</f>
        <v>76</v>
      </c>
      <c r="J6" s="72" t="s">
        <v>226</v>
      </c>
      <c r="K6" s="18" t="s">
        <v>227</v>
      </c>
      <c r="L6" s="18" t="s">
        <v>228</v>
      </c>
      <c r="M6" s="18">
        <v>9954704060</v>
      </c>
      <c r="N6" s="70" t="s">
        <v>229</v>
      </c>
      <c r="O6" s="68">
        <v>9678452368</v>
      </c>
      <c r="P6" s="24">
        <v>43587</v>
      </c>
      <c r="Q6" s="18" t="s">
        <v>94</v>
      </c>
      <c r="R6" s="18">
        <v>6</v>
      </c>
      <c r="S6" s="18" t="s">
        <v>90</v>
      </c>
      <c r="T6" s="48"/>
    </row>
    <row r="7" spans="1:20">
      <c r="A7" s="4">
        <v>3</v>
      </c>
      <c r="B7" s="17" t="s">
        <v>63</v>
      </c>
      <c r="C7" s="66" t="s">
        <v>124</v>
      </c>
      <c r="D7" s="18" t="s">
        <v>25</v>
      </c>
      <c r="E7" s="19">
        <v>32</v>
      </c>
      <c r="F7" s="18"/>
      <c r="G7" s="19">
        <v>28</v>
      </c>
      <c r="H7" s="19">
        <v>19</v>
      </c>
      <c r="I7" s="59">
        <f t="shared" si="0"/>
        <v>47</v>
      </c>
      <c r="J7" s="73" t="s">
        <v>230</v>
      </c>
      <c r="K7" s="18" t="s">
        <v>231</v>
      </c>
      <c r="L7" s="18" t="s">
        <v>232</v>
      </c>
      <c r="M7" s="18">
        <v>9954440805</v>
      </c>
      <c r="N7" s="70" t="s">
        <v>233</v>
      </c>
      <c r="O7" s="68">
        <v>9508733067</v>
      </c>
      <c r="P7" s="24">
        <v>43587</v>
      </c>
      <c r="Q7" s="18" t="s">
        <v>94</v>
      </c>
      <c r="R7" s="18">
        <v>5</v>
      </c>
      <c r="S7" s="18" t="s">
        <v>90</v>
      </c>
      <c r="T7" s="48"/>
    </row>
    <row r="8" spans="1:20">
      <c r="A8" s="4">
        <v>4</v>
      </c>
      <c r="B8" s="17" t="s">
        <v>63</v>
      </c>
      <c r="C8" s="66" t="s">
        <v>125</v>
      </c>
      <c r="D8" s="18" t="s">
        <v>25</v>
      </c>
      <c r="E8" s="19">
        <v>33</v>
      </c>
      <c r="F8" s="18"/>
      <c r="G8" s="19">
        <v>33</v>
      </c>
      <c r="H8" s="19">
        <v>29</v>
      </c>
      <c r="I8" s="59">
        <f t="shared" si="0"/>
        <v>62</v>
      </c>
      <c r="J8" s="73" t="s">
        <v>234</v>
      </c>
      <c r="K8" s="18" t="s">
        <v>235</v>
      </c>
      <c r="L8" s="18" t="s">
        <v>236</v>
      </c>
      <c r="M8" s="18">
        <v>8011690530</v>
      </c>
      <c r="N8" s="70" t="s">
        <v>237</v>
      </c>
      <c r="O8" s="68">
        <v>9577336030</v>
      </c>
      <c r="P8" s="24">
        <v>43588</v>
      </c>
      <c r="Q8" s="18" t="s">
        <v>95</v>
      </c>
      <c r="R8" s="18">
        <v>5</v>
      </c>
      <c r="S8" s="18" t="s">
        <v>90</v>
      </c>
      <c r="T8" s="48"/>
    </row>
    <row r="9" spans="1:20">
      <c r="A9" s="4">
        <v>5</v>
      </c>
      <c r="B9" s="17" t="s">
        <v>62</v>
      </c>
      <c r="C9" s="67" t="s">
        <v>126</v>
      </c>
      <c r="D9" s="18" t="s">
        <v>23</v>
      </c>
      <c r="E9" s="65" t="s">
        <v>127</v>
      </c>
      <c r="F9" s="18" t="s">
        <v>220</v>
      </c>
      <c r="G9" s="19">
        <v>51</v>
      </c>
      <c r="H9" s="19">
        <v>47</v>
      </c>
      <c r="I9" s="59">
        <f t="shared" si="0"/>
        <v>98</v>
      </c>
      <c r="J9" s="72" t="s">
        <v>238</v>
      </c>
      <c r="K9" s="18" t="s">
        <v>239</v>
      </c>
      <c r="L9" s="18" t="s">
        <v>240</v>
      </c>
      <c r="M9" s="18">
        <v>9957591571</v>
      </c>
      <c r="N9" s="70" t="s">
        <v>241</v>
      </c>
      <c r="O9" s="68">
        <v>9864228571</v>
      </c>
      <c r="P9" s="24">
        <v>43588</v>
      </c>
      <c r="Q9" s="18" t="s">
        <v>95</v>
      </c>
      <c r="R9" s="18">
        <v>5</v>
      </c>
      <c r="S9" s="18" t="s">
        <v>90</v>
      </c>
      <c r="T9" s="48"/>
    </row>
    <row r="10" spans="1:20">
      <c r="A10" s="4">
        <v>6</v>
      </c>
      <c r="B10" s="17" t="s">
        <v>62</v>
      </c>
      <c r="C10" s="66" t="s">
        <v>128</v>
      </c>
      <c r="D10" s="18" t="s">
        <v>25</v>
      </c>
      <c r="E10" s="19">
        <v>48</v>
      </c>
      <c r="F10" s="18"/>
      <c r="G10" s="19">
        <v>26</v>
      </c>
      <c r="H10" s="19">
        <v>24</v>
      </c>
      <c r="I10" s="59">
        <f t="shared" si="0"/>
        <v>50</v>
      </c>
      <c r="J10" s="73" t="s">
        <v>242</v>
      </c>
      <c r="K10" s="18" t="s">
        <v>227</v>
      </c>
      <c r="L10" s="18" t="s">
        <v>243</v>
      </c>
      <c r="M10" s="18">
        <v>9706720170</v>
      </c>
      <c r="N10" s="70" t="s">
        <v>244</v>
      </c>
      <c r="O10" s="68">
        <v>9707142096</v>
      </c>
      <c r="P10" s="24">
        <v>43588</v>
      </c>
      <c r="Q10" s="18" t="s">
        <v>95</v>
      </c>
      <c r="R10" s="18">
        <v>6</v>
      </c>
      <c r="S10" s="18" t="s">
        <v>90</v>
      </c>
      <c r="T10" s="48"/>
    </row>
    <row r="11" spans="1:20">
      <c r="A11" s="4">
        <v>7</v>
      </c>
      <c r="B11" s="17" t="s">
        <v>62</v>
      </c>
      <c r="C11" s="66" t="s">
        <v>129</v>
      </c>
      <c r="D11" s="18" t="s">
        <v>25</v>
      </c>
      <c r="E11" s="19">
        <v>49</v>
      </c>
      <c r="F11" s="18"/>
      <c r="G11" s="19">
        <v>26</v>
      </c>
      <c r="H11" s="19">
        <v>29</v>
      </c>
      <c r="I11" s="59">
        <f t="shared" si="0"/>
        <v>55</v>
      </c>
      <c r="J11" s="73" t="s">
        <v>245</v>
      </c>
      <c r="K11" s="18" t="s">
        <v>246</v>
      </c>
      <c r="L11" s="18" t="s">
        <v>247</v>
      </c>
      <c r="M11" s="18">
        <v>9678915456</v>
      </c>
      <c r="N11" s="70" t="s">
        <v>248</v>
      </c>
      <c r="O11" s="68">
        <v>9707493542</v>
      </c>
      <c r="P11" s="24">
        <v>43589</v>
      </c>
      <c r="Q11" s="18" t="s">
        <v>116</v>
      </c>
      <c r="R11" s="18">
        <v>6</v>
      </c>
      <c r="S11" s="18" t="s">
        <v>90</v>
      </c>
      <c r="T11" s="48"/>
    </row>
    <row r="12" spans="1:20">
      <c r="A12" s="4">
        <v>8</v>
      </c>
      <c r="B12" s="17" t="s">
        <v>63</v>
      </c>
      <c r="C12" s="64" t="s">
        <v>130</v>
      </c>
      <c r="D12" s="18" t="s">
        <v>23</v>
      </c>
      <c r="E12" s="65" t="s">
        <v>131</v>
      </c>
      <c r="F12" s="18" t="s">
        <v>114</v>
      </c>
      <c r="G12" s="19">
        <v>59</v>
      </c>
      <c r="H12" s="19">
        <v>45</v>
      </c>
      <c r="I12" s="59">
        <f t="shared" si="0"/>
        <v>104</v>
      </c>
      <c r="J12" s="72" t="s">
        <v>249</v>
      </c>
      <c r="K12" s="18" t="s">
        <v>239</v>
      </c>
      <c r="L12" s="18" t="s">
        <v>250</v>
      </c>
      <c r="M12" s="18">
        <v>9678157820</v>
      </c>
      <c r="N12" s="70" t="s">
        <v>251</v>
      </c>
      <c r="O12" s="68">
        <v>9864408185</v>
      </c>
      <c r="P12" s="24">
        <v>43589</v>
      </c>
      <c r="Q12" s="18" t="s">
        <v>116</v>
      </c>
      <c r="R12" s="18">
        <v>8</v>
      </c>
      <c r="S12" s="18" t="s">
        <v>90</v>
      </c>
      <c r="T12" s="48"/>
    </row>
    <row r="13" spans="1:20">
      <c r="A13" s="4">
        <v>9</v>
      </c>
      <c r="B13" s="17" t="s">
        <v>63</v>
      </c>
      <c r="C13" s="66" t="s">
        <v>132</v>
      </c>
      <c r="D13" s="18" t="s">
        <v>25</v>
      </c>
      <c r="E13" s="19">
        <v>83</v>
      </c>
      <c r="F13" s="18"/>
      <c r="G13" s="19">
        <v>29</v>
      </c>
      <c r="H13" s="19">
        <v>35</v>
      </c>
      <c r="I13" s="59">
        <f t="shared" si="0"/>
        <v>64</v>
      </c>
      <c r="J13" s="72" t="s">
        <v>252</v>
      </c>
      <c r="K13" s="18" t="s">
        <v>239</v>
      </c>
      <c r="L13" s="18" t="s">
        <v>253</v>
      </c>
      <c r="M13" s="18">
        <v>9508444235</v>
      </c>
      <c r="N13" s="70" t="s">
        <v>254</v>
      </c>
      <c r="O13" s="68">
        <v>9508328174</v>
      </c>
      <c r="P13" s="24">
        <v>43589</v>
      </c>
      <c r="Q13" s="18" t="s">
        <v>116</v>
      </c>
      <c r="R13" s="18">
        <v>9</v>
      </c>
      <c r="S13" s="18" t="s">
        <v>90</v>
      </c>
      <c r="T13" s="48"/>
    </row>
    <row r="14" spans="1:20">
      <c r="A14" s="4">
        <v>10</v>
      </c>
      <c r="B14" s="17" t="s">
        <v>63</v>
      </c>
      <c r="C14" s="66" t="s">
        <v>133</v>
      </c>
      <c r="D14" s="18" t="s">
        <v>25</v>
      </c>
      <c r="E14" s="19">
        <v>84</v>
      </c>
      <c r="F14" s="18"/>
      <c r="G14" s="19">
        <v>31</v>
      </c>
      <c r="H14" s="19">
        <v>28</v>
      </c>
      <c r="I14" s="59">
        <f t="shared" si="0"/>
        <v>59</v>
      </c>
      <c r="J14" s="72" t="s">
        <v>255</v>
      </c>
      <c r="K14" s="18" t="s">
        <v>256</v>
      </c>
      <c r="L14" s="18" t="s">
        <v>257</v>
      </c>
      <c r="M14" s="18">
        <v>9859069821</v>
      </c>
      <c r="N14" s="70" t="s">
        <v>258</v>
      </c>
      <c r="O14" s="68">
        <v>9613971229</v>
      </c>
      <c r="P14" s="24">
        <v>43591</v>
      </c>
      <c r="Q14" s="18" t="s">
        <v>91</v>
      </c>
      <c r="R14" s="18">
        <v>9</v>
      </c>
      <c r="S14" s="18" t="s">
        <v>90</v>
      </c>
      <c r="T14" s="48"/>
    </row>
    <row r="15" spans="1:20">
      <c r="A15" s="4">
        <v>11</v>
      </c>
      <c r="B15" s="17" t="s">
        <v>62</v>
      </c>
      <c r="C15" s="64" t="s">
        <v>134</v>
      </c>
      <c r="D15" s="18" t="s">
        <v>23</v>
      </c>
      <c r="E15" s="65" t="s">
        <v>135</v>
      </c>
      <c r="F15" s="18" t="s">
        <v>114</v>
      </c>
      <c r="G15" s="19">
        <v>58</v>
      </c>
      <c r="H15" s="19">
        <v>55</v>
      </c>
      <c r="I15" s="59">
        <f t="shared" si="0"/>
        <v>113</v>
      </c>
      <c r="J15" s="72" t="s">
        <v>259</v>
      </c>
      <c r="K15" s="18" t="s">
        <v>260</v>
      </c>
      <c r="L15" s="18" t="s">
        <v>261</v>
      </c>
      <c r="M15" s="18">
        <v>9707775176</v>
      </c>
      <c r="N15" s="70" t="s">
        <v>262</v>
      </c>
      <c r="O15" s="68">
        <v>8822531741</v>
      </c>
      <c r="P15" s="24">
        <v>43591</v>
      </c>
      <c r="Q15" s="18" t="s">
        <v>91</v>
      </c>
      <c r="R15" s="18">
        <v>5</v>
      </c>
      <c r="S15" s="18" t="s">
        <v>90</v>
      </c>
      <c r="T15" s="48"/>
    </row>
    <row r="16" spans="1:20">
      <c r="A16" s="4">
        <v>12</v>
      </c>
      <c r="B16" s="17" t="s">
        <v>62</v>
      </c>
      <c r="C16" s="66" t="s">
        <v>136</v>
      </c>
      <c r="D16" s="18" t="s">
        <v>25</v>
      </c>
      <c r="E16" s="19">
        <v>90</v>
      </c>
      <c r="F16" s="18"/>
      <c r="G16" s="19">
        <v>33</v>
      </c>
      <c r="H16" s="19">
        <v>34</v>
      </c>
      <c r="I16" s="59">
        <f t="shared" si="0"/>
        <v>67</v>
      </c>
      <c r="J16" s="72" t="s">
        <v>263</v>
      </c>
      <c r="K16" s="18" t="s">
        <v>260</v>
      </c>
      <c r="L16" s="18" t="s">
        <v>264</v>
      </c>
      <c r="M16" s="18">
        <v>9435862014</v>
      </c>
      <c r="N16" s="18" t="s">
        <v>265</v>
      </c>
      <c r="O16" s="18">
        <v>9954943954</v>
      </c>
      <c r="P16" s="24">
        <v>43591</v>
      </c>
      <c r="Q16" s="18" t="s">
        <v>91</v>
      </c>
      <c r="R16" s="18">
        <v>10</v>
      </c>
      <c r="S16" s="18" t="s">
        <v>90</v>
      </c>
      <c r="T16" s="48"/>
    </row>
    <row r="17" spans="1:20">
      <c r="A17" s="4">
        <v>13</v>
      </c>
      <c r="B17" s="17" t="s">
        <v>62</v>
      </c>
      <c r="C17" s="66" t="s">
        <v>137</v>
      </c>
      <c r="D17" s="18" t="s">
        <v>25</v>
      </c>
      <c r="E17" s="19">
        <v>91</v>
      </c>
      <c r="F17" s="18"/>
      <c r="G17" s="19">
        <v>37</v>
      </c>
      <c r="H17" s="19">
        <v>29</v>
      </c>
      <c r="I17" s="59">
        <f t="shared" si="0"/>
        <v>66</v>
      </c>
      <c r="J17" s="72" t="s">
        <v>263</v>
      </c>
      <c r="K17" s="18" t="s">
        <v>266</v>
      </c>
      <c r="L17" s="18" t="s">
        <v>267</v>
      </c>
      <c r="M17" s="18">
        <v>9854235322</v>
      </c>
      <c r="N17" s="70" t="s">
        <v>254</v>
      </c>
      <c r="O17" s="68">
        <v>9954522246</v>
      </c>
      <c r="P17" s="24">
        <v>43592</v>
      </c>
      <c r="Q17" s="18" t="s">
        <v>92</v>
      </c>
      <c r="R17" s="18">
        <v>10</v>
      </c>
      <c r="S17" s="18" t="s">
        <v>90</v>
      </c>
      <c r="T17" s="48"/>
    </row>
    <row r="18" spans="1:20">
      <c r="A18" s="4">
        <v>14</v>
      </c>
      <c r="B18" s="17" t="s">
        <v>63</v>
      </c>
      <c r="C18" s="64" t="s">
        <v>138</v>
      </c>
      <c r="D18" s="18" t="s">
        <v>23</v>
      </c>
      <c r="E18" s="65" t="s">
        <v>139</v>
      </c>
      <c r="F18" s="18" t="s">
        <v>114</v>
      </c>
      <c r="G18" s="19">
        <v>79</v>
      </c>
      <c r="H18" s="19">
        <v>55</v>
      </c>
      <c r="I18" s="59">
        <f t="shared" si="0"/>
        <v>134</v>
      </c>
      <c r="J18" s="72" t="s">
        <v>268</v>
      </c>
      <c r="K18" s="18" t="s">
        <v>256</v>
      </c>
      <c r="L18" s="18" t="s">
        <v>269</v>
      </c>
      <c r="M18" s="18">
        <v>9678822707</v>
      </c>
      <c r="N18" s="18" t="s">
        <v>270</v>
      </c>
      <c r="O18" s="18">
        <v>8011691929</v>
      </c>
      <c r="P18" s="24">
        <v>43592</v>
      </c>
      <c r="Q18" s="18" t="s">
        <v>92</v>
      </c>
      <c r="R18" s="18">
        <v>8</v>
      </c>
      <c r="S18" s="18" t="s">
        <v>90</v>
      </c>
      <c r="T18" s="48"/>
    </row>
    <row r="19" spans="1:20">
      <c r="A19" s="4">
        <v>15</v>
      </c>
      <c r="B19" s="17" t="s">
        <v>63</v>
      </c>
      <c r="C19" s="66" t="s">
        <v>140</v>
      </c>
      <c r="D19" s="18" t="s">
        <v>25</v>
      </c>
      <c r="E19" s="19">
        <v>97</v>
      </c>
      <c r="F19" s="18"/>
      <c r="G19" s="19">
        <v>18</v>
      </c>
      <c r="H19" s="19">
        <v>31</v>
      </c>
      <c r="I19" s="59">
        <f t="shared" si="0"/>
        <v>49</v>
      </c>
      <c r="J19" s="72" t="s">
        <v>271</v>
      </c>
      <c r="K19" s="18" t="s">
        <v>256</v>
      </c>
      <c r="L19" s="18" t="s">
        <v>272</v>
      </c>
      <c r="M19" s="18">
        <v>9864714177</v>
      </c>
      <c r="N19" s="18" t="s">
        <v>265</v>
      </c>
      <c r="O19" s="68">
        <v>9954488865</v>
      </c>
      <c r="P19" s="24">
        <v>43592</v>
      </c>
      <c r="Q19" s="18" t="s">
        <v>92</v>
      </c>
      <c r="R19" s="18">
        <v>8</v>
      </c>
      <c r="S19" s="18" t="s">
        <v>90</v>
      </c>
      <c r="T19" s="48"/>
    </row>
    <row r="20" spans="1:20" ht="33">
      <c r="A20" s="4">
        <v>16</v>
      </c>
      <c r="B20" s="17" t="s">
        <v>63</v>
      </c>
      <c r="C20" s="66" t="s">
        <v>141</v>
      </c>
      <c r="D20" s="18" t="s">
        <v>25</v>
      </c>
      <c r="E20" s="19">
        <v>98</v>
      </c>
      <c r="F20" s="18"/>
      <c r="G20" s="19">
        <v>31</v>
      </c>
      <c r="H20" s="19">
        <v>37</v>
      </c>
      <c r="I20" s="59">
        <f t="shared" si="0"/>
        <v>68</v>
      </c>
      <c r="J20" s="72" t="s">
        <v>273</v>
      </c>
      <c r="K20" s="18" t="s">
        <v>260</v>
      </c>
      <c r="L20" s="18" t="s">
        <v>274</v>
      </c>
      <c r="M20" s="18">
        <v>9577693671</v>
      </c>
      <c r="N20" s="18" t="s">
        <v>275</v>
      </c>
      <c r="O20" s="68">
        <v>9508734915</v>
      </c>
      <c r="P20" s="24">
        <v>43593</v>
      </c>
      <c r="Q20" s="18" t="s">
        <v>93</v>
      </c>
      <c r="R20" s="18">
        <v>8</v>
      </c>
      <c r="S20" s="18" t="s">
        <v>90</v>
      </c>
      <c r="T20" s="48"/>
    </row>
    <row r="21" spans="1:20" ht="33">
      <c r="A21" s="4">
        <v>17</v>
      </c>
      <c r="B21" s="17" t="s">
        <v>62</v>
      </c>
      <c r="C21" s="64" t="s">
        <v>142</v>
      </c>
      <c r="D21" s="18" t="s">
        <v>23</v>
      </c>
      <c r="E21" s="65" t="s">
        <v>143</v>
      </c>
      <c r="F21" s="18" t="s">
        <v>114</v>
      </c>
      <c r="G21" s="19">
        <v>61</v>
      </c>
      <c r="H21" s="19">
        <v>44</v>
      </c>
      <c r="I21" s="59">
        <f t="shared" si="0"/>
        <v>105</v>
      </c>
      <c r="J21" s="72" t="s">
        <v>276</v>
      </c>
      <c r="K21" s="18" t="s">
        <v>231</v>
      </c>
      <c r="L21" s="18" t="s">
        <v>277</v>
      </c>
      <c r="M21" s="18">
        <v>9577129206</v>
      </c>
      <c r="N21" s="70" t="s">
        <v>278</v>
      </c>
      <c r="O21" s="68">
        <v>8822531741</v>
      </c>
      <c r="P21" s="24">
        <v>43593</v>
      </c>
      <c r="Q21" s="18" t="s">
        <v>93</v>
      </c>
      <c r="R21" s="18">
        <v>7</v>
      </c>
      <c r="S21" s="18" t="s">
        <v>90</v>
      </c>
      <c r="T21" s="48"/>
    </row>
    <row r="22" spans="1:20" ht="33">
      <c r="A22" s="4">
        <v>18</v>
      </c>
      <c r="B22" s="17" t="s">
        <v>62</v>
      </c>
      <c r="C22" s="66" t="s">
        <v>144</v>
      </c>
      <c r="D22" s="18" t="s">
        <v>25</v>
      </c>
      <c r="E22" s="19">
        <v>148</v>
      </c>
      <c r="F22" s="18"/>
      <c r="G22" s="19">
        <v>26</v>
      </c>
      <c r="H22" s="19">
        <v>24</v>
      </c>
      <c r="I22" s="59">
        <f t="shared" si="0"/>
        <v>50</v>
      </c>
      <c r="J22" s="72" t="s">
        <v>279</v>
      </c>
      <c r="K22" s="18" t="s">
        <v>280</v>
      </c>
      <c r="L22" s="18" t="s">
        <v>281</v>
      </c>
      <c r="M22" s="18">
        <v>9678863200</v>
      </c>
      <c r="N22" s="70" t="s">
        <v>278</v>
      </c>
      <c r="O22" s="68">
        <v>96780915</v>
      </c>
      <c r="P22" s="24">
        <v>43593</v>
      </c>
      <c r="Q22" s="18" t="s">
        <v>93</v>
      </c>
      <c r="R22" s="18">
        <v>4</v>
      </c>
      <c r="S22" s="18" t="s">
        <v>90</v>
      </c>
      <c r="T22" s="48"/>
    </row>
    <row r="23" spans="1:20">
      <c r="A23" s="4">
        <v>19</v>
      </c>
      <c r="B23" s="17" t="s">
        <v>62</v>
      </c>
      <c r="C23" s="66" t="s">
        <v>145</v>
      </c>
      <c r="D23" s="18" t="s">
        <v>25</v>
      </c>
      <c r="E23" s="19">
        <v>149</v>
      </c>
      <c r="F23" s="18"/>
      <c r="G23" s="19">
        <v>28</v>
      </c>
      <c r="H23" s="19">
        <v>25</v>
      </c>
      <c r="I23" s="59">
        <f t="shared" si="0"/>
        <v>53</v>
      </c>
      <c r="J23" s="72" t="s">
        <v>282</v>
      </c>
      <c r="K23" s="18" t="s">
        <v>283</v>
      </c>
      <c r="L23" s="18" t="s">
        <v>284</v>
      </c>
      <c r="M23" s="18">
        <v>9864639026</v>
      </c>
      <c r="N23" s="70" t="s">
        <v>285</v>
      </c>
      <c r="O23" s="68">
        <v>9707564649</v>
      </c>
      <c r="P23" s="24">
        <v>43594</v>
      </c>
      <c r="Q23" s="18" t="s">
        <v>94</v>
      </c>
      <c r="R23" s="18">
        <v>5</v>
      </c>
      <c r="S23" s="18" t="s">
        <v>90</v>
      </c>
      <c r="T23" s="48"/>
    </row>
    <row r="24" spans="1:20">
      <c r="A24" s="4">
        <v>20</v>
      </c>
      <c r="B24" s="17" t="s">
        <v>63</v>
      </c>
      <c r="C24" s="64" t="s">
        <v>146</v>
      </c>
      <c r="D24" s="18" t="s">
        <v>23</v>
      </c>
      <c r="E24" s="65" t="s">
        <v>147</v>
      </c>
      <c r="F24" s="18" t="s">
        <v>114</v>
      </c>
      <c r="G24" s="19">
        <v>58</v>
      </c>
      <c r="H24" s="19">
        <v>49</v>
      </c>
      <c r="I24" s="59">
        <f t="shared" si="0"/>
        <v>107</v>
      </c>
      <c r="J24" s="72" t="s">
        <v>286</v>
      </c>
      <c r="K24" s="18" t="s">
        <v>287</v>
      </c>
      <c r="L24" s="18" t="s">
        <v>288</v>
      </c>
      <c r="M24" s="18">
        <v>9864935553</v>
      </c>
      <c r="N24" s="70" t="s">
        <v>289</v>
      </c>
      <c r="O24" s="68">
        <v>887629803</v>
      </c>
      <c r="P24" s="24">
        <v>43594</v>
      </c>
      <c r="Q24" s="18" t="s">
        <v>94</v>
      </c>
      <c r="R24" s="18">
        <v>7</v>
      </c>
      <c r="S24" s="18" t="s">
        <v>90</v>
      </c>
      <c r="T24" s="48"/>
    </row>
    <row r="25" spans="1:20">
      <c r="A25" s="4">
        <v>21</v>
      </c>
      <c r="B25" s="17" t="s">
        <v>63</v>
      </c>
      <c r="C25" s="68" t="s">
        <v>148</v>
      </c>
      <c r="D25" s="18" t="s">
        <v>25</v>
      </c>
      <c r="E25" s="19">
        <v>317</v>
      </c>
      <c r="F25" s="18"/>
      <c r="G25" s="19">
        <v>33</v>
      </c>
      <c r="H25" s="19">
        <v>29</v>
      </c>
      <c r="I25" s="59">
        <f t="shared" si="0"/>
        <v>62</v>
      </c>
      <c r="J25" s="72" t="s">
        <v>290</v>
      </c>
      <c r="K25" s="18" t="s">
        <v>231</v>
      </c>
      <c r="L25" s="18" t="s">
        <v>291</v>
      </c>
      <c r="M25" s="18">
        <v>9864920246</v>
      </c>
      <c r="N25" s="70" t="s">
        <v>292</v>
      </c>
      <c r="O25" s="68">
        <v>9954522246</v>
      </c>
      <c r="P25" s="24">
        <v>43594</v>
      </c>
      <c r="Q25" s="18" t="s">
        <v>94</v>
      </c>
      <c r="R25" s="18">
        <v>1</v>
      </c>
      <c r="S25" s="18" t="s">
        <v>90</v>
      </c>
      <c r="T25" s="48"/>
    </row>
    <row r="26" spans="1:20">
      <c r="A26" s="4">
        <v>22</v>
      </c>
      <c r="B26" s="17" t="s">
        <v>63</v>
      </c>
      <c r="C26" s="68" t="s">
        <v>149</v>
      </c>
      <c r="D26" s="18" t="s">
        <v>25</v>
      </c>
      <c r="E26" s="19">
        <v>321</v>
      </c>
      <c r="F26" s="18"/>
      <c r="G26" s="19">
        <v>32</v>
      </c>
      <c r="H26" s="19">
        <v>27</v>
      </c>
      <c r="I26" s="59">
        <f t="shared" si="0"/>
        <v>59</v>
      </c>
      <c r="J26" s="72" t="s">
        <v>293</v>
      </c>
      <c r="K26" s="18" t="s">
        <v>294</v>
      </c>
      <c r="L26" s="18" t="s">
        <v>295</v>
      </c>
      <c r="M26" s="18">
        <v>9864699120</v>
      </c>
      <c r="N26" s="70" t="s">
        <v>292</v>
      </c>
      <c r="O26" s="68">
        <v>9508875608</v>
      </c>
      <c r="P26" s="24">
        <v>43595</v>
      </c>
      <c r="Q26" s="18" t="s">
        <v>95</v>
      </c>
      <c r="R26" s="18">
        <v>1</v>
      </c>
      <c r="S26" s="18" t="s">
        <v>90</v>
      </c>
      <c r="T26" s="48"/>
    </row>
    <row r="27" spans="1:20">
      <c r="A27" s="4">
        <v>23</v>
      </c>
      <c r="B27" s="17" t="s">
        <v>62</v>
      </c>
      <c r="C27" s="64" t="s">
        <v>150</v>
      </c>
      <c r="D27" s="18" t="s">
        <v>23</v>
      </c>
      <c r="E27" s="65" t="s">
        <v>151</v>
      </c>
      <c r="F27" s="18" t="s">
        <v>114</v>
      </c>
      <c r="G27" s="19">
        <v>79</v>
      </c>
      <c r="H27" s="19">
        <v>53</v>
      </c>
      <c r="I27" s="59">
        <f t="shared" si="0"/>
        <v>132</v>
      </c>
      <c r="J27" s="72" t="s">
        <v>296</v>
      </c>
      <c r="K27" s="18" t="s">
        <v>294</v>
      </c>
      <c r="L27" s="18" t="s">
        <v>297</v>
      </c>
      <c r="M27" s="18">
        <v>9508639442</v>
      </c>
      <c r="N27" s="18" t="s">
        <v>265</v>
      </c>
      <c r="O27" s="68">
        <v>8822172774</v>
      </c>
      <c r="P27" s="24">
        <v>43595</v>
      </c>
      <c r="Q27" s="18" t="s">
        <v>95</v>
      </c>
      <c r="R27" s="18">
        <v>2</v>
      </c>
      <c r="S27" s="18" t="s">
        <v>90</v>
      </c>
      <c r="T27" s="48"/>
    </row>
    <row r="28" spans="1:20">
      <c r="A28" s="4">
        <v>24</v>
      </c>
      <c r="B28" s="17" t="s">
        <v>62</v>
      </c>
      <c r="C28" s="68" t="s">
        <v>152</v>
      </c>
      <c r="D28" s="18" t="s">
        <v>25</v>
      </c>
      <c r="E28" s="69">
        <v>330</v>
      </c>
      <c r="F28" s="18"/>
      <c r="G28" s="19">
        <v>31</v>
      </c>
      <c r="H28" s="19">
        <v>25</v>
      </c>
      <c r="I28" s="59">
        <f t="shared" si="0"/>
        <v>56</v>
      </c>
      <c r="J28" s="72" t="s">
        <v>298</v>
      </c>
      <c r="K28" s="18" t="s">
        <v>280</v>
      </c>
      <c r="L28" s="18" t="s">
        <v>299</v>
      </c>
      <c r="M28" s="18">
        <v>9864965654</v>
      </c>
      <c r="N28" s="70" t="s">
        <v>300</v>
      </c>
      <c r="O28" s="68">
        <v>8486204309</v>
      </c>
      <c r="P28" s="24">
        <v>43595</v>
      </c>
      <c r="Q28" s="18" t="s">
        <v>95</v>
      </c>
      <c r="R28" s="18">
        <v>4</v>
      </c>
      <c r="S28" s="18" t="s">
        <v>90</v>
      </c>
      <c r="T28" s="48"/>
    </row>
    <row r="29" spans="1:20">
      <c r="A29" s="4">
        <v>25</v>
      </c>
      <c r="B29" s="17" t="s">
        <v>62</v>
      </c>
      <c r="C29" s="68" t="s">
        <v>153</v>
      </c>
      <c r="D29" s="18" t="s">
        <v>25</v>
      </c>
      <c r="E29" s="19">
        <v>422</v>
      </c>
      <c r="F29" s="18"/>
      <c r="G29" s="19">
        <v>41</v>
      </c>
      <c r="H29" s="19">
        <v>20</v>
      </c>
      <c r="I29" s="59">
        <f t="shared" si="0"/>
        <v>61</v>
      </c>
      <c r="J29" s="72" t="s">
        <v>301</v>
      </c>
      <c r="K29" s="18" t="s">
        <v>294</v>
      </c>
      <c r="L29" s="18" t="s">
        <v>302</v>
      </c>
      <c r="M29" s="18">
        <v>9954569078</v>
      </c>
      <c r="N29" s="18" t="s">
        <v>303</v>
      </c>
      <c r="O29" s="18">
        <v>8751899712</v>
      </c>
      <c r="P29" s="24">
        <v>43596</v>
      </c>
      <c r="Q29" s="18" t="s">
        <v>116</v>
      </c>
      <c r="R29" s="18">
        <v>4</v>
      </c>
      <c r="S29" s="18" t="s">
        <v>90</v>
      </c>
      <c r="T29" s="48"/>
    </row>
    <row r="30" spans="1:20">
      <c r="A30" s="4">
        <v>26</v>
      </c>
      <c r="B30" s="17" t="s">
        <v>63</v>
      </c>
      <c r="C30" s="64" t="s">
        <v>154</v>
      </c>
      <c r="D30" s="18" t="s">
        <v>23</v>
      </c>
      <c r="E30" s="65" t="s">
        <v>155</v>
      </c>
      <c r="F30" s="18" t="s">
        <v>114</v>
      </c>
      <c r="G30" s="19">
        <v>28</v>
      </c>
      <c r="H30" s="19">
        <v>33</v>
      </c>
      <c r="I30" s="59">
        <f t="shared" si="0"/>
        <v>61</v>
      </c>
      <c r="J30" s="72" t="s">
        <v>304</v>
      </c>
      <c r="K30" s="18" t="s">
        <v>280</v>
      </c>
      <c r="L30" s="18" t="s">
        <v>305</v>
      </c>
      <c r="M30" s="18">
        <v>8486196669</v>
      </c>
      <c r="N30" s="70" t="s">
        <v>306</v>
      </c>
      <c r="O30" s="68">
        <v>9678534413</v>
      </c>
      <c r="P30" s="24">
        <v>43596</v>
      </c>
      <c r="Q30" s="18" t="s">
        <v>116</v>
      </c>
      <c r="R30" s="18">
        <v>9</v>
      </c>
      <c r="S30" s="18" t="s">
        <v>90</v>
      </c>
      <c r="T30" s="48"/>
    </row>
    <row r="31" spans="1:20">
      <c r="A31" s="4">
        <v>27</v>
      </c>
      <c r="B31" s="17" t="s">
        <v>63</v>
      </c>
      <c r="C31" s="64" t="s">
        <v>156</v>
      </c>
      <c r="D31" s="18" t="s">
        <v>23</v>
      </c>
      <c r="E31" s="65" t="s">
        <v>157</v>
      </c>
      <c r="F31" s="18" t="s">
        <v>114</v>
      </c>
      <c r="G31" s="19">
        <v>33</v>
      </c>
      <c r="H31" s="19">
        <v>36</v>
      </c>
      <c r="I31" s="59">
        <f t="shared" si="0"/>
        <v>69</v>
      </c>
      <c r="J31" s="72" t="s">
        <v>293</v>
      </c>
      <c r="K31" s="18" t="s">
        <v>239</v>
      </c>
      <c r="L31" s="18" t="s">
        <v>307</v>
      </c>
      <c r="M31" s="18">
        <v>9954643525</v>
      </c>
      <c r="N31" s="70" t="s">
        <v>308</v>
      </c>
      <c r="O31" s="68">
        <v>9577735332</v>
      </c>
      <c r="P31" s="24">
        <v>43596</v>
      </c>
      <c r="Q31" s="18" t="s">
        <v>116</v>
      </c>
      <c r="R31" s="18">
        <v>9</v>
      </c>
      <c r="S31" s="18" t="s">
        <v>90</v>
      </c>
      <c r="T31" s="48"/>
    </row>
    <row r="32" spans="1:20">
      <c r="A32" s="4">
        <v>28</v>
      </c>
      <c r="B32" s="17" t="s">
        <v>63</v>
      </c>
      <c r="C32" s="66" t="s">
        <v>158</v>
      </c>
      <c r="D32" s="18" t="s">
        <v>25</v>
      </c>
      <c r="E32" s="19">
        <v>73</v>
      </c>
      <c r="F32" s="18"/>
      <c r="G32" s="19">
        <v>31</v>
      </c>
      <c r="H32" s="19">
        <v>26</v>
      </c>
      <c r="I32" s="59">
        <f t="shared" si="0"/>
        <v>57</v>
      </c>
      <c r="J32" s="72" t="s">
        <v>309</v>
      </c>
      <c r="K32" s="18" t="s">
        <v>310</v>
      </c>
      <c r="L32" s="18" t="s">
        <v>311</v>
      </c>
      <c r="M32" s="18">
        <v>9864388459</v>
      </c>
      <c r="N32" s="70" t="s">
        <v>312</v>
      </c>
      <c r="O32" s="68">
        <v>9706532938</v>
      </c>
      <c r="P32" s="24">
        <v>43598</v>
      </c>
      <c r="Q32" s="18" t="s">
        <v>91</v>
      </c>
      <c r="R32" s="18">
        <v>11</v>
      </c>
      <c r="S32" s="18" t="s">
        <v>90</v>
      </c>
      <c r="T32" s="48"/>
    </row>
    <row r="33" spans="1:20">
      <c r="A33" s="4">
        <v>29</v>
      </c>
      <c r="B33" s="17" t="s">
        <v>62</v>
      </c>
      <c r="C33" s="66" t="s">
        <v>159</v>
      </c>
      <c r="D33" s="18" t="s">
        <v>25</v>
      </c>
      <c r="E33" s="19">
        <v>261</v>
      </c>
      <c r="F33" s="18"/>
      <c r="G33" s="19">
        <v>32</v>
      </c>
      <c r="H33" s="19">
        <v>27</v>
      </c>
      <c r="I33" s="59">
        <f t="shared" si="0"/>
        <v>59</v>
      </c>
      <c r="J33" s="72" t="s">
        <v>313</v>
      </c>
      <c r="K33" s="18" t="s">
        <v>235</v>
      </c>
      <c r="L33" s="18" t="s">
        <v>314</v>
      </c>
      <c r="M33" s="18">
        <v>8011691799</v>
      </c>
      <c r="N33" s="70" t="s">
        <v>244</v>
      </c>
      <c r="O33" s="68">
        <v>9707384159</v>
      </c>
      <c r="P33" s="24">
        <v>43598</v>
      </c>
      <c r="Q33" s="18" t="s">
        <v>91</v>
      </c>
      <c r="R33" s="18">
        <v>11</v>
      </c>
      <c r="S33" s="18" t="s">
        <v>90</v>
      </c>
      <c r="T33" s="48"/>
    </row>
    <row r="34" spans="1:20">
      <c r="A34" s="4">
        <v>30</v>
      </c>
      <c r="B34" s="17" t="s">
        <v>62</v>
      </c>
      <c r="C34" s="67" t="s">
        <v>160</v>
      </c>
      <c r="D34" s="18" t="s">
        <v>23</v>
      </c>
      <c r="E34" s="65" t="s">
        <v>161</v>
      </c>
      <c r="F34" s="18" t="s">
        <v>220</v>
      </c>
      <c r="G34" s="19">
        <v>61</v>
      </c>
      <c r="H34" s="19">
        <v>52</v>
      </c>
      <c r="I34" s="59">
        <f t="shared" si="0"/>
        <v>113</v>
      </c>
      <c r="J34" s="72" t="s">
        <v>315</v>
      </c>
      <c r="K34" s="18" t="s">
        <v>294</v>
      </c>
      <c r="L34" s="18" t="s">
        <v>316</v>
      </c>
      <c r="M34" s="18">
        <v>9901453213</v>
      </c>
      <c r="N34" s="70" t="s">
        <v>317</v>
      </c>
      <c r="O34" s="68">
        <v>7396671699</v>
      </c>
      <c r="P34" s="24">
        <v>43598</v>
      </c>
      <c r="Q34" s="18" t="s">
        <v>91</v>
      </c>
      <c r="R34" s="18">
        <v>8</v>
      </c>
      <c r="S34" s="18" t="s">
        <v>90</v>
      </c>
      <c r="T34" s="48"/>
    </row>
    <row r="35" spans="1:20">
      <c r="A35" s="4">
        <v>31</v>
      </c>
      <c r="B35" s="17" t="s">
        <v>62</v>
      </c>
      <c r="C35" s="68" t="s">
        <v>162</v>
      </c>
      <c r="D35" s="18" t="s">
        <v>25</v>
      </c>
      <c r="E35" s="19">
        <v>285</v>
      </c>
      <c r="F35" s="18"/>
      <c r="G35" s="19">
        <v>32</v>
      </c>
      <c r="H35" s="19">
        <v>29</v>
      </c>
      <c r="I35" s="59">
        <f t="shared" si="0"/>
        <v>61</v>
      </c>
      <c r="J35" s="73" t="s">
        <v>318</v>
      </c>
      <c r="K35" s="18" t="s">
        <v>319</v>
      </c>
      <c r="L35" s="18" t="s">
        <v>320</v>
      </c>
      <c r="M35" s="18">
        <v>8822130175</v>
      </c>
      <c r="N35" s="70" t="s">
        <v>321</v>
      </c>
      <c r="O35" s="68">
        <v>8822058720</v>
      </c>
      <c r="P35" s="24">
        <v>43599</v>
      </c>
      <c r="Q35" s="18" t="s">
        <v>92</v>
      </c>
      <c r="R35" s="18">
        <v>7</v>
      </c>
      <c r="S35" s="18" t="s">
        <v>90</v>
      </c>
      <c r="T35" s="48"/>
    </row>
    <row r="36" spans="1:20">
      <c r="A36" s="4">
        <v>32</v>
      </c>
      <c r="B36" s="17" t="s">
        <v>63</v>
      </c>
      <c r="C36" s="68" t="s">
        <v>163</v>
      </c>
      <c r="D36" s="18" t="s">
        <v>25</v>
      </c>
      <c r="E36" s="19">
        <v>286</v>
      </c>
      <c r="F36" s="18"/>
      <c r="G36" s="19">
        <v>26</v>
      </c>
      <c r="H36" s="19">
        <v>25</v>
      </c>
      <c r="I36" s="59">
        <f t="shared" si="0"/>
        <v>51</v>
      </c>
      <c r="J36" s="73" t="s">
        <v>322</v>
      </c>
      <c r="K36" s="18" t="s">
        <v>266</v>
      </c>
      <c r="L36" s="18" t="s">
        <v>323</v>
      </c>
      <c r="M36" s="18">
        <v>9613030434</v>
      </c>
      <c r="N36" s="70" t="s">
        <v>324</v>
      </c>
      <c r="O36" s="68">
        <v>8486934710</v>
      </c>
      <c r="P36" s="24">
        <v>43599</v>
      </c>
      <c r="Q36" s="18" t="s">
        <v>92</v>
      </c>
      <c r="R36" s="18">
        <v>7</v>
      </c>
      <c r="S36" s="18" t="s">
        <v>90</v>
      </c>
      <c r="T36" s="18"/>
    </row>
    <row r="37" spans="1:20">
      <c r="A37" s="4">
        <v>33</v>
      </c>
      <c r="B37" s="17" t="s">
        <v>63</v>
      </c>
      <c r="C37" s="64" t="s">
        <v>164</v>
      </c>
      <c r="D37" s="18" t="s">
        <v>23</v>
      </c>
      <c r="E37" s="65" t="s">
        <v>165</v>
      </c>
      <c r="F37" s="18" t="s">
        <v>114</v>
      </c>
      <c r="G37" s="19">
        <v>58</v>
      </c>
      <c r="H37" s="19">
        <v>49</v>
      </c>
      <c r="I37" s="59">
        <f t="shared" si="0"/>
        <v>107</v>
      </c>
      <c r="J37" s="72" t="s">
        <v>325</v>
      </c>
      <c r="K37" s="18" t="s">
        <v>231</v>
      </c>
      <c r="L37" s="18" t="s">
        <v>326</v>
      </c>
      <c r="M37" s="18">
        <v>9401453204</v>
      </c>
      <c r="N37" s="18" t="s">
        <v>303</v>
      </c>
      <c r="O37" s="18">
        <v>8751899712</v>
      </c>
      <c r="P37" s="24">
        <v>43599</v>
      </c>
      <c r="Q37" s="18" t="s">
        <v>92</v>
      </c>
      <c r="R37" s="18">
        <v>11</v>
      </c>
      <c r="S37" s="18" t="s">
        <v>90</v>
      </c>
      <c r="T37" s="18"/>
    </row>
    <row r="38" spans="1:20" ht="33">
      <c r="A38" s="4">
        <v>34</v>
      </c>
      <c r="B38" s="17" t="s">
        <v>63</v>
      </c>
      <c r="C38" s="68" t="s">
        <v>166</v>
      </c>
      <c r="D38" s="18" t="s">
        <v>25</v>
      </c>
      <c r="E38" s="19">
        <v>281</v>
      </c>
      <c r="F38" s="18"/>
      <c r="G38" s="19">
        <v>26</v>
      </c>
      <c r="H38" s="19">
        <v>22</v>
      </c>
      <c r="I38" s="59">
        <f t="shared" si="0"/>
        <v>48</v>
      </c>
      <c r="J38" s="73" t="s">
        <v>327</v>
      </c>
      <c r="K38" s="18" t="s">
        <v>328</v>
      </c>
      <c r="L38" s="18" t="s">
        <v>329</v>
      </c>
      <c r="M38" s="18">
        <v>9401453209</v>
      </c>
      <c r="N38" s="70" t="s">
        <v>330</v>
      </c>
      <c r="O38" s="68">
        <v>9877946031</v>
      </c>
      <c r="P38" s="24">
        <v>43600</v>
      </c>
      <c r="Q38" s="18" t="s">
        <v>93</v>
      </c>
      <c r="R38" s="18">
        <v>8</v>
      </c>
      <c r="S38" s="18" t="s">
        <v>90</v>
      </c>
      <c r="T38" s="18"/>
    </row>
    <row r="39" spans="1:20" ht="33">
      <c r="A39" s="4">
        <v>35</v>
      </c>
      <c r="B39" s="17" t="s">
        <v>62</v>
      </c>
      <c r="C39" s="68" t="s">
        <v>167</v>
      </c>
      <c r="D39" s="18" t="s">
        <v>25</v>
      </c>
      <c r="E39" s="19">
        <v>282</v>
      </c>
      <c r="F39" s="18"/>
      <c r="G39" s="19">
        <v>34</v>
      </c>
      <c r="H39" s="19">
        <v>29</v>
      </c>
      <c r="I39" s="59">
        <f t="shared" si="0"/>
        <v>63</v>
      </c>
      <c r="J39" s="73" t="s">
        <v>331</v>
      </c>
      <c r="K39" s="18" t="s">
        <v>332</v>
      </c>
      <c r="L39" s="18" t="s">
        <v>333</v>
      </c>
      <c r="M39" s="18">
        <v>9859607646</v>
      </c>
      <c r="N39" s="70" t="s">
        <v>334</v>
      </c>
      <c r="O39" s="68">
        <v>8876324914</v>
      </c>
      <c r="P39" s="24">
        <v>43600</v>
      </c>
      <c r="Q39" s="18" t="s">
        <v>93</v>
      </c>
      <c r="R39" s="18">
        <v>8</v>
      </c>
      <c r="S39" s="18" t="s">
        <v>90</v>
      </c>
      <c r="T39" s="18"/>
    </row>
    <row r="40" spans="1:20" ht="33">
      <c r="A40" s="4">
        <v>36</v>
      </c>
      <c r="B40" s="17" t="s">
        <v>62</v>
      </c>
      <c r="C40" s="67" t="s">
        <v>168</v>
      </c>
      <c r="D40" s="18" t="s">
        <v>23</v>
      </c>
      <c r="E40" s="65" t="s">
        <v>169</v>
      </c>
      <c r="F40" s="18" t="s">
        <v>220</v>
      </c>
      <c r="G40" s="19">
        <v>69</v>
      </c>
      <c r="H40" s="19">
        <v>65</v>
      </c>
      <c r="I40" s="59">
        <f t="shared" si="0"/>
        <v>134</v>
      </c>
      <c r="J40" s="72" t="s">
        <v>335</v>
      </c>
      <c r="K40" s="18"/>
      <c r="L40" s="18" t="s">
        <v>336</v>
      </c>
      <c r="M40" s="18">
        <v>8254896461</v>
      </c>
      <c r="N40" s="18" t="s">
        <v>303</v>
      </c>
      <c r="O40" s="68">
        <v>9678699878</v>
      </c>
      <c r="P40" s="24">
        <v>43600</v>
      </c>
      <c r="Q40" s="18" t="s">
        <v>93</v>
      </c>
      <c r="R40" s="18">
        <v>13</v>
      </c>
      <c r="S40" s="18" t="s">
        <v>90</v>
      </c>
      <c r="T40" s="18"/>
    </row>
    <row r="41" spans="1:20">
      <c r="A41" s="4">
        <v>37</v>
      </c>
      <c r="B41" s="17" t="s">
        <v>62</v>
      </c>
      <c r="C41" s="68" t="s">
        <v>170</v>
      </c>
      <c r="D41" s="18" t="s">
        <v>25</v>
      </c>
      <c r="E41" s="19">
        <v>318</v>
      </c>
      <c r="F41" s="18"/>
      <c r="G41" s="19">
        <v>24</v>
      </c>
      <c r="H41" s="19">
        <v>22</v>
      </c>
      <c r="I41" s="59">
        <f t="shared" si="0"/>
        <v>46</v>
      </c>
      <c r="J41" s="72" t="s">
        <v>337</v>
      </c>
      <c r="K41" s="18" t="s">
        <v>231</v>
      </c>
      <c r="L41" s="18" t="s">
        <v>338</v>
      </c>
      <c r="M41" s="18"/>
      <c r="N41" s="70" t="s">
        <v>339</v>
      </c>
      <c r="O41" s="68">
        <v>9706906622</v>
      </c>
      <c r="P41" s="24">
        <v>43601</v>
      </c>
      <c r="Q41" s="18" t="s">
        <v>94</v>
      </c>
      <c r="R41" s="18">
        <v>4</v>
      </c>
      <c r="S41" s="18" t="s">
        <v>90</v>
      </c>
      <c r="T41" s="18"/>
    </row>
    <row r="42" spans="1:20">
      <c r="A42" s="4">
        <v>38</v>
      </c>
      <c r="B42" s="17" t="s">
        <v>63</v>
      </c>
      <c r="C42" s="70" t="s">
        <v>171</v>
      </c>
      <c r="D42" s="18" t="s">
        <v>25</v>
      </c>
      <c r="E42" s="19">
        <v>324</v>
      </c>
      <c r="F42" s="18"/>
      <c r="G42" s="19">
        <v>32</v>
      </c>
      <c r="H42" s="19">
        <v>29</v>
      </c>
      <c r="I42" s="59">
        <f t="shared" si="0"/>
        <v>61</v>
      </c>
      <c r="J42" s="72" t="s">
        <v>340</v>
      </c>
      <c r="K42" s="18" t="s">
        <v>231</v>
      </c>
      <c r="L42" s="18" t="s">
        <v>341</v>
      </c>
      <c r="M42" s="18">
        <v>9706347270</v>
      </c>
      <c r="N42" s="70" t="s">
        <v>342</v>
      </c>
      <c r="O42" s="68">
        <v>9859228025</v>
      </c>
      <c r="P42" s="24">
        <v>43601</v>
      </c>
      <c r="Q42" s="18" t="s">
        <v>94</v>
      </c>
      <c r="R42" s="18">
        <v>4</v>
      </c>
      <c r="S42" s="18" t="s">
        <v>90</v>
      </c>
      <c r="T42" s="18"/>
    </row>
    <row r="43" spans="1:20">
      <c r="A43" s="4">
        <v>39</v>
      </c>
      <c r="B43" s="17" t="s">
        <v>63</v>
      </c>
      <c r="C43" s="67" t="s">
        <v>172</v>
      </c>
      <c r="D43" s="18" t="s">
        <v>23</v>
      </c>
      <c r="E43" s="65" t="s">
        <v>173</v>
      </c>
      <c r="F43" s="18" t="s">
        <v>220</v>
      </c>
      <c r="G43" s="19">
        <v>0</v>
      </c>
      <c r="H43" s="19">
        <v>109</v>
      </c>
      <c r="I43" s="59">
        <f t="shared" si="0"/>
        <v>109</v>
      </c>
      <c r="J43" s="72" t="s">
        <v>343</v>
      </c>
      <c r="K43" s="18" t="s">
        <v>223</v>
      </c>
      <c r="L43" s="18" t="s">
        <v>344</v>
      </c>
      <c r="M43" s="18">
        <v>9864528870</v>
      </c>
      <c r="N43" s="18" t="s">
        <v>345</v>
      </c>
      <c r="O43" s="68">
        <v>9954943954</v>
      </c>
      <c r="P43" s="24">
        <v>43601</v>
      </c>
      <c r="Q43" s="18" t="s">
        <v>94</v>
      </c>
      <c r="R43" s="18">
        <v>10</v>
      </c>
      <c r="S43" s="18" t="s">
        <v>90</v>
      </c>
      <c r="T43" s="18"/>
    </row>
    <row r="44" spans="1:20" ht="33">
      <c r="A44" s="4">
        <v>40</v>
      </c>
      <c r="B44" s="17" t="s">
        <v>63</v>
      </c>
      <c r="C44" s="68" t="s">
        <v>174</v>
      </c>
      <c r="D44" s="18" t="s">
        <v>25</v>
      </c>
      <c r="E44" s="19">
        <v>327</v>
      </c>
      <c r="F44" s="18"/>
      <c r="G44" s="19">
        <v>31</v>
      </c>
      <c r="H44" s="19">
        <v>27</v>
      </c>
      <c r="I44" s="59">
        <f t="shared" si="0"/>
        <v>58</v>
      </c>
      <c r="J44" s="72" t="s">
        <v>346</v>
      </c>
      <c r="K44" s="18" t="s">
        <v>227</v>
      </c>
      <c r="L44" s="18" t="s">
        <v>228</v>
      </c>
      <c r="M44" s="18">
        <v>7399125559</v>
      </c>
      <c r="N44" s="70" t="s">
        <v>347</v>
      </c>
      <c r="O44" s="68">
        <v>8751899712</v>
      </c>
      <c r="P44" s="24">
        <v>43602</v>
      </c>
      <c r="Q44" s="18" t="s">
        <v>95</v>
      </c>
      <c r="R44" s="18">
        <v>1</v>
      </c>
      <c r="S44" s="18" t="s">
        <v>90</v>
      </c>
      <c r="T44" s="18"/>
    </row>
    <row r="45" spans="1:20" ht="33">
      <c r="A45" s="4">
        <v>41</v>
      </c>
      <c r="B45" s="17" t="s">
        <v>62</v>
      </c>
      <c r="C45" s="68" t="s">
        <v>175</v>
      </c>
      <c r="D45" s="18" t="s">
        <v>25</v>
      </c>
      <c r="E45" s="19">
        <v>328</v>
      </c>
      <c r="F45" s="18"/>
      <c r="G45" s="19">
        <v>32</v>
      </c>
      <c r="H45" s="19">
        <v>31</v>
      </c>
      <c r="I45" s="59">
        <f t="shared" si="0"/>
        <v>63</v>
      </c>
      <c r="J45" s="72" t="s">
        <v>348</v>
      </c>
      <c r="K45" s="18" t="s">
        <v>231</v>
      </c>
      <c r="L45" s="18" t="s">
        <v>349</v>
      </c>
      <c r="M45" s="18">
        <v>9864475092</v>
      </c>
      <c r="N45" s="70" t="s">
        <v>289</v>
      </c>
      <c r="O45" s="68">
        <v>9508148872</v>
      </c>
      <c r="P45" s="24">
        <v>43602</v>
      </c>
      <c r="Q45" s="18" t="s">
        <v>95</v>
      </c>
      <c r="R45" s="18">
        <v>1</v>
      </c>
      <c r="S45" s="18" t="s">
        <v>90</v>
      </c>
      <c r="T45" s="18"/>
    </row>
    <row r="46" spans="1:20">
      <c r="A46" s="4">
        <v>42</v>
      </c>
      <c r="B46" s="17" t="s">
        <v>62</v>
      </c>
      <c r="C46" s="71" t="s">
        <v>176</v>
      </c>
      <c r="D46" s="18" t="s">
        <v>23</v>
      </c>
      <c r="E46" s="65" t="s">
        <v>177</v>
      </c>
      <c r="F46" s="18" t="s">
        <v>114</v>
      </c>
      <c r="G46" s="19">
        <v>59</v>
      </c>
      <c r="H46" s="19">
        <v>49</v>
      </c>
      <c r="I46" s="59">
        <f t="shared" si="0"/>
        <v>108</v>
      </c>
      <c r="J46" s="72" t="s">
        <v>350</v>
      </c>
      <c r="K46" s="18" t="s">
        <v>283</v>
      </c>
      <c r="L46" s="18" t="s">
        <v>351</v>
      </c>
      <c r="M46" s="18">
        <v>9957091691</v>
      </c>
      <c r="N46" s="18" t="s">
        <v>345</v>
      </c>
      <c r="O46" s="68">
        <v>9508835623</v>
      </c>
      <c r="P46" s="24">
        <v>43602</v>
      </c>
      <c r="Q46" s="18" t="s">
        <v>95</v>
      </c>
      <c r="R46" s="18">
        <v>9</v>
      </c>
      <c r="S46" s="18" t="s">
        <v>90</v>
      </c>
      <c r="T46" s="18"/>
    </row>
    <row r="47" spans="1:20">
      <c r="A47" s="4">
        <v>43</v>
      </c>
      <c r="B47" s="17" t="s">
        <v>62</v>
      </c>
      <c r="C47" s="68" t="s">
        <v>178</v>
      </c>
      <c r="D47" s="18" t="s">
        <v>25</v>
      </c>
      <c r="E47" s="19">
        <v>338</v>
      </c>
      <c r="F47" s="18"/>
      <c r="G47" s="19">
        <v>28</v>
      </c>
      <c r="H47" s="19">
        <v>29</v>
      </c>
      <c r="I47" s="59">
        <f t="shared" si="0"/>
        <v>57</v>
      </c>
      <c r="J47" s="72" t="s">
        <v>352</v>
      </c>
      <c r="K47" s="18" t="s">
        <v>287</v>
      </c>
      <c r="L47" s="18" t="s">
        <v>353</v>
      </c>
      <c r="M47" s="18">
        <v>9864915525</v>
      </c>
      <c r="N47" s="18" t="s">
        <v>275</v>
      </c>
      <c r="O47" s="68">
        <v>9707683902</v>
      </c>
      <c r="P47" s="24">
        <v>43605</v>
      </c>
      <c r="Q47" s="18" t="s">
        <v>91</v>
      </c>
      <c r="R47" s="18">
        <v>6</v>
      </c>
      <c r="S47" s="18" t="s">
        <v>90</v>
      </c>
      <c r="T47" s="18"/>
    </row>
    <row r="48" spans="1:20">
      <c r="A48" s="4">
        <v>44</v>
      </c>
      <c r="B48" s="17" t="s">
        <v>63</v>
      </c>
      <c r="C48" s="68" t="s">
        <v>179</v>
      </c>
      <c r="D48" s="18" t="s">
        <v>25</v>
      </c>
      <c r="E48" s="19">
        <v>339</v>
      </c>
      <c r="F48" s="18"/>
      <c r="G48" s="19">
        <v>24</v>
      </c>
      <c r="H48" s="19">
        <v>27</v>
      </c>
      <c r="I48" s="59">
        <f t="shared" si="0"/>
        <v>51</v>
      </c>
      <c r="J48" s="72" t="s">
        <v>354</v>
      </c>
      <c r="K48" s="18" t="s">
        <v>231</v>
      </c>
      <c r="L48" s="18" t="s">
        <v>355</v>
      </c>
      <c r="M48" s="18">
        <v>9859469463</v>
      </c>
      <c r="N48" s="70" t="s">
        <v>278</v>
      </c>
      <c r="O48" s="68">
        <v>9877946031</v>
      </c>
      <c r="P48" s="24">
        <v>43605</v>
      </c>
      <c r="Q48" s="18" t="s">
        <v>91</v>
      </c>
      <c r="R48" s="18">
        <v>6</v>
      </c>
      <c r="S48" s="18" t="s">
        <v>90</v>
      </c>
      <c r="T48" s="18"/>
    </row>
    <row r="49" spans="1:20">
      <c r="A49" s="4">
        <v>45</v>
      </c>
      <c r="B49" s="17" t="s">
        <v>63</v>
      </c>
      <c r="C49" s="64" t="s">
        <v>180</v>
      </c>
      <c r="D49" s="18" t="s">
        <v>23</v>
      </c>
      <c r="E49" s="65" t="s">
        <v>181</v>
      </c>
      <c r="F49" s="18" t="s">
        <v>114</v>
      </c>
      <c r="G49" s="19">
        <v>62</v>
      </c>
      <c r="H49" s="19">
        <v>56</v>
      </c>
      <c r="I49" s="59">
        <f t="shared" si="0"/>
        <v>118</v>
      </c>
      <c r="J49" s="72" t="s">
        <v>356</v>
      </c>
      <c r="K49" s="18" t="s">
        <v>294</v>
      </c>
      <c r="L49" s="18" t="s">
        <v>357</v>
      </c>
      <c r="M49" s="18">
        <v>8751963255</v>
      </c>
      <c r="N49" s="70" t="s">
        <v>278</v>
      </c>
      <c r="O49" s="68">
        <v>8876324914</v>
      </c>
      <c r="P49" s="24">
        <v>43605</v>
      </c>
      <c r="Q49" s="18" t="s">
        <v>91</v>
      </c>
      <c r="R49" s="18">
        <v>10</v>
      </c>
      <c r="S49" s="18" t="s">
        <v>90</v>
      </c>
      <c r="T49" s="18"/>
    </row>
    <row r="50" spans="1:20" ht="33">
      <c r="A50" s="4">
        <v>46</v>
      </c>
      <c r="B50" s="17" t="s">
        <v>63</v>
      </c>
      <c r="C50" s="68" t="s">
        <v>182</v>
      </c>
      <c r="D50" s="18" t="s">
        <v>25</v>
      </c>
      <c r="E50" s="19">
        <v>367</v>
      </c>
      <c r="F50" s="18"/>
      <c r="G50" s="19">
        <v>23</v>
      </c>
      <c r="H50" s="19">
        <v>26</v>
      </c>
      <c r="I50" s="59">
        <f t="shared" si="0"/>
        <v>49</v>
      </c>
      <c r="J50" s="73" t="s">
        <v>358</v>
      </c>
      <c r="K50" s="18" t="s">
        <v>294</v>
      </c>
      <c r="L50" s="18" t="s">
        <v>359</v>
      </c>
      <c r="M50" s="18">
        <v>9957545591</v>
      </c>
      <c r="N50" s="70" t="s">
        <v>285</v>
      </c>
      <c r="O50" s="68">
        <v>9678699878</v>
      </c>
      <c r="P50" s="24">
        <v>43606</v>
      </c>
      <c r="Q50" s="18" t="s">
        <v>92</v>
      </c>
      <c r="R50" s="18">
        <v>10</v>
      </c>
      <c r="S50" s="18" t="s">
        <v>90</v>
      </c>
      <c r="T50" s="18"/>
    </row>
    <row r="51" spans="1:20">
      <c r="A51" s="4">
        <v>47</v>
      </c>
      <c r="B51" s="17" t="s">
        <v>62</v>
      </c>
      <c r="C51" s="68" t="s">
        <v>183</v>
      </c>
      <c r="D51" s="18" t="s">
        <v>25</v>
      </c>
      <c r="E51" s="19">
        <v>369</v>
      </c>
      <c r="F51" s="18"/>
      <c r="G51" s="19">
        <v>35</v>
      </c>
      <c r="H51" s="19">
        <v>29</v>
      </c>
      <c r="I51" s="59">
        <f t="shared" si="0"/>
        <v>64</v>
      </c>
      <c r="J51" s="73" t="s">
        <v>327</v>
      </c>
      <c r="K51" s="18" t="s">
        <v>280</v>
      </c>
      <c r="L51" s="18" t="s">
        <v>360</v>
      </c>
      <c r="M51" s="18">
        <v>8877838482</v>
      </c>
      <c r="N51" s="70" t="s">
        <v>289</v>
      </c>
      <c r="O51" s="68">
        <v>9706906622</v>
      </c>
      <c r="P51" s="24">
        <v>43606</v>
      </c>
      <c r="Q51" s="18" t="s">
        <v>92</v>
      </c>
      <c r="R51" s="18">
        <v>10</v>
      </c>
      <c r="S51" s="18" t="s">
        <v>90</v>
      </c>
      <c r="T51" s="18"/>
    </row>
    <row r="52" spans="1:20" ht="33">
      <c r="A52" s="4">
        <v>48</v>
      </c>
      <c r="B52" s="17" t="s">
        <v>62</v>
      </c>
      <c r="C52" s="64" t="s">
        <v>184</v>
      </c>
      <c r="D52" s="18" t="s">
        <v>23</v>
      </c>
      <c r="E52" s="65" t="s">
        <v>185</v>
      </c>
      <c r="F52" s="18" t="s">
        <v>114</v>
      </c>
      <c r="G52" s="19">
        <v>49</v>
      </c>
      <c r="H52" s="19">
        <v>58</v>
      </c>
      <c r="I52" s="59">
        <f t="shared" si="0"/>
        <v>107</v>
      </c>
      <c r="J52" s="72" t="s">
        <v>361</v>
      </c>
      <c r="K52" s="18" t="s">
        <v>294</v>
      </c>
      <c r="L52" s="18" t="s">
        <v>362</v>
      </c>
      <c r="M52" s="18">
        <v>9859400083</v>
      </c>
      <c r="N52" s="70" t="s">
        <v>292</v>
      </c>
      <c r="O52" s="68">
        <v>9859228025</v>
      </c>
      <c r="P52" s="24">
        <v>43606</v>
      </c>
      <c r="Q52" s="18" t="s">
        <v>92</v>
      </c>
      <c r="R52" s="18">
        <v>11</v>
      </c>
      <c r="S52" s="18" t="s">
        <v>90</v>
      </c>
      <c r="T52" s="18"/>
    </row>
    <row r="53" spans="1:20" ht="33">
      <c r="A53" s="4">
        <v>49</v>
      </c>
      <c r="B53" s="17" t="s">
        <v>62</v>
      </c>
      <c r="C53" s="68" t="s">
        <v>186</v>
      </c>
      <c r="D53" s="18" t="s">
        <v>25</v>
      </c>
      <c r="E53" s="19">
        <v>371</v>
      </c>
      <c r="F53" s="18"/>
      <c r="G53" s="19">
        <v>25</v>
      </c>
      <c r="H53" s="19">
        <v>21</v>
      </c>
      <c r="I53" s="59">
        <f t="shared" si="0"/>
        <v>46</v>
      </c>
      <c r="J53" s="73" t="s">
        <v>363</v>
      </c>
      <c r="K53" s="18" t="s">
        <v>280</v>
      </c>
      <c r="L53" s="18" t="s">
        <v>364</v>
      </c>
      <c r="M53" s="18">
        <v>9678654197</v>
      </c>
      <c r="N53" s="18" t="s">
        <v>365</v>
      </c>
      <c r="O53" s="68">
        <v>9954943954</v>
      </c>
      <c r="P53" s="24">
        <v>43607</v>
      </c>
      <c r="Q53" s="18" t="s">
        <v>93</v>
      </c>
      <c r="R53" s="18">
        <v>10</v>
      </c>
      <c r="S53" s="18" t="s">
        <v>90</v>
      </c>
      <c r="T53" s="18"/>
    </row>
    <row r="54" spans="1:20" ht="33">
      <c r="A54" s="4">
        <v>50</v>
      </c>
      <c r="B54" s="17" t="s">
        <v>63</v>
      </c>
      <c r="C54" s="68" t="s">
        <v>187</v>
      </c>
      <c r="D54" s="18" t="s">
        <v>25</v>
      </c>
      <c r="E54" s="19">
        <v>372</v>
      </c>
      <c r="F54" s="18"/>
      <c r="G54" s="19">
        <v>31</v>
      </c>
      <c r="H54" s="19">
        <v>28</v>
      </c>
      <c r="I54" s="59">
        <f t="shared" si="0"/>
        <v>59</v>
      </c>
      <c r="J54" s="73" t="s">
        <v>366</v>
      </c>
      <c r="K54" s="18" t="s">
        <v>239</v>
      </c>
      <c r="L54" s="18" t="s">
        <v>367</v>
      </c>
      <c r="M54" s="18">
        <v>9707548383</v>
      </c>
      <c r="N54" s="70" t="s">
        <v>368</v>
      </c>
      <c r="O54" s="68">
        <v>8751899712</v>
      </c>
      <c r="P54" s="24">
        <v>43607</v>
      </c>
      <c r="Q54" s="18" t="s">
        <v>93</v>
      </c>
      <c r="R54" s="18">
        <v>10</v>
      </c>
      <c r="S54" s="18" t="s">
        <v>90</v>
      </c>
      <c r="T54" s="18"/>
    </row>
    <row r="55" spans="1:20" ht="33">
      <c r="A55" s="4">
        <v>51</v>
      </c>
      <c r="B55" s="17" t="s">
        <v>63</v>
      </c>
      <c r="C55" s="67" t="s">
        <v>188</v>
      </c>
      <c r="D55" s="18" t="s">
        <v>23</v>
      </c>
      <c r="E55" s="65" t="s">
        <v>189</v>
      </c>
      <c r="F55" s="18" t="s">
        <v>220</v>
      </c>
      <c r="G55" s="19">
        <v>55</v>
      </c>
      <c r="H55" s="19">
        <v>59</v>
      </c>
      <c r="I55" s="59">
        <f t="shared" si="0"/>
        <v>114</v>
      </c>
      <c r="J55" s="72" t="s">
        <v>369</v>
      </c>
      <c r="K55" s="18" t="s">
        <v>310</v>
      </c>
      <c r="L55" s="18" t="s">
        <v>370</v>
      </c>
      <c r="M55" s="18"/>
      <c r="N55" s="18" t="s">
        <v>365</v>
      </c>
      <c r="O55" s="68">
        <v>9508148872</v>
      </c>
      <c r="P55" s="24">
        <v>43607</v>
      </c>
      <c r="Q55" s="18" t="s">
        <v>93</v>
      </c>
      <c r="R55" s="18">
        <v>11</v>
      </c>
      <c r="S55" s="18" t="s">
        <v>90</v>
      </c>
      <c r="T55" s="18"/>
    </row>
    <row r="56" spans="1:20">
      <c r="A56" s="4">
        <v>52</v>
      </c>
      <c r="B56" s="17" t="s">
        <v>63</v>
      </c>
      <c r="C56" s="68" t="s">
        <v>190</v>
      </c>
      <c r="D56" s="18" t="s">
        <v>25</v>
      </c>
      <c r="E56" s="19">
        <v>373</v>
      </c>
      <c r="F56" s="18"/>
      <c r="G56" s="19">
        <v>32</v>
      </c>
      <c r="H56" s="19">
        <v>29</v>
      </c>
      <c r="I56" s="59">
        <f t="shared" si="0"/>
        <v>61</v>
      </c>
      <c r="J56" s="73" t="s">
        <v>371</v>
      </c>
      <c r="K56" s="18" t="s">
        <v>235</v>
      </c>
      <c r="L56" s="18" t="s">
        <v>372</v>
      </c>
      <c r="M56" s="18">
        <v>9707117620</v>
      </c>
      <c r="N56" s="18" t="s">
        <v>265</v>
      </c>
      <c r="O56" s="18">
        <v>9954943954</v>
      </c>
      <c r="P56" s="24">
        <v>43608</v>
      </c>
      <c r="Q56" s="18" t="s">
        <v>94</v>
      </c>
      <c r="R56" s="18">
        <v>10</v>
      </c>
      <c r="S56" s="18" t="s">
        <v>90</v>
      </c>
      <c r="T56" s="18"/>
    </row>
    <row r="57" spans="1:20">
      <c r="A57" s="4">
        <v>53</v>
      </c>
      <c r="B57" s="17" t="s">
        <v>62</v>
      </c>
      <c r="C57" s="68" t="s">
        <v>191</v>
      </c>
      <c r="D57" s="18" t="s">
        <v>25</v>
      </c>
      <c r="E57" s="19">
        <v>374</v>
      </c>
      <c r="F57" s="18"/>
      <c r="G57" s="19">
        <v>35</v>
      </c>
      <c r="H57" s="19">
        <v>33</v>
      </c>
      <c r="I57" s="59">
        <f t="shared" si="0"/>
        <v>68</v>
      </c>
      <c r="J57" s="73" t="s">
        <v>373</v>
      </c>
      <c r="K57" s="18" t="s">
        <v>294</v>
      </c>
      <c r="L57" s="18" t="s">
        <v>374</v>
      </c>
      <c r="M57" s="18">
        <v>9613736748</v>
      </c>
      <c r="N57" s="70" t="s">
        <v>375</v>
      </c>
      <c r="O57" s="68">
        <v>9678534413</v>
      </c>
      <c r="P57" s="24">
        <v>43608</v>
      </c>
      <c r="Q57" s="18" t="s">
        <v>94</v>
      </c>
      <c r="R57" s="18">
        <v>10</v>
      </c>
      <c r="S57" s="18" t="s">
        <v>90</v>
      </c>
      <c r="T57" s="18"/>
    </row>
    <row r="58" spans="1:20">
      <c r="A58" s="4">
        <v>54</v>
      </c>
      <c r="B58" s="17" t="s">
        <v>62</v>
      </c>
      <c r="C58" s="71" t="s">
        <v>192</v>
      </c>
      <c r="D58" s="18" t="s">
        <v>23</v>
      </c>
      <c r="E58" s="65" t="s">
        <v>193</v>
      </c>
      <c r="F58" s="18" t="s">
        <v>114</v>
      </c>
      <c r="G58" s="19">
        <v>46</v>
      </c>
      <c r="H58" s="19">
        <v>54</v>
      </c>
      <c r="I58" s="59">
        <f t="shared" si="0"/>
        <v>100</v>
      </c>
      <c r="J58" s="72" t="s">
        <v>376</v>
      </c>
      <c r="K58" s="18" t="s">
        <v>319</v>
      </c>
      <c r="L58" s="18" t="s">
        <v>253</v>
      </c>
      <c r="M58" s="18">
        <v>9854381047</v>
      </c>
      <c r="N58" s="70" t="s">
        <v>334</v>
      </c>
      <c r="O58" s="68">
        <v>9577735332</v>
      </c>
      <c r="P58" s="24">
        <v>43608</v>
      </c>
      <c r="Q58" s="18" t="s">
        <v>94</v>
      </c>
      <c r="R58" s="18">
        <v>8</v>
      </c>
      <c r="S58" s="18" t="s">
        <v>90</v>
      </c>
      <c r="T58" s="18"/>
    </row>
    <row r="59" spans="1:20" ht="33">
      <c r="A59" s="4">
        <v>55</v>
      </c>
      <c r="B59" s="17" t="s">
        <v>62</v>
      </c>
      <c r="C59" s="68" t="s">
        <v>194</v>
      </c>
      <c r="D59" s="18" t="s">
        <v>25</v>
      </c>
      <c r="E59" s="19">
        <v>428</v>
      </c>
      <c r="F59" s="18"/>
      <c r="G59" s="19">
        <v>35</v>
      </c>
      <c r="H59" s="19">
        <v>33</v>
      </c>
      <c r="I59" s="59">
        <f t="shared" si="0"/>
        <v>68</v>
      </c>
      <c r="J59" s="73" t="s">
        <v>377</v>
      </c>
      <c r="K59" s="18" t="s">
        <v>266</v>
      </c>
      <c r="L59" s="18" t="s">
        <v>378</v>
      </c>
      <c r="M59" s="18">
        <v>9707702190</v>
      </c>
      <c r="N59" s="18" t="s">
        <v>379</v>
      </c>
      <c r="O59" s="68">
        <v>9706532938</v>
      </c>
      <c r="P59" s="24">
        <v>43609</v>
      </c>
      <c r="Q59" s="18" t="s">
        <v>95</v>
      </c>
      <c r="R59" s="18">
        <v>16</v>
      </c>
      <c r="S59" s="18" t="s">
        <v>90</v>
      </c>
      <c r="T59" s="18"/>
    </row>
    <row r="60" spans="1:20" ht="33">
      <c r="A60" s="4">
        <v>56</v>
      </c>
      <c r="B60" s="17" t="s">
        <v>63</v>
      </c>
      <c r="C60" s="68" t="s">
        <v>195</v>
      </c>
      <c r="D60" s="18" t="s">
        <v>25</v>
      </c>
      <c r="E60" s="19">
        <v>429</v>
      </c>
      <c r="F60" s="18"/>
      <c r="G60" s="19">
        <v>38</v>
      </c>
      <c r="H60" s="19">
        <v>28</v>
      </c>
      <c r="I60" s="59">
        <f t="shared" si="0"/>
        <v>66</v>
      </c>
      <c r="J60" s="73" t="s">
        <v>380</v>
      </c>
      <c r="K60" s="18" t="s">
        <v>231</v>
      </c>
      <c r="L60" s="18" t="s">
        <v>381</v>
      </c>
      <c r="M60" s="18">
        <v>9613831934</v>
      </c>
      <c r="N60" s="18" t="s">
        <v>379</v>
      </c>
      <c r="O60" s="68">
        <v>9707384159</v>
      </c>
      <c r="P60" s="24">
        <v>43609</v>
      </c>
      <c r="Q60" s="18" t="s">
        <v>95</v>
      </c>
      <c r="R60" s="18">
        <v>16</v>
      </c>
      <c r="S60" s="18" t="s">
        <v>90</v>
      </c>
      <c r="T60" s="18"/>
    </row>
    <row r="61" spans="1:20">
      <c r="A61" s="4">
        <v>57</v>
      </c>
      <c r="B61" s="17" t="s">
        <v>63</v>
      </c>
      <c r="C61" s="64" t="s">
        <v>196</v>
      </c>
      <c r="D61" s="18" t="s">
        <v>23</v>
      </c>
      <c r="E61" s="65" t="s">
        <v>197</v>
      </c>
      <c r="F61" s="18" t="s">
        <v>114</v>
      </c>
      <c r="G61" s="19">
        <v>68</v>
      </c>
      <c r="H61" s="19">
        <v>50</v>
      </c>
      <c r="I61" s="59">
        <f t="shared" si="0"/>
        <v>118</v>
      </c>
      <c r="J61" s="72" t="s">
        <v>382</v>
      </c>
      <c r="K61" s="18" t="s">
        <v>328</v>
      </c>
      <c r="L61" s="18" t="s">
        <v>383</v>
      </c>
      <c r="M61" s="18"/>
      <c r="N61" s="70" t="s">
        <v>384</v>
      </c>
      <c r="O61" s="68">
        <v>7396671699</v>
      </c>
      <c r="P61" s="24">
        <v>43609</v>
      </c>
      <c r="Q61" s="18" t="s">
        <v>95</v>
      </c>
      <c r="R61" s="18">
        <v>5</v>
      </c>
      <c r="S61" s="18" t="s">
        <v>90</v>
      </c>
      <c r="T61" s="18"/>
    </row>
    <row r="62" spans="1:20">
      <c r="A62" s="4">
        <v>58</v>
      </c>
      <c r="B62" s="17" t="s">
        <v>63</v>
      </c>
      <c r="C62" s="68" t="s">
        <v>198</v>
      </c>
      <c r="D62" s="18" t="s">
        <v>25</v>
      </c>
      <c r="E62" s="19">
        <v>466</v>
      </c>
      <c r="F62" s="18"/>
      <c r="G62" s="19">
        <v>35</v>
      </c>
      <c r="H62" s="19">
        <v>33</v>
      </c>
      <c r="I62" s="59">
        <f t="shared" si="0"/>
        <v>68</v>
      </c>
      <c r="J62" s="72" t="s">
        <v>385</v>
      </c>
      <c r="K62" s="18" t="s">
        <v>332</v>
      </c>
      <c r="L62" s="18" t="s">
        <v>253</v>
      </c>
      <c r="M62" s="18">
        <v>9854381047</v>
      </c>
      <c r="N62" s="70" t="s">
        <v>330</v>
      </c>
      <c r="O62" s="68">
        <v>8822620961</v>
      </c>
      <c r="P62" s="24">
        <v>43610</v>
      </c>
      <c r="Q62" s="18" t="s">
        <v>116</v>
      </c>
      <c r="R62" s="18">
        <v>9</v>
      </c>
      <c r="S62" s="18" t="s">
        <v>90</v>
      </c>
      <c r="T62" s="18"/>
    </row>
    <row r="63" spans="1:20">
      <c r="A63" s="4">
        <v>59</v>
      </c>
      <c r="B63" s="17" t="s">
        <v>62</v>
      </c>
      <c r="C63" s="66" t="s">
        <v>199</v>
      </c>
      <c r="D63" s="18" t="s">
        <v>25</v>
      </c>
      <c r="E63" s="19">
        <v>152</v>
      </c>
      <c r="F63" s="18"/>
      <c r="G63" s="19">
        <v>31</v>
      </c>
      <c r="H63" s="19">
        <v>35</v>
      </c>
      <c r="I63" s="59">
        <f t="shared" si="0"/>
        <v>66</v>
      </c>
      <c r="J63" s="72" t="s">
        <v>386</v>
      </c>
      <c r="K63" s="18"/>
      <c r="L63" s="18" t="s">
        <v>378</v>
      </c>
      <c r="M63" s="18">
        <v>9707702190</v>
      </c>
      <c r="N63" s="70" t="s">
        <v>334</v>
      </c>
      <c r="O63" s="68">
        <v>9707467105</v>
      </c>
      <c r="P63" s="24">
        <v>43610</v>
      </c>
      <c r="Q63" s="18" t="s">
        <v>116</v>
      </c>
      <c r="R63" s="18">
        <v>9</v>
      </c>
      <c r="S63" s="18" t="s">
        <v>90</v>
      </c>
      <c r="T63" s="18"/>
    </row>
    <row r="64" spans="1:20">
      <c r="A64" s="4">
        <v>60</v>
      </c>
      <c r="B64" s="17" t="s">
        <v>62</v>
      </c>
      <c r="C64" s="67" t="s">
        <v>200</v>
      </c>
      <c r="D64" s="18" t="s">
        <v>23</v>
      </c>
      <c r="E64" s="65" t="s">
        <v>201</v>
      </c>
      <c r="F64" s="18" t="s">
        <v>114</v>
      </c>
      <c r="G64" s="19">
        <v>54</v>
      </c>
      <c r="H64" s="19">
        <v>53</v>
      </c>
      <c r="I64" s="59">
        <f t="shared" si="0"/>
        <v>107</v>
      </c>
      <c r="J64" s="72" t="s">
        <v>387</v>
      </c>
      <c r="K64" s="18" t="s">
        <v>231</v>
      </c>
      <c r="L64" s="18" t="s">
        <v>381</v>
      </c>
      <c r="M64" s="18">
        <v>9613831934</v>
      </c>
      <c r="N64" s="18" t="s">
        <v>303</v>
      </c>
      <c r="O64" s="74">
        <v>9678805875</v>
      </c>
      <c r="P64" s="24">
        <v>43610</v>
      </c>
      <c r="Q64" s="18" t="s">
        <v>116</v>
      </c>
      <c r="R64" s="18">
        <v>8</v>
      </c>
      <c r="S64" s="18" t="s">
        <v>90</v>
      </c>
      <c r="T64" s="18"/>
    </row>
    <row r="65" spans="1:20">
      <c r="A65" s="4">
        <v>61</v>
      </c>
      <c r="B65" s="17" t="s">
        <v>62</v>
      </c>
      <c r="C65" s="66" t="s">
        <v>202</v>
      </c>
      <c r="D65" s="18" t="s">
        <v>25</v>
      </c>
      <c r="E65" s="19">
        <v>181</v>
      </c>
      <c r="F65" s="18"/>
      <c r="G65" s="19">
        <v>31</v>
      </c>
      <c r="H65" s="19">
        <v>34</v>
      </c>
      <c r="I65" s="59">
        <f t="shared" si="0"/>
        <v>65</v>
      </c>
      <c r="J65" s="72" t="s">
        <v>361</v>
      </c>
      <c r="K65" s="18" t="s">
        <v>231</v>
      </c>
      <c r="L65" s="18" t="s">
        <v>383</v>
      </c>
      <c r="M65" s="18"/>
      <c r="N65" s="70" t="s">
        <v>339</v>
      </c>
      <c r="O65" s="68">
        <v>7399376153</v>
      </c>
      <c r="P65" s="24">
        <v>43612</v>
      </c>
      <c r="Q65" s="18" t="s">
        <v>91</v>
      </c>
      <c r="R65" s="18">
        <v>10</v>
      </c>
      <c r="S65" s="18" t="s">
        <v>90</v>
      </c>
      <c r="T65" s="18"/>
    </row>
    <row r="66" spans="1:20">
      <c r="A66" s="4">
        <v>62</v>
      </c>
      <c r="B66" s="17" t="s">
        <v>63</v>
      </c>
      <c r="C66" s="68" t="s">
        <v>203</v>
      </c>
      <c r="D66" s="18" t="s">
        <v>25</v>
      </c>
      <c r="E66" s="19">
        <v>427</v>
      </c>
      <c r="F66" s="18"/>
      <c r="G66" s="19">
        <v>33</v>
      </c>
      <c r="H66" s="19">
        <v>26</v>
      </c>
      <c r="I66" s="59">
        <f t="shared" si="0"/>
        <v>59</v>
      </c>
      <c r="J66" s="72" t="s">
        <v>388</v>
      </c>
      <c r="K66" s="18" t="s">
        <v>223</v>
      </c>
      <c r="L66" s="18" t="s">
        <v>277</v>
      </c>
      <c r="M66" s="18">
        <v>9577129206</v>
      </c>
      <c r="N66" s="70" t="s">
        <v>342</v>
      </c>
      <c r="O66" s="68">
        <v>9678452368</v>
      </c>
      <c r="P66" s="24">
        <v>43612</v>
      </c>
      <c r="Q66" s="18" t="s">
        <v>91</v>
      </c>
      <c r="R66" s="18">
        <v>10</v>
      </c>
      <c r="S66" s="18" t="s">
        <v>90</v>
      </c>
      <c r="T66" s="18"/>
    </row>
    <row r="67" spans="1:20" ht="33">
      <c r="A67" s="4">
        <v>63</v>
      </c>
      <c r="B67" s="17" t="s">
        <v>63</v>
      </c>
      <c r="C67" s="64" t="s">
        <v>204</v>
      </c>
      <c r="D67" s="18" t="s">
        <v>23</v>
      </c>
      <c r="E67" s="65" t="s">
        <v>205</v>
      </c>
      <c r="F67" s="18" t="s">
        <v>114</v>
      </c>
      <c r="G67" s="19">
        <v>59</v>
      </c>
      <c r="H67" s="19">
        <v>57</v>
      </c>
      <c r="I67" s="59">
        <f t="shared" si="0"/>
        <v>116</v>
      </c>
      <c r="J67" s="72" t="s">
        <v>389</v>
      </c>
      <c r="K67" s="18" t="s">
        <v>227</v>
      </c>
      <c r="L67" s="18" t="s">
        <v>281</v>
      </c>
      <c r="M67" s="18">
        <v>9678863200</v>
      </c>
      <c r="N67" s="18" t="s">
        <v>345</v>
      </c>
      <c r="O67" s="68">
        <v>9508733067</v>
      </c>
      <c r="P67" s="24">
        <v>43612</v>
      </c>
      <c r="Q67" s="18" t="s">
        <v>91</v>
      </c>
      <c r="R67" s="18">
        <v>3</v>
      </c>
      <c r="S67" s="18" t="s">
        <v>90</v>
      </c>
      <c r="T67" s="18"/>
    </row>
    <row r="68" spans="1:20">
      <c r="A68" s="4">
        <v>64</v>
      </c>
      <c r="B68" s="17" t="s">
        <v>63</v>
      </c>
      <c r="C68" s="68" t="s">
        <v>206</v>
      </c>
      <c r="D68" s="18" t="s">
        <v>25</v>
      </c>
      <c r="E68" s="19">
        <v>368</v>
      </c>
      <c r="F68" s="18"/>
      <c r="G68" s="19">
        <v>28</v>
      </c>
      <c r="H68" s="19">
        <v>24</v>
      </c>
      <c r="I68" s="59">
        <f t="shared" si="0"/>
        <v>52</v>
      </c>
      <c r="J68" s="73" t="s">
        <v>390</v>
      </c>
      <c r="K68" s="18" t="s">
        <v>231</v>
      </c>
      <c r="L68" s="18" t="s">
        <v>284</v>
      </c>
      <c r="M68" s="18">
        <v>9864639026</v>
      </c>
      <c r="N68" s="70" t="s">
        <v>330</v>
      </c>
      <c r="O68" s="68">
        <v>9577336030</v>
      </c>
      <c r="P68" s="24">
        <v>43613</v>
      </c>
      <c r="Q68" s="18" t="s">
        <v>92</v>
      </c>
      <c r="R68" s="18">
        <v>11</v>
      </c>
      <c r="S68" s="18" t="s">
        <v>90</v>
      </c>
      <c r="T68" s="18"/>
    </row>
    <row r="69" spans="1:20">
      <c r="A69" s="4">
        <v>65</v>
      </c>
      <c r="B69" s="17" t="s">
        <v>62</v>
      </c>
      <c r="C69" s="68" t="s">
        <v>207</v>
      </c>
      <c r="D69" s="18" t="s">
        <v>25</v>
      </c>
      <c r="E69" s="19">
        <v>370</v>
      </c>
      <c r="F69" s="18"/>
      <c r="G69" s="19">
        <v>39</v>
      </c>
      <c r="H69" s="19">
        <v>31</v>
      </c>
      <c r="I69" s="59">
        <f t="shared" si="0"/>
        <v>70</v>
      </c>
      <c r="J69" s="73" t="s">
        <v>391</v>
      </c>
      <c r="K69" s="18" t="s">
        <v>392</v>
      </c>
      <c r="L69" s="18" t="s">
        <v>288</v>
      </c>
      <c r="M69" s="18">
        <v>9864935553</v>
      </c>
      <c r="N69" s="70" t="s">
        <v>334</v>
      </c>
      <c r="O69" s="68">
        <v>9864228571</v>
      </c>
      <c r="P69" s="24">
        <v>43613</v>
      </c>
      <c r="Q69" s="18" t="s">
        <v>92</v>
      </c>
      <c r="R69" s="18">
        <v>11</v>
      </c>
      <c r="S69" s="18" t="s">
        <v>90</v>
      </c>
      <c r="T69" s="18"/>
    </row>
    <row r="70" spans="1:20">
      <c r="A70" s="4">
        <v>66</v>
      </c>
      <c r="B70" s="17" t="s">
        <v>62</v>
      </c>
      <c r="C70" s="64" t="s">
        <v>208</v>
      </c>
      <c r="D70" s="18" t="s">
        <v>23</v>
      </c>
      <c r="E70" s="65" t="s">
        <v>209</v>
      </c>
      <c r="F70" s="18" t="s">
        <v>114</v>
      </c>
      <c r="G70" s="19">
        <v>53</v>
      </c>
      <c r="H70" s="19">
        <v>66</v>
      </c>
      <c r="I70" s="59">
        <f t="shared" ref="I70:I133" si="1">SUM(G70:H70)</f>
        <v>119</v>
      </c>
      <c r="J70" s="72" t="s">
        <v>393</v>
      </c>
      <c r="K70" s="18" t="s">
        <v>231</v>
      </c>
      <c r="L70" s="18" t="s">
        <v>224</v>
      </c>
      <c r="M70" s="18">
        <v>9854745913</v>
      </c>
      <c r="N70" s="18" t="s">
        <v>303</v>
      </c>
      <c r="O70" s="68">
        <v>9707142096</v>
      </c>
      <c r="P70" s="24">
        <v>43613</v>
      </c>
      <c r="Q70" s="18" t="s">
        <v>92</v>
      </c>
      <c r="R70" s="18">
        <v>6</v>
      </c>
      <c r="S70" s="18" t="s">
        <v>90</v>
      </c>
      <c r="T70" s="18"/>
    </row>
    <row r="71" spans="1:20" ht="33">
      <c r="A71" s="4">
        <v>67</v>
      </c>
      <c r="B71" s="17" t="s">
        <v>62</v>
      </c>
      <c r="C71" s="68" t="s">
        <v>210</v>
      </c>
      <c r="D71" s="18" t="s">
        <v>25</v>
      </c>
      <c r="E71" s="19">
        <v>359</v>
      </c>
      <c r="F71" s="18"/>
      <c r="G71" s="19">
        <v>31</v>
      </c>
      <c r="H71" s="19">
        <v>26</v>
      </c>
      <c r="I71" s="59">
        <f t="shared" si="1"/>
        <v>57</v>
      </c>
      <c r="J71" s="72" t="s">
        <v>394</v>
      </c>
      <c r="K71" s="18" t="s">
        <v>231</v>
      </c>
      <c r="L71" s="18" t="s">
        <v>228</v>
      </c>
      <c r="M71" s="18">
        <v>9954704060</v>
      </c>
      <c r="N71" s="70" t="s">
        <v>339</v>
      </c>
      <c r="O71" s="68">
        <v>9707493542</v>
      </c>
      <c r="P71" s="24">
        <v>43614</v>
      </c>
      <c r="Q71" s="18" t="s">
        <v>93</v>
      </c>
      <c r="R71" s="18">
        <v>16</v>
      </c>
      <c r="S71" s="18" t="s">
        <v>90</v>
      </c>
      <c r="T71" s="18"/>
    </row>
    <row r="72" spans="1:20" ht="33">
      <c r="A72" s="4">
        <v>68</v>
      </c>
      <c r="B72" s="17" t="s">
        <v>63</v>
      </c>
      <c r="C72" s="68" t="s">
        <v>211</v>
      </c>
      <c r="D72" s="18" t="s">
        <v>25</v>
      </c>
      <c r="E72" s="19">
        <v>360</v>
      </c>
      <c r="F72" s="18"/>
      <c r="G72" s="19">
        <v>35</v>
      </c>
      <c r="H72" s="19">
        <v>33</v>
      </c>
      <c r="I72" s="59">
        <f t="shared" si="1"/>
        <v>68</v>
      </c>
      <c r="J72" s="72" t="s">
        <v>395</v>
      </c>
      <c r="K72" s="18" t="s">
        <v>231</v>
      </c>
      <c r="L72" s="18" t="s">
        <v>232</v>
      </c>
      <c r="M72" s="18">
        <v>9954440805</v>
      </c>
      <c r="N72" s="70" t="s">
        <v>342</v>
      </c>
      <c r="O72" s="68">
        <v>9864408185</v>
      </c>
      <c r="P72" s="24">
        <v>43614</v>
      </c>
      <c r="Q72" s="18" t="s">
        <v>93</v>
      </c>
      <c r="R72" s="18">
        <v>16</v>
      </c>
      <c r="S72" s="18" t="s">
        <v>90</v>
      </c>
      <c r="T72" s="18"/>
    </row>
    <row r="73" spans="1:20" ht="33">
      <c r="A73" s="4">
        <v>69</v>
      </c>
      <c r="B73" s="17" t="s">
        <v>63</v>
      </c>
      <c r="C73" s="64" t="s">
        <v>212</v>
      </c>
      <c r="D73" s="18" t="s">
        <v>23</v>
      </c>
      <c r="E73" s="65" t="s">
        <v>213</v>
      </c>
      <c r="F73" s="18" t="s">
        <v>114</v>
      </c>
      <c r="G73" s="19">
        <v>61</v>
      </c>
      <c r="H73" s="19">
        <v>75</v>
      </c>
      <c r="I73" s="59">
        <f t="shared" si="1"/>
        <v>136</v>
      </c>
      <c r="J73" s="72" t="s">
        <v>396</v>
      </c>
      <c r="K73" s="18" t="s">
        <v>231</v>
      </c>
      <c r="L73" s="18" t="s">
        <v>236</v>
      </c>
      <c r="M73" s="18">
        <v>8011690530</v>
      </c>
      <c r="N73" s="18" t="s">
        <v>345</v>
      </c>
      <c r="O73" s="68">
        <v>9508328174</v>
      </c>
      <c r="P73" s="24">
        <v>43614</v>
      </c>
      <c r="Q73" s="18" t="s">
        <v>93</v>
      </c>
      <c r="R73" s="18">
        <v>13</v>
      </c>
      <c r="S73" s="18" t="s">
        <v>90</v>
      </c>
      <c r="T73" s="18"/>
    </row>
    <row r="74" spans="1:20">
      <c r="A74" s="4">
        <v>70</v>
      </c>
      <c r="B74" s="17" t="s">
        <v>63</v>
      </c>
      <c r="C74" s="68" t="s">
        <v>214</v>
      </c>
      <c r="D74" s="18" t="s">
        <v>25</v>
      </c>
      <c r="E74" s="19">
        <v>356</v>
      </c>
      <c r="F74" s="18"/>
      <c r="G74" s="19">
        <v>21</v>
      </c>
      <c r="H74" s="19">
        <v>29</v>
      </c>
      <c r="I74" s="59">
        <f t="shared" si="1"/>
        <v>50</v>
      </c>
      <c r="J74" s="72" t="s">
        <v>397</v>
      </c>
      <c r="K74" s="18" t="s">
        <v>231</v>
      </c>
      <c r="L74" s="18" t="s">
        <v>240</v>
      </c>
      <c r="M74" s="18">
        <v>9957591571</v>
      </c>
      <c r="N74" s="70" t="s">
        <v>334</v>
      </c>
      <c r="O74" s="68">
        <v>9613971229</v>
      </c>
      <c r="P74" s="24">
        <v>43615</v>
      </c>
      <c r="Q74" s="18" t="s">
        <v>94</v>
      </c>
      <c r="R74" s="18">
        <v>15</v>
      </c>
      <c r="S74" s="18" t="s">
        <v>90</v>
      </c>
      <c r="T74" s="18"/>
    </row>
    <row r="75" spans="1:20" ht="33">
      <c r="A75" s="4">
        <v>71</v>
      </c>
      <c r="B75" s="17" t="s">
        <v>62</v>
      </c>
      <c r="C75" s="68" t="s">
        <v>215</v>
      </c>
      <c r="D75" s="18" t="s">
        <v>25</v>
      </c>
      <c r="E75" s="19">
        <v>357</v>
      </c>
      <c r="F75" s="18"/>
      <c r="G75" s="19">
        <v>28</v>
      </c>
      <c r="H75" s="19">
        <v>26</v>
      </c>
      <c r="I75" s="59">
        <f t="shared" si="1"/>
        <v>54</v>
      </c>
      <c r="J75" s="72" t="s">
        <v>386</v>
      </c>
      <c r="K75" s="18" t="s">
        <v>231</v>
      </c>
      <c r="L75" s="18" t="s">
        <v>243</v>
      </c>
      <c r="M75" s="18">
        <v>9706720170</v>
      </c>
      <c r="N75" s="18" t="s">
        <v>365</v>
      </c>
      <c r="O75" s="18">
        <v>8011743318</v>
      </c>
      <c r="P75" s="24">
        <v>43615</v>
      </c>
      <c r="Q75" s="18" t="s">
        <v>94</v>
      </c>
      <c r="R75" s="18">
        <v>15</v>
      </c>
      <c r="S75" s="18" t="s">
        <v>90</v>
      </c>
      <c r="T75" s="18"/>
    </row>
    <row r="76" spans="1:20">
      <c r="A76" s="4">
        <v>72</v>
      </c>
      <c r="B76" s="17" t="s">
        <v>62</v>
      </c>
      <c r="C76" s="67" t="s">
        <v>216</v>
      </c>
      <c r="D76" s="18" t="s">
        <v>23</v>
      </c>
      <c r="E76" s="65" t="s">
        <v>217</v>
      </c>
      <c r="F76" s="18" t="s">
        <v>220</v>
      </c>
      <c r="G76" s="19">
        <v>75</v>
      </c>
      <c r="H76" s="19">
        <v>50</v>
      </c>
      <c r="I76" s="59">
        <f t="shared" si="1"/>
        <v>125</v>
      </c>
      <c r="J76" s="72" t="s">
        <v>398</v>
      </c>
      <c r="K76" s="18" t="s">
        <v>294</v>
      </c>
      <c r="L76" s="18" t="s">
        <v>247</v>
      </c>
      <c r="M76" s="18">
        <v>9678915456</v>
      </c>
      <c r="N76" s="70" t="s">
        <v>399</v>
      </c>
      <c r="O76" s="68">
        <v>9707196589</v>
      </c>
      <c r="P76" s="24">
        <v>43615</v>
      </c>
      <c r="Q76" s="18" t="s">
        <v>94</v>
      </c>
      <c r="R76" s="18">
        <v>9</v>
      </c>
      <c r="S76" s="18" t="s">
        <v>90</v>
      </c>
      <c r="T76" s="18"/>
    </row>
    <row r="77" spans="1:20">
      <c r="A77" s="4">
        <v>73</v>
      </c>
      <c r="B77" s="17" t="s">
        <v>63</v>
      </c>
      <c r="C77" s="68" t="s">
        <v>218</v>
      </c>
      <c r="D77" s="18" t="s">
        <v>25</v>
      </c>
      <c r="E77" s="19">
        <v>349</v>
      </c>
      <c r="F77" s="18"/>
      <c r="G77" s="19">
        <v>33</v>
      </c>
      <c r="H77" s="19">
        <v>19</v>
      </c>
      <c r="I77" s="59">
        <f t="shared" si="1"/>
        <v>52</v>
      </c>
      <c r="J77" s="72" t="s">
        <v>400</v>
      </c>
      <c r="K77" s="18" t="s">
        <v>332</v>
      </c>
      <c r="L77" s="18" t="s">
        <v>250</v>
      </c>
      <c r="M77" s="18">
        <v>9678157820</v>
      </c>
      <c r="N77" s="70" t="s">
        <v>401</v>
      </c>
      <c r="O77" s="68">
        <v>8254891750</v>
      </c>
      <c r="P77" s="24">
        <v>43616</v>
      </c>
      <c r="Q77" s="18" t="s">
        <v>95</v>
      </c>
      <c r="R77" s="18">
        <v>17</v>
      </c>
      <c r="S77" s="18" t="s">
        <v>90</v>
      </c>
      <c r="T77" s="18"/>
    </row>
    <row r="78" spans="1:20" ht="33">
      <c r="A78" s="4">
        <v>74</v>
      </c>
      <c r="B78" s="17" t="s">
        <v>62</v>
      </c>
      <c r="C78" s="68" t="s">
        <v>219</v>
      </c>
      <c r="D78" s="18" t="s">
        <v>25</v>
      </c>
      <c r="E78" s="19">
        <v>350</v>
      </c>
      <c r="F78" s="18"/>
      <c r="G78" s="19">
        <v>36</v>
      </c>
      <c r="H78" s="19">
        <v>25</v>
      </c>
      <c r="I78" s="59">
        <f t="shared" si="1"/>
        <v>61</v>
      </c>
      <c r="J78" s="72" t="s">
        <v>402</v>
      </c>
      <c r="K78" s="18" t="s">
        <v>332</v>
      </c>
      <c r="L78" s="18" t="s">
        <v>253</v>
      </c>
      <c r="M78" s="18">
        <v>9508444235</v>
      </c>
      <c r="N78" s="70" t="s">
        <v>342</v>
      </c>
      <c r="O78" s="68">
        <v>9678452368</v>
      </c>
      <c r="P78" s="24">
        <v>43616</v>
      </c>
      <c r="Q78" s="18" t="s">
        <v>95</v>
      </c>
      <c r="R78" s="18">
        <v>17</v>
      </c>
      <c r="S78" s="18" t="s">
        <v>90</v>
      </c>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74</v>
      </c>
      <c r="D165" s="21"/>
      <c r="E165" s="13"/>
      <c r="F165" s="21"/>
      <c r="G165" s="60">
        <f>SUM(G5:G164)</f>
        <v>2871</v>
      </c>
      <c r="H165" s="60">
        <f>SUM(H5:H164)</f>
        <v>2722</v>
      </c>
      <c r="I165" s="60">
        <f>SUM(I5:I164)</f>
        <v>5593</v>
      </c>
      <c r="J165" s="21"/>
      <c r="K165" s="21"/>
      <c r="L165" s="21"/>
      <c r="M165" s="21"/>
      <c r="N165" s="21"/>
      <c r="O165" s="21"/>
      <c r="P165" s="14"/>
      <c r="Q165" s="21"/>
      <c r="R165" s="21"/>
      <c r="S165" s="21"/>
      <c r="T165" s="12"/>
    </row>
    <row r="166" spans="1:20">
      <c r="A166" s="44" t="s">
        <v>62</v>
      </c>
      <c r="B166" s="10">
        <f>COUNTIF(B$5:B$164,"Team 1")</f>
        <v>37</v>
      </c>
      <c r="C166" s="44" t="s">
        <v>25</v>
      </c>
      <c r="D166" s="10">
        <f>COUNTIF(D5:D164,"Anganwadi")</f>
        <v>48</v>
      </c>
    </row>
    <row r="167" spans="1:20">
      <c r="A167" s="44" t="s">
        <v>63</v>
      </c>
      <c r="B167" s="10">
        <f>COUNTIF(B$6:B$164,"Team 2")</f>
        <v>37</v>
      </c>
      <c r="C167" s="44" t="s">
        <v>23</v>
      </c>
      <c r="D167" s="10">
        <f>COUNTIF(D5:D164,"School")</f>
        <v>26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30" activePane="bottomRight" state="frozen"/>
      <selection pane="topRight" activeCell="C1" sqref="C1"/>
      <selection pane="bottomLeft" activeCell="A5" sqref="A5"/>
      <selection pane="bottomRight" activeCell="L40" sqref="L40"/>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2" t="s">
        <v>70</v>
      </c>
      <c r="B1" s="152"/>
      <c r="C1" s="152"/>
      <c r="D1" s="55"/>
      <c r="E1" s="55"/>
      <c r="F1" s="55"/>
      <c r="G1" s="55"/>
      <c r="H1" s="55"/>
      <c r="I1" s="55"/>
      <c r="J1" s="55"/>
      <c r="K1" s="55"/>
      <c r="L1" s="55"/>
      <c r="M1" s="154"/>
      <c r="N1" s="154"/>
      <c r="O1" s="154"/>
      <c r="P1" s="154"/>
      <c r="Q1" s="154"/>
      <c r="R1" s="154"/>
      <c r="S1" s="154"/>
      <c r="T1" s="154"/>
    </row>
    <row r="2" spans="1:20">
      <c r="A2" s="148" t="s">
        <v>59</v>
      </c>
      <c r="B2" s="149"/>
      <c r="C2" s="149"/>
      <c r="D2" s="25">
        <v>43647</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c r="A5" s="4">
        <v>1</v>
      </c>
      <c r="B5" s="17" t="s">
        <v>62</v>
      </c>
      <c r="C5" s="66" t="s">
        <v>577</v>
      </c>
      <c r="D5" s="18" t="s">
        <v>25</v>
      </c>
      <c r="E5" s="19">
        <v>63</v>
      </c>
      <c r="F5" s="48"/>
      <c r="G5" s="19">
        <v>28</v>
      </c>
      <c r="H5" s="19">
        <v>33</v>
      </c>
      <c r="I5" s="59">
        <f>SUM(G5:H5)</f>
        <v>61</v>
      </c>
      <c r="J5" s="73" t="s">
        <v>640</v>
      </c>
      <c r="K5" s="18" t="s">
        <v>260</v>
      </c>
      <c r="L5" s="18" t="s">
        <v>378</v>
      </c>
      <c r="M5" s="18">
        <v>9707702190</v>
      </c>
      <c r="N5" s="18" t="s">
        <v>345</v>
      </c>
      <c r="O5" s="68">
        <v>9954943954</v>
      </c>
      <c r="P5" s="24">
        <v>43647</v>
      </c>
      <c r="Q5" s="18" t="s">
        <v>91</v>
      </c>
      <c r="R5" s="18">
        <v>12</v>
      </c>
      <c r="S5" s="18" t="s">
        <v>90</v>
      </c>
      <c r="T5" s="18"/>
    </row>
    <row r="6" spans="1:20">
      <c r="A6" s="4">
        <v>2</v>
      </c>
      <c r="B6" s="17" t="s">
        <v>63</v>
      </c>
      <c r="C6" s="66" t="s">
        <v>578</v>
      </c>
      <c r="D6" s="18" t="s">
        <v>25</v>
      </c>
      <c r="E6" s="19">
        <v>64</v>
      </c>
      <c r="F6" s="48"/>
      <c r="G6" s="19">
        <v>35</v>
      </c>
      <c r="H6" s="19">
        <v>37</v>
      </c>
      <c r="I6" s="59">
        <f t="shared" ref="I6:I69" si="0">SUM(G6:H6)</f>
        <v>72</v>
      </c>
      <c r="J6" s="73" t="s">
        <v>641</v>
      </c>
      <c r="K6" s="18" t="s">
        <v>260</v>
      </c>
      <c r="L6" s="18" t="s">
        <v>381</v>
      </c>
      <c r="M6" s="18">
        <v>9613831934</v>
      </c>
      <c r="N6" s="70" t="s">
        <v>347</v>
      </c>
      <c r="O6" s="68">
        <v>8751899712</v>
      </c>
      <c r="P6" s="24">
        <v>43647</v>
      </c>
      <c r="Q6" s="18" t="s">
        <v>91</v>
      </c>
      <c r="R6" s="18">
        <v>12</v>
      </c>
      <c r="S6" s="18" t="s">
        <v>90</v>
      </c>
      <c r="T6" s="18"/>
    </row>
    <row r="7" spans="1:20">
      <c r="A7" s="4">
        <v>3</v>
      </c>
      <c r="B7" s="17" t="s">
        <v>63</v>
      </c>
      <c r="C7" s="85" t="s">
        <v>579</v>
      </c>
      <c r="D7" s="18" t="s">
        <v>25</v>
      </c>
      <c r="E7" s="19">
        <v>65</v>
      </c>
      <c r="F7" s="48"/>
      <c r="G7" s="19">
        <v>42</v>
      </c>
      <c r="H7" s="19">
        <v>33</v>
      </c>
      <c r="I7" s="59">
        <f t="shared" si="0"/>
        <v>75</v>
      </c>
      <c r="J7" s="72" t="s">
        <v>642</v>
      </c>
      <c r="K7" s="18" t="s">
        <v>260</v>
      </c>
      <c r="L7" s="18" t="s">
        <v>383</v>
      </c>
      <c r="M7" s="18"/>
      <c r="N7" s="70" t="s">
        <v>289</v>
      </c>
      <c r="O7" s="68">
        <v>9508148872</v>
      </c>
      <c r="P7" s="24">
        <v>43647</v>
      </c>
      <c r="Q7" s="18" t="s">
        <v>91</v>
      </c>
      <c r="R7" s="18">
        <v>12</v>
      </c>
      <c r="S7" s="18" t="s">
        <v>90</v>
      </c>
      <c r="T7" s="18"/>
    </row>
    <row r="8" spans="1:20">
      <c r="A8" s="4">
        <v>4</v>
      </c>
      <c r="B8" s="17" t="s">
        <v>63</v>
      </c>
      <c r="C8" s="66" t="s">
        <v>580</v>
      </c>
      <c r="D8" s="18" t="s">
        <v>25</v>
      </c>
      <c r="E8" s="19">
        <v>133</v>
      </c>
      <c r="F8" s="48"/>
      <c r="G8" s="19">
        <v>31</v>
      </c>
      <c r="H8" s="19">
        <v>29</v>
      </c>
      <c r="I8" s="59">
        <f t="shared" si="0"/>
        <v>60</v>
      </c>
      <c r="J8" s="72" t="s">
        <v>643</v>
      </c>
      <c r="K8" s="18" t="s">
        <v>283</v>
      </c>
      <c r="L8" s="18" t="s">
        <v>253</v>
      </c>
      <c r="M8" s="18">
        <v>9854381047</v>
      </c>
      <c r="N8" s="18" t="s">
        <v>345</v>
      </c>
      <c r="O8" s="68">
        <v>9508835623</v>
      </c>
      <c r="P8" s="24">
        <v>43648</v>
      </c>
      <c r="Q8" s="18" t="s">
        <v>92</v>
      </c>
      <c r="R8" s="18">
        <v>11</v>
      </c>
      <c r="S8" s="18" t="s">
        <v>90</v>
      </c>
      <c r="T8" s="18"/>
    </row>
    <row r="9" spans="1:20">
      <c r="A9" s="4">
        <v>5</v>
      </c>
      <c r="B9" s="17" t="s">
        <v>62</v>
      </c>
      <c r="C9" s="66" t="s">
        <v>581</v>
      </c>
      <c r="D9" s="18" t="s">
        <v>25</v>
      </c>
      <c r="E9" s="19">
        <v>147</v>
      </c>
      <c r="F9" s="48"/>
      <c r="G9" s="19">
        <v>22</v>
      </c>
      <c r="H9" s="19">
        <v>19</v>
      </c>
      <c r="I9" s="59">
        <f t="shared" si="0"/>
        <v>41</v>
      </c>
      <c r="J9" s="73" t="s">
        <v>644</v>
      </c>
      <c r="K9" s="18" t="s">
        <v>283</v>
      </c>
      <c r="L9" s="18" t="s">
        <v>378</v>
      </c>
      <c r="M9" s="18">
        <v>9707702190</v>
      </c>
      <c r="N9" s="18" t="s">
        <v>275</v>
      </c>
      <c r="O9" s="68">
        <v>9707683902</v>
      </c>
      <c r="P9" s="24">
        <v>43648</v>
      </c>
      <c r="Q9" s="18" t="s">
        <v>92</v>
      </c>
      <c r="R9" s="18">
        <v>8</v>
      </c>
      <c r="S9" s="18" t="s">
        <v>90</v>
      </c>
      <c r="T9" s="18"/>
    </row>
    <row r="10" spans="1:20">
      <c r="A10" s="4">
        <v>6</v>
      </c>
      <c r="B10" s="17" t="s">
        <v>62</v>
      </c>
      <c r="C10" s="66" t="s">
        <v>582</v>
      </c>
      <c r="D10" s="18" t="s">
        <v>25</v>
      </c>
      <c r="E10" s="19">
        <v>124</v>
      </c>
      <c r="F10" s="48"/>
      <c r="G10" s="19">
        <v>41</v>
      </c>
      <c r="H10" s="19">
        <v>38</v>
      </c>
      <c r="I10" s="59">
        <f t="shared" si="0"/>
        <v>79</v>
      </c>
      <c r="J10" s="73" t="s">
        <v>645</v>
      </c>
      <c r="K10" s="18" t="s">
        <v>283</v>
      </c>
      <c r="L10" s="18" t="s">
        <v>381</v>
      </c>
      <c r="M10" s="18">
        <v>9613831934</v>
      </c>
      <c r="N10" s="70" t="s">
        <v>278</v>
      </c>
      <c r="O10" s="68">
        <v>9877946031</v>
      </c>
      <c r="P10" s="24">
        <v>43648</v>
      </c>
      <c r="Q10" s="18" t="s">
        <v>92</v>
      </c>
      <c r="R10" s="18">
        <v>8</v>
      </c>
      <c r="S10" s="18" t="s">
        <v>90</v>
      </c>
      <c r="T10" s="18"/>
    </row>
    <row r="11" spans="1:20" ht="33">
      <c r="A11" s="4">
        <v>7</v>
      </c>
      <c r="B11" s="17" t="s">
        <v>62</v>
      </c>
      <c r="C11" s="66" t="s">
        <v>583</v>
      </c>
      <c r="D11" s="18" t="s">
        <v>25</v>
      </c>
      <c r="E11" s="19">
        <v>36</v>
      </c>
      <c r="F11" s="57"/>
      <c r="G11" s="19">
        <v>23</v>
      </c>
      <c r="H11" s="19">
        <v>18</v>
      </c>
      <c r="I11" s="59">
        <f t="shared" si="0"/>
        <v>41</v>
      </c>
      <c r="J11" s="87" t="s">
        <v>646</v>
      </c>
      <c r="K11" s="18" t="s">
        <v>647</v>
      </c>
      <c r="L11" s="18" t="s">
        <v>224</v>
      </c>
      <c r="M11" s="18">
        <v>9854745913</v>
      </c>
      <c r="N11" s="70" t="s">
        <v>278</v>
      </c>
      <c r="O11" s="68">
        <v>8876324914</v>
      </c>
      <c r="P11" s="24">
        <v>43649</v>
      </c>
      <c r="Q11" s="18" t="s">
        <v>93</v>
      </c>
      <c r="R11" s="18">
        <v>3</v>
      </c>
      <c r="S11" s="18" t="s">
        <v>90</v>
      </c>
      <c r="T11" s="18"/>
    </row>
    <row r="12" spans="1:20" ht="33">
      <c r="A12" s="4">
        <v>8</v>
      </c>
      <c r="B12" s="17" t="s">
        <v>63</v>
      </c>
      <c r="C12" s="66" t="s">
        <v>584</v>
      </c>
      <c r="D12" s="18" t="s">
        <v>25</v>
      </c>
      <c r="E12" s="19">
        <v>37</v>
      </c>
      <c r="F12" s="48"/>
      <c r="G12" s="19">
        <v>31</v>
      </c>
      <c r="H12" s="19">
        <v>42</v>
      </c>
      <c r="I12" s="59">
        <f t="shared" si="0"/>
        <v>73</v>
      </c>
      <c r="J12" s="73" t="s">
        <v>648</v>
      </c>
      <c r="K12" s="18" t="s">
        <v>647</v>
      </c>
      <c r="L12" s="18" t="s">
        <v>228</v>
      </c>
      <c r="M12" s="18">
        <v>9954704060</v>
      </c>
      <c r="N12" s="70" t="s">
        <v>285</v>
      </c>
      <c r="O12" s="68">
        <v>9678699878</v>
      </c>
      <c r="P12" s="24">
        <v>43649</v>
      </c>
      <c r="Q12" s="18" t="s">
        <v>93</v>
      </c>
      <c r="R12" s="18">
        <v>3</v>
      </c>
      <c r="S12" s="18" t="s">
        <v>90</v>
      </c>
      <c r="T12" s="18"/>
    </row>
    <row r="13" spans="1:20" ht="33">
      <c r="A13" s="4">
        <v>9</v>
      </c>
      <c r="B13" s="17" t="s">
        <v>63</v>
      </c>
      <c r="C13" s="86" t="s">
        <v>585</v>
      </c>
      <c r="D13" s="18" t="s">
        <v>25</v>
      </c>
      <c r="E13" s="19">
        <v>325</v>
      </c>
      <c r="F13" s="48"/>
      <c r="G13" s="19">
        <v>34</v>
      </c>
      <c r="H13" s="19">
        <v>31</v>
      </c>
      <c r="I13" s="59">
        <f t="shared" si="0"/>
        <v>65</v>
      </c>
      <c r="J13" s="72" t="s">
        <v>385</v>
      </c>
      <c r="K13" s="18" t="s">
        <v>647</v>
      </c>
      <c r="L13" s="18" t="s">
        <v>232</v>
      </c>
      <c r="M13" s="18"/>
      <c r="N13" s="70" t="s">
        <v>289</v>
      </c>
      <c r="O13" s="68">
        <v>9706906622</v>
      </c>
      <c r="P13" s="24">
        <v>43649</v>
      </c>
      <c r="Q13" s="18" t="s">
        <v>93</v>
      </c>
      <c r="R13" s="18">
        <v>3</v>
      </c>
      <c r="S13" s="18" t="s">
        <v>90</v>
      </c>
      <c r="T13" s="18"/>
    </row>
    <row r="14" spans="1:20">
      <c r="A14" s="4">
        <v>10</v>
      </c>
      <c r="B14" s="17" t="s">
        <v>63</v>
      </c>
      <c r="C14" s="68" t="s">
        <v>586</v>
      </c>
      <c r="D14" s="18" t="s">
        <v>25</v>
      </c>
      <c r="E14" s="19">
        <v>284</v>
      </c>
      <c r="F14" s="48"/>
      <c r="G14" s="19">
        <v>28</v>
      </c>
      <c r="H14" s="19">
        <v>33</v>
      </c>
      <c r="I14" s="59">
        <f t="shared" si="0"/>
        <v>61</v>
      </c>
      <c r="J14" s="72" t="s">
        <v>537</v>
      </c>
      <c r="K14" s="18" t="s">
        <v>649</v>
      </c>
      <c r="L14" s="18" t="s">
        <v>236</v>
      </c>
      <c r="M14" s="18">
        <v>8011690530</v>
      </c>
      <c r="N14" s="70" t="s">
        <v>292</v>
      </c>
      <c r="O14" s="68">
        <v>9859228025</v>
      </c>
      <c r="P14" s="24">
        <v>43650</v>
      </c>
      <c r="Q14" s="18" t="s">
        <v>94</v>
      </c>
      <c r="R14" s="18">
        <v>8</v>
      </c>
      <c r="S14" s="18" t="s">
        <v>90</v>
      </c>
      <c r="T14" s="18"/>
    </row>
    <row r="15" spans="1:20">
      <c r="A15" s="4">
        <v>11</v>
      </c>
      <c r="B15" s="17" t="s">
        <v>62</v>
      </c>
      <c r="C15" s="68" t="s">
        <v>587</v>
      </c>
      <c r="D15" s="18" t="s">
        <v>25</v>
      </c>
      <c r="E15" s="19">
        <v>292</v>
      </c>
      <c r="F15" s="48"/>
      <c r="G15" s="19">
        <v>31</v>
      </c>
      <c r="H15" s="19">
        <v>28</v>
      </c>
      <c r="I15" s="59">
        <f t="shared" si="0"/>
        <v>59</v>
      </c>
      <c r="J15" s="73" t="s">
        <v>234</v>
      </c>
      <c r="K15" s="18" t="s">
        <v>280</v>
      </c>
      <c r="L15" s="18" t="s">
        <v>240</v>
      </c>
      <c r="M15" s="18">
        <v>9957591571</v>
      </c>
      <c r="N15" s="18" t="s">
        <v>365</v>
      </c>
      <c r="O15" s="68">
        <v>9954943954</v>
      </c>
      <c r="P15" s="24">
        <v>43650</v>
      </c>
      <c r="Q15" s="18" t="s">
        <v>94</v>
      </c>
      <c r="R15" s="18">
        <v>6</v>
      </c>
      <c r="S15" s="18" t="s">
        <v>90</v>
      </c>
      <c r="T15" s="18"/>
    </row>
    <row r="16" spans="1:20">
      <c r="A16" s="4">
        <v>12</v>
      </c>
      <c r="B16" s="17" t="s">
        <v>62</v>
      </c>
      <c r="C16" s="68" t="s">
        <v>588</v>
      </c>
      <c r="D16" s="18" t="s">
        <v>25</v>
      </c>
      <c r="E16" s="19">
        <v>294</v>
      </c>
      <c r="F16" s="48"/>
      <c r="G16" s="19">
        <v>38</v>
      </c>
      <c r="H16" s="19">
        <v>24</v>
      </c>
      <c r="I16" s="59">
        <f t="shared" si="0"/>
        <v>62</v>
      </c>
      <c r="J16" s="73" t="s">
        <v>543</v>
      </c>
      <c r="K16" s="18" t="s">
        <v>280</v>
      </c>
      <c r="L16" s="18" t="s">
        <v>243</v>
      </c>
      <c r="M16" s="18">
        <v>9706720170</v>
      </c>
      <c r="N16" s="70" t="s">
        <v>368</v>
      </c>
      <c r="O16" s="68">
        <v>8751899712</v>
      </c>
      <c r="P16" s="24">
        <v>43650</v>
      </c>
      <c r="Q16" s="18" t="s">
        <v>94</v>
      </c>
      <c r="R16" s="18">
        <v>6</v>
      </c>
      <c r="S16" s="18" t="s">
        <v>90</v>
      </c>
      <c r="T16" s="18"/>
    </row>
    <row r="17" spans="1:20" ht="31.5">
      <c r="A17" s="4">
        <v>13</v>
      </c>
      <c r="B17" s="17" t="s">
        <v>62</v>
      </c>
      <c r="C17" s="86" t="s">
        <v>182</v>
      </c>
      <c r="D17" s="18" t="s">
        <v>25</v>
      </c>
      <c r="E17" s="19">
        <v>367</v>
      </c>
      <c r="F17" s="48"/>
      <c r="G17" s="19">
        <v>22</v>
      </c>
      <c r="H17" s="19">
        <v>29</v>
      </c>
      <c r="I17" s="59">
        <f t="shared" si="0"/>
        <v>51</v>
      </c>
      <c r="J17" s="72" t="s">
        <v>397</v>
      </c>
      <c r="K17" s="18" t="s">
        <v>509</v>
      </c>
      <c r="L17" s="18" t="s">
        <v>247</v>
      </c>
      <c r="M17" s="18">
        <v>9678915456</v>
      </c>
      <c r="N17" s="18" t="s">
        <v>365</v>
      </c>
      <c r="O17" s="68">
        <v>9508148872</v>
      </c>
      <c r="P17" s="24">
        <v>43651</v>
      </c>
      <c r="Q17" s="18" t="s">
        <v>95</v>
      </c>
      <c r="R17" s="18">
        <v>9</v>
      </c>
      <c r="S17" s="18" t="s">
        <v>90</v>
      </c>
      <c r="T17" s="18"/>
    </row>
    <row r="18" spans="1:20">
      <c r="A18" s="4">
        <v>14</v>
      </c>
      <c r="B18" s="17" t="s">
        <v>63</v>
      </c>
      <c r="C18" s="86" t="s">
        <v>206</v>
      </c>
      <c r="D18" s="18" t="s">
        <v>25</v>
      </c>
      <c r="E18" s="19">
        <v>368</v>
      </c>
      <c r="F18" s="57"/>
      <c r="G18" s="19">
        <v>28</v>
      </c>
      <c r="H18" s="19">
        <v>26</v>
      </c>
      <c r="I18" s="59">
        <f t="shared" si="0"/>
        <v>54</v>
      </c>
      <c r="J18" s="72" t="s">
        <v>558</v>
      </c>
      <c r="K18" s="18" t="s">
        <v>509</v>
      </c>
      <c r="L18" s="18" t="s">
        <v>250</v>
      </c>
      <c r="M18" s="18">
        <v>9678157820</v>
      </c>
      <c r="N18" s="18" t="s">
        <v>265</v>
      </c>
      <c r="O18" s="18">
        <v>9954943954</v>
      </c>
      <c r="P18" s="24">
        <v>43651</v>
      </c>
      <c r="Q18" s="18" t="s">
        <v>95</v>
      </c>
      <c r="R18" s="18">
        <v>9</v>
      </c>
      <c r="S18" s="18" t="s">
        <v>90</v>
      </c>
      <c r="T18" s="18"/>
    </row>
    <row r="19" spans="1:20">
      <c r="A19" s="4">
        <v>15</v>
      </c>
      <c r="B19" s="17" t="s">
        <v>63</v>
      </c>
      <c r="C19" s="86" t="s">
        <v>183</v>
      </c>
      <c r="D19" s="18" t="s">
        <v>25</v>
      </c>
      <c r="E19" s="19">
        <v>369</v>
      </c>
      <c r="F19" s="48"/>
      <c r="G19" s="19">
        <v>34</v>
      </c>
      <c r="H19" s="19">
        <v>31</v>
      </c>
      <c r="I19" s="59">
        <f t="shared" si="0"/>
        <v>65</v>
      </c>
      <c r="J19" s="72" t="s">
        <v>337</v>
      </c>
      <c r="K19" s="18" t="s">
        <v>509</v>
      </c>
      <c r="L19" s="18" t="s">
        <v>253</v>
      </c>
      <c r="M19" s="18">
        <v>9508444235</v>
      </c>
      <c r="N19" s="70" t="s">
        <v>375</v>
      </c>
      <c r="O19" s="68">
        <v>9678534413</v>
      </c>
      <c r="P19" s="24">
        <v>43651</v>
      </c>
      <c r="Q19" s="18" t="s">
        <v>95</v>
      </c>
      <c r="R19" s="18">
        <v>9</v>
      </c>
      <c r="S19" s="18" t="s">
        <v>90</v>
      </c>
      <c r="T19" s="18"/>
    </row>
    <row r="20" spans="1:20">
      <c r="A20" s="4">
        <v>16</v>
      </c>
      <c r="B20" s="17" t="s">
        <v>63</v>
      </c>
      <c r="C20" s="68" t="s">
        <v>589</v>
      </c>
      <c r="D20" s="18" t="s">
        <v>25</v>
      </c>
      <c r="E20" s="19">
        <v>408</v>
      </c>
      <c r="F20" s="48"/>
      <c r="G20" s="19">
        <v>35</v>
      </c>
      <c r="H20" s="19">
        <v>41</v>
      </c>
      <c r="I20" s="59">
        <f t="shared" si="0"/>
        <v>76</v>
      </c>
      <c r="J20" s="72" t="s">
        <v>340</v>
      </c>
      <c r="K20" s="18" t="s">
        <v>332</v>
      </c>
      <c r="L20" s="18" t="s">
        <v>267</v>
      </c>
      <c r="M20" s="18">
        <v>9854235322</v>
      </c>
      <c r="N20" s="70" t="s">
        <v>334</v>
      </c>
      <c r="O20" s="68">
        <v>9577735332</v>
      </c>
      <c r="P20" s="24">
        <v>43652</v>
      </c>
      <c r="Q20" s="18" t="s">
        <v>116</v>
      </c>
      <c r="R20" s="18">
        <v>7</v>
      </c>
      <c r="S20" s="18" t="s">
        <v>90</v>
      </c>
      <c r="T20" s="18"/>
    </row>
    <row r="21" spans="1:20">
      <c r="A21" s="4">
        <v>17</v>
      </c>
      <c r="B21" s="17" t="s">
        <v>62</v>
      </c>
      <c r="C21" s="68" t="s">
        <v>590</v>
      </c>
      <c r="D21" s="18" t="s">
        <v>25</v>
      </c>
      <c r="E21" s="19">
        <v>430</v>
      </c>
      <c r="F21" s="48"/>
      <c r="G21" s="19">
        <v>36</v>
      </c>
      <c r="H21" s="19">
        <v>21</v>
      </c>
      <c r="I21" s="59">
        <f t="shared" si="0"/>
        <v>57</v>
      </c>
      <c r="J21" s="73" t="s">
        <v>650</v>
      </c>
      <c r="K21" s="18" t="s">
        <v>227</v>
      </c>
      <c r="L21" s="18" t="s">
        <v>269</v>
      </c>
      <c r="M21" s="18">
        <v>9678822707</v>
      </c>
      <c r="N21" s="18" t="s">
        <v>379</v>
      </c>
      <c r="O21" s="68">
        <v>9706532938</v>
      </c>
      <c r="P21" s="24">
        <v>43652</v>
      </c>
      <c r="Q21" s="18" t="s">
        <v>116</v>
      </c>
      <c r="R21" s="18">
        <v>5</v>
      </c>
      <c r="S21" s="18" t="s">
        <v>90</v>
      </c>
      <c r="T21" s="18"/>
    </row>
    <row r="22" spans="1:20">
      <c r="A22" s="4">
        <v>18</v>
      </c>
      <c r="B22" s="17" t="s">
        <v>62</v>
      </c>
      <c r="C22" s="68" t="s">
        <v>591</v>
      </c>
      <c r="D22" s="18" t="s">
        <v>25</v>
      </c>
      <c r="E22" s="19">
        <v>431</v>
      </c>
      <c r="F22" s="48"/>
      <c r="G22" s="19">
        <v>38</v>
      </c>
      <c r="H22" s="19">
        <v>37</v>
      </c>
      <c r="I22" s="59">
        <f t="shared" si="0"/>
        <v>75</v>
      </c>
      <c r="J22" s="73" t="s">
        <v>651</v>
      </c>
      <c r="K22" s="18" t="s">
        <v>227</v>
      </c>
      <c r="L22" s="18" t="s">
        <v>272</v>
      </c>
      <c r="M22" s="18">
        <v>9864714177</v>
      </c>
      <c r="N22" s="18" t="s">
        <v>379</v>
      </c>
      <c r="O22" s="68">
        <v>9707384159</v>
      </c>
      <c r="P22" s="24">
        <v>43652</v>
      </c>
      <c r="Q22" s="18" t="s">
        <v>116</v>
      </c>
      <c r="R22" s="18">
        <v>5</v>
      </c>
      <c r="S22" s="18" t="s">
        <v>90</v>
      </c>
      <c r="T22" s="18"/>
    </row>
    <row r="23" spans="1:20">
      <c r="A23" s="4">
        <v>19</v>
      </c>
      <c r="B23" s="17" t="s">
        <v>62</v>
      </c>
      <c r="C23" s="68" t="s">
        <v>585</v>
      </c>
      <c r="D23" s="18" t="s">
        <v>25</v>
      </c>
      <c r="E23" s="19">
        <v>325</v>
      </c>
      <c r="F23" s="48"/>
      <c r="G23" s="19">
        <v>34</v>
      </c>
      <c r="H23" s="19">
        <v>27</v>
      </c>
      <c r="I23" s="59">
        <f t="shared" si="0"/>
        <v>61</v>
      </c>
      <c r="J23" s="72" t="s">
        <v>551</v>
      </c>
      <c r="K23" s="18" t="s">
        <v>647</v>
      </c>
      <c r="L23" s="18" t="s">
        <v>274</v>
      </c>
      <c r="M23" s="18">
        <v>9577693671</v>
      </c>
      <c r="N23" s="70" t="s">
        <v>384</v>
      </c>
      <c r="O23" s="68">
        <v>7396671699</v>
      </c>
      <c r="P23" s="24">
        <v>43654</v>
      </c>
      <c r="Q23" s="18" t="s">
        <v>91</v>
      </c>
      <c r="R23" s="18">
        <v>3</v>
      </c>
      <c r="S23" s="18" t="s">
        <v>90</v>
      </c>
      <c r="T23" s="18"/>
    </row>
    <row r="24" spans="1:20">
      <c r="A24" s="4">
        <v>20</v>
      </c>
      <c r="B24" s="17" t="s">
        <v>63</v>
      </c>
      <c r="C24" s="68" t="s">
        <v>592</v>
      </c>
      <c r="D24" s="18" t="s">
        <v>25</v>
      </c>
      <c r="E24" s="19">
        <v>465</v>
      </c>
      <c r="F24" s="48"/>
      <c r="G24" s="19">
        <v>39</v>
      </c>
      <c r="H24" s="19">
        <v>37</v>
      </c>
      <c r="I24" s="59">
        <f t="shared" si="0"/>
        <v>76</v>
      </c>
      <c r="J24" s="72" t="s">
        <v>552</v>
      </c>
      <c r="K24" s="18" t="s">
        <v>647</v>
      </c>
      <c r="L24" s="18" t="s">
        <v>277</v>
      </c>
      <c r="M24" s="18">
        <v>9577129206</v>
      </c>
      <c r="N24" s="70" t="s">
        <v>375</v>
      </c>
      <c r="O24" s="68">
        <v>8822058720</v>
      </c>
      <c r="P24" s="24">
        <v>43654</v>
      </c>
      <c r="Q24" s="18" t="s">
        <v>91</v>
      </c>
      <c r="R24" s="18">
        <v>3</v>
      </c>
      <c r="S24" s="18" t="s">
        <v>90</v>
      </c>
      <c r="T24" s="18"/>
    </row>
    <row r="25" spans="1:20">
      <c r="A25" s="4">
        <v>21</v>
      </c>
      <c r="B25" s="17" t="s">
        <v>63</v>
      </c>
      <c r="C25" s="66" t="s">
        <v>593</v>
      </c>
      <c r="D25" s="18" t="s">
        <v>25</v>
      </c>
      <c r="E25" s="19">
        <v>19</v>
      </c>
      <c r="F25" s="57"/>
      <c r="G25" s="19">
        <v>34</v>
      </c>
      <c r="H25" s="19">
        <v>26</v>
      </c>
      <c r="I25" s="59">
        <f t="shared" si="0"/>
        <v>60</v>
      </c>
      <c r="J25" s="73" t="s">
        <v>543</v>
      </c>
      <c r="K25" s="18" t="s">
        <v>280</v>
      </c>
      <c r="L25" s="18" t="s">
        <v>281</v>
      </c>
      <c r="M25" s="18">
        <v>9678863200</v>
      </c>
      <c r="N25" s="70" t="s">
        <v>334</v>
      </c>
      <c r="O25" s="68">
        <v>8486934710</v>
      </c>
      <c r="P25" s="24">
        <v>43654</v>
      </c>
      <c r="Q25" s="18" t="s">
        <v>91</v>
      </c>
      <c r="R25" s="18">
        <v>10</v>
      </c>
      <c r="S25" s="18" t="s">
        <v>90</v>
      </c>
      <c r="T25" s="18"/>
    </row>
    <row r="26" spans="1:20">
      <c r="A26" s="4">
        <v>22</v>
      </c>
      <c r="B26" s="17" t="s">
        <v>63</v>
      </c>
      <c r="C26" s="68" t="s">
        <v>594</v>
      </c>
      <c r="D26" s="18" t="s">
        <v>25</v>
      </c>
      <c r="E26" s="19">
        <v>322</v>
      </c>
      <c r="F26" s="48"/>
      <c r="G26" s="19">
        <v>42</v>
      </c>
      <c r="H26" s="19">
        <v>31</v>
      </c>
      <c r="I26" s="59">
        <f t="shared" si="0"/>
        <v>73</v>
      </c>
      <c r="J26" s="73" t="s">
        <v>545</v>
      </c>
      <c r="K26" s="18" t="s">
        <v>280</v>
      </c>
      <c r="L26" s="18" t="s">
        <v>284</v>
      </c>
      <c r="M26" s="18">
        <v>9864639026</v>
      </c>
      <c r="N26" s="70" t="s">
        <v>507</v>
      </c>
      <c r="O26" s="68">
        <v>9957242809</v>
      </c>
      <c r="P26" s="24">
        <v>43655</v>
      </c>
      <c r="Q26" s="18" t="s">
        <v>92</v>
      </c>
      <c r="R26" s="18">
        <v>10</v>
      </c>
      <c r="S26" s="18" t="s">
        <v>90</v>
      </c>
      <c r="T26" s="18"/>
    </row>
    <row r="27" spans="1:20">
      <c r="A27" s="4">
        <v>23</v>
      </c>
      <c r="B27" s="17" t="s">
        <v>62</v>
      </c>
      <c r="C27" s="66" t="s">
        <v>595</v>
      </c>
      <c r="D27" s="18" t="s">
        <v>25</v>
      </c>
      <c r="E27" s="19">
        <v>245</v>
      </c>
      <c r="F27" s="48"/>
      <c r="G27" s="19">
        <v>28</v>
      </c>
      <c r="H27" s="19">
        <v>29</v>
      </c>
      <c r="I27" s="59">
        <f t="shared" si="0"/>
        <v>57</v>
      </c>
      <c r="J27" s="72"/>
      <c r="K27" s="18" t="s">
        <v>287</v>
      </c>
      <c r="L27" s="18"/>
      <c r="M27" s="18">
        <v>9864935553</v>
      </c>
      <c r="N27" s="70" t="s">
        <v>510</v>
      </c>
      <c r="O27" s="68">
        <v>9896326397</v>
      </c>
      <c r="P27" s="24">
        <v>43655</v>
      </c>
      <c r="Q27" s="18" t="s">
        <v>92</v>
      </c>
      <c r="R27" s="18">
        <v>11</v>
      </c>
      <c r="S27" s="18" t="s">
        <v>90</v>
      </c>
      <c r="T27" s="18"/>
    </row>
    <row r="28" spans="1:20">
      <c r="A28" s="4">
        <v>24</v>
      </c>
      <c r="B28" s="17" t="s">
        <v>62</v>
      </c>
      <c r="C28" s="68" t="s">
        <v>596</v>
      </c>
      <c r="D28" s="18" t="s">
        <v>25</v>
      </c>
      <c r="E28" s="19">
        <v>323</v>
      </c>
      <c r="F28" s="48"/>
      <c r="G28" s="19">
        <v>41</v>
      </c>
      <c r="H28" s="19">
        <v>31</v>
      </c>
      <c r="I28" s="59">
        <f t="shared" si="0"/>
        <v>72</v>
      </c>
      <c r="J28" s="72" t="s">
        <v>549</v>
      </c>
      <c r="K28" s="18" t="s">
        <v>287</v>
      </c>
      <c r="L28" s="18" t="s">
        <v>291</v>
      </c>
      <c r="M28" s="18">
        <v>9864920246</v>
      </c>
      <c r="N28" s="70" t="s">
        <v>507</v>
      </c>
      <c r="O28" s="18">
        <v>8011743318</v>
      </c>
      <c r="P28" s="24">
        <v>43655</v>
      </c>
      <c r="Q28" s="18" t="s">
        <v>92</v>
      </c>
      <c r="R28" s="18">
        <v>11</v>
      </c>
      <c r="S28" s="18" t="s">
        <v>90</v>
      </c>
      <c r="T28" s="18"/>
    </row>
    <row r="29" spans="1:20" ht="33">
      <c r="A29" s="4">
        <v>25</v>
      </c>
      <c r="B29" s="17" t="s">
        <v>62</v>
      </c>
      <c r="C29" s="66" t="s">
        <v>597</v>
      </c>
      <c r="D29" s="18" t="s">
        <v>25</v>
      </c>
      <c r="E29" s="19">
        <v>1</v>
      </c>
      <c r="F29" s="48"/>
      <c r="G29" s="19">
        <v>38</v>
      </c>
      <c r="H29" s="19">
        <v>39</v>
      </c>
      <c r="I29" s="59">
        <f t="shared" si="0"/>
        <v>77</v>
      </c>
      <c r="J29" s="73" t="s">
        <v>652</v>
      </c>
      <c r="K29" s="18" t="s">
        <v>223</v>
      </c>
      <c r="L29" s="18" t="s">
        <v>295</v>
      </c>
      <c r="M29" s="18">
        <v>9864699120</v>
      </c>
      <c r="N29" s="18"/>
      <c r="O29" s="68">
        <v>9577735332</v>
      </c>
      <c r="P29" s="24">
        <v>43656</v>
      </c>
      <c r="Q29" s="18" t="s">
        <v>93</v>
      </c>
      <c r="R29" s="18">
        <v>13</v>
      </c>
      <c r="S29" s="18" t="s">
        <v>90</v>
      </c>
      <c r="T29" s="18"/>
    </row>
    <row r="30" spans="1:20" ht="33">
      <c r="A30" s="4">
        <v>26</v>
      </c>
      <c r="B30" s="17" t="s">
        <v>63</v>
      </c>
      <c r="C30" s="68" t="s">
        <v>598</v>
      </c>
      <c r="D30" s="18" t="s">
        <v>25</v>
      </c>
      <c r="E30" s="19">
        <v>387</v>
      </c>
      <c r="F30" s="48"/>
      <c r="G30" s="19">
        <v>39</v>
      </c>
      <c r="H30" s="19">
        <v>42</v>
      </c>
      <c r="I30" s="59">
        <f t="shared" si="0"/>
        <v>81</v>
      </c>
      <c r="J30" s="73" t="s">
        <v>505</v>
      </c>
      <c r="K30" s="18" t="s">
        <v>223</v>
      </c>
      <c r="L30" s="18" t="s">
        <v>297</v>
      </c>
      <c r="M30" s="18">
        <v>9508639442</v>
      </c>
      <c r="N30" s="18"/>
      <c r="O30" s="68">
        <v>9706532938</v>
      </c>
      <c r="P30" s="24">
        <v>43656</v>
      </c>
      <c r="Q30" s="18" t="s">
        <v>93</v>
      </c>
      <c r="R30" s="18">
        <v>13</v>
      </c>
      <c r="S30" s="18" t="s">
        <v>90</v>
      </c>
      <c r="T30" s="18"/>
    </row>
    <row r="31" spans="1:20" ht="33">
      <c r="A31" s="4">
        <v>27</v>
      </c>
      <c r="B31" s="17" t="s">
        <v>63</v>
      </c>
      <c r="C31" s="66" t="s">
        <v>599</v>
      </c>
      <c r="D31" s="18" t="s">
        <v>25</v>
      </c>
      <c r="E31" s="19">
        <v>132</v>
      </c>
      <c r="F31" s="48"/>
      <c r="G31" s="19">
        <v>34</v>
      </c>
      <c r="H31" s="19">
        <v>26</v>
      </c>
      <c r="I31" s="59">
        <f t="shared" si="0"/>
        <v>60</v>
      </c>
      <c r="J31" s="73" t="s">
        <v>571</v>
      </c>
      <c r="K31" s="18" t="s">
        <v>239</v>
      </c>
      <c r="L31" s="18" t="s">
        <v>299</v>
      </c>
      <c r="M31" s="18">
        <v>9864965654</v>
      </c>
      <c r="N31" s="18" t="s">
        <v>514</v>
      </c>
      <c r="O31" s="18">
        <v>8822038550</v>
      </c>
      <c r="P31" s="24">
        <v>43656</v>
      </c>
      <c r="Q31" s="18" t="s">
        <v>93</v>
      </c>
      <c r="R31" s="18">
        <v>12</v>
      </c>
      <c r="S31" s="18" t="s">
        <v>90</v>
      </c>
      <c r="T31" s="18"/>
    </row>
    <row r="32" spans="1:20" ht="33">
      <c r="A32" s="4">
        <v>28</v>
      </c>
      <c r="B32" s="17" t="s">
        <v>63</v>
      </c>
      <c r="C32" s="66" t="s">
        <v>600</v>
      </c>
      <c r="D32" s="18" t="s">
        <v>25</v>
      </c>
      <c r="E32" s="19">
        <v>139</v>
      </c>
      <c r="F32" s="57"/>
      <c r="G32" s="19">
        <v>35</v>
      </c>
      <c r="H32" s="19">
        <v>31</v>
      </c>
      <c r="I32" s="59">
        <f t="shared" si="0"/>
        <v>66</v>
      </c>
      <c r="J32" s="73" t="s">
        <v>653</v>
      </c>
      <c r="K32" s="18" t="s">
        <v>239</v>
      </c>
      <c r="L32" s="18" t="s">
        <v>302</v>
      </c>
      <c r="M32" s="18">
        <v>9954569078</v>
      </c>
      <c r="N32" s="18"/>
      <c r="O32" s="68">
        <v>8854045521</v>
      </c>
      <c r="P32" s="24">
        <v>43657</v>
      </c>
      <c r="Q32" s="18" t="s">
        <v>94</v>
      </c>
      <c r="R32" s="18">
        <v>12</v>
      </c>
      <c r="S32" s="18" t="s">
        <v>90</v>
      </c>
      <c r="T32" s="18"/>
    </row>
    <row r="33" spans="1:20">
      <c r="A33" s="4">
        <v>29</v>
      </c>
      <c r="B33" s="17" t="s">
        <v>62</v>
      </c>
      <c r="C33" s="66" t="s">
        <v>601</v>
      </c>
      <c r="D33" s="18" t="s">
        <v>25</v>
      </c>
      <c r="E33" s="19">
        <v>249</v>
      </c>
      <c r="F33" s="48"/>
      <c r="G33" s="19">
        <v>33</v>
      </c>
      <c r="H33" s="19">
        <v>29</v>
      </c>
      <c r="I33" s="59">
        <f t="shared" si="0"/>
        <v>62</v>
      </c>
      <c r="J33" s="72" t="s">
        <v>654</v>
      </c>
      <c r="K33" s="18" t="s">
        <v>239</v>
      </c>
      <c r="L33" s="18" t="s">
        <v>305</v>
      </c>
      <c r="M33" s="18">
        <v>8486196669</v>
      </c>
      <c r="N33" s="18" t="s">
        <v>517</v>
      </c>
      <c r="O33" s="18">
        <v>9678731024</v>
      </c>
      <c r="P33" s="24">
        <v>43657</v>
      </c>
      <c r="Q33" s="18" t="s">
        <v>94</v>
      </c>
      <c r="R33" s="18">
        <v>13</v>
      </c>
      <c r="S33" s="18" t="s">
        <v>90</v>
      </c>
      <c r="T33" s="18"/>
    </row>
    <row r="34" spans="1:20">
      <c r="A34" s="4">
        <v>30</v>
      </c>
      <c r="B34" s="17" t="s">
        <v>62</v>
      </c>
      <c r="C34" s="66" t="s">
        <v>602</v>
      </c>
      <c r="D34" s="18" t="s">
        <v>25</v>
      </c>
      <c r="E34" s="19">
        <v>259</v>
      </c>
      <c r="F34" s="48"/>
      <c r="G34" s="19">
        <v>41</v>
      </c>
      <c r="H34" s="19">
        <v>33</v>
      </c>
      <c r="I34" s="59">
        <f t="shared" si="0"/>
        <v>74</v>
      </c>
      <c r="J34" s="72" t="s">
        <v>655</v>
      </c>
      <c r="K34" s="18" t="s">
        <v>239</v>
      </c>
      <c r="L34" s="18" t="s">
        <v>307</v>
      </c>
      <c r="M34" s="18">
        <v>9954643525</v>
      </c>
      <c r="N34" s="70" t="s">
        <v>321</v>
      </c>
      <c r="O34" s="68">
        <v>9864917004</v>
      </c>
      <c r="P34" s="24">
        <v>43657</v>
      </c>
      <c r="Q34" s="18" t="s">
        <v>94</v>
      </c>
      <c r="R34" s="18">
        <v>13</v>
      </c>
      <c r="S34" s="18" t="s">
        <v>90</v>
      </c>
      <c r="T34" s="18"/>
    </row>
    <row r="35" spans="1:20">
      <c r="A35" s="4">
        <v>31</v>
      </c>
      <c r="B35" s="17" t="s">
        <v>62</v>
      </c>
      <c r="C35" s="66" t="s">
        <v>603</v>
      </c>
      <c r="D35" s="18" t="s">
        <v>25</v>
      </c>
      <c r="E35" s="19">
        <v>6</v>
      </c>
      <c r="F35" s="48"/>
      <c r="G35" s="19">
        <v>38</v>
      </c>
      <c r="H35" s="19">
        <v>27</v>
      </c>
      <c r="I35" s="59">
        <f t="shared" si="0"/>
        <v>65</v>
      </c>
      <c r="J35" s="73" t="s">
        <v>390</v>
      </c>
      <c r="K35" s="18" t="s">
        <v>509</v>
      </c>
      <c r="L35" s="18" t="s">
        <v>311</v>
      </c>
      <c r="M35" s="18">
        <v>9864388459</v>
      </c>
      <c r="N35" s="70" t="s">
        <v>324</v>
      </c>
      <c r="O35" s="68">
        <v>8822390473</v>
      </c>
      <c r="P35" s="24">
        <v>43658</v>
      </c>
      <c r="Q35" s="18" t="s">
        <v>95</v>
      </c>
      <c r="R35" s="18">
        <v>10</v>
      </c>
      <c r="S35" s="18" t="s">
        <v>90</v>
      </c>
      <c r="T35" s="18"/>
    </row>
    <row r="36" spans="1:20">
      <c r="A36" s="4">
        <v>32</v>
      </c>
      <c r="B36" s="17" t="s">
        <v>63</v>
      </c>
      <c r="C36" s="66" t="s">
        <v>604</v>
      </c>
      <c r="D36" s="18" t="s">
        <v>25</v>
      </c>
      <c r="E36" s="19">
        <v>7</v>
      </c>
      <c r="F36" s="48"/>
      <c r="G36" s="19">
        <v>28</v>
      </c>
      <c r="H36" s="19">
        <v>33</v>
      </c>
      <c r="I36" s="59">
        <f t="shared" si="0"/>
        <v>61</v>
      </c>
      <c r="J36" s="73" t="s">
        <v>656</v>
      </c>
      <c r="K36" s="18" t="s">
        <v>509</v>
      </c>
      <c r="L36" s="18" t="s">
        <v>378</v>
      </c>
      <c r="M36" s="18">
        <v>9707702190</v>
      </c>
      <c r="N36" s="18" t="s">
        <v>303</v>
      </c>
      <c r="O36" s="80">
        <v>9859016631</v>
      </c>
      <c r="P36" s="24">
        <v>43658</v>
      </c>
      <c r="Q36" s="18" t="s">
        <v>95</v>
      </c>
      <c r="R36" s="18">
        <v>10</v>
      </c>
      <c r="S36" s="18" t="s">
        <v>90</v>
      </c>
      <c r="T36" s="18"/>
    </row>
    <row r="37" spans="1:20">
      <c r="A37" s="4">
        <v>33</v>
      </c>
      <c r="B37" s="17" t="s">
        <v>63</v>
      </c>
      <c r="C37" s="66" t="s">
        <v>605</v>
      </c>
      <c r="D37" s="18" t="s">
        <v>25</v>
      </c>
      <c r="E37" s="19">
        <v>13</v>
      </c>
      <c r="F37" s="48"/>
      <c r="G37" s="19">
        <v>42</v>
      </c>
      <c r="H37" s="19">
        <v>33</v>
      </c>
      <c r="I37" s="59">
        <f t="shared" si="0"/>
        <v>75</v>
      </c>
      <c r="J37" s="73" t="s">
        <v>653</v>
      </c>
      <c r="K37" s="18" t="s">
        <v>649</v>
      </c>
      <c r="L37" s="18" t="s">
        <v>381</v>
      </c>
      <c r="M37" s="18">
        <v>9613831934</v>
      </c>
      <c r="N37" s="70" t="s">
        <v>330</v>
      </c>
      <c r="O37" s="68">
        <v>8822620961</v>
      </c>
      <c r="P37" s="24">
        <v>43658</v>
      </c>
      <c r="Q37" s="18" t="s">
        <v>95</v>
      </c>
      <c r="R37" s="18">
        <v>7</v>
      </c>
      <c r="S37" s="18" t="s">
        <v>90</v>
      </c>
      <c r="T37" s="18"/>
    </row>
    <row r="38" spans="1:20">
      <c r="A38" s="4">
        <v>34</v>
      </c>
      <c r="B38" s="17" t="s">
        <v>63</v>
      </c>
      <c r="C38" s="66" t="s">
        <v>606</v>
      </c>
      <c r="D38" s="18" t="s">
        <v>25</v>
      </c>
      <c r="E38" s="19">
        <v>14</v>
      </c>
      <c r="F38" s="48"/>
      <c r="G38" s="19">
        <v>32</v>
      </c>
      <c r="H38" s="19">
        <v>36</v>
      </c>
      <c r="I38" s="59">
        <f t="shared" si="0"/>
        <v>68</v>
      </c>
      <c r="J38" s="88" t="s">
        <v>657</v>
      </c>
      <c r="K38" s="18" t="s">
        <v>649</v>
      </c>
      <c r="L38" s="18" t="s">
        <v>383</v>
      </c>
      <c r="M38" s="18"/>
      <c r="N38" s="70" t="s">
        <v>334</v>
      </c>
      <c r="O38" s="68">
        <v>9707467105</v>
      </c>
      <c r="P38" s="24">
        <v>43659</v>
      </c>
      <c r="Q38" s="18" t="s">
        <v>116</v>
      </c>
      <c r="R38" s="18">
        <v>7</v>
      </c>
      <c r="S38" s="18" t="s">
        <v>90</v>
      </c>
      <c r="T38" s="18"/>
    </row>
    <row r="39" spans="1:20">
      <c r="A39" s="4">
        <v>35</v>
      </c>
      <c r="B39" s="17" t="s">
        <v>62</v>
      </c>
      <c r="C39" s="66" t="s">
        <v>607</v>
      </c>
      <c r="D39" s="18" t="s">
        <v>25</v>
      </c>
      <c r="E39" s="19">
        <v>15</v>
      </c>
      <c r="F39" s="48"/>
      <c r="G39" s="19">
        <v>36</v>
      </c>
      <c r="H39" s="19">
        <v>40</v>
      </c>
      <c r="I39" s="59">
        <f t="shared" si="0"/>
        <v>76</v>
      </c>
      <c r="J39" s="73" t="s">
        <v>570</v>
      </c>
      <c r="K39" s="18" t="s">
        <v>649</v>
      </c>
      <c r="L39" s="18" t="s">
        <v>277</v>
      </c>
      <c r="M39" s="18">
        <v>9577129206</v>
      </c>
      <c r="N39" s="18" t="s">
        <v>303</v>
      </c>
      <c r="O39" s="74">
        <v>9678805875</v>
      </c>
      <c r="P39" s="24">
        <v>43659</v>
      </c>
      <c r="Q39" s="18" t="s">
        <v>116</v>
      </c>
      <c r="R39" s="18">
        <v>7</v>
      </c>
      <c r="S39" s="18" t="s">
        <v>90</v>
      </c>
      <c r="T39" s="18"/>
    </row>
    <row r="40" spans="1:20">
      <c r="A40" s="4">
        <v>36</v>
      </c>
      <c r="B40" s="17" t="s">
        <v>62</v>
      </c>
      <c r="C40" s="66" t="s">
        <v>608</v>
      </c>
      <c r="D40" s="18" t="s">
        <v>25</v>
      </c>
      <c r="E40" s="19">
        <v>16</v>
      </c>
      <c r="F40" s="48"/>
      <c r="G40" s="19">
        <v>35</v>
      </c>
      <c r="H40" s="19">
        <v>28</v>
      </c>
      <c r="I40" s="59">
        <f t="shared" si="0"/>
        <v>63</v>
      </c>
      <c r="J40" s="73" t="s">
        <v>377</v>
      </c>
      <c r="K40" s="18" t="s">
        <v>649</v>
      </c>
      <c r="L40" s="18" t="s">
        <v>281</v>
      </c>
      <c r="M40" s="18">
        <v>9678863200</v>
      </c>
      <c r="N40" s="70" t="s">
        <v>339</v>
      </c>
      <c r="O40" s="68">
        <v>7399376153</v>
      </c>
      <c r="P40" s="24">
        <v>43659</v>
      </c>
      <c r="Q40" s="18" t="s">
        <v>116</v>
      </c>
      <c r="R40" s="18">
        <v>7</v>
      </c>
      <c r="S40" s="18" t="s">
        <v>90</v>
      </c>
      <c r="T40" s="18"/>
    </row>
    <row r="41" spans="1:20">
      <c r="A41" s="4">
        <v>37</v>
      </c>
      <c r="B41" s="17" t="s">
        <v>62</v>
      </c>
      <c r="C41" s="66" t="s">
        <v>609</v>
      </c>
      <c r="D41" s="18" t="s">
        <v>25</v>
      </c>
      <c r="E41" s="19">
        <v>31</v>
      </c>
      <c r="F41" s="48"/>
      <c r="G41" s="19">
        <v>37</v>
      </c>
      <c r="H41" s="19">
        <v>39</v>
      </c>
      <c r="I41" s="59">
        <f t="shared" si="0"/>
        <v>76</v>
      </c>
      <c r="J41" s="72" t="s">
        <v>394</v>
      </c>
      <c r="K41" s="18" t="s">
        <v>647</v>
      </c>
      <c r="L41" s="18" t="s">
        <v>284</v>
      </c>
      <c r="M41" s="18">
        <v>9864639026</v>
      </c>
      <c r="N41" s="70" t="s">
        <v>342</v>
      </c>
      <c r="O41" s="68">
        <v>9678452368</v>
      </c>
      <c r="P41" s="24">
        <v>43297</v>
      </c>
      <c r="Q41" s="18" t="s">
        <v>91</v>
      </c>
      <c r="R41" s="18">
        <v>4</v>
      </c>
      <c r="S41" s="18" t="s">
        <v>90</v>
      </c>
      <c r="T41" s="18"/>
    </row>
    <row r="42" spans="1:20">
      <c r="A42" s="4">
        <v>38</v>
      </c>
      <c r="B42" s="17" t="s">
        <v>63</v>
      </c>
      <c r="C42" s="66" t="s">
        <v>610</v>
      </c>
      <c r="D42" s="18" t="s">
        <v>25</v>
      </c>
      <c r="E42" s="19">
        <v>35</v>
      </c>
      <c r="F42" s="57"/>
      <c r="G42" s="19">
        <v>35</v>
      </c>
      <c r="H42" s="19">
        <v>34</v>
      </c>
      <c r="I42" s="59">
        <f t="shared" si="0"/>
        <v>69</v>
      </c>
      <c r="J42" s="72" t="s">
        <v>298</v>
      </c>
      <c r="K42" s="18" t="s">
        <v>647</v>
      </c>
      <c r="L42" s="18" t="s">
        <v>288</v>
      </c>
      <c r="M42" s="18">
        <v>9864935553</v>
      </c>
      <c r="N42" s="18" t="s">
        <v>345</v>
      </c>
      <c r="O42" s="68">
        <v>9508733067</v>
      </c>
      <c r="P42" s="24">
        <v>43297</v>
      </c>
      <c r="Q42" s="18" t="s">
        <v>91</v>
      </c>
      <c r="R42" s="18">
        <v>3</v>
      </c>
      <c r="S42" s="18" t="s">
        <v>90</v>
      </c>
      <c r="T42" s="18"/>
    </row>
    <row r="43" spans="1:20">
      <c r="A43" s="4">
        <v>39</v>
      </c>
      <c r="B43" s="17" t="s">
        <v>63</v>
      </c>
      <c r="C43" s="66" t="s">
        <v>611</v>
      </c>
      <c r="D43" s="18" t="s">
        <v>25</v>
      </c>
      <c r="E43" s="19">
        <v>44</v>
      </c>
      <c r="F43" s="48"/>
      <c r="G43" s="19">
        <v>31</v>
      </c>
      <c r="H43" s="19">
        <v>35</v>
      </c>
      <c r="I43" s="59">
        <f t="shared" si="0"/>
        <v>66</v>
      </c>
      <c r="J43" s="73" t="s">
        <v>543</v>
      </c>
      <c r="K43" s="18" t="s">
        <v>658</v>
      </c>
      <c r="L43" s="18" t="s">
        <v>224</v>
      </c>
      <c r="M43" s="18">
        <v>9854745913</v>
      </c>
      <c r="N43" s="70" t="s">
        <v>330</v>
      </c>
      <c r="O43" s="68">
        <v>9577336030</v>
      </c>
      <c r="P43" s="24">
        <v>43297</v>
      </c>
      <c r="Q43" s="18" t="s">
        <v>91</v>
      </c>
      <c r="R43" s="18">
        <v>9</v>
      </c>
      <c r="S43" s="18" t="s">
        <v>90</v>
      </c>
      <c r="T43" s="18"/>
    </row>
    <row r="44" spans="1:20">
      <c r="A44" s="4">
        <v>40</v>
      </c>
      <c r="B44" s="17" t="s">
        <v>63</v>
      </c>
      <c r="C44" s="66" t="s">
        <v>612</v>
      </c>
      <c r="D44" s="18" t="s">
        <v>25</v>
      </c>
      <c r="E44" s="19">
        <v>45</v>
      </c>
      <c r="F44" s="48"/>
      <c r="G44" s="19">
        <v>32</v>
      </c>
      <c r="H44" s="19">
        <v>39</v>
      </c>
      <c r="I44" s="59">
        <f t="shared" si="0"/>
        <v>71</v>
      </c>
      <c r="J44" s="73" t="s">
        <v>659</v>
      </c>
      <c r="K44" s="18"/>
      <c r="L44" s="18" t="s">
        <v>228</v>
      </c>
      <c r="M44" s="18">
        <v>9954704060</v>
      </c>
      <c r="N44" s="70" t="s">
        <v>334</v>
      </c>
      <c r="O44" s="68">
        <v>9864228571</v>
      </c>
      <c r="P44" s="24">
        <v>43298</v>
      </c>
      <c r="Q44" s="18" t="s">
        <v>92</v>
      </c>
      <c r="R44" s="18">
        <v>9</v>
      </c>
      <c r="S44" s="18" t="s">
        <v>90</v>
      </c>
      <c r="T44" s="18"/>
    </row>
    <row r="45" spans="1:20">
      <c r="A45" s="4">
        <v>41</v>
      </c>
      <c r="B45" s="17" t="s">
        <v>62</v>
      </c>
      <c r="C45" s="66" t="s">
        <v>577</v>
      </c>
      <c r="D45" s="18" t="s">
        <v>25</v>
      </c>
      <c r="E45" s="19">
        <v>226</v>
      </c>
      <c r="F45" s="48"/>
      <c r="G45" s="19">
        <v>33</v>
      </c>
      <c r="H45" s="19">
        <v>31</v>
      </c>
      <c r="I45" s="59">
        <f t="shared" si="0"/>
        <v>64</v>
      </c>
      <c r="J45" s="73" t="s">
        <v>640</v>
      </c>
      <c r="K45" s="18" t="s">
        <v>260</v>
      </c>
      <c r="L45" s="18" t="s">
        <v>232</v>
      </c>
      <c r="M45" s="18">
        <v>9954440805</v>
      </c>
      <c r="N45" s="18" t="s">
        <v>303</v>
      </c>
      <c r="O45" s="68">
        <v>9707142096</v>
      </c>
      <c r="P45" s="24">
        <v>43298</v>
      </c>
      <c r="Q45" s="18" t="s">
        <v>92</v>
      </c>
      <c r="R45" s="18">
        <v>12</v>
      </c>
      <c r="S45" s="18" t="s">
        <v>90</v>
      </c>
      <c r="T45" s="18"/>
    </row>
    <row r="46" spans="1:20">
      <c r="A46" s="4">
        <v>42</v>
      </c>
      <c r="B46" s="17" t="s">
        <v>62</v>
      </c>
      <c r="C46" s="66" t="s">
        <v>613</v>
      </c>
      <c r="D46" s="18" t="s">
        <v>25</v>
      </c>
      <c r="E46" s="19">
        <v>250</v>
      </c>
      <c r="F46" s="48"/>
      <c r="G46" s="19">
        <v>36</v>
      </c>
      <c r="H46" s="19">
        <v>28</v>
      </c>
      <c r="I46" s="59">
        <f t="shared" si="0"/>
        <v>64</v>
      </c>
      <c r="J46" s="73" t="s">
        <v>641</v>
      </c>
      <c r="K46" s="18" t="s">
        <v>260</v>
      </c>
      <c r="L46" s="18" t="s">
        <v>236</v>
      </c>
      <c r="M46" s="18">
        <v>8011690530</v>
      </c>
      <c r="N46" s="70" t="s">
        <v>339</v>
      </c>
      <c r="O46" s="68">
        <v>9707493542</v>
      </c>
      <c r="P46" s="24">
        <v>43298</v>
      </c>
      <c r="Q46" s="18" t="s">
        <v>92</v>
      </c>
      <c r="R46" s="18">
        <v>12</v>
      </c>
      <c r="S46" s="18" t="s">
        <v>90</v>
      </c>
      <c r="T46" s="18"/>
    </row>
    <row r="47" spans="1:20" ht="33">
      <c r="A47" s="4">
        <v>43</v>
      </c>
      <c r="B47" s="17" t="s">
        <v>62</v>
      </c>
      <c r="C47" s="66" t="s">
        <v>614</v>
      </c>
      <c r="D47" s="18" t="s">
        <v>25</v>
      </c>
      <c r="E47" s="19">
        <v>256</v>
      </c>
      <c r="F47" s="18"/>
      <c r="G47" s="19">
        <v>32</v>
      </c>
      <c r="H47" s="19">
        <v>37</v>
      </c>
      <c r="I47" s="59">
        <f t="shared" si="0"/>
        <v>69</v>
      </c>
      <c r="J47" s="73" t="s">
        <v>245</v>
      </c>
      <c r="K47" s="18"/>
      <c r="L47" s="18" t="s">
        <v>240</v>
      </c>
      <c r="M47" s="18">
        <v>9957591571</v>
      </c>
      <c r="N47" s="70" t="s">
        <v>342</v>
      </c>
      <c r="O47" s="68">
        <v>9864408185</v>
      </c>
      <c r="P47" s="24">
        <v>43299</v>
      </c>
      <c r="Q47" s="18" t="s">
        <v>93</v>
      </c>
      <c r="R47" s="18">
        <v>10</v>
      </c>
      <c r="S47" s="18" t="s">
        <v>90</v>
      </c>
      <c r="T47" s="18"/>
    </row>
    <row r="48" spans="1:20" ht="33">
      <c r="A48" s="4">
        <v>44</v>
      </c>
      <c r="B48" s="17" t="s">
        <v>63</v>
      </c>
      <c r="C48" s="66" t="s">
        <v>615</v>
      </c>
      <c r="D48" s="18" t="s">
        <v>25</v>
      </c>
      <c r="E48" s="19">
        <v>257</v>
      </c>
      <c r="F48" s="18"/>
      <c r="G48" s="19">
        <v>36</v>
      </c>
      <c r="H48" s="19">
        <v>39</v>
      </c>
      <c r="I48" s="59">
        <f t="shared" si="0"/>
        <v>75</v>
      </c>
      <c r="J48" s="73" t="s">
        <v>660</v>
      </c>
      <c r="K48" s="18"/>
      <c r="L48" s="18" t="s">
        <v>243</v>
      </c>
      <c r="M48" s="18">
        <v>9706720170</v>
      </c>
      <c r="N48" s="18" t="s">
        <v>345</v>
      </c>
      <c r="O48" s="68">
        <v>9508328174</v>
      </c>
      <c r="P48" s="24">
        <v>43299</v>
      </c>
      <c r="Q48" s="18" t="s">
        <v>93</v>
      </c>
      <c r="R48" s="18">
        <v>10</v>
      </c>
      <c r="S48" s="18" t="s">
        <v>90</v>
      </c>
      <c r="T48" s="18"/>
    </row>
    <row r="49" spans="1:20" ht="33">
      <c r="A49" s="4">
        <v>45</v>
      </c>
      <c r="B49" s="17" t="s">
        <v>63</v>
      </c>
      <c r="C49" s="66" t="s">
        <v>616</v>
      </c>
      <c r="D49" s="18" t="s">
        <v>25</v>
      </c>
      <c r="E49" s="19">
        <v>266</v>
      </c>
      <c r="F49" s="57"/>
      <c r="G49" s="19">
        <v>35</v>
      </c>
      <c r="H49" s="19">
        <v>26</v>
      </c>
      <c r="I49" s="59">
        <f t="shared" si="0"/>
        <v>61</v>
      </c>
      <c r="J49" s="73" t="s">
        <v>661</v>
      </c>
      <c r="K49" s="18"/>
      <c r="L49" s="18" t="s">
        <v>232</v>
      </c>
      <c r="M49" s="18">
        <v>9954440805</v>
      </c>
      <c r="N49" s="70" t="s">
        <v>334</v>
      </c>
      <c r="O49" s="68">
        <v>9613971229</v>
      </c>
      <c r="P49" s="24">
        <v>43299</v>
      </c>
      <c r="Q49" s="18" t="s">
        <v>93</v>
      </c>
      <c r="R49" s="18">
        <v>8</v>
      </c>
      <c r="S49" s="18" t="s">
        <v>90</v>
      </c>
      <c r="T49" s="18"/>
    </row>
    <row r="50" spans="1:20">
      <c r="A50" s="4">
        <v>46</v>
      </c>
      <c r="B50" s="17" t="s">
        <v>63</v>
      </c>
      <c r="C50" s="66" t="s">
        <v>617</v>
      </c>
      <c r="D50" s="18" t="s">
        <v>25</v>
      </c>
      <c r="E50" s="19">
        <v>267</v>
      </c>
      <c r="F50" s="18"/>
      <c r="G50" s="19">
        <v>39</v>
      </c>
      <c r="H50" s="19">
        <v>32</v>
      </c>
      <c r="I50" s="59">
        <f t="shared" si="0"/>
        <v>71</v>
      </c>
      <c r="J50" s="73" t="s">
        <v>358</v>
      </c>
      <c r="K50" s="18"/>
      <c r="L50" s="18" t="s">
        <v>236</v>
      </c>
      <c r="M50" s="18">
        <v>8011690530</v>
      </c>
      <c r="N50" s="18" t="s">
        <v>365</v>
      </c>
      <c r="O50" s="18">
        <v>8011743318</v>
      </c>
      <c r="P50" s="24">
        <v>43300</v>
      </c>
      <c r="Q50" s="18" t="s">
        <v>94</v>
      </c>
      <c r="R50" s="18">
        <v>8</v>
      </c>
      <c r="S50" s="18" t="s">
        <v>90</v>
      </c>
      <c r="T50" s="18"/>
    </row>
    <row r="51" spans="1:20">
      <c r="A51" s="4">
        <v>47</v>
      </c>
      <c r="B51" s="17" t="s">
        <v>62</v>
      </c>
      <c r="C51" s="85" t="s">
        <v>473</v>
      </c>
      <c r="D51" s="18" t="s">
        <v>25</v>
      </c>
      <c r="E51" s="19">
        <v>136</v>
      </c>
      <c r="F51" s="48"/>
      <c r="G51" s="19">
        <v>31</v>
      </c>
      <c r="H51" s="19">
        <v>35</v>
      </c>
      <c r="I51" s="59">
        <f t="shared" si="0"/>
        <v>66</v>
      </c>
      <c r="J51" s="72" t="s">
        <v>549</v>
      </c>
      <c r="K51" s="18" t="s">
        <v>332</v>
      </c>
      <c r="L51" s="18" t="s">
        <v>240</v>
      </c>
      <c r="M51" s="18">
        <v>9957591571</v>
      </c>
      <c r="N51" s="70" t="s">
        <v>399</v>
      </c>
      <c r="O51" s="68">
        <v>9707196589</v>
      </c>
      <c r="P51" s="24">
        <v>43300</v>
      </c>
      <c r="Q51" s="18" t="s">
        <v>94</v>
      </c>
      <c r="R51" s="18">
        <v>13</v>
      </c>
      <c r="S51" s="18" t="s">
        <v>90</v>
      </c>
      <c r="T51" s="18"/>
    </row>
    <row r="52" spans="1:20">
      <c r="A52" s="4">
        <v>48</v>
      </c>
      <c r="B52" s="17" t="s">
        <v>62</v>
      </c>
      <c r="C52" s="85" t="s">
        <v>474</v>
      </c>
      <c r="D52" s="18" t="s">
        <v>25</v>
      </c>
      <c r="E52" s="19">
        <v>191</v>
      </c>
      <c r="F52" s="18"/>
      <c r="G52" s="19">
        <v>34</v>
      </c>
      <c r="H52" s="19">
        <v>27</v>
      </c>
      <c r="I52" s="59">
        <f t="shared" si="0"/>
        <v>61</v>
      </c>
      <c r="J52" s="72" t="s">
        <v>348</v>
      </c>
      <c r="K52" s="18" t="s">
        <v>332</v>
      </c>
      <c r="L52" s="18" t="s">
        <v>243</v>
      </c>
      <c r="M52" s="18">
        <v>9706720170</v>
      </c>
      <c r="N52" s="70" t="s">
        <v>401</v>
      </c>
      <c r="O52" s="68">
        <v>8254891750</v>
      </c>
      <c r="P52" s="24">
        <v>43300</v>
      </c>
      <c r="Q52" s="18" t="s">
        <v>94</v>
      </c>
      <c r="R52" s="18">
        <v>13</v>
      </c>
      <c r="S52" s="18" t="s">
        <v>90</v>
      </c>
      <c r="T52" s="18"/>
    </row>
    <row r="53" spans="1:20">
      <c r="A53" s="4">
        <v>49</v>
      </c>
      <c r="B53" s="17" t="s">
        <v>62</v>
      </c>
      <c r="C53" s="85" t="s">
        <v>128</v>
      </c>
      <c r="D53" s="18" t="s">
        <v>25</v>
      </c>
      <c r="E53" s="19">
        <v>48</v>
      </c>
      <c r="F53" s="18"/>
      <c r="G53" s="19">
        <v>36</v>
      </c>
      <c r="H53" s="19">
        <v>39</v>
      </c>
      <c r="I53" s="59">
        <f t="shared" si="0"/>
        <v>75</v>
      </c>
      <c r="J53" s="72" t="s">
        <v>662</v>
      </c>
      <c r="K53" s="18"/>
      <c r="L53" s="18" t="s">
        <v>247</v>
      </c>
      <c r="M53" s="18">
        <v>9678915456</v>
      </c>
      <c r="N53" s="70" t="s">
        <v>347</v>
      </c>
      <c r="O53" s="68">
        <v>8751899712</v>
      </c>
      <c r="P53" s="24">
        <v>43301</v>
      </c>
      <c r="Q53" s="18" t="s">
        <v>95</v>
      </c>
      <c r="R53" s="18">
        <v>12</v>
      </c>
      <c r="S53" s="18" t="s">
        <v>90</v>
      </c>
      <c r="T53" s="18"/>
    </row>
    <row r="54" spans="1:20">
      <c r="A54" s="4">
        <v>50</v>
      </c>
      <c r="B54" s="17" t="s">
        <v>63</v>
      </c>
      <c r="C54" s="85" t="s">
        <v>129</v>
      </c>
      <c r="D54" s="18" t="s">
        <v>25</v>
      </c>
      <c r="E54" s="19">
        <v>49</v>
      </c>
      <c r="F54" s="18"/>
      <c r="G54" s="19">
        <v>41</v>
      </c>
      <c r="H54" s="19">
        <v>21</v>
      </c>
      <c r="I54" s="59">
        <f t="shared" si="0"/>
        <v>62</v>
      </c>
      <c r="J54" s="72" t="s">
        <v>663</v>
      </c>
      <c r="K54" s="18"/>
      <c r="L54" s="18" t="s">
        <v>250</v>
      </c>
      <c r="M54" s="18">
        <v>9678157820</v>
      </c>
      <c r="N54" s="70" t="s">
        <v>289</v>
      </c>
      <c r="O54" s="68">
        <v>9508148872</v>
      </c>
      <c r="P54" s="24">
        <v>43301</v>
      </c>
      <c r="Q54" s="18" t="s">
        <v>95</v>
      </c>
      <c r="R54" s="18">
        <v>12</v>
      </c>
      <c r="S54" s="18" t="s">
        <v>90</v>
      </c>
      <c r="T54" s="18"/>
    </row>
    <row r="55" spans="1:20">
      <c r="A55" s="4">
        <v>51</v>
      </c>
      <c r="B55" s="17" t="s">
        <v>63</v>
      </c>
      <c r="C55" s="68" t="s">
        <v>618</v>
      </c>
      <c r="D55" s="18" t="s">
        <v>25</v>
      </c>
      <c r="E55" s="19">
        <v>319</v>
      </c>
      <c r="F55" s="18"/>
      <c r="G55" s="19">
        <v>38</v>
      </c>
      <c r="H55" s="19">
        <v>35</v>
      </c>
      <c r="I55" s="59">
        <f t="shared" si="0"/>
        <v>73</v>
      </c>
      <c r="J55" s="72" t="s">
        <v>642</v>
      </c>
      <c r="K55" s="18"/>
      <c r="L55" s="18" t="s">
        <v>253</v>
      </c>
      <c r="M55" s="18">
        <v>9508444235</v>
      </c>
      <c r="N55" s="18" t="s">
        <v>345</v>
      </c>
      <c r="O55" s="68">
        <v>9508835623</v>
      </c>
      <c r="P55" s="24">
        <v>43301</v>
      </c>
      <c r="Q55" s="18" t="s">
        <v>95</v>
      </c>
      <c r="R55" s="18">
        <v>8</v>
      </c>
      <c r="S55" s="18" t="s">
        <v>90</v>
      </c>
      <c r="T55" s="18"/>
    </row>
    <row r="56" spans="1:20">
      <c r="A56" s="4">
        <v>52</v>
      </c>
      <c r="B56" s="17" t="s">
        <v>63</v>
      </c>
      <c r="C56" s="68" t="s">
        <v>619</v>
      </c>
      <c r="D56" s="18" t="s">
        <v>25</v>
      </c>
      <c r="E56" s="19">
        <v>320</v>
      </c>
      <c r="F56" s="57"/>
      <c r="G56" s="19">
        <v>35</v>
      </c>
      <c r="H56" s="19">
        <v>28</v>
      </c>
      <c r="I56" s="59">
        <f t="shared" si="0"/>
        <v>63</v>
      </c>
      <c r="J56" s="72" t="s">
        <v>519</v>
      </c>
      <c r="K56" s="18"/>
      <c r="L56" s="18" t="s">
        <v>267</v>
      </c>
      <c r="M56" s="18">
        <v>9854235322</v>
      </c>
      <c r="N56" s="18" t="s">
        <v>275</v>
      </c>
      <c r="O56" s="68">
        <v>9707683902</v>
      </c>
      <c r="P56" s="24">
        <v>43302</v>
      </c>
      <c r="Q56" s="18" t="s">
        <v>116</v>
      </c>
      <c r="R56" s="18">
        <v>9</v>
      </c>
      <c r="S56" s="18" t="s">
        <v>90</v>
      </c>
      <c r="T56" s="18"/>
    </row>
    <row r="57" spans="1:20">
      <c r="A57" s="4">
        <v>53</v>
      </c>
      <c r="B57" s="17" t="s">
        <v>62</v>
      </c>
      <c r="C57" s="66" t="s">
        <v>124</v>
      </c>
      <c r="D57" s="18" t="s">
        <v>25</v>
      </c>
      <c r="E57" s="19">
        <v>32</v>
      </c>
      <c r="F57" s="18"/>
      <c r="G57" s="19">
        <v>28</v>
      </c>
      <c r="H57" s="19">
        <v>19</v>
      </c>
      <c r="I57" s="59">
        <f t="shared" si="0"/>
        <v>47</v>
      </c>
      <c r="J57" s="18"/>
      <c r="K57" s="18" t="s">
        <v>287</v>
      </c>
      <c r="L57" s="18"/>
      <c r="M57" s="18"/>
      <c r="N57" s="70" t="s">
        <v>278</v>
      </c>
      <c r="O57" s="68">
        <v>9877946031</v>
      </c>
      <c r="P57" s="24">
        <v>43302</v>
      </c>
      <c r="Q57" s="18" t="s">
        <v>116</v>
      </c>
      <c r="R57" s="18">
        <v>4</v>
      </c>
      <c r="S57" s="18" t="s">
        <v>90</v>
      </c>
      <c r="T57" s="18"/>
    </row>
    <row r="58" spans="1:20">
      <c r="A58" s="4">
        <v>54</v>
      </c>
      <c r="B58" s="17" t="s">
        <v>62</v>
      </c>
      <c r="C58" s="66" t="s">
        <v>125</v>
      </c>
      <c r="D58" s="18" t="s">
        <v>25</v>
      </c>
      <c r="E58" s="19">
        <v>33</v>
      </c>
      <c r="F58" s="18"/>
      <c r="G58" s="19">
        <v>33</v>
      </c>
      <c r="H58" s="19">
        <v>29</v>
      </c>
      <c r="I58" s="59">
        <f t="shared" si="0"/>
        <v>62</v>
      </c>
      <c r="J58" s="18"/>
      <c r="K58" s="18" t="s">
        <v>287</v>
      </c>
      <c r="L58" s="18"/>
      <c r="M58" s="18"/>
      <c r="N58" s="70" t="s">
        <v>278</v>
      </c>
      <c r="O58" s="68">
        <v>8876324914</v>
      </c>
      <c r="P58" s="24">
        <v>43302</v>
      </c>
      <c r="Q58" s="18" t="s">
        <v>116</v>
      </c>
      <c r="R58" s="18">
        <v>4</v>
      </c>
      <c r="S58" s="18" t="s">
        <v>90</v>
      </c>
      <c r="T58" s="18"/>
    </row>
    <row r="59" spans="1:20">
      <c r="A59" s="4">
        <v>55</v>
      </c>
      <c r="B59" s="17" t="s">
        <v>62</v>
      </c>
      <c r="C59" s="66" t="s">
        <v>620</v>
      </c>
      <c r="D59" s="18" t="s">
        <v>25</v>
      </c>
      <c r="E59" s="19">
        <v>66</v>
      </c>
      <c r="F59" s="18"/>
      <c r="G59" s="19">
        <v>26</v>
      </c>
      <c r="H59" s="19">
        <v>34</v>
      </c>
      <c r="I59" s="59">
        <f t="shared" si="0"/>
        <v>60</v>
      </c>
      <c r="J59" s="89" t="s">
        <v>318</v>
      </c>
      <c r="K59" s="18" t="s">
        <v>392</v>
      </c>
      <c r="L59" s="18" t="s">
        <v>664</v>
      </c>
      <c r="M59" s="18">
        <v>9864681986</v>
      </c>
      <c r="N59" s="70" t="s">
        <v>278</v>
      </c>
      <c r="O59" s="68">
        <v>8822531741</v>
      </c>
      <c r="P59" s="24">
        <v>43304</v>
      </c>
      <c r="Q59" s="18" t="s">
        <v>91</v>
      </c>
      <c r="R59" s="18">
        <v>10</v>
      </c>
      <c r="S59" s="18" t="s">
        <v>90</v>
      </c>
      <c r="T59" s="18"/>
    </row>
    <row r="60" spans="1:20">
      <c r="A60" s="4">
        <v>56</v>
      </c>
      <c r="B60" s="17" t="s">
        <v>63</v>
      </c>
      <c r="C60" s="66" t="s">
        <v>621</v>
      </c>
      <c r="D60" s="18" t="s">
        <v>25</v>
      </c>
      <c r="E60" s="19">
        <v>67</v>
      </c>
      <c r="F60" s="18"/>
      <c r="G60" s="19">
        <v>41</v>
      </c>
      <c r="H60" s="19">
        <v>32</v>
      </c>
      <c r="I60" s="59">
        <f t="shared" si="0"/>
        <v>73</v>
      </c>
      <c r="J60" s="89" t="s">
        <v>322</v>
      </c>
      <c r="K60" s="18" t="s">
        <v>392</v>
      </c>
      <c r="L60" s="18" t="s">
        <v>665</v>
      </c>
      <c r="M60" s="18">
        <v>9957954250</v>
      </c>
      <c r="N60" s="70" t="s">
        <v>278</v>
      </c>
      <c r="O60" s="68">
        <v>96780915</v>
      </c>
      <c r="P60" s="24">
        <v>43304</v>
      </c>
      <c r="Q60" s="18" t="s">
        <v>91</v>
      </c>
      <c r="R60" s="18">
        <v>10</v>
      </c>
      <c r="S60" s="18" t="s">
        <v>90</v>
      </c>
      <c r="T60" s="18"/>
    </row>
    <row r="61" spans="1:20">
      <c r="A61" s="4">
        <v>57</v>
      </c>
      <c r="B61" s="17" t="s">
        <v>63</v>
      </c>
      <c r="C61" s="66" t="s">
        <v>622</v>
      </c>
      <c r="D61" s="18" t="s">
        <v>25</v>
      </c>
      <c r="E61" s="19">
        <v>71</v>
      </c>
      <c r="F61" s="18"/>
      <c r="G61" s="19">
        <v>29</v>
      </c>
      <c r="H61" s="19">
        <v>27</v>
      </c>
      <c r="I61" s="59">
        <f t="shared" si="0"/>
        <v>56</v>
      </c>
      <c r="J61" s="89" t="s">
        <v>543</v>
      </c>
      <c r="K61" s="18" t="s">
        <v>332</v>
      </c>
      <c r="L61" s="18" t="s">
        <v>295</v>
      </c>
      <c r="M61" s="18">
        <v>9864699120</v>
      </c>
      <c r="N61" s="70" t="s">
        <v>289</v>
      </c>
      <c r="O61" s="68">
        <v>887629803</v>
      </c>
      <c r="P61" s="24">
        <v>43304</v>
      </c>
      <c r="Q61" s="18" t="s">
        <v>91</v>
      </c>
      <c r="R61" s="18">
        <v>8</v>
      </c>
      <c r="S61" s="18" t="s">
        <v>90</v>
      </c>
      <c r="T61" s="18"/>
    </row>
    <row r="62" spans="1:20">
      <c r="A62" s="4">
        <v>58</v>
      </c>
      <c r="B62" s="17" t="s">
        <v>63</v>
      </c>
      <c r="C62" s="66" t="s">
        <v>623</v>
      </c>
      <c r="D62" s="18" t="s">
        <v>25</v>
      </c>
      <c r="E62" s="19">
        <v>72</v>
      </c>
      <c r="F62" s="18"/>
      <c r="G62" s="19">
        <v>33</v>
      </c>
      <c r="H62" s="19">
        <v>35</v>
      </c>
      <c r="I62" s="59">
        <f t="shared" si="0"/>
        <v>68</v>
      </c>
      <c r="J62" s="89" t="s">
        <v>545</v>
      </c>
      <c r="K62" s="18" t="s">
        <v>332</v>
      </c>
      <c r="L62" s="18" t="s">
        <v>297</v>
      </c>
      <c r="M62" s="18">
        <v>9508639442</v>
      </c>
      <c r="N62" s="70" t="s">
        <v>292</v>
      </c>
      <c r="O62" s="68">
        <v>9954522246</v>
      </c>
      <c r="P62" s="24">
        <v>43305</v>
      </c>
      <c r="Q62" s="18" t="s">
        <v>92</v>
      </c>
      <c r="R62" s="18">
        <v>8</v>
      </c>
      <c r="S62" s="18" t="s">
        <v>90</v>
      </c>
      <c r="T62" s="18"/>
    </row>
    <row r="63" spans="1:20">
      <c r="A63" s="4">
        <v>59</v>
      </c>
      <c r="B63" s="17" t="s">
        <v>62</v>
      </c>
      <c r="C63" s="66" t="s">
        <v>624</v>
      </c>
      <c r="D63" s="18" t="s">
        <v>25</v>
      </c>
      <c r="E63" s="19">
        <v>76</v>
      </c>
      <c r="F63" s="18"/>
      <c r="G63" s="19">
        <v>21</v>
      </c>
      <c r="H63" s="19">
        <v>24</v>
      </c>
      <c r="I63" s="59">
        <f t="shared" si="0"/>
        <v>45</v>
      </c>
      <c r="J63" s="90" t="s">
        <v>654</v>
      </c>
      <c r="K63" s="18" t="s">
        <v>239</v>
      </c>
      <c r="L63" s="18" t="s">
        <v>302</v>
      </c>
      <c r="M63" s="18">
        <v>9954569078</v>
      </c>
      <c r="N63" s="18" t="s">
        <v>265</v>
      </c>
      <c r="O63" s="68">
        <v>8822172774</v>
      </c>
      <c r="P63" s="24">
        <v>43305</v>
      </c>
      <c r="Q63" s="18" t="s">
        <v>92</v>
      </c>
      <c r="R63" s="18">
        <v>9</v>
      </c>
      <c r="S63" s="18" t="s">
        <v>90</v>
      </c>
      <c r="T63" s="18"/>
    </row>
    <row r="64" spans="1:20">
      <c r="A64" s="4">
        <v>60</v>
      </c>
      <c r="B64" s="17" t="s">
        <v>62</v>
      </c>
      <c r="C64" s="66" t="s">
        <v>625</v>
      </c>
      <c r="D64" s="18" t="s">
        <v>25</v>
      </c>
      <c r="E64" s="19">
        <v>77</v>
      </c>
      <c r="F64" s="18"/>
      <c r="G64" s="19">
        <v>31</v>
      </c>
      <c r="H64" s="19">
        <v>27</v>
      </c>
      <c r="I64" s="59">
        <f t="shared" si="0"/>
        <v>58</v>
      </c>
      <c r="J64" s="90" t="s">
        <v>654</v>
      </c>
      <c r="K64" s="18" t="s">
        <v>239</v>
      </c>
      <c r="L64" s="18" t="s">
        <v>305</v>
      </c>
      <c r="M64" s="18">
        <v>8486196669</v>
      </c>
      <c r="N64" s="70" t="s">
        <v>300</v>
      </c>
      <c r="O64" s="68">
        <v>8486204309</v>
      </c>
      <c r="P64" s="24">
        <v>43305</v>
      </c>
      <c r="Q64" s="18" t="s">
        <v>92</v>
      </c>
      <c r="R64" s="18">
        <v>9</v>
      </c>
      <c r="S64" s="18" t="s">
        <v>90</v>
      </c>
      <c r="T64" s="18"/>
    </row>
    <row r="65" spans="1:20" ht="33">
      <c r="A65" s="4">
        <v>61</v>
      </c>
      <c r="B65" s="17" t="s">
        <v>62</v>
      </c>
      <c r="C65" s="66" t="s">
        <v>626</v>
      </c>
      <c r="D65" s="18" t="s">
        <v>25</v>
      </c>
      <c r="E65" s="19">
        <v>92</v>
      </c>
      <c r="F65" s="18"/>
      <c r="G65" s="19">
        <v>28</v>
      </c>
      <c r="H65" s="19">
        <v>23</v>
      </c>
      <c r="I65" s="59">
        <f t="shared" si="0"/>
        <v>51</v>
      </c>
      <c r="J65" s="90" t="s">
        <v>666</v>
      </c>
      <c r="K65" s="18" t="s">
        <v>239</v>
      </c>
      <c r="L65" s="18" t="s">
        <v>311</v>
      </c>
      <c r="M65" s="18">
        <v>9864388459</v>
      </c>
      <c r="N65" s="70" t="s">
        <v>306</v>
      </c>
      <c r="O65" s="68">
        <v>9678534413</v>
      </c>
      <c r="P65" s="24">
        <v>43306</v>
      </c>
      <c r="Q65" s="18" t="s">
        <v>93</v>
      </c>
      <c r="R65" s="18">
        <v>11</v>
      </c>
      <c r="S65" s="18" t="s">
        <v>90</v>
      </c>
      <c r="T65" s="18"/>
    </row>
    <row r="66" spans="1:20" ht="33">
      <c r="A66" s="4">
        <v>62</v>
      </c>
      <c r="B66" s="17" t="s">
        <v>63</v>
      </c>
      <c r="C66" s="66" t="s">
        <v>627</v>
      </c>
      <c r="D66" s="18" t="s">
        <v>25</v>
      </c>
      <c r="E66" s="19">
        <v>93</v>
      </c>
      <c r="F66" s="18"/>
      <c r="G66" s="19">
        <v>31</v>
      </c>
      <c r="H66" s="19">
        <v>25</v>
      </c>
      <c r="I66" s="59">
        <f t="shared" si="0"/>
        <v>56</v>
      </c>
      <c r="J66" s="90" t="s">
        <v>667</v>
      </c>
      <c r="K66" s="18" t="s">
        <v>239</v>
      </c>
      <c r="L66" s="18" t="s">
        <v>314</v>
      </c>
      <c r="M66" s="18">
        <v>8011691799</v>
      </c>
      <c r="N66" s="70" t="s">
        <v>308</v>
      </c>
      <c r="O66" s="68">
        <v>9577735332</v>
      </c>
      <c r="P66" s="24">
        <v>43306</v>
      </c>
      <c r="Q66" s="18" t="s">
        <v>93</v>
      </c>
      <c r="R66" s="18">
        <v>11</v>
      </c>
      <c r="S66" s="18" t="s">
        <v>90</v>
      </c>
      <c r="T66" s="18"/>
    </row>
    <row r="67" spans="1:20" ht="33">
      <c r="A67" s="4">
        <v>63</v>
      </c>
      <c r="B67" s="17" t="s">
        <v>63</v>
      </c>
      <c r="C67" s="66" t="s">
        <v>628</v>
      </c>
      <c r="D67" s="18" t="s">
        <v>25</v>
      </c>
      <c r="E67" s="19">
        <v>95</v>
      </c>
      <c r="F67" s="18"/>
      <c r="G67" s="19">
        <v>29</v>
      </c>
      <c r="H67" s="19">
        <v>27</v>
      </c>
      <c r="I67" s="59">
        <f t="shared" si="0"/>
        <v>56</v>
      </c>
      <c r="J67" s="90" t="s">
        <v>668</v>
      </c>
      <c r="K67" s="18" t="s">
        <v>294</v>
      </c>
      <c r="L67" s="18" t="s">
        <v>320</v>
      </c>
      <c r="M67" s="18">
        <v>8822130175</v>
      </c>
      <c r="N67" s="70" t="s">
        <v>244</v>
      </c>
      <c r="O67" s="68">
        <v>9707384159</v>
      </c>
      <c r="P67" s="24">
        <v>43306</v>
      </c>
      <c r="Q67" s="18" t="s">
        <v>93</v>
      </c>
      <c r="R67" s="18">
        <v>6</v>
      </c>
      <c r="S67" s="18" t="s">
        <v>90</v>
      </c>
      <c r="T67" s="18"/>
    </row>
    <row r="68" spans="1:20">
      <c r="A68" s="4">
        <v>64</v>
      </c>
      <c r="B68" s="17" t="s">
        <v>63</v>
      </c>
      <c r="C68" s="66" t="s">
        <v>629</v>
      </c>
      <c r="D68" s="18" t="s">
        <v>25</v>
      </c>
      <c r="E68" s="19">
        <v>96</v>
      </c>
      <c r="F68" s="18"/>
      <c r="G68" s="19">
        <v>27</v>
      </c>
      <c r="H68" s="19">
        <v>34</v>
      </c>
      <c r="I68" s="59">
        <f t="shared" si="0"/>
        <v>61</v>
      </c>
      <c r="J68" s="90" t="s">
        <v>669</v>
      </c>
      <c r="K68" s="18" t="s">
        <v>294</v>
      </c>
      <c r="L68" s="18" t="s">
        <v>323</v>
      </c>
      <c r="M68" s="18">
        <v>9613030434</v>
      </c>
      <c r="N68" s="70" t="s">
        <v>317</v>
      </c>
      <c r="O68" s="68">
        <v>7396671699</v>
      </c>
      <c r="P68" s="24">
        <v>43307</v>
      </c>
      <c r="Q68" s="18" t="s">
        <v>94</v>
      </c>
      <c r="R68" s="18">
        <v>8</v>
      </c>
      <c r="S68" s="18" t="s">
        <v>90</v>
      </c>
      <c r="T68" s="18"/>
    </row>
    <row r="69" spans="1:20">
      <c r="A69" s="4">
        <v>65</v>
      </c>
      <c r="B69" s="17" t="s">
        <v>62</v>
      </c>
      <c r="C69" s="66" t="s">
        <v>630</v>
      </c>
      <c r="D69" s="18" t="s">
        <v>25</v>
      </c>
      <c r="E69" s="19">
        <v>99</v>
      </c>
      <c r="F69" s="18"/>
      <c r="G69" s="19">
        <v>31</v>
      </c>
      <c r="H69" s="19">
        <v>39</v>
      </c>
      <c r="I69" s="59">
        <f t="shared" si="0"/>
        <v>70</v>
      </c>
      <c r="J69" s="90" t="s">
        <v>670</v>
      </c>
      <c r="K69" s="18" t="s">
        <v>328</v>
      </c>
      <c r="L69" s="18" t="s">
        <v>333</v>
      </c>
      <c r="M69" s="18">
        <v>9859607646</v>
      </c>
      <c r="N69" s="18" t="s">
        <v>303</v>
      </c>
      <c r="O69" s="18">
        <v>8751899712</v>
      </c>
      <c r="P69" s="24">
        <v>43307</v>
      </c>
      <c r="Q69" s="18" t="s">
        <v>94</v>
      </c>
      <c r="R69" s="18">
        <v>4</v>
      </c>
      <c r="S69" s="18" t="s">
        <v>90</v>
      </c>
      <c r="T69" s="18"/>
    </row>
    <row r="70" spans="1:20">
      <c r="A70" s="4">
        <v>66</v>
      </c>
      <c r="B70" s="17" t="s">
        <v>62</v>
      </c>
      <c r="C70" s="66" t="s">
        <v>631</v>
      </c>
      <c r="D70" s="18" t="s">
        <v>25</v>
      </c>
      <c r="E70" s="19">
        <v>100</v>
      </c>
      <c r="F70" s="18"/>
      <c r="G70" s="19">
        <v>35</v>
      </c>
      <c r="H70" s="19">
        <v>33</v>
      </c>
      <c r="I70" s="59">
        <f t="shared" ref="I70:I133" si="1">SUM(G70:H70)</f>
        <v>68</v>
      </c>
      <c r="J70" s="90" t="s">
        <v>654</v>
      </c>
      <c r="K70" s="18" t="s">
        <v>328</v>
      </c>
      <c r="L70" s="18" t="s">
        <v>336</v>
      </c>
      <c r="M70" s="18">
        <v>8254896461</v>
      </c>
      <c r="N70" s="70" t="s">
        <v>330</v>
      </c>
      <c r="O70" s="68">
        <v>9877946031</v>
      </c>
      <c r="P70" s="24">
        <v>43307</v>
      </c>
      <c r="Q70" s="18" t="s">
        <v>94</v>
      </c>
      <c r="R70" s="18">
        <v>9</v>
      </c>
      <c r="S70" s="18" t="s">
        <v>90</v>
      </c>
      <c r="T70" s="18"/>
    </row>
    <row r="71" spans="1:20">
      <c r="A71" s="4">
        <v>67</v>
      </c>
      <c r="B71" s="17" t="s">
        <v>62</v>
      </c>
      <c r="C71" s="66" t="s">
        <v>632</v>
      </c>
      <c r="D71" s="18" t="s">
        <v>25</v>
      </c>
      <c r="E71" s="19">
        <v>110</v>
      </c>
      <c r="F71" s="18"/>
      <c r="G71" s="19">
        <v>29</v>
      </c>
      <c r="H71" s="19">
        <v>24</v>
      </c>
      <c r="I71" s="59">
        <f t="shared" si="1"/>
        <v>53</v>
      </c>
      <c r="J71" s="89" t="s">
        <v>560</v>
      </c>
      <c r="K71" s="18" t="s">
        <v>294</v>
      </c>
      <c r="L71" s="18" t="s">
        <v>341</v>
      </c>
      <c r="M71" s="18">
        <v>9706347270</v>
      </c>
      <c r="N71" s="18" t="s">
        <v>303</v>
      </c>
      <c r="O71" s="68">
        <v>9678699878</v>
      </c>
      <c r="P71" s="24">
        <v>43308</v>
      </c>
      <c r="Q71" s="18" t="s">
        <v>95</v>
      </c>
      <c r="R71" s="18">
        <v>9</v>
      </c>
      <c r="S71" s="18" t="s">
        <v>90</v>
      </c>
      <c r="T71" s="18"/>
    </row>
    <row r="72" spans="1:20">
      <c r="A72" s="4">
        <v>68</v>
      </c>
      <c r="B72" s="17" t="s">
        <v>63</v>
      </c>
      <c r="C72" s="66" t="s">
        <v>633</v>
      </c>
      <c r="D72" s="18" t="s">
        <v>25</v>
      </c>
      <c r="E72" s="19">
        <v>111</v>
      </c>
      <c r="F72" s="18"/>
      <c r="G72" s="19">
        <v>31</v>
      </c>
      <c r="H72" s="19">
        <v>27</v>
      </c>
      <c r="I72" s="59">
        <f t="shared" si="1"/>
        <v>58</v>
      </c>
      <c r="J72" s="89" t="s">
        <v>671</v>
      </c>
      <c r="K72" s="18" t="s">
        <v>294</v>
      </c>
      <c r="L72" s="18" t="s">
        <v>344</v>
      </c>
      <c r="M72" s="18">
        <v>9864528870</v>
      </c>
      <c r="N72" s="70" t="s">
        <v>339</v>
      </c>
      <c r="O72" s="68">
        <v>9706906622</v>
      </c>
      <c r="P72" s="24">
        <v>43308</v>
      </c>
      <c r="Q72" s="18" t="s">
        <v>95</v>
      </c>
      <c r="R72" s="18">
        <v>9</v>
      </c>
      <c r="S72" s="18" t="s">
        <v>90</v>
      </c>
      <c r="T72" s="18"/>
    </row>
    <row r="73" spans="1:20">
      <c r="A73" s="4">
        <v>69</v>
      </c>
      <c r="B73" s="17" t="s">
        <v>63</v>
      </c>
      <c r="C73" s="66" t="s">
        <v>634</v>
      </c>
      <c r="D73" s="18" t="s">
        <v>25</v>
      </c>
      <c r="E73" s="19">
        <v>106</v>
      </c>
      <c r="F73" s="18"/>
      <c r="G73" s="19">
        <v>29</v>
      </c>
      <c r="H73" s="19">
        <v>25</v>
      </c>
      <c r="I73" s="59">
        <f t="shared" si="1"/>
        <v>54</v>
      </c>
      <c r="J73" s="90" t="s">
        <v>672</v>
      </c>
      <c r="K73" s="18" t="s">
        <v>294</v>
      </c>
      <c r="L73" s="18" t="s">
        <v>349</v>
      </c>
      <c r="M73" s="18">
        <v>9864475092</v>
      </c>
      <c r="N73" s="18" t="s">
        <v>345</v>
      </c>
      <c r="O73" s="68">
        <v>9954943954</v>
      </c>
      <c r="P73" s="24">
        <v>43309</v>
      </c>
      <c r="Q73" s="18" t="s">
        <v>116</v>
      </c>
      <c r="R73" s="18">
        <v>10</v>
      </c>
      <c r="S73" s="18" t="s">
        <v>90</v>
      </c>
      <c r="T73" s="18"/>
    </row>
    <row r="74" spans="1:20">
      <c r="A74" s="4">
        <v>70</v>
      </c>
      <c r="B74" s="17" t="s">
        <v>63</v>
      </c>
      <c r="C74" s="66" t="s">
        <v>635</v>
      </c>
      <c r="D74" s="18" t="s">
        <v>25</v>
      </c>
      <c r="E74" s="19">
        <v>107</v>
      </c>
      <c r="F74" s="18"/>
      <c r="G74" s="19">
        <v>29</v>
      </c>
      <c r="H74" s="19">
        <v>27</v>
      </c>
      <c r="I74" s="59">
        <f t="shared" si="1"/>
        <v>56</v>
      </c>
      <c r="J74" s="90" t="s">
        <v>356</v>
      </c>
      <c r="K74" s="18" t="s">
        <v>294</v>
      </c>
      <c r="L74" s="18" t="s">
        <v>351</v>
      </c>
      <c r="M74" s="18">
        <v>9957091691</v>
      </c>
      <c r="N74" s="70" t="s">
        <v>347</v>
      </c>
      <c r="O74" s="68">
        <v>8751899712</v>
      </c>
      <c r="P74" s="24">
        <v>43309</v>
      </c>
      <c r="Q74" s="18" t="s">
        <v>116</v>
      </c>
      <c r="R74" s="18">
        <v>11</v>
      </c>
      <c r="S74" s="18" t="s">
        <v>90</v>
      </c>
      <c r="T74" s="18"/>
    </row>
    <row r="75" spans="1:20">
      <c r="A75" s="4">
        <v>71</v>
      </c>
      <c r="B75" s="17" t="s">
        <v>62</v>
      </c>
      <c r="C75" s="66" t="s">
        <v>636</v>
      </c>
      <c r="D75" s="18" t="s">
        <v>25</v>
      </c>
      <c r="E75" s="19">
        <v>199</v>
      </c>
      <c r="F75" s="18"/>
      <c r="G75" s="19">
        <v>41</v>
      </c>
      <c r="H75" s="19">
        <v>27</v>
      </c>
      <c r="I75" s="59">
        <f t="shared" si="1"/>
        <v>68</v>
      </c>
      <c r="J75" s="90" t="s">
        <v>394</v>
      </c>
      <c r="K75" s="18" t="s">
        <v>231</v>
      </c>
      <c r="L75" s="18" t="s">
        <v>355</v>
      </c>
      <c r="M75" s="18">
        <v>9859469463</v>
      </c>
      <c r="N75" s="18" t="s">
        <v>345</v>
      </c>
      <c r="O75" s="68">
        <v>9508835623</v>
      </c>
      <c r="P75" s="24">
        <v>43311</v>
      </c>
      <c r="Q75" s="18" t="s">
        <v>91</v>
      </c>
      <c r="R75" s="18">
        <v>10</v>
      </c>
      <c r="S75" s="18" t="s">
        <v>90</v>
      </c>
      <c r="T75" s="18"/>
    </row>
    <row r="76" spans="1:20">
      <c r="A76" s="4">
        <v>72</v>
      </c>
      <c r="B76" s="17" t="s">
        <v>62</v>
      </c>
      <c r="C76" s="66" t="s">
        <v>609</v>
      </c>
      <c r="D76" s="18" t="s">
        <v>25</v>
      </c>
      <c r="E76" s="19">
        <v>201</v>
      </c>
      <c r="F76" s="18"/>
      <c r="G76" s="19">
        <v>38</v>
      </c>
      <c r="H76" s="19">
        <v>31</v>
      </c>
      <c r="I76" s="59">
        <f t="shared" si="1"/>
        <v>69</v>
      </c>
      <c r="J76" s="90" t="s">
        <v>304</v>
      </c>
      <c r="K76" s="18" t="s">
        <v>231</v>
      </c>
      <c r="L76" s="18" t="s">
        <v>357</v>
      </c>
      <c r="M76" s="18">
        <v>8751963255</v>
      </c>
      <c r="N76" s="18" t="s">
        <v>275</v>
      </c>
      <c r="O76" s="68">
        <v>9707683902</v>
      </c>
      <c r="P76" s="24">
        <v>43311</v>
      </c>
      <c r="Q76" s="18" t="s">
        <v>91</v>
      </c>
      <c r="R76" s="18">
        <v>8</v>
      </c>
      <c r="S76" s="18" t="s">
        <v>90</v>
      </c>
      <c r="T76" s="18"/>
    </row>
    <row r="77" spans="1:20">
      <c r="A77" s="4">
        <v>73</v>
      </c>
      <c r="B77" s="17" t="s">
        <v>63</v>
      </c>
      <c r="C77" s="66" t="s">
        <v>637</v>
      </c>
      <c r="D77" s="18" t="s">
        <v>25</v>
      </c>
      <c r="E77" s="19">
        <v>68</v>
      </c>
      <c r="F77" s="18"/>
      <c r="G77" s="19">
        <v>37</v>
      </c>
      <c r="H77" s="19">
        <v>34</v>
      </c>
      <c r="I77" s="59">
        <f t="shared" si="1"/>
        <v>71</v>
      </c>
      <c r="J77" s="89" t="s">
        <v>230</v>
      </c>
      <c r="K77" s="18" t="s">
        <v>392</v>
      </c>
      <c r="L77" s="18" t="s">
        <v>360</v>
      </c>
      <c r="M77" s="18">
        <v>8877838482</v>
      </c>
      <c r="N77" s="70" t="s">
        <v>278</v>
      </c>
      <c r="O77" s="68">
        <v>8876324914</v>
      </c>
      <c r="P77" s="24">
        <v>43312</v>
      </c>
      <c r="Q77" s="18" t="s">
        <v>92</v>
      </c>
      <c r="R77" s="18">
        <v>8</v>
      </c>
      <c r="S77" s="18" t="s">
        <v>90</v>
      </c>
      <c r="T77" s="18"/>
    </row>
    <row r="78" spans="1:20" ht="33">
      <c r="A78" s="4">
        <v>74</v>
      </c>
      <c r="B78" s="17" t="s">
        <v>62</v>
      </c>
      <c r="C78" s="66" t="s">
        <v>638</v>
      </c>
      <c r="D78" s="18" t="s">
        <v>25</v>
      </c>
      <c r="E78" s="19">
        <v>130</v>
      </c>
      <c r="F78" s="18"/>
      <c r="G78" s="19">
        <v>42</v>
      </c>
      <c r="H78" s="19">
        <v>37</v>
      </c>
      <c r="I78" s="59">
        <f t="shared" si="1"/>
        <v>79</v>
      </c>
      <c r="J78" s="90" t="s">
        <v>290</v>
      </c>
      <c r="K78" s="18" t="s">
        <v>392</v>
      </c>
      <c r="L78" s="18" t="s">
        <v>362</v>
      </c>
      <c r="M78" s="18">
        <v>9859400083</v>
      </c>
      <c r="N78" s="70" t="s">
        <v>285</v>
      </c>
      <c r="O78" s="68">
        <v>9678699878</v>
      </c>
      <c r="P78" s="24">
        <v>43312</v>
      </c>
      <c r="Q78" s="18" t="s">
        <v>92</v>
      </c>
      <c r="R78" s="18">
        <v>9</v>
      </c>
      <c r="S78" s="18" t="s">
        <v>90</v>
      </c>
      <c r="T78" s="18"/>
    </row>
    <row r="79" spans="1:20">
      <c r="A79" s="4">
        <v>75</v>
      </c>
      <c r="B79" s="17" t="s">
        <v>62</v>
      </c>
      <c r="C79" s="66" t="s">
        <v>639</v>
      </c>
      <c r="D79" s="18" t="s">
        <v>25</v>
      </c>
      <c r="E79" s="19">
        <v>207</v>
      </c>
      <c r="F79" s="18"/>
      <c r="G79" s="19">
        <v>28</v>
      </c>
      <c r="H79" s="19">
        <v>27</v>
      </c>
      <c r="I79" s="59">
        <f t="shared" si="1"/>
        <v>55</v>
      </c>
      <c r="J79" s="89" t="s">
        <v>656</v>
      </c>
      <c r="K79" s="18" t="s">
        <v>294</v>
      </c>
      <c r="L79" s="18" t="s">
        <v>367</v>
      </c>
      <c r="M79" s="18">
        <v>9707548383</v>
      </c>
      <c r="N79" s="70" t="s">
        <v>292</v>
      </c>
      <c r="O79" s="68">
        <v>9859228025</v>
      </c>
      <c r="P79" s="24">
        <v>43312</v>
      </c>
      <c r="Q79" s="18" t="s">
        <v>92</v>
      </c>
      <c r="R79" s="18">
        <v>9</v>
      </c>
      <c r="S79" s="18" t="s">
        <v>90</v>
      </c>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75</v>
      </c>
      <c r="D165" s="21"/>
      <c r="E165" s="13"/>
      <c r="F165" s="21"/>
      <c r="G165" s="60">
        <f>SUM(G5:G164)</f>
        <v>2514</v>
      </c>
      <c r="H165" s="60">
        <f>SUM(H5:H164)</f>
        <v>2320</v>
      </c>
      <c r="I165" s="60">
        <f>SUM(I5:I164)</f>
        <v>4834</v>
      </c>
      <c r="J165" s="21"/>
      <c r="K165" s="21"/>
      <c r="L165" s="21"/>
      <c r="M165" s="21"/>
      <c r="N165" s="21"/>
      <c r="O165" s="21"/>
      <c r="P165" s="14"/>
      <c r="Q165" s="21"/>
      <c r="R165" s="21"/>
      <c r="S165" s="21"/>
      <c r="T165" s="12"/>
    </row>
    <row r="166" spans="1:20">
      <c r="A166" s="44" t="s">
        <v>62</v>
      </c>
      <c r="B166" s="10">
        <f>COUNTIF(B$5:B$164,"Team 1")</f>
        <v>38</v>
      </c>
      <c r="C166" s="44" t="s">
        <v>25</v>
      </c>
      <c r="D166" s="10">
        <f>COUNTIF(D5:D164,"Anganwadi")</f>
        <v>75</v>
      </c>
    </row>
    <row r="167" spans="1:20">
      <c r="A167" s="44" t="s">
        <v>63</v>
      </c>
      <c r="B167" s="10">
        <f>COUNTIF(B$6:B$164,"Team 2")</f>
        <v>37</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O72" activePane="bottomRight" state="frozen"/>
      <selection pane="topRight" activeCell="C1" sqref="C1"/>
      <selection pane="bottomLeft" activeCell="A5" sqref="A5"/>
      <selection pane="bottomRight" activeCell="Q84" sqref="Q84"/>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2" t="s">
        <v>70</v>
      </c>
      <c r="B1" s="152"/>
      <c r="C1" s="152"/>
      <c r="D1" s="55"/>
      <c r="E1" s="55"/>
      <c r="F1" s="55"/>
      <c r="G1" s="55"/>
      <c r="H1" s="55"/>
      <c r="I1" s="55"/>
      <c r="J1" s="55"/>
      <c r="K1" s="55"/>
      <c r="L1" s="55"/>
      <c r="M1" s="153"/>
      <c r="N1" s="153"/>
      <c r="O1" s="153"/>
      <c r="P1" s="153"/>
      <c r="Q1" s="153"/>
      <c r="R1" s="153"/>
      <c r="S1" s="153"/>
      <c r="T1" s="153"/>
    </row>
    <row r="2" spans="1:20">
      <c r="A2" s="148" t="s">
        <v>59</v>
      </c>
      <c r="B2" s="149"/>
      <c r="C2" s="149"/>
      <c r="D2" s="25">
        <v>43617</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33">
      <c r="A5" s="4">
        <v>1</v>
      </c>
      <c r="B5" s="17" t="s">
        <v>62</v>
      </c>
      <c r="C5" s="64" t="s">
        <v>403</v>
      </c>
      <c r="D5" s="18" t="s">
        <v>23</v>
      </c>
      <c r="E5" s="75" t="s">
        <v>404</v>
      </c>
      <c r="F5" s="18" t="s">
        <v>114</v>
      </c>
      <c r="G5" s="19">
        <v>62</v>
      </c>
      <c r="H5" s="19">
        <v>46</v>
      </c>
      <c r="I5" s="59">
        <f>SUM(G5:H5)</f>
        <v>108</v>
      </c>
      <c r="J5" s="72" t="s">
        <v>502</v>
      </c>
      <c r="K5" s="18" t="s">
        <v>231</v>
      </c>
      <c r="L5" s="18" t="s">
        <v>372</v>
      </c>
      <c r="M5" s="18">
        <v>9707117620</v>
      </c>
      <c r="N5" s="70" t="s">
        <v>375</v>
      </c>
      <c r="O5" s="68">
        <v>8822058720</v>
      </c>
      <c r="P5" s="24">
        <v>43617</v>
      </c>
      <c r="Q5" s="24" t="s">
        <v>116</v>
      </c>
      <c r="R5" s="18">
        <v>8</v>
      </c>
      <c r="S5" s="18" t="s">
        <v>90</v>
      </c>
      <c r="T5" s="18"/>
    </row>
    <row r="6" spans="1:20">
      <c r="A6" s="4">
        <v>2</v>
      </c>
      <c r="B6" s="17" t="s">
        <v>63</v>
      </c>
      <c r="C6" s="66" t="s">
        <v>405</v>
      </c>
      <c r="D6" s="18" t="s">
        <v>25</v>
      </c>
      <c r="E6" s="19">
        <v>140</v>
      </c>
      <c r="F6" s="18"/>
      <c r="G6" s="19">
        <v>22</v>
      </c>
      <c r="H6" s="19">
        <v>27</v>
      </c>
      <c r="I6" s="59">
        <f t="shared" ref="I6:I69" si="0">SUM(G6:H6)</f>
        <v>49</v>
      </c>
      <c r="J6" s="72" t="s">
        <v>503</v>
      </c>
      <c r="K6" s="18" t="s">
        <v>504</v>
      </c>
      <c r="L6" s="18" t="s">
        <v>374</v>
      </c>
      <c r="M6" s="18">
        <v>9613736748</v>
      </c>
      <c r="N6" s="70" t="s">
        <v>334</v>
      </c>
      <c r="O6" s="68">
        <v>8486934710</v>
      </c>
      <c r="P6" s="24">
        <v>43617</v>
      </c>
      <c r="Q6" s="24" t="s">
        <v>116</v>
      </c>
      <c r="R6" s="18">
        <v>15</v>
      </c>
      <c r="S6" s="18" t="s">
        <v>90</v>
      </c>
      <c r="T6" s="18"/>
    </row>
    <row r="7" spans="1:20">
      <c r="A7" s="4">
        <v>3</v>
      </c>
      <c r="B7" s="17" t="s">
        <v>63</v>
      </c>
      <c r="C7" s="66" t="s">
        <v>406</v>
      </c>
      <c r="D7" s="18" t="s">
        <v>25</v>
      </c>
      <c r="E7" s="19">
        <v>141</v>
      </c>
      <c r="F7" s="18"/>
      <c r="G7" s="19">
        <v>36</v>
      </c>
      <c r="H7" s="19">
        <v>24</v>
      </c>
      <c r="I7" s="59">
        <f t="shared" si="0"/>
        <v>60</v>
      </c>
      <c r="J7" s="73" t="s">
        <v>505</v>
      </c>
      <c r="K7" s="18" t="s">
        <v>506</v>
      </c>
      <c r="L7" s="18" t="s">
        <v>253</v>
      </c>
      <c r="M7" s="18">
        <v>9854381047</v>
      </c>
      <c r="N7" s="70" t="s">
        <v>507</v>
      </c>
      <c r="O7" s="68">
        <v>9957242809</v>
      </c>
      <c r="P7" s="24">
        <v>43617</v>
      </c>
      <c r="Q7" s="24" t="s">
        <v>116</v>
      </c>
      <c r="R7" s="18">
        <v>15</v>
      </c>
      <c r="S7" s="18" t="s">
        <v>90</v>
      </c>
      <c r="T7" s="18"/>
    </row>
    <row r="8" spans="1:20">
      <c r="A8" s="4">
        <v>4</v>
      </c>
      <c r="B8" s="17" t="s">
        <v>63</v>
      </c>
      <c r="C8" s="67" t="s">
        <v>407</v>
      </c>
      <c r="D8" s="18" t="s">
        <v>23</v>
      </c>
      <c r="E8" s="75" t="s">
        <v>408</v>
      </c>
      <c r="F8" s="18" t="s">
        <v>220</v>
      </c>
      <c r="G8" s="19">
        <v>61</v>
      </c>
      <c r="H8" s="19">
        <v>41</v>
      </c>
      <c r="I8" s="59">
        <f t="shared" si="0"/>
        <v>102</v>
      </c>
      <c r="J8" s="72" t="s">
        <v>508</v>
      </c>
      <c r="K8" s="18" t="s">
        <v>509</v>
      </c>
      <c r="L8" s="18" t="s">
        <v>378</v>
      </c>
      <c r="M8" s="18">
        <v>9707702190</v>
      </c>
      <c r="N8" s="70" t="s">
        <v>510</v>
      </c>
      <c r="O8" s="68">
        <v>9896326397</v>
      </c>
      <c r="P8" s="24">
        <v>43619</v>
      </c>
      <c r="Q8" s="24" t="s">
        <v>91</v>
      </c>
      <c r="R8" s="18">
        <v>16</v>
      </c>
      <c r="S8" s="18" t="s">
        <v>90</v>
      </c>
      <c r="T8" s="18"/>
    </row>
    <row r="9" spans="1:20">
      <c r="A9" s="4">
        <v>5</v>
      </c>
      <c r="B9" s="17" t="s">
        <v>62</v>
      </c>
      <c r="C9" s="66" t="s">
        <v>409</v>
      </c>
      <c r="D9" s="18" t="s">
        <v>25</v>
      </c>
      <c r="E9" s="19">
        <v>102</v>
      </c>
      <c r="F9" s="18"/>
      <c r="G9" s="19">
        <v>28</v>
      </c>
      <c r="H9" s="19">
        <v>27</v>
      </c>
      <c r="I9" s="59">
        <f t="shared" si="0"/>
        <v>55</v>
      </c>
      <c r="J9" s="72" t="s">
        <v>397</v>
      </c>
      <c r="K9" s="18" t="s">
        <v>294</v>
      </c>
      <c r="L9" s="18" t="s">
        <v>381</v>
      </c>
      <c r="M9" s="18">
        <v>9613831934</v>
      </c>
      <c r="N9" s="70" t="s">
        <v>507</v>
      </c>
      <c r="O9" s="18">
        <v>8011743318</v>
      </c>
      <c r="P9" s="24">
        <v>43619</v>
      </c>
      <c r="Q9" s="24" t="s">
        <v>91</v>
      </c>
      <c r="R9" s="18">
        <v>13</v>
      </c>
      <c r="S9" s="18" t="s">
        <v>90</v>
      </c>
      <c r="T9" s="18"/>
    </row>
    <row r="10" spans="1:20">
      <c r="A10" s="4">
        <v>6</v>
      </c>
      <c r="B10" s="17" t="s">
        <v>62</v>
      </c>
      <c r="C10" s="66" t="s">
        <v>410</v>
      </c>
      <c r="D10" s="18" t="s">
        <v>25</v>
      </c>
      <c r="E10" s="19">
        <v>103</v>
      </c>
      <c r="F10" s="18"/>
      <c r="G10" s="19">
        <v>29</v>
      </c>
      <c r="H10" s="19">
        <v>25</v>
      </c>
      <c r="I10" s="59">
        <f t="shared" si="0"/>
        <v>54</v>
      </c>
      <c r="J10" s="72" t="s">
        <v>511</v>
      </c>
      <c r="K10" s="18" t="s">
        <v>280</v>
      </c>
      <c r="L10" s="18" t="s">
        <v>383</v>
      </c>
      <c r="M10" s="18"/>
      <c r="N10" s="18"/>
      <c r="O10" s="68">
        <v>9577735332</v>
      </c>
      <c r="P10" s="24">
        <v>43619</v>
      </c>
      <c r="Q10" s="24" t="s">
        <v>91</v>
      </c>
      <c r="R10" s="18">
        <v>13</v>
      </c>
      <c r="S10" s="18" t="s">
        <v>90</v>
      </c>
      <c r="T10" s="18"/>
    </row>
    <row r="11" spans="1:20">
      <c r="A11" s="4">
        <v>7</v>
      </c>
      <c r="B11" s="17" t="s">
        <v>62</v>
      </c>
      <c r="C11" s="64" t="s">
        <v>411</v>
      </c>
      <c r="D11" s="18" t="s">
        <v>23</v>
      </c>
      <c r="E11" s="75" t="s">
        <v>412</v>
      </c>
      <c r="F11" s="18" t="s">
        <v>114</v>
      </c>
      <c r="G11" s="19">
        <v>81</v>
      </c>
      <c r="H11" s="19">
        <v>63</v>
      </c>
      <c r="I11" s="59">
        <f t="shared" si="0"/>
        <v>144</v>
      </c>
      <c r="J11" s="72" t="s">
        <v>512</v>
      </c>
      <c r="K11" s="18" t="s">
        <v>256</v>
      </c>
      <c r="L11" s="18" t="s">
        <v>253</v>
      </c>
      <c r="M11" s="18">
        <v>9854381047</v>
      </c>
      <c r="N11" s="18"/>
      <c r="O11" s="68">
        <v>9706532938</v>
      </c>
      <c r="P11" s="24">
        <v>43620</v>
      </c>
      <c r="Q11" s="24" t="s">
        <v>92</v>
      </c>
      <c r="R11" s="18">
        <v>11</v>
      </c>
      <c r="S11" s="18" t="s">
        <v>90</v>
      </c>
      <c r="T11" s="18"/>
    </row>
    <row r="12" spans="1:20">
      <c r="A12" s="4">
        <v>8</v>
      </c>
      <c r="B12" s="17" t="s">
        <v>63</v>
      </c>
      <c r="C12" s="66" t="s">
        <v>413</v>
      </c>
      <c r="D12" s="18" t="s">
        <v>25</v>
      </c>
      <c r="E12" s="19">
        <v>144</v>
      </c>
      <c r="F12" s="18"/>
      <c r="G12" s="19">
        <v>33</v>
      </c>
      <c r="H12" s="19">
        <v>36</v>
      </c>
      <c r="I12" s="59">
        <f t="shared" si="0"/>
        <v>69</v>
      </c>
      <c r="J12" s="72" t="s">
        <v>513</v>
      </c>
      <c r="K12" s="18" t="s">
        <v>332</v>
      </c>
      <c r="L12" s="18" t="s">
        <v>378</v>
      </c>
      <c r="M12" s="18">
        <v>9707702190</v>
      </c>
      <c r="N12" s="18" t="s">
        <v>514</v>
      </c>
      <c r="O12" s="18">
        <v>8822038550</v>
      </c>
      <c r="P12" s="24">
        <v>43620</v>
      </c>
      <c r="Q12" s="18" t="s">
        <v>92</v>
      </c>
      <c r="R12" s="18">
        <v>13</v>
      </c>
      <c r="S12" s="18" t="s">
        <v>90</v>
      </c>
      <c r="T12" s="18"/>
    </row>
    <row r="13" spans="1:20">
      <c r="A13" s="4">
        <v>9</v>
      </c>
      <c r="B13" s="17" t="s">
        <v>63</v>
      </c>
      <c r="C13" s="66" t="s">
        <v>414</v>
      </c>
      <c r="D13" s="18" t="s">
        <v>25</v>
      </c>
      <c r="E13" s="19">
        <v>252</v>
      </c>
      <c r="F13" s="18"/>
      <c r="G13" s="19">
        <v>36</v>
      </c>
      <c r="H13" s="19">
        <v>22</v>
      </c>
      <c r="I13" s="59">
        <f t="shared" si="0"/>
        <v>58</v>
      </c>
      <c r="J13" s="72" t="s">
        <v>515</v>
      </c>
      <c r="K13" s="18" t="s">
        <v>239</v>
      </c>
      <c r="L13" s="18" t="s">
        <v>381</v>
      </c>
      <c r="M13" s="18">
        <v>9613831934</v>
      </c>
      <c r="N13" s="18"/>
      <c r="O13" s="68">
        <v>8854045521</v>
      </c>
      <c r="P13" s="24">
        <v>43620</v>
      </c>
      <c r="Q13" s="18" t="s">
        <v>92</v>
      </c>
      <c r="R13" s="18">
        <v>13</v>
      </c>
      <c r="S13" s="18" t="s">
        <v>90</v>
      </c>
      <c r="T13" s="18"/>
    </row>
    <row r="14" spans="1:20">
      <c r="A14" s="4">
        <v>10</v>
      </c>
      <c r="B14" s="17" t="s">
        <v>63</v>
      </c>
      <c r="C14" s="64" t="s">
        <v>415</v>
      </c>
      <c r="D14" s="18" t="s">
        <v>23</v>
      </c>
      <c r="E14" s="75" t="s">
        <v>416</v>
      </c>
      <c r="F14" s="18" t="s">
        <v>114</v>
      </c>
      <c r="G14" s="19">
        <v>69</v>
      </c>
      <c r="H14" s="19">
        <v>55</v>
      </c>
      <c r="I14" s="59">
        <f t="shared" si="0"/>
        <v>124</v>
      </c>
      <c r="J14" s="72" t="s">
        <v>516</v>
      </c>
      <c r="K14" s="18" t="s">
        <v>294</v>
      </c>
      <c r="L14" s="18" t="s">
        <v>383</v>
      </c>
      <c r="M14" s="18"/>
      <c r="N14" s="18" t="s">
        <v>517</v>
      </c>
      <c r="O14" s="18">
        <v>9678731024</v>
      </c>
      <c r="P14" s="24">
        <v>43622</v>
      </c>
      <c r="Q14" s="18" t="s">
        <v>94</v>
      </c>
      <c r="R14" s="18">
        <v>14</v>
      </c>
      <c r="S14" s="18" t="s">
        <v>90</v>
      </c>
      <c r="T14" s="18"/>
    </row>
    <row r="15" spans="1:20">
      <c r="A15" s="4">
        <v>11</v>
      </c>
      <c r="B15" s="17" t="s">
        <v>62</v>
      </c>
      <c r="C15" s="66" t="s">
        <v>417</v>
      </c>
      <c r="D15" s="18" t="s">
        <v>25</v>
      </c>
      <c r="E15" s="19">
        <v>244</v>
      </c>
      <c r="F15" s="18"/>
      <c r="G15" s="19">
        <v>33</v>
      </c>
      <c r="H15" s="19">
        <v>31</v>
      </c>
      <c r="I15" s="59">
        <f t="shared" si="0"/>
        <v>64</v>
      </c>
      <c r="J15" s="72" t="s">
        <v>518</v>
      </c>
      <c r="K15" s="18" t="s">
        <v>392</v>
      </c>
      <c r="L15" s="18" t="s">
        <v>277</v>
      </c>
      <c r="M15" s="18">
        <v>9577129206</v>
      </c>
      <c r="N15" s="70" t="s">
        <v>321</v>
      </c>
      <c r="O15" s="68">
        <v>9864917004</v>
      </c>
      <c r="P15" s="24">
        <v>43622</v>
      </c>
      <c r="Q15" s="18" t="s">
        <v>94</v>
      </c>
      <c r="R15" s="18">
        <v>2</v>
      </c>
      <c r="S15" s="18" t="s">
        <v>90</v>
      </c>
      <c r="T15" s="18"/>
    </row>
    <row r="16" spans="1:20">
      <c r="A16" s="4">
        <v>12</v>
      </c>
      <c r="B16" s="17" t="s">
        <v>62</v>
      </c>
      <c r="C16" s="66" t="s">
        <v>418</v>
      </c>
      <c r="D16" s="18" t="s">
        <v>25</v>
      </c>
      <c r="E16" s="19">
        <v>265</v>
      </c>
      <c r="F16" s="18"/>
      <c r="G16" s="19">
        <v>29</v>
      </c>
      <c r="H16" s="19">
        <v>27</v>
      </c>
      <c r="I16" s="59">
        <f t="shared" si="0"/>
        <v>56</v>
      </c>
      <c r="J16" s="72" t="s">
        <v>519</v>
      </c>
      <c r="K16" s="18" t="s">
        <v>231</v>
      </c>
      <c r="L16" s="18" t="s">
        <v>281</v>
      </c>
      <c r="M16" s="18">
        <v>9678863200</v>
      </c>
      <c r="N16" s="70" t="s">
        <v>324</v>
      </c>
      <c r="O16" s="68">
        <v>8822390473</v>
      </c>
      <c r="P16" s="24">
        <v>43622</v>
      </c>
      <c r="Q16" s="18" t="s">
        <v>94</v>
      </c>
      <c r="R16" s="18">
        <v>2</v>
      </c>
      <c r="S16" s="18" t="s">
        <v>90</v>
      </c>
      <c r="T16" s="18"/>
    </row>
    <row r="17" spans="1:20" ht="33">
      <c r="A17" s="4">
        <v>13</v>
      </c>
      <c r="B17" s="17" t="s">
        <v>62</v>
      </c>
      <c r="C17" s="67" t="s">
        <v>419</v>
      </c>
      <c r="D17" s="18" t="s">
        <v>23</v>
      </c>
      <c r="E17" s="75" t="s">
        <v>420</v>
      </c>
      <c r="F17" s="18" t="s">
        <v>221</v>
      </c>
      <c r="G17" s="19">
        <v>54</v>
      </c>
      <c r="H17" s="19">
        <v>49</v>
      </c>
      <c r="I17" s="59">
        <f t="shared" si="0"/>
        <v>103</v>
      </c>
      <c r="J17" s="66">
        <v>9706717963</v>
      </c>
      <c r="K17" s="18" t="s">
        <v>231</v>
      </c>
      <c r="L17" s="18" t="s">
        <v>284</v>
      </c>
      <c r="M17" s="18">
        <v>9864639026</v>
      </c>
      <c r="N17" s="18" t="s">
        <v>303</v>
      </c>
      <c r="O17" s="80">
        <v>9859016631</v>
      </c>
      <c r="P17" s="24">
        <v>43623</v>
      </c>
      <c r="Q17" s="18" t="s">
        <v>95</v>
      </c>
      <c r="R17" s="18">
        <v>11</v>
      </c>
      <c r="S17" s="18" t="s">
        <v>90</v>
      </c>
      <c r="T17" s="18"/>
    </row>
    <row r="18" spans="1:20">
      <c r="A18" s="4">
        <v>14</v>
      </c>
      <c r="B18" s="17" t="s">
        <v>63</v>
      </c>
      <c r="C18" s="66" t="s">
        <v>421</v>
      </c>
      <c r="D18" s="18" t="s">
        <v>25</v>
      </c>
      <c r="E18" s="19">
        <v>193</v>
      </c>
      <c r="F18" s="18"/>
      <c r="G18" s="19">
        <v>24</v>
      </c>
      <c r="H18" s="19">
        <v>21</v>
      </c>
      <c r="I18" s="59">
        <f t="shared" si="0"/>
        <v>45</v>
      </c>
      <c r="J18" s="72" t="s">
        <v>520</v>
      </c>
      <c r="K18" s="18" t="s">
        <v>231</v>
      </c>
      <c r="L18" s="18" t="s">
        <v>288</v>
      </c>
      <c r="M18" s="18">
        <v>9864935553</v>
      </c>
      <c r="N18" s="70" t="s">
        <v>330</v>
      </c>
      <c r="O18" s="68">
        <v>8822620961</v>
      </c>
      <c r="P18" s="24">
        <v>43623</v>
      </c>
      <c r="Q18" s="18" t="s">
        <v>95</v>
      </c>
      <c r="R18" s="18">
        <v>9</v>
      </c>
      <c r="S18" s="18" t="s">
        <v>90</v>
      </c>
      <c r="T18" s="18"/>
    </row>
    <row r="19" spans="1:20">
      <c r="A19" s="4">
        <v>15</v>
      </c>
      <c r="B19" s="17" t="s">
        <v>63</v>
      </c>
      <c r="C19" s="66" t="s">
        <v>422</v>
      </c>
      <c r="D19" s="18" t="s">
        <v>25</v>
      </c>
      <c r="E19" s="19">
        <v>119</v>
      </c>
      <c r="F19" s="18"/>
      <c r="G19" s="19">
        <v>31</v>
      </c>
      <c r="H19" s="19">
        <v>29</v>
      </c>
      <c r="I19" s="59">
        <f t="shared" si="0"/>
        <v>60</v>
      </c>
      <c r="J19" s="72" t="s">
        <v>521</v>
      </c>
      <c r="K19" s="18" t="s">
        <v>231</v>
      </c>
      <c r="L19" s="18" t="s">
        <v>224</v>
      </c>
      <c r="M19" s="18">
        <v>9854745913</v>
      </c>
      <c r="N19" s="70" t="s">
        <v>334</v>
      </c>
      <c r="O19" s="68">
        <v>9707467105</v>
      </c>
      <c r="P19" s="24">
        <v>43623</v>
      </c>
      <c r="Q19" s="18" t="s">
        <v>95</v>
      </c>
      <c r="R19" s="18">
        <v>9</v>
      </c>
      <c r="S19" s="18" t="s">
        <v>90</v>
      </c>
      <c r="T19" s="18"/>
    </row>
    <row r="20" spans="1:20">
      <c r="A20" s="4">
        <v>16</v>
      </c>
      <c r="B20" s="17" t="s">
        <v>63</v>
      </c>
      <c r="C20" s="71" t="s">
        <v>423</v>
      </c>
      <c r="D20" s="18" t="s">
        <v>23</v>
      </c>
      <c r="E20" s="75" t="s">
        <v>424</v>
      </c>
      <c r="F20" s="18" t="s">
        <v>221</v>
      </c>
      <c r="G20" s="19">
        <v>77</v>
      </c>
      <c r="H20" s="19">
        <v>61</v>
      </c>
      <c r="I20" s="59">
        <f t="shared" si="0"/>
        <v>138</v>
      </c>
      <c r="J20" s="66">
        <v>8876436327</v>
      </c>
      <c r="K20" s="18" t="s">
        <v>231</v>
      </c>
      <c r="L20" s="18" t="s">
        <v>228</v>
      </c>
      <c r="M20" s="18">
        <v>9954704060</v>
      </c>
      <c r="N20" s="18" t="s">
        <v>303</v>
      </c>
      <c r="O20" s="74">
        <v>9678805875</v>
      </c>
      <c r="P20" s="24">
        <v>43624</v>
      </c>
      <c r="Q20" s="18" t="s">
        <v>116</v>
      </c>
      <c r="R20" s="18">
        <v>8</v>
      </c>
      <c r="S20" s="18" t="s">
        <v>90</v>
      </c>
      <c r="T20" s="18"/>
    </row>
    <row r="21" spans="1:20">
      <c r="A21" s="4">
        <v>17</v>
      </c>
      <c r="B21" s="17" t="s">
        <v>62</v>
      </c>
      <c r="C21" s="68" t="s">
        <v>425</v>
      </c>
      <c r="D21" s="18" t="s">
        <v>25</v>
      </c>
      <c r="E21" s="19">
        <v>340</v>
      </c>
      <c r="F21" s="18"/>
      <c r="G21" s="19">
        <v>35</v>
      </c>
      <c r="H21" s="19">
        <v>33</v>
      </c>
      <c r="I21" s="59">
        <f t="shared" si="0"/>
        <v>68</v>
      </c>
      <c r="J21" s="72" t="s">
        <v>522</v>
      </c>
      <c r="K21" s="18" t="s">
        <v>231</v>
      </c>
      <c r="L21" s="18" t="s">
        <v>232</v>
      </c>
      <c r="M21" s="18">
        <v>9954440805</v>
      </c>
      <c r="N21" s="70" t="s">
        <v>339</v>
      </c>
      <c r="O21" s="68">
        <v>7399376153</v>
      </c>
      <c r="P21" s="24">
        <v>43624</v>
      </c>
      <c r="Q21" s="18" t="s">
        <v>116</v>
      </c>
      <c r="R21" s="18">
        <v>12</v>
      </c>
      <c r="S21" s="18" t="s">
        <v>90</v>
      </c>
      <c r="T21" s="18"/>
    </row>
    <row r="22" spans="1:20">
      <c r="A22" s="4">
        <v>18</v>
      </c>
      <c r="B22" s="17" t="s">
        <v>62</v>
      </c>
      <c r="C22" s="68" t="s">
        <v>426</v>
      </c>
      <c r="D22" s="18" t="s">
        <v>25</v>
      </c>
      <c r="E22" s="19">
        <v>448</v>
      </c>
      <c r="F22" s="18"/>
      <c r="G22" s="19">
        <v>34</v>
      </c>
      <c r="H22" s="19">
        <v>36</v>
      </c>
      <c r="I22" s="59">
        <f t="shared" si="0"/>
        <v>70</v>
      </c>
      <c r="J22" s="72" t="s">
        <v>523</v>
      </c>
      <c r="K22" s="18" t="s">
        <v>294</v>
      </c>
      <c r="L22" s="18" t="s">
        <v>236</v>
      </c>
      <c r="M22" s="18">
        <v>8011690530</v>
      </c>
      <c r="N22" s="70" t="s">
        <v>342</v>
      </c>
      <c r="O22" s="68">
        <v>9678452368</v>
      </c>
      <c r="P22" s="24">
        <v>43624</v>
      </c>
      <c r="Q22" s="18" t="s">
        <v>116</v>
      </c>
      <c r="R22" s="18">
        <v>12</v>
      </c>
      <c r="S22" s="18" t="s">
        <v>90</v>
      </c>
      <c r="T22" s="18"/>
    </row>
    <row r="23" spans="1:20">
      <c r="A23" s="4">
        <v>19</v>
      </c>
      <c r="B23" s="17" t="s">
        <v>62</v>
      </c>
      <c r="C23" s="64" t="s">
        <v>427</v>
      </c>
      <c r="D23" s="18" t="s">
        <v>23</v>
      </c>
      <c r="E23" s="75" t="s">
        <v>428</v>
      </c>
      <c r="F23" s="18" t="s">
        <v>114</v>
      </c>
      <c r="G23" s="19">
        <v>57</v>
      </c>
      <c r="H23" s="19">
        <v>48</v>
      </c>
      <c r="I23" s="59">
        <f t="shared" si="0"/>
        <v>105</v>
      </c>
      <c r="J23" s="72" t="s">
        <v>524</v>
      </c>
      <c r="K23" s="18" t="s">
        <v>332</v>
      </c>
      <c r="L23" s="18" t="s">
        <v>240</v>
      </c>
      <c r="M23" s="18">
        <v>9957591571</v>
      </c>
      <c r="N23" s="18" t="s">
        <v>345</v>
      </c>
      <c r="O23" s="68">
        <v>9508733067</v>
      </c>
      <c r="P23" s="24">
        <v>43626</v>
      </c>
      <c r="Q23" s="18" t="s">
        <v>91</v>
      </c>
      <c r="R23" s="18">
        <v>9</v>
      </c>
      <c r="S23" s="18" t="s">
        <v>90</v>
      </c>
      <c r="T23" s="18"/>
    </row>
    <row r="24" spans="1:20">
      <c r="A24" s="4">
        <v>20</v>
      </c>
      <c r="B24" s="17" t="s">
        <v>63</v>
      </c>
      <c r="C24" s="68" t="s">
        <v>429</v>
      </c>
      <c r="D24" s="18" t="s">
        <v>25</v>
      </c>
      <c r="E24" s="19">
        <v>444</v>
      </c>
      <c r="F24" s="18"/>
      <c r="G24" s="19">
        <v>32</v>
      </c>
      <c r="H24" s="19">
        <v>33</v>
      </c>
      <c r="I24" s="59">
        <f t="shared" si="0"/>
        <v>65</v>
      </c>
      <c r="J24" s="72" t="s">
        <v>525</v>
      </c>
      <c r="K24" s="18" t="s">
        <v>332</v>
      </c>
      <c r="L24" s="18" t="s">
        <v>243</v>
      </c>
      <c r="M24" s="18">
        <v>9706720170</v>
      </c>
      <c r="N24" s="70" t="s">
        <v>330</v>
      </c>
      <c r="O24" s="68">
        <v>9577336030</v>
      </c>
      <c r="P24" s="24">
        <v>43626</v>
      </c>
      <c r="Q24" s="18" t="s">
        <v>91</v>
      </c>
      <c r="R24" s="18">
        <v>11</v>
      </c>
      <c r="S24" s="18" t="s">
        <v>90</v>
      </c>
      <c r="T24" s="18"/>
    </row>
    <row r="25" spans="1:20">
      <c r="A25" s="4">
        <v>21</v>
      </c>
      <c r="B25" s="17" t="s">
        <v>63</v>
      </c>
      <c r="C25" s="68" t="s">
        <v>430</v>
      </c>
      <c r="D25" s="18" t="s">
        <v>25</v>
      </c>
      <c r="E25" s="19">
        <v>417</v>
      </c>
      <c r="F25" s="18"/>
      <c r="G25" s="19">
        <v>38</v>
      </c>
      <c r="H25" s="19">
        <v>31</v>
      </c>
      <c r="I25" s="59">
        <f t="shared" si="0"/>
        <v>69</v>
      </c>
      <c r="J25" s="72" t="s">
        <v>519</v>
      </c>
      <c r="K25" s="18" t="s">
        <v>294</v>
      </c>
      <c r="L25" s="18" t="s">
        <v>247</v>
      </c>
      <c r="M25" s="18">
        <v>9678915456</v>
      </c>
      <c r="N25" s="70" t="s">
        <v>324</v>
      </c>
      <c r="O25" s="68">
        <v>8822390473</v>
      </c>
      <c r="P25" s="24">
        <v>43626</v>
      </c>
      <c r="Q25" s="18" t="s">
        <v>91</v>
      </c>
      <c r="R25" s="18">
        <v>11</v>
      </c>
      <c r="S25" s="18" t="s">
        <v>90</v>
      </c>
      <c r="T25" s="18"/>
    </row>
    <row r="26" spans="1:20" ht="33">
      <c r="A26" s="4">
        <v>22</v>
      </c>
      <c r="B26" s="17" t="s">
        <v>63</v>
      </c>
      <c r="C26" s="64" t="s">
        <v>431</v>
      </c>
      <c r="D26" s="18" t="s">
        <v>23</v>
      </c>
      <c r="E26" s="75" t="s">
        <v>432</v>
      </c>
      <c r="F26" s="18" t="s">
        <v>114</v>
      </c>
      <c r="G26" s="19">
        <v>75</v>
      </c>
      <c r="H26" s="19">
        <v>54</v>
      </c>
      <c r="I26" s="59">
        <f t="shared" si="0"/>
        <v>129</v>
      </c>
      <c r="J26" s="72" t="s">
        <v>503</v>
      </c>
      <c r="K26" s="18" t="s">
        <v>239</v>
      </c>
      <c r="L26" s="18" t="s">
        <v>250</v>
      </c>
      <c r="M26" s="18">
        <v>9678157820</v>
      </c>
      <c r="N26" s="18" t="s">
        <v>303</v>
      </c>
      <c r="O26" s="80">
        <v>9859016631</v>
      </c>
      <c r="P26" s="24">
        <v>43627</v>
      </c>
      <c r="Q26" s="18" t="s">
        <v>92</v>
      </c>
      <c r="R26" s="18">
        <v>13</v>
      </c>
      <c r="S26" s="18" t="s">
        <v>526</v>
      </c>
      <c r="T26" s="18"/>
    </row>
    <row r="27" spans="1:20" ht="33">
      <c r="A27" s="4">
        <v>23</v>
      </c>
      <c r="B27" s="17" t="s">
        <v>62</v>
      </c>
      <c r="C27" s="66" t="s">
        <v>433</v>
      </c>
      <c r="D27" s="18" t="s">
        <v>25</v>
      </c>
      <c r="E27" s="19">
        <v>57</v>
      </c>
      <c r="F27" s="18"/>
      <c r="G27" s="19">
        <v>24</v>
      </c>
      <c r="H27" s="19">
        <v>29</v>
      </c>
      <c r="I27" s="59">
        <f t="shared" si="0"/>
        <v>53</v>
      </c>
      <c r="J27" s="72" t="s">
        <v>503</v>
      </c>
      <c r="K27" s="18" t="s">
        <v>239</v>
      </c>
      <c r="L27" s="18" t="s">
        <v>253</v>
      </c>
      <c r="M27" s="18">
        <v>9508444235</v>
      </c>
      <c r="N27" s="70" t="s">
        <v>330</v>
      </c>
      <c r="O27" s="68">
        <v>8822620961</v>
      </c>
      <c r="P27" s="24">
        <v>43627</v>
      </c>
      <c r="Q27" s="18" t="s">
        <v>92</v>
      </c>
      <c r="R27" s="18">
        <v>13</v>
      </c>
      <c r="S27" s="18" t="s">
        <v>526</v>
      </c>
      <c r="T27" s="18"/>
    </row>
    <row r="28" spans="1:20">
      <c r="A28" s="4">
        <v>24</v>
      </c>
      <c r="B28" s="17" t="s">
        <v>62</v>
      </c>
      <c r="C28" s="66" t="s">
        <v>434</v>
      </c>
      <c r="D28" s="18" t="s">
        <v>25</v>
      </c>
      <c r="E28" s="19">
        <v>58</v>
      </c>
      <c r="F28" s="18"/>
      <c r="G28" s="19">
        <v>31</v>
      </c>
      <c r="H28" s="19">
        <v>24</v>
      </c>
      <c r="I28" s="59">
        <f t="shared" si="0"/>
        <v>55</v>
      </c>
      <c r="J28" s="72" t="s">
        <v>527</v>
      </c>
      <c r="K28" s="18" t="s">
        <v>528</v>
      </c>
      <c r="L28" s="18" t="s">
        <v>267</v>
      </c>
      <c r="M28" s="18">
        <v>9854235322</v>
      </c>
      <c r="N28" s="70" t="s">
        <v>334</v>
      </c>
      <c r="O28" s="68">
        <v>9707467105</v>
      </c>
      <c r="P28" s="24">
        <v>43627</v>
      </c>
      <c r="Q28" s="18" t="s">
        <v>92</v>
      </c>
      <c r="R28" s="18">
        <v>13</v>
      </c>
      <c r="S28" s="18" t="s">
        <v>90</v>
      </c>
      <c r="T28" s="18"/>
    </row>
    <row r="29" spans="1:20" ht="33">
      <c r="A29" s="4">
        <v>25</v>
      </c>
      <c r="B29" s="17" t="s">
        <v>62</v>
      </c>
      <c r="C29" s="71" t="s">
        <v>435</v>
      </c>
      <c r="D29" s="18" t="s">
        <v>23</v>
      </c>
      <c r="E29" s="75" t="s">
        <v>436</v>
      </c>
      <c r="F29" s="18" t="s">
        <v>220</v>
      </c>
      <c r="G29" s="19">
        <v>69</v>
      </c>
      <c r="H29" s="19">
        <v>52</v>
      </c>
      <c r="I29" s="59">
        <f t="shared" si="0"/>
        <v>121</v>
      </c>
      <c r="J29" s="72" t="s">
        <v>529</v>
      </c>
      <c r="K29" s="18" t="s">
        <v>283</v>
      </c>
      <c r="L29" s="18" t="s">
        <v>269</v>
      </c>
      <c r="M29" s="18">
        <v>9678822707</v>
      </c>
      <c r="N29" s="18" t="s">
        <v>303</v>
      </c>
      <c r="O29" s="74">
        <v>9678805875</v>
      </c>
      <c r="P29" s="24">
        <v>43628</v>
      </c>
      <c r="Q29" s="18" t="s">
        <v>93</v>
      </c>
      <c r="R29" s="18">
        <v>9</v>
      </c>
      <c r="S29" s="18" t="s">
        <v>90</v>
      </c>
      <c r="T29" s="18"/>
    </row>
    <row r="30" spans="1:20" ht="33">
      <c r="A30" s="4">
        <v>26</v>
      </c>
      <c r="B30" s="17" t="s">
        <v>63</v>
      </c>
      <c r="C30" s="66" t="s">
        <v>437</v>
      </c>
      <c r="D30" s="18" t="s">
        <v>25</v>
      </c>
      <c r="E30" s="19">
        <v>54</v>
      </c>
      <c r="F30" s="18"/>
      <c r="G30" s="19">
        <v>32</v>
      </c>
      <c r="H30" s="19">
        <v>21</v>
      </c>
      <c r="I30" s="59">
        <f t="shared" si="0"/>
        <v>53</v>
      </c>
      <c r="J30" s="72" t="s">
        <v>530</v>
      </c>
      <c r="K30" s="18" t="s">
        <v>287</v>
      </c>
      <c r="L30" s="18" t="s">
        <v>272</v>
      </c>
      <c r="M30" s="18">
        <v>9864714177</v>
      </c>
      <c r="N30" s="18" t="s">
        <v>303</v>
      </c>
      <c r="O30" s="80">
        <v>9859016631</v>
      </c>
      <c r="P30" s="24">
        <v>43628</v>
      </c>
      <c r="Q30" s="18" t="s">
        <v>93</v>
      </c>
      <c r="R30" s="18">
        <v>11</v>
      </c>
      <c r="S30" s="18" t="s">
        <v>90</v>
      </c>
      <c r="T30" s="18"/>
    </row>
    <row r="31" spans="1:20" ht="33">
      <c r="A31" s="4">
        <v>27</v>
      </c>
      <c r="B31" s="17" t="s">
        <v>63</v>
      </c>
      <c r="C31" s="66" t="s">
        <v>438</v>
      </c>
      <c r="D31" s="18" t="s">
        <v>25</v>
      </c>
      <c r="E31" s="19">
        <v>55</v>
      </c>
      <c r="F31" s="18"/>
      <c r="G31" s="19">
        <v>41</v>
      </c>
      <c r="H31" s="19">
        <v>32</v>
      </c>
      <c r="I31" s="59">
        <f t="shared" si="0"/>
        <v>73</v>
      </c>
      <c r="J31" s="72" t="s">
        <v>511</v>
      </c>
      <c r="K31" s="18" t="s">
        <v>231</v>
      </c>
      <c r="L31" s="18" t="s">
        <v>274</v>
      </c>
      <c r="M31" s="18">
        <v>9577693671</v>
      </c>
      <c r="N31" s="18" t="s">
        <v>303</v>
      </c>
      <c r="O31" s="80">
        <v>9859016631</v>
      </c>
      <c r="P31" s="24">
        <v>43628</v>
      </c>
      <c r="Q31" s="18" t="s">
        <v>93</v>
      </c>
      <c r="R31" s="18">
        <v>11</v>
      </c>
      <c r="S31" s="18" t="s">
        <v>90</v>
      </c>
      <c r="T31" s="18"/>
    </row>
    <row r="32" spans="1:20">
      <c r="A32" s="4">
        <v>28</v>
      </c>
      <c r="B32" s="17" t="s">
        <v>63</v>
      </c>
      <c r="C32" s="64" t="s">
        <v>439</v>
      </c>
      <c r="D32" s="18" t="s">
        <v>23</v>
      </c>
      <c r="E32" s="75" t="s">
        <v>440</v>
      </c>
      <c r="F32" s="18" t="s">
        <v>114</v>
      </c>
      <c r="G32" s="19">
        <v>48</v>
      </c>
      <c r="H32" s="19">
        <v>71</v>
      </c>
      <c r="I32" s="59">
        <f t="shared" si="0"/>
        <v>119</v>
      </c>
      <c r="J32" s="72" t="s">
        <v>531</v>
      </c>
      <c r="K32" s="18" t="s">
        <v>294</v>
      </c>
      <c r="L32" s="18" t="s">
        <v>277</v>
      </c>
      <c r="M32" s="18">
        <v>9577129206</v>
      </c>
      <c r="N32" s="18" t="s">
        <v>345</v>
      </c>
      <c r="O32" s="68">
        <v>9508733067</v>
      </c>
      <c r="P32" s="24">
        <v>43629</v>
      </c>
      <c r="Q32" s="18" t="s">
        <v>94</v>
      </c>
      <c r="R32" s="18">
        <v>12</v>
      </c>
      <c r="S32" s="18" t="s">
        <v>90</v>
      </c>
      <c r="T32" s="18"/>
    </row>
    <row r="33" spans="1:20">
      <c r="A33" s="4">
        <v>29</v>
      </c>
      <c r="B33" s="17" t="s">
        <v>62</v>
      </c>
      <c r="C33" s="66" t="s">
        <v>441</v>
      </c>
      <c r="D33" s="18" t="s">
        <v>25</v>
      </c>
      <c r="E33" s="19">
        <v>46</v>
      </c>
      <c r="F33" s="18"/>
      <c r="G33" s="19">
        <v>25</v>
      </c>
      <c r="H33" s="19">
        <v>22</v>
      </c>
      <c r="I33" s="59">
        <f t="shared" si="0"/>
        <v>47</v>
      </c>
      <c r="J33" s="72" t="s">
        <v>532</v>
      </c>
      <c r="K33" s="18" t="s">
        <v>294</v>
      </c>
      <c r="L33" s="18" t="s">
        <v>281</v>
      </c>
      <c r="M33" s="18">
        <v>9678863200</v>
      </c>
      <c r="N33" s="18" t="s">
        <v>345</v>
      </c>
      <c r="O33" s="68">
        <v>9508733067</v>
      </c>
      <c r="P33" s="24">
        <v>43629</v>
      </c>
      <c r="Q33" s="18" t="s">
        <v>94</v>
      </c>
      <c r="R33" s="18">
        <v>5</v>
      </c>
      <c r="S33" s="18" t="s">
        <v>90</v>
      </c>
      <c r="T33" s="18"/>
    </row>
    <row r="34" spans="1:20">
      <c r="A34" s="4">
        <v>30</v>
      </c>
      <c r="B34" s="17" t="s">
        <v>62</v>
      </c>
      <c r="C34" s="66" t="s">
        <v>442</v>
      </c>
      <c r="D34" s="18" t="s">
        <v>25</v>
      </c>
      <c r="E34" s="19">
        <v>47</v>
      </c>
      <c r="F34" s="18"/>
      <c r="G34" s="19">
        <v>31</v>
      </c>
      <c r="H34" s="19">
        <v>28</v>
      </c>
      <c r="I34" s="59">
        <f t="shared" si="0"/>
        <v>59</v>
      </c>
      <c r="J34" s="72" t="s">
        <v>263</v>
      </c>
      <c r="K34" s="18" t="s">
        <v>280</v>
      </c>
      <c r="L34" s="18" t="s">
        <v>284</v>
      </c>
      <c r="M34" s="18">
        <v>9864639026</v>
      </c>
      <c r="N34" s="70" t="s">
        <v>334</v>
      </c>
      <c r="O34" s="68">
        <v>9864228571</v>
      </c>
      <c r="P34" s="24">
        <v>43629</v>
      </c>
      <c r="Q34" s="18" t="s">
        <v>94</v>
      </c>
      <c r="R34" s="18">
        <v>5</v>
      </c>
      <c r="S34" s="18" t="s">
        <v>90</v>
      </c>
      <c r="T34" s="18"/>
    </row>
    <row r="35" spans="1:20">
      <c r="A35" s="4">
        <v>31</v>
      </c>
      <c r="B35" s="17" t="s">
        <v>62</v>
      </c>
      <c r="C35" s="67" t="s">
        <v>443</v>
      </c>
      <c r="D35" s="18" t="s">
        <v>23</v>
      </c>
      <c r="E35" s="75" t="s">
        <v>444</v>
      </c>
      <c r="F35" s="18" t="s">
        <v>220</v>
      </c>
      <c r="G35" s="19">
        <v>0</v>
      </c>
      <c r="H35" s="19">
        <v>132</v>
      </c>
      <c r="I35" s="59">
        <f t="shared" si="0"/>
        <v>132</v>
      </c>
      <c r="J35" s="72" t="s">
        <v>533</v>
      </c>
      <c r="K35" s="18" t="s">
        <v>294</v>
      </c>
      <c r="L35" s="18" t="s">
        <v>288</v>
      </c>
      <c r="M35" s="18">
        <v>9864935553</v>
      </c>
      <c r="N35" s="18" t="s">
        <v>303</v>
      </c>
      <c r="O35" s="68">
        <v>9707142096</v>
      </c>
      <c r="P35" s="24">
        <v>43630</v>
      </c>
      <c r="Q35" s="18" t="s">
        <v>95</v>
      </c>
      <c r="R35" s="18">
        <v>2</v>
      </c>
      <c r="S35" s="18" t="s">
        <v>90</v>
      </c>
      <c r="T35" s="18"/>
    </row>
    <row r="36" spans="1:20">
      <c r="A36" s="4">
        <v>32</v>
      </c>
      <c r="B36" s="17" t="s">
        <v>63</v>
      </c>
      <c r="C36" s="66" t="s">
        <v>445</v>
      </c>
      <c r="D36" s="18" t="s">
        <v>25</v>
      </c>
      <c r="E36" s="19">
        <v>41</v>
      </c>
      <c r="F36" s="18"/>
      <c r="G36" s="19">
        <v>34</v>
      </c>
      <c r="H36" s="19">
        <v>32</v>
      </c>
      <c r="I36" s="59">
        <f t="shared" si="0"/>
        <v>66</v>
      </c>
      <c r="J36" s="72" t="s">
        <v>525</v>
      </c>
      <c r="K36" s="18" t="s">
        <v>280</v>
      </c>
      <c r="L36" s="18" t="s">
        <v>291</v>
      </c>
      <c r="M36" s="18">
        <v>9864920246</v>
      </c>
      <c r="N36" s="70" t="s">
        <v>339</v>
      </c>
      <c r="O36" s="68">
        <v>9707493542</v>
      </c>
      <c r="P36" s="24">
        <v>43630</v>
      </c>
      <c r="Q36" s="18" t="s">
        <v>95</v>
      </c>
      <c r="R36" s="18">
        <v>2</v>
      </c>
      <c r="S36" s="18" t="s">
        <v>90</v>
      </c>
      <c r="T36" s="18"/>
    </row>
    <row r="37" spans="1:20">
      <c r="A37" s="4">
        <v>33</v>
      </c>
      <c r="B37" s="17" t="s">
        <v>63</v>
      </c>
      <c r="C37" s="66" t="s">
        <v>446</v>
      </c>
      <c r="D37" s="18" t="s">
        <v>25</v>
      </c>
      <c r="E37" s="19">
        <v>42</v>
      </c>
      <c r="F37" s="18"/>
      <c r="G37" s="19">
        <v>33</v>
      </c>
      <c r="H37" s="19">
        <v>27</v>
      </c>
      <c r="I37" s="59">
        <f t="shared" si="0"/>
        <v>60</v>
      </c>
      <c r="J37" s="73" t="s">
        <v>534</v>
      </c>
      <c r="K37" s="18" t="s">
        <v>239</v>
      </c>
      <c r="L37" s="18" t="s">
        <v>295</v>
      </c>
      <c r="M37" s="18">
        <v>9864699120</v>
      </c>
      <c r="N37" s="70" t="s">
        <v>342</v>
      </c>
      <c r="O37" s="68">
        <v>9864408185</v>
      </c>
      <c r="P37" s="24">
        <v>43630</v>
      </c>
      <c r="Q37" s="18" t="s">
        <v>95</v>
      </c>
      <c r="R37" s="18">
        <v>2</v>
      </c>
      <c r="S37" s="18" t="s">
        <v>90</v>
      </c>
      <c r="T37" s="18"/>
    </row>
    <row r="38" spans="1:20">
      <c r="A38" s="4">
        <v>34</v>
      </c>
      <c r="B38" s="17" t="s">
        <v>63</v>
      </c>
      <c r="C38" s="67" t="s">
        <v>447</v>
      </c>
      <c r="D38" s="18" t="s">
        <v>23</v>
      </c>
      <c r="E38" s="75" t="s">
        <v>448</v>
      </c>
      <c r="F38" s="18" t="s">
        <v>220</v>
      </c>
      <c r="G38" s="19">
        <v>65</v>
      </c>
      <c r="H38" s="19">
        <v>60</v>
      </c>
      <c r="I38" s="59">
        <f t="shared" si="0"/>
        <v>125</v>
      </c>
      <c r="J38" s="72" t="s">
        <v>535</v>
      </c>
      <c r="K38" s="18" t="s">
        <v>310</v>
      </c>
      <c r="L38" s="18" t="s">
        <v>297</v>
      </c>
      <c r="M38" s="18">
        <v>9508639442</v>
      </c>
      <c r="N38" s="18" t="s">
        <v>345</v>
      </c>
      <c r="O38" s="68">
        <v>9508328174</v>
      </c>
      <c r="P38" s="24">
        <v>43631</v>
      </c>
      <c r="Q38" s="18" t="s">
        <v>116</v>
      </c>
      <c r="R38" s="18">
        <v>8</v>
      </c>
      <c r="S38" s="18" t="s">
        <v>90</v>
      </c>
      <c r="T38" s="18"/>
    </row>
    <row r="39" spans="1:20">
      <c r="A39" s="4">
        <v>35</v>
      </c>
      <c r="B39" s="17" t="s">
        <v>62</v>
      </c>
      <c r="C39" s="68" t="s">
        <v>449</v>
      </c>
      <c r="D39" s="18" t="s">
        <v>25</v>
      </c>
      <c r="E39" s="19">
        <v>354</v>
      </c>
      <c r="F39" s="18"/>
      <c r="G39" s="19">
        <v>35</v>
      </c>
      <c r="H39" s="19">
        <v>32</v>
      </c>
      <c r="I39" s="59">
        <f t="shared" si="0"/>
        <v>67</v>
      </c>
      <c r="J39" s="72" t="s">
        <v>397</v>
      </c>
      <c r="K39" s="18" t="s">
        <v>235</v>
      </c>
      <c r="L39" s="18" t="s">
        <v>299</v>
      </c>
      <c r="M39" s="18">
        <v>9864965654</v>
      </c>
      <c r="N39" s="70" t="s">
        <v>334</v>
      </c>
      <c r="O39" s="68">
        <v>9613971229</v>
      </c>
      <c r="P39" s="24">
        <v>43631</v>
      </c>
      <c r="Q39" s="18" t="s">
        <v>116</v>
      </c>
      <c r="R39" s="81" t="s">
        <v>536</v>
      </c>
      <c r="S39" s="18" t="s">
        <v>90</v>
      </c>
      <c r="T39" s="18"/>
    </row>
    <row r="40" spans="1:20">
      <c r="A40" s="4">
        <v>36</v>
      </c>
      <c r="B40" s="17" t="s">
        <v>62</v>
      </c>
      <c r="C40" s="68" t="s">
        <v>450</v>
      </c>
      <c r="D40" s="18" t="s">
        <v>25</v>
      </c>
      <c r="E40" s="19">
        <v>355</v>
      </c>
      <c r="F40" s="18"/>
      <c r="G40" s="19">
        <v>36</v>
      </c>
      <c r="H40" s="19">
        <v>29</v>
      </c>
      <c r="I40" s="59">
        <f t="shared" si="0"/>
        <v>65</v>
      </c>
      <c r="J40" s="72" t="s">
        <v>340</v>
      </c>
      <c r="K40" s="18" t="s">
        <v>294</v>
      </c>
      <c r="L40" s="18" t="s">
        <v>302</v>
      </c>
      <c r="M40" s="18">
        <v>9954569078</v>
      </c>
      <c r="N40" s="18" t="s">
        <v>365</v>
      </c>
      <c r="O40" s="18">
        <v>8011743318</v>
      </c>
      <c r="P40" s="24">
        <v>43631</v>
      </c>
      <c r="Q40" s="18" t="s">
        <v>116</v>
      </c>
      <c r="R40" s="18">
        <v>12</v>
      </c>
      <c r="S40" s="18" t="s">
        <v>90</v>
      </c>
      <c r="T40" s="18"/>
    </row>
    <row r="41" spans="1:20">
      <c r="A41" s="4">
        <v>37</v>
      </c>
      <c r="B41" s="17" t="s">
        <v>62</v>
      </c>
      <c r="C41" s="64" t="s">
        <v>451</v>
      </c>
      <c r="D41" s="18" t="s">
        <v>23</v>
      </c>
      <c r="E41" s="75" t="s">
        <v>452</v>
      </c>
      <c r="F41" s="18" t="s">
        <v>114</v>
      </c>
      <c r="G41" s="19">
        <v>68</v>
      </c>
      <c r="H41" s="19">
        <v>60</v>
      </c>
      <c r="I41" s="59">
        <f t="shared" si="0"/>
        <v>128</v>
      </c>
      <c r="J41" s="72" t="s">
        <v>537</v>
      </c>
      <c r="K41" s="18" t="s">
        <v>319</v>
      </c>
      <c r="L41" s="18" t="s">
        <v>305</v>
      </c>
      <c r="M41" s="18">
        <v>8486196669</v>
      </c>
      <c r="N41" s="70" t="s">
        <v>399</v>
      </c>
      <c r="O41" s="68">
        <v>9707196589</v>
      </c>
      <c r="P41" s="24">
        <v>43633</v>
      </c>
      <c r="Q41" s="18" t="s">
        <v>91</v>
      </c>
      <c r="R41" s="18">
        <v>7</v>
      </c>
      <c r="S41" s="18" t="s">
        <v>90</v>
      </c>
      <c r="T41" s="18"/>
    </row>
    <row r="42" spans="1:20">
      <c r="A42" s="4">
        <v>38</v>
      </c>
      <c r="B42" s="17" t="s">
        <v>63</v>
      </c>
      <c r="C42" s="68" t="s">
        <v>453</v>
      </c>
      <c r="D42" s="18" t="s">
        <v>25</v>
      </c>
      <c r="E42" s="19">
        <v>363</v>
      </c>
      <c r="F42" s="18"/>
      <c r="G42" s="19">
        <v>45</v>
      </c>
      <c r="H42" s="19">
        <v>28</v>
      </c>
      <c r="I42" s="59">
        <f t="shared" si="0"/>
        <v>73</v>
      </c>
      <c r="J42" s="72" t="s">
        <v>538</v>
      </c>
      <c r="K42" s="18" t="s">
        <v>266</v>
      </c>
      <c r="L42" s="18" t="s">
        <v>307</v>
      </c>
      <c r="M42" s="18">
        <v>9954643525</v>
      </c>
      <c r="N42" s="70" t="s">
        <v>401</v>
      </c>
      <c r="O42" s="68">
        <v>8254891750</v>
      </c>
      <c r="P42" s="24">
        <v>43633</v>
      </c>
      <c r="Q42" s="18" t="s">
        <v>91</v>
      </c>
      <c r="R42" s="18">
        <v>11</v>
      </c>
      <c r="S42" s="18" t="s">
        <v>90</v>
      </c>
      <c r="T42" s="18"/>
    </row>
    <row r="43" spans="1:20">
      <c r="A43" s="4">
        <v>39</v>
      </c>
      <c r="B43" s="17" t="s">
        <v>63</v>
      </c>
      <c r="C43" s="68" t="s">
        <v>454</v>
      </c>
      <c r="D43" s="18" t="s">
        <v>25</v>
      </c>
      <c r="E43" s="19">
        <v>365</v>
      </c>
      <c r="F43" s="18"/>
      <c r="G43" s="19">
        <v>32</v>
      </c>
      <c r="H43" s="19">
        <v>29</v>
      </c>
      <c r="I43" s="59">
        <f t="shared" si="0"/>
        <v>61</v>
      </c>
      <c r="J43" s="72" t="s">
        <v>539</v>
      </c>
      <c r="K43" s="18" t="s">
        <v>231</v>
      </c>
      <c r="L43" s="18" t="s">
        <v>311</v>
      </c>
      <c r="M43" s="18">
        <v>9864388459</v>
      </c>
      <c r="N43" s="70" t="s">
        <v>540</v>
      </c>
      <c r="O43" s="68">
        <v>9864470077</v>
      </c>
      <c r="P43" s="24">
        <v>43633</v>
      </c>
      <c r="Q43" s="18" t="s">
        <v>91</v>
      </c>
      <c r="R43" s="18">
        <v>13</v>
      </c>
      <c r="S43" s="18" t="s">
        <v>90</v>
      </c>
      <c r="T43" s="18"/>
    </row>
    <row r="44" spans="1:20" ht="33">
      <c r="A44" s="4">
        <v>40</v>
      </c>
      <c r="B44" s="17" t="s">
        <v>63</v>
      </c>
      <c r="C44" s="64" t="s">
        <v>455</v>
      </c>
      <c r="D44" s="18" t="s">
        <v>23</v>
      </c>
      <c r="E44" s="75" t="s">
        <v>456</v>
      </c>
      <c r="F44" s="18" t="s">
        <v>114</v>
      </c>
      <c r="G44" s="19">
        <v>69</v>
      </c>
      <c r="H44" s="19">
        <v>68</v>
      </c>
      <c r="I44" s="59">
        <f t="shared" si="0"/>
        <v>137</v>
      </c>
      <c r="J44" s="72" t="s">
        <v>541</v>
      </c>
      <c r="K44" s="18" t="s">
        <v>328</v>
      </c>
      <c r="L44" s="18" t="s">
        <v>314</v>
      </c>
      <c r="M44" s="18">
        <v>8011691799</v>
      </c>
      <c r="N44" s="70" t="s">
        <v>542</v>
      </c>
      <c r="O44" s="68">
        <v>9678331058</v>
      </c>
      <c r="P44" s="24">
        <v>43634</v>
      </c>
      <c r="Q44" s="18" t="s">
        <v>92</v>
      </c>
      <c r="R44" s="18">
        <v>8</v>
      </c>
      <c r="S44" s="18" t="s">
        <v>90</v>
      </c>
      <c r="T44" s="18"/>
    </row>
    <row r="45" spans="1:20">
      <c r="A45" s="4">
        <v>41</v>
      </c>
      <c r="B45" s="17" t="s">
        <v>62</v>
      </c>
      <c r="C45" s="68" t="s">
        <v>457</v>
      </c>
      <c r="D45" s="18" t="s">
        <v>25</v>
      </c>
      <c r="E45" s="19">
        <v>383</v>
      </c>
      <c r="F45" s="18"/>
      <c r="G45" s="19">
        <v>46</v>
      </c>
      <c r="H45" s="19">
        <v>33</v>
      </c>
      <c r="I45" s="59">
        <f t="shared" si="0"/>
        <v>79</v>
      </c>
      <c r="J45" s="73" t="s">
        <v>543</v>
      </c>
      <c r="K45" s="18" t="s">
        <v>332</v>
      </c>
      <c r="L45" s="18" t="s">
        <v>316</v>
      </c>
      <c r="M45" s="18">
        <v>9901453213</v>
      </c>
      <c r="N45" s="70" t="s">
        <v>544</v>
      </c>
      <c r="O45" s="68">
        <v>7896230356</v>
      </c>
      <c r="P45" s="24">
        <v>43634</v>
      </c>
      <c r="Q45" s="18" t="s">
        <v>92</v>
      </c>
      <c r="R45" s="18">
        <v>12</v>
      </c>
      <c r="S45" s="18" t="s">
        <v>90</v>
      </c>
      <c r="T45" s="18"/>
    </row>
    <row r="46" spans="1:20" ht="33">
      <c r="A46" s="4">
        <v>42</v>
      </c>
      <c r="B46" s="17" t="s">
        <v>62</v>
      </c>
      <c r="C46" s="68" t="s">
        <v>458</v>
      </c>
      <c r="D46" s="18" t="s">
        <v>25</v>
      </c>
      <c r="E46" s="19">
        <v>382</v>
      </c>
      <c r="F46" s="18"/>
      <c r="G46" s="19">
        <v>39</v>
      </c>
      <c r="H46" s="19">
        <v>31</v>
      </c>
      <c r="I46" s="59">
        <f t="shared" si="0"/>
        <v>70</v>
      </c>
      <c r="J46" s="73" t="s">
        <v>545</v>
      </c>
      <c r="K46" s="18" t="s">
        <v>506</v>
      </c>
      <c r="L46" s="18" t="s">
        <v>320</v>
      </c>
      <c r="M46" s="18">
        <v>8822130175</v>
      </c>
      <c r="N46" s="70" t="s">
        <v>546</v>
      </c>
      <c r="O46" s="68">
        <v>9707972608</v>
      </c>
      <c r="P46" s="24">
        <v>43634</v>
      </c>
      <c r="Q46" s="18" t="s">
        <v>92</v>
      </c>
      <c r="R46" s="18">
        <v>13</v>
      </c>
      <c r="S46" s="18" t="s">
        <v>526</v>
      </c>
      <c r="T46" s="18"/>
    </row>
    <row r="47" spans="1:20" ht="33">
      <c r="A47" s="4">
        <v>43</v>
      </c>
      <c r="B47" s="17" t="s">
        <v>62</v>
      </c>
      <c r="C47" s="64" t="s">
        <v>459</v>
      </c>
      <c r="D47" s="18" t="s">
        <v>23</v>
      </c>
      <c r="E47" s="75" t="s">
        <v>460</v>
      </c>
      <c r="F47" s="18" t="s">
        <v>114</v>
      </c>
      <c r="G47" s="19">
        <v>55</v>
      </c>
      <c r="H47" s="19">
        <v>59</v>
      </c>
      <c r="I47" s="59">
        <f t="shared" si="0"/>
        <v>114</v>
      </c>
      <c r="J47" s="72" t="s">
        <v>547</v>
      </c>
      <c r="K47" s="18" t="s">
        <v>231</v>
      </c>
      <c r="L47" s="18" t="s">
        <v>323</v>
      </c>
      <c r="M47" s="18">
        <v>9613030434</v>
      </c>
      <c r="N47" s="70" t="s">
        <v>262</v>
      </c>
      <c r="O47" s="68">
        <v>8812029475</v>
      </c>
      <c r="P47" s="24">
        <v>43635</v>
      </c>
      <c r="Q47" s="18" t="s">
        <v>93</v>
      </c>
      <c r="R47" s="18">
        <v>12</v>
      </c>
      <c r="S47" s="18" t="s">
        <v>90</v>
      </c>
      <c r="T47" s="18"/>
    </row>
    <row r="48" spans="1:20" ht="33">
      <c r="A48" s="4">
        <v>44</v>
      </c>
      <c r="B48" s="17" t="s">
        <v>63</v>
      </c>
      <c r="C48" s="68" t="s">
        <v>461</v>
      </c>
      <c r="D48" s="18" t="s">
        <v>25</v>
      </c>
      <c r="E48" s="19">
        <v>392</v>
      </c>
      <c r="F48" s="18"/>
      <c r="G48" s="19">
        <v>37</v>
      </c>
      <c r="H48" s="19">
        <v>39</v>
      </c>
      <c r="I48" s="59">
        <f t="shared" si="0"/>
        <v>76</v>
      </c>
      <c r="J48" s="72" t="s">
        <v>511</v>
      </c>
      <c r="K48" s="18" t="s">
        <v>231</v>
      </c>
      <c r="L48" s="18" t="s">
        <v>326</v>
      </c>
      <c r="M48" s="18">
        <v>9401453204</v>
      </c>
      <c r="N48" s="70" t="s">
        <v>548</v>
      </c>
      <c r="O48" s="68">
        <v>9957905763</v>
      </c>
      <c r="P48" s="24">
        <v>43635</v>
      </c>
      <c r="Q48" s="18" t="s">
        <v>93</v>
      </c>
      <c r="R48" s="18">
        <v>13</v>
      </c>
      <c r="S48" s="18" t="s">
        <v>90</v>
      </c>
      <c r="T48" s="18"/>
    </row>
    <row r="49" spans="1:20" ht="33">
      <c r="A49" s="4">
        <v>45</v>
      </c>
      <c r="B49" s="17" t="s">
        <v>63</v>
      </c>
      <c r="C49" s="68" t="s">
        <v>462</v>
      </c>
      <c r="D49" s="18" t="s">
        <v>25</v>
      </c>
      <c r="E49" s="19">
        <v>394</v>
      </c>
      <c r="F49" s="18"/>
      <c r="G49" s="19">
        <v>38</v>
      </c>
      <c r="H49" s="19">
        <v>33</v>
      </c>
      <c r="I49" s="59">
        <f t="shared" si="0"/>
        <v>71</v>
      </c>
      <c r="J49" s="72" t="s">
        <v>549</v>
      </c>
      <c r="K49" s="18" t="s">
        <v>223</v>
      </c>
      <c r="L49" s="18" t="s">
        <v>329</v>
      </c>
      <c r="M49" s="18">
        <v>9401453209</v>
      </c>
      <c r="N49" s="70" t="s">
        <v>550</v>
      </c>
      <c r="O49" s="68">
        <v>9864757522</v>
      </c>
      <c r="P49" s="24">
        <v>43635</v>
      </c>
      <c r="Q49" s="18" t="s">
        <v>93</v>
      </c>
      <c r="R49" s="18">
        <v>13</v>
      </c>
      <c r="S49" s="18" t="s">
        <v>90</v>
      </c>
      <c r="T49" s="18"/>
    </row>
    <row r="50" spans="1:20">
      <c r="A50" s="4">
        <v>46</v>
      </c>
      <c r="B50" s="17" t="s">
        <v>63</v>
      </c>
      <c r="C50" s="64" t="s">
        <v>463</v>
      </c>
      <c r="D50" s="18" t="s">
        <v>23</v>
      </c>
      <c r="E50" s="75" t="s">
        <v>464</v>
      </c>
      <c r="F50" s="18" t="s">
        <v>114</v>
      </c>
      <c r="G50" s="19">
        <v>78</v>
      </c>
      <c r="H50" s="19">
        <v>63</v>
      </c>
      <c r="I50" s="59">
        <f t="shared" si="0"/>
        <v>141</v>
      </c>
      <c r="J50" s="82">
        <v>9864177500</v>
      </c>
      <c r="K50" s="18" t="s">
        <v>227</v>
      </c>
      <c r="L50" s="18" t="s">
        <v>333</v>
      </c>
      <c r="M50" s="18">
        <v>9859607646</v>
      </c>
      <c r="N50" s="18" t="s">
        <v>514</v>
      </c>
      <c r="O50" s="18">
        <v>8822038550</v>
      </c>
      <c r="P50" s="24">
        <v>43636</v>
      </c>
      <c r="Q50" s="18" t="s">
        <v>94</v>
      </c>
      <c r="R50" s="18">
        <v>14</v>
      </c>
      <c r="S50" s="18" t="s">
        <v>90</v>
      </c>
      <c r="T50" s="18"/>
    </row>
    <row r="51" spans="1:20" ht="33">
      <c r="A51" s="4">
        <v>47</v>
      </c>
      <c r="B51" s="17" t="s">
        <v>62</v>
      </c>
      <c r="C51" s="68" t="s">
        <v>465</v>
      </c>
      <c r="D51" s="18" t="s">
        <v>25</v>
      </c>
      <c r="E51" s="19">
        <v>425</v>
      </c>
      <c r="F51" s="18"/>
      <c r="G51" s="19">
        <v>39</v>
      </c>
      <c r="H51" s="19">
        <v>33</v>
      </c>
      <c r="I51" s="59">
        <f t="shared" si="0"/>
        <v>72</v>
      </c>
      <c r="J51" s="72" t="s">
        <v>551</v>
      </c>
      <c r="K51" s="18" t="s">
        <v>231</v>
      </c>
      <c r="L51" s="18" t="s">
        <v>336</v>
      </c>
      <c r="M51" s="18">
        <v>8254896461</v>
      </c>
      <c r="N51" s="70" t="s">
        <v>384</v>
      </c>
      <c r="O51" s="68">
        <v>8876436343</v>
      </c>
      <c r="P51" s="24">
        <v>43636</v>
      </c>
      <c r="Q51" s="18" t="s">
        <v>94</v>
      </c>
      <c r="R51" s="18">
        <v>3</v>
      </c>
      <c r="S51" s="18" t="s">
        <v>90</v>
      </c>
      <c r="T51" s="18"/>
    </row>
    <row r="52" spans="1:20">
      <c r="A52" s="4">
        <v>48</v>
      </c>
      <c r="B52" s="17" t="s">
        <v>62</v>
      </c>
      <c r="C52" s="68" t="s">
        <v>466</v>
      </c>
      <c r="D52" s="18" t="s">
        <v>25</v>
      </c>
      <c r="E52" s="19">
        <v>426</v>
      </c>
      <c r="F52" s="18"/>
      <c r="G52" s="19">
        <v>32</v>
      </c>
      <c r="H52" s="19">
        <v>34</v>
      </c>
      <c r="I52" s="59">
        <f t="shared" si="0"/>
        <v>66</v>
      </c>
      <c r="J52" s="72" t="s">
        <v>552</v>
      </c>
      <c r="K52" s="18" t="s">
        <v>235</v>
      </c>
      <c r="L52" s="18" t="s">
        <v>338</v>
      </c>
      <c r="M52" s="18"/>
      <c r="N52" s="70" t="s">
        <v>375</v>
      </c>
      <c r="O52" s="83">
        <v>9508783278</v>
      </c>
      <c r="P52" s="24">
        <v>43636</v>
      </c>
      <c r="Q52" s="18" t="s">
        <v>94</v>
      </c>
      <c r="R52" s="18">
        <v>4</v>
      </c>
      <c r="S52" s="18" t="s">
        <v>90</v>
      </c>
      <c r="T52" s="18"/>
    </row>
    <row r="53" spans="1:20" ht="33">
      <c r="A53" s="4">
        <v>49</v>
      </c>
      <c r="B53" s="17" t="s">
        <v>62</v>
      </c>
      <c r="C53" s="67" t="s">
        <v>467</v>
      </c>
      <c r="D53" s="18" t="s">
        <v>23</v>
      </c>
      <c r="E53" s="75" t="s">
        <v>468</v>
      </c>
      <c r="F53" s="18" t="s">
        <v>220</v>
      </c>
      <c r="G53" s="19">
        <v>0</v>
      </c>
      <c r="H53" s="19">
        <v>126</v>
      </c>
      <c r="I53" s="59">
        <f t="shared" si="0"/>
        <v>126</v>
      </c>
      <c r="J53" s="72" t="s">
        <v>553</v>
      </c>
      <c r="K53" s="18" t="s">
        <v>239</v>
      </c>
      <c r="L53" s="18" t="s">
        <v>341</v>
      </c>
      <c r="M53" s="18">
        <v>9706347270</v>
      </c>
      <c r="N53" s="70" t="s">
        <v>334</v>
      </c>
      <c r="O53" s="68">
        <v>8822898967</v>
      </c>
      <c r="P53" s="24">
        <v>43637</v>
      </c>
      <c r="Q53" s="18" t="s">
        <v>95</v>
      </c>
      <c r="R53" s="18">
        <v>12</v>
      </c>
      <c r="S53" s="18" t="s">
        <v>526</v>
      </c>
      <c r="T53" s="18"/>
    </row>
    <row r="54" spans="1:20" ht="33">
      <c r="A54" s="4">
        <v>50</v>
      </c>
      <c r="B54" s="17" t="s">
        <v>63</v>
      </c>
      <c r="C54" s="66" t="s">
        <v>469</v>
      </c>
      <c r="D54" s="18" t="s">
        <v>25</v>
      </c>
      <c r="E54" s="19">
        <v>156</v>
      </c>
      <c r="F54" s="18"/>
      <c r="G54" s="19">
        <v>35</v>
      </c>
      <c r="H54" s="19">
        <v>32</v>
      </c>
      <c r="I54" s="59">
        <f t="shared" si="0"/>
        <v>67</v>
      </c>
      <c r="J54" s="73" t="s">
        <v>554</v>
      </c>
      <c r="K54" s="18" t="s">
        <v>227</v>
      </c>
      <c r="L54" s="18" t="s">
        <v>344</v>
      </c>
      <c r="M54" s="18">
        <v>9864528870</v>
      </c>
      <c r="N54" s="70" t="s">
        <v>507</v>
      </c>
      <c r="O54" s="68">
        <v>9864973655</v>
      </c>
      <c r="P54" s="24">
        <v>43637</v>
      </c>
      <c r="Q54" s="18" t="s">
        <v>95</v>
      </c>
      <c r="R54" s="18">
        <v>12</v>
      </c>
      <c r="S54" s="18" t="s">
        <v>526</v>
      </c>
      <c r="T54" s="18"/>
    </row>
    <row r="55" spans="1:20" ht="33">
      <c r="A55" s="4">
        <v>51</v>
      </c>
      <c r="B55" s="17" t="s">
        <v>63</v>
      </c>
      <c r="C55" s="66" t="s">
        <v>470</v>
      </c>
      <c r="D55" s="18" t="s">
        <v>25</v>
      </c>
      <c r="E55" s="19">
        <v>157</v>
      </c>
      <c r="F55" s="18"/>
      <c r="G55" s="19">
        <v>36</v>
      </c>
      <c r="H55" s="19">
        <v>38</v>
      </c>
      <c r="I55" s="59">
        <f t="shared" si="0"/>
        <v>74</v>
      </c>
      <c r="J55" s="73" t="s">
        <v>555</v>
      </c>
      <c r="K55" s="18" t="s">
        <v>246</v>
      </c>
      <c r="L55" s="18" t="s">
        <v>228</v>
      </c>
      <c r="M55" s="18">
        <v>7399125559</v>
      </c>
      <c r="N55" s="70" t="s">
        <v>510</v>
      </c>
      <c r="O55" s="68">
        <v>9508981185</v>
      </c>
      <c r="P55" s="24">
        <v>43637</v>
      </c>
      <c r="Q55" s="18" t="s">
        <v>95</v>
      </c>
      <c r="R55" s="18">
        <v>12</v>
      </c>
      <c r="S55" s="18" t="s">
        <v>526</v>
      </c>
      <c r="T55" s="18"/>
    </row>
    <row r="56" spans="1:20">
      <c r="A56" s="4">
        <v>52</v>
      </c>
      <c r="B56" s="17" t="s">
        <v>63</v>
      </c>
      <c r="C56" s="67" t="s">
        <v>471</v>
      </c>
      <c r="D56" s="76" t="s">
        <v>23</v>
      </c>
      <c r="E56" s="77" t="s">
        <v>472</v>
      </c>
      <c r="F56" s="76" t="s">
        <v>220</v>
      </c>
      <c r="G56" s="79">
        <v>59</v>
      </c>
      <c r="H56" s="79">
        <v>56</v>
      </c>
      <c r="I56" s="59">
        <f t="shared" si="0"/>
        <v>115</v>
      </c>
      <c r="J56" s="72" t="s">
        <v>556</v>
      </c>
      <c r="K56" s="18" t="s">
        <v>239</v>
      </c>
      <c r="L56" s="18" t="s">
        <v>349</v>
      </c>
      <c r="M56" s="18">
        <v>9864475092</v>
      </c>
      <c r="N56" s="70" t="s">
        <v>285</v>
      </c>
      <c r="O56" s="68">
        <v>9707112790</v>
      </c>
      <c r="P56" s="24">
        <v>43638</v>
      </c>
      <c r="Q56" s="18" t="s">
        <v>116</v>
      </c>
      <c r="R56" s="18">
        <v>13</v>
      </c>
      <c r="S56" s="18" t="s">
        <v>90</v>
      </c>
      <c r="T56" s="18"/>
    </row>
    <row r="57" spans="1:20">
      <c r="A57" s="4">
        <v>53</v>
      </c>
      <c r="B57" s="17" t="s">
        <v>62</v>
      </c>
      <c r="C57" s="66" t="s">
        <v>473</v>
      </c>
      <c r="D57" s="18" t="s">
        <v>25</v>
      </c>
      <c r="E57" s="19">
        <v>136</v>
      </c>
      <c r="F57" s="18"/>
      <c r="G57" s="19">
        <v>28</v>
      </c>
      <c r="H57" s="19">
        <v>34</v>
      </c>
      <c r="I57" s="59">
        <f t="shared" si="0"/>
        <v>62</v>
      </c>
      <c r="J57" s="72" t="s">
        <v>397</v>
      </c>
      <c r="K57" s="18" t="s">
        <v>239</v>
      </c>
      <c r="L57" s="18" t="s">
        <v>351</v>
      </c>
      <c r="M57" s="18">
        <v>9957091691</v>
      </c>
      <c r="N57" s="18" t="s">
        <v>557</v>
      </c>
      <c r="O57" s="18">
        <v>8721866024</v>
      </c>
      <c r="P57" s="24">
        <v>43638</v>
      </c>
      <c r="Q57" s="18" t="s">
        <v>116</v>
      </c>
      <c r="R57" s="18">
        <v>14</v>
      </c>
      <c r="S57" s="18" t="s">
        <v>90</v>
      </c>
      <c r="T57" s="18"/>
    </row>
    <row r="58" spans="1:20">
      <c r="A58" s="4">
        <v>54</v>
      </c>
      <c r="B58" s="17" t="s">
        <v>62</v>
      </c>
      <c r="C58" s="66" t="s">
        <v>474</v>
      </c>
      <c r="D58" s="18" t="s">
        <v>25</v>
      </c>
      <c r="E58" s="19">
        <v>191</v>
      </c>
      <c r="F58" s="18"/>
      <c r="G58" s="19">
        <v>41</v>
      </c>
      <c r="H58" s="19">
        <v>33</v>
      </c>
      <c r="I58" s="59">
        <f t="shared" si="0"/>
        <v>74</v>
      </c>
      <c r="J58" s="72" t="s">
        <v>558</v>
      </c>
      <c r="K58" s="18" t="s">
        <v>256</v>
      </c>
      <c r="L58" s="18" t="s">
        <v>353</v>
      </c>
      <c r="M58" s="18">
        <v>9864915525</v>
      </c>
      <c r="N58" s="70" t="s">
        <v>375</v>
      </c>
      <c r="O58" s="68">
        <v>9707450862</v>
      </c>
      <c r="P58" s="24">
        <v>43638</v>
      </c>
      <c r="Q58" s="18" t="s">
        <v>116</v>
      </c>
      <c r="R58" s="18">
        <v>14</v>
      </c>
      <c r="S58" s="18" t="s">
        <v>90</v>
      </c>
      <c r="T58" s="18"/>
    </row>
    <row r="59" spans="1:20">
      <c r="A59" s="4">
        <v>55</v>
      </c>
      <c r="B59" s="17" t="s">
        <v>62</v>
      </c>
      <c r="C59" s="66" t="s">
        <v>475</v>
      </c>
      <c r="D59" s="18" t="s">
        <v>25</v>
      </c>
      <c r="E59" s="19">
        <v>208</v>
      </c>
      <c r="F59" s="18"/>
      <c r="G59" s="19">
        <v>34</v>
      </c>
      <c r="H59" s="19">
        <v>31</v>
      </c>
      <c r="I59" s="59">
        <f t="shared" si="0"/>
        <v>65</v>
      </c>
      <c r="J59" s="73" t="s">
        <v>559</v>
      </c>
      <c r="K59" s="18" t="s">
        <v>260</v>
      </c>
      <c r="L59" s="18" t="s">
        <v>355</v>
      </c>
      <c r="M59" s="18">
        <v>9859469463</v>
      </c>
      <c r="N59" s="70" t="s">
        <v>334</v>
      </c>
      <c r="O59" s="68">
        <v>8876436536</v>
      </c>
      <c r="P59" s="24">
        <v>43640</v>
      </c>
      <c r="Q59" s="18" t="s">
        <v>91</v>
      </c>
      <c r="R59" s="18">
        <v>13</v>
      </c>
      <c r="S59" s="18" t="s">
        <v>90</v>
      </c>
      <c r="T59" s="18"/>
    </row>
    <row r="60" spans="1:20">
      <c r="A60" s="4">
        <v>56</v>
      </c>
      <c r="B60" s="17" t="s">
        <v>63</v>
      </c>
      <c r="C60" s="66" t="s">
        <v>476</v>
      </c>
      <c r="D60" s="18" t="s">
        <v>25</v>
      </c>
      <c r="E60" s="19">
        <v>209</v>
      </c>
      <c r="F60" s="18"/>
      <c r="G60" s="19">
        <v>38</v>
      </c>
      <c r="H60" s="19">
        <v>34</v>
      </c>
      <c r="I60" s="59">
        <f t="shared" si="0"/>
        <v>72</v>
      </c>
      <c r="J60" s="73" t="s">
        <v>560</v>
      </c>
      <c r="K60" s="18" t="s">
        <v>260</v>
      </c>
      <c r="L60" s="18" t="s">
        <v>357</v>
      </c>
      <c r="M60" s="18">
        <v>8751963255</v>
      </c>
      <c r="N60" s="18" t="s">
        <v>557</v>
      </c>
      <c r="O60" s="18">
        <v>8721866024</v>
      </c>
      <c r="P60" s="24">
        <v>43640</v>
      </c>
      <c r="Q60" s="18" t="s">
        <v>91</v>
      </c>
      <c r="R60" s="18">
        <v>13</v>
      </c>
      <c r="S60" s="18" t="s">
        <v>90</v>
      </c>
      <c r="T60" s="18"/>
    </row>
    <row r="61" spans="1:20">
      <c r="A61" s="4">
        <v>57</v>
      </c>
      <c r="B61" s="17" t="s">
        <v>63</v>
      </c>
      <c r="C61" s="66" t="s">
        <v>477</v>
      </c>
      <c r="D61" s="18" t="s">
        <v>25</v>
      </c>
      <c r="E61" s="19">
        <v>182</v>
      </c>
      <c r="F61" s="18"/>
      <c r="G61" s="19">
        <v>39</v>
      </c>
      <c r="H61" s="19">
        <v>37</v>
      </c>
      <c r="I61" s="59">
        <f t="shared" si="0"/>
        <v>76</v>
      </c>
      <c r="J61" s="72" t="s">
        <v>561</v>
      </c>
      <c r="K61" s="18" t="s">
        <v>392</v>
      </c>
      <c r="L61" s="18"/>
      <c r="M61" s="18">
        <v>9957545591</v>
      </c>
      <c r="N61" s="18" t="s">
        <v>557</v>
      </c>
      <c r="O61" s="18">
        <v>8721866024</v>
      </c>
      <c r="P61" s="24">
        <v>43640</v>
      </c>
      <c r="Q61" s="18" t="s">
        <v>91</v>
      </c>
      <c r="R61" s="18">
        <v>12</v>
      </c>
      <c r="S61" s="18" t="s">
        <v>90</v>
      </c>
      <c r="T61" s="18"/>
    </row>
    <row r="62" spans="1:20">
      <c r="A62" s="4">
        <v>58</v>
      </c>
      <c r="B62" s="17" t="s">
        <v>63</v>
      </c>
      <c r="C62" s="66" t="s">
        <v>478</v>
      </c>
      <c r="D62" s="18" t="s">
        <v>25</v>
      </c>
      <c r="E62" s="19">
        <v>183</v>
      </c>
      <c r="F62" s="18"/>
      <c r="G62" s="19">
        <v>38</v>
      </c>
      <c r="H62" s="19">
        <v>27</v>
      </c>
      <c r="I62" s="59">
        <f t="shared" si="0"/>
        <v>65</v>
      </c>
      <c r="J62" s="72" t="s">
        <v>562</v>
      </c>
      <c r="K62" s="18" t="s">
        <v>392</v>
      </c>
      <c r="L62" s="18"/>
      <c r="M62" s="18">
        <v>8877838482</v>
      </c>
      <c r="N62" s="70" t="s">
        <v>563</v>
      </c>
      <c r="O62" s="68">
        <v>9508333482</v>
      </c>
      <c r="P62" s="24">
        <v>43641</v>
      </c>
      <c r="Q62" s="18" t="s">
        <v>92</v>
      </c>
      <c r="R62" s="18">
        <v>12</v>
      </c>
      <c r="S62" s="18" t="s">
        <v>90</v>
      </c>
      <c r="T62" s="18"/>
    </row>
    <row r="63" spans="1:20" ht="33">
      <c r="A63" s="4">
        <v>59</v>
      </c>
      <c r="B63" s="17" t="s">
        <v>62</v>
      </c>
      <c r="C63" s="66" t="s">
        <v>479</v>
      </c>
      <c r="D63" s="18" t="s">
        <v>25</v>
      </c>
      <c r="E63" s="19">
        <v>195</v>
      </c>
      <c r="F63" s="18"/>
      <c r="G63" s="19">
        <v>32</v>
      </c>
      <c r="H63" s="19">
        <v>37</v>
      </c>
      <c r="I63" s="59">
        <f t="shared" si="0"/>
        <v>69</v>
      </c>
      <c r="J63" s="72" t="s">
        <v>564</v>
      </c>
      <c r="K63" s="18" t="s">
        <v>392</v>
      </c>
      <c r="L63" s="18" t="s">
        <v>362</v>
      </c>
      <c r="M63" s="18">
        <v>9859400083</v>
      </c>
      <c r="N63" s="70" t="s">
        <v>565</v>
      </c>
      <c r="O63" s="68">
        <v>9864282058</v>
      </c>
      <c r="P63" s="24">
        <v>43641</v>
      </c>
      <c r="Q63" s="18" t="s">
        <v>92</v>
      </c>
      <c r="R63" s="18">
        <v>5</v>
      </c>
      <c r="S63" s="18" t="s">
        <v>90</v>
      </c>
      <c r="T63" s="18"/>
    </row>
    <row r="64" spans="1:20">
      <c r="A64" s="4">
        <v>60</v>
      </c>
      <c r="B64" s="17" t="s">
        <v>62</v>
      </c>
      <c r="C64" s="66" t="s">
        <v>480</v>
      </c>
      <c r="D64" s="18" t="s">
        <v>25</v>
      </c>
      <c r="E64" s="19">
        <v>194</v>
      </c>
      <c r="F64" s="18"/>
      <c r="G64" s="19">
        <v>34</v>
      </c>
      <c r="H64" s="19">
        <v>37</v>
      </c>
      <c r="I64" s="59">
        <f t="shared" si="0"/>
        <v>71</v>
      </c>
      <c r="J64" s="72" t="s">
        <v>566</v>
      </c>
      <c r="K64" s="18" t="s">
        <v>392</v>
      </c>
      <c r="L64" s="18" t="s">
        <v>364</v>
      </c>
      <c r="M64" s="18">
        <v>9678654197</v>
      </c>
      <c r="N64" s="70" t="s">
        <v>567</v>
      </c>
      <c r="O64" s="68">
        <v>9678702078</v>
      </c>
      <c r="P64" s="24">
        <v>43641</v>
      </c>
      <c r="Q64" s="18" t="s">
        <v>92</v>
      </c>
      <c r="R64" s="18">
        <v>6</v>
      </c>
      <c r="S64" s="18" t="s">
        <v>90</v>
      </c>
      <c r="T64" s="18"/>
    </row>
    <row r="65" spans="1:20" ht="33">
      <c r="A65" s="4">
        <v>61</v>
      </c>
      <c r="B65" s="17" t="s">
        <v>62</v>
      </c>
      <c r="C65" s="66" t="s">
        <v>481</v>
      </c>
      <c r="D65" s="18" t="s">
        <v>25</v>
      </c>
      <c r="E65" s="19">
        <v>212</v>
      </c>
      <c r="F65" s="18"/>
      <c r="G65" s="19">
        <v>39</v>
      </c>
      <c r="H65" s="19">
        <v>24</v>
      </c>
      <c r="I65" s="59">
        <f t="shared" si="0"/>
        <v>63</v>
      </c>
      <c r="J65" s="72" t="s">
        <v>402</v>
      </c>
      <c r="K65" s="18"/>
      <c r="L65" s="18" t="s">
        <v>367</v>
      </c>
      <c r="M65" s="18">
        <v>9707548383</v>
      </c>
      <c r="N65" s="70" t="s">
        <v>225</v>
      </c>
      <c r="O65" s="68">
        <v>7399376153</v>
      </c>
      <c r="P65" s="24">
        <v>43642</v>
      </c>
      <c r="Q65" s="18" t="s">
        <v>93</v>
      </c>
      <c r="R65" s="18">
        <v>11</v>
      </c>
      <c r="S65" s="18" t="s">
        <v>90</v>
      </c>
      <c r="T65" s="18"/>
    </row>
    <row r="66" spans="1:20" ht="33">
      <c r="A66" s="4">
        <v>62</v>
      </c>
      <c r="B66" s="17" t="s">
        <v>63</v>
      </c>
      <c r="C66" s="66" t="s">
        <v>482</v>
      </c>
      <c r="D66" s="18" t="s">
        <v>25</v>
      </c>
      <c r="E66" s="19">
        <v>213</v>
      </c>
      <c r="F66" s="18"/>
      <c r="G66" s="19">
        <v>36</v>
      </c>
      <c r="H66" s="19">
        <v>31</v>
      </c>
      <c r="I66" s="59">
        <f t="shared" si="0"/>
        <v>67</v>
      </c>
      <c r="J66" s="72" t="s">
        <v>568</v>
      </c>
      <c r="K66" s="18"/>
      <c r="L66" s="18" t="s">
        <v>370</v>
      </c>
      <c r="M66" s="18"/>
      <c r="N66" s="70" t="s">
        <v>229</v>
      </c>
      <c r="O66" s="68">
        <v>9678452368</v>
      </c>
      <c r="P66" s="24">
        <v>43642</v>
      </c>
      <c r="Q66" s="18" t="s">
        <v>93</v>
      </c>
      <c r="R66" s="18">
        <v>11</v>
      </c>
      <c r="S66" s="18" t="s">
        <v>90</v>
      </c>
      <c r="T66" s="18"/>
    </row>
    <row r="67" spans="1:20" ht="33">
      <c r="A67" s="4">
        <v>63</v>
      </c>
      <c r="B67" s="17" t="s">
        <v>63</v>
      </c>
      <c r="C67" s="66" t="s">
        <v>483</v>
      </c>
      <c r="D67" s="18" t="s">
        <v>25</v>
      </c>
      <c r="E67" s="19">
        <v>134</v>
      </c>
      <c r="F67" s="18"/>
      <c r="G67" s="19">
        <v>34</v>
      </c>
      <c r="H67" s="19">
        <v>39</v>
      </c>
      <c r="I67" s="59">
        <f t="shared" si="0"/>
        <v>73</v>
      </c>
      <c r="J67" s="72" t="s">
        <v>566</v>
      </c>
      <c r="K67" s="18" t="s">
        <v>287</v>
      </c>
      <c r="L67" s="18" t="s">
        <v>378</v>
      </c>
      <c r="M67" s="18">
        <v>9707702190</v>
      </c>
      <c r="N67" s="70" t="s">
        <v>233</v>
      </c>
      <c r="O67" s="68">
        <v>9508733067</v>
      </c>
      <c r="P67" s="24">
        <v>43642</v>
      </c>
      <c r="Q67" s="18" t="s">
        <v>93</v>
      </c>
      <c r="R67" s="18">
        <v>1</v>
      </c>
      <c r="S67" s="18" t="s">
        <v>90</v>
      </c>
      <c r="T67" s="18"/>
    </row>
    <row r="68" spans="1:20">
      <c r="A68" s="4">
        <v>64</v>
      </c>
      <c r="B68" s="17" t="s">
        <v>63</v>
      </c>
      <c r="C68" s="66" t="s">
        <v>484</v>
      </c>
      <c r="D68" s="18" t="s">
        <v>25</v>
      </c>
      <c r="E68" s="19">
        <v>198</v>
      </c>
      <c r="F68" s="18"/>
      <c r="G68" s="19">
        <v>33</v>
      </c>
      <c r="H68" s="19">
        <v>34</v>
      </c>
      <c r="I68" s="59">
        <f t="shared" si="0"/>
        <v>67</v>
      </c>
      <c r="J68" s="72" t="s">
        <v>569</v>
      </c>
      <c r="K68" s="18" t="s">
        <v>287</v>
      </c>
      <c r="L68" s="18" t="s">
        <v>381</v>
      </c>
      <c r="M68" s="18">
        <v>9613831934</v>
      </c>
      <c r="N68" s="70" t="s">
        <v>237</v>
      </c>
      <c r="O68" s="68">
        <v>9577336030</v>
      </c>
      <c r="P68" s="24">
        <v>43643</v>
      </c>
      <c r="Q68" s="18" t="s">
        <v>94</v>
      </c>
      <c r="R68" s="18">
        <v>1</v>
      </c>
      <c r="S68" s="18" t="s">
        <v>90</v>
      </c>
      <c r="T68" s="18"/>
    </row>
    <row r="69" spans="1:20">
      <c r="A69" s="4">
        <v>65</v>
      </c>
      <c r="B69" s="17" t="s">
        <v>62</v>
      </c>
      <c r="C69" s="66" t="s">
        <v>485</v>
      </c>
      <c r="D69" s="18" t="s">
        <v>23</v>
      </c>
      <c r="E69" s="78" t="s">
        <v>486</v>
      </c>
      <c r="F69" s="18" t="s">
        <v>220</v>
      </c>
      <c r="G69" s="19">
        <v>143</v>
      </c>
      <c r="H69" s="19">
        <v>129</v>
      </c>
      <c r="I69" s="59">
        <f t="shared" si="0"/>
        <v>272</v>
      </c>
      <c r="J69" s="84">
        <v>8822435103</v>
      </c>
      <c r="K69" s="18" t="s">
        <v>246</v>
      </c>
      <c r="L69" s="18" t="s">
        <v>383</v>
      </c>
      <c r="M69" s="18"/>
      <c r="N69" s="70" t="s">
        <v>241</v>
      </c>
      <c r="O69" s="68">
        <v>9864228571</v>
      </c>
      <c r="P69" s="24">
        <v>43643</v>
      </c>
      <c r="Q69" s="18" t="s">
        <v>94</v>
      </c>
      <c r="R69" s="18">
        <v>11</v>
      </c>
      <c r="S69" s="18" t="s">
        <v>90</v>
      </c>
      <c r="T69" s="18"/>
    </row>
    <row r="70" spans="1:20">
      <c r="A70" s="4">
        <v>66</v>
      </c>
      <c r="B70" s="17" t="s">
        <v>62</v>
      </c>
      <c r="C70" s="66" t="s">
        <v>487</v>
      </c>
      <c r="D70" s="18" t="s">
        <v>23</v>
      </c>
      <c r="E70" s="78" t="s">
        <v>488</v>
      </c>
      <c r="F70" s="18" t="s">
        <v>221</v>
      </c>
      <c r="G70" s="19">
        <v>212</v>
      </c>
      <c r="H70" s="19">
        <v>124</v>
      </c>
      <c r="I70" s="59">
        <f t="shared" ref="I70:I133" si="1">SUM(G70:H70)</f>
        <v>336</v>
      </c>
      <c r="J70" s="73" t="s">
        <v>570</v>
      </c>
      <c r="K70" s="18" t="s">
        <v>246</v>
      </c>
      <c r="L70" s="18" t="s">
        <v>277</v>
      </c>
      <c r="M70" s="18">
        <v>9577129206</v>
      </c>
      <c r="N70" s="70" t="s">
        <v>244</v>
      </c>
      <c r="O70" s="68">
        <v>9707142096</v>
      </c>
      <c r="P70" s="24">
        <v>43643</v>
      </c>
      <c r="Q70" s="18" t="s">
        <v>94</v>
      </c>
      <c r="R70" s="18">
        <v>11</v>
      </c>
      <c r="S70" s="18" t="s">
        <v>90</v>
      </c>
      <c r="T70" s="18"/>
    </row>
    <row r="71" spans="1:20">
      <c r="A71" s="4">
        <v>67</v>
      </c>
      <c r="B71" s="17" t="s">
        <v>62</v>
      </c>
      <c r="C71" s="66" t="s">
        <v>489</v>
      </c>
      <c r="D71" s="18" t="s">
        <v>25</v>
      </c>
      <c r="E71" s="19">
        <v>110</v>
      </c>
      <c r="F71" s="18"/>
      <c r="G71" s="19">
        <v>36</v>
      </c>
      <c r="H71" s="19">
        <v>29</v>
      </c>
      <c r="I71" s="59">
        <f t="shared" si="1"/>
        <v>65</v>
      </c>
      <c r="J71" s="73" t="s">
        <v>571</v>
      </c>
      <c r="K71" s="18" t="s">
        <v>294</v>
      </c>
      <c r="L71" s="18" t="s">
        <v>281</v>
      </c>
      <c r="M71" s="18">
        <v>9678863200</v>
      </c>
      <c r="N71" s="70" t="s">
        <v>248</v>
      </c>
      <c r="O71" s="68">
        <v>9707493542</v>
      </c>
      <c r="P71" s="24">
        <v>43644</v>
      </c>
      <c r="Q71" s="18" t="s">
        <v>95</v>
      </c>
      <c r="R71" s="18">
        <v>10</v>
      </c>
      <c r="S71" s="18" t="s">
        <v>90</v>
      </c>
      <c r="T71" s="18"/>
    </row>
    <row r="72" spans="1:20">
      <c r="A72" s="4">
        <v>68</v>
      </c>
      <c r="B72" s="17" t="s">
        <v>63</v>
      </c>
      <c r="C72" s="68" t="s">
        <v>490</v>
      </c>
      <c r="D72" s="18" t="s">
        <v>25</v>
      </c>
      <c r="E72" s="19">
        <v>111</v>
      </c>
      <c r="F72" s="18"/>
      <c r="G72" s="19">
        <v>41</v>
      </c>
      <c r="H72" s="19">
        <v>33</v>
      </c>
      <c r="I72" s="59">
        <f t="shared" si="1"/>
        <v>74</v>
      </c>
      <c r="J72" s="73" t="s">
        <v>559</v>
      </c>
      <c r="K72" s="18" t="s">
        <v>294</v>
      </c>
      <c r="L72" s="18" t="s">
        <v>284</v>
      </c>
      <c r="M72" s="18">
        <v>9864639026</v>
      </c>
      <c r="N72" s="70" t="s">
        <v>251</v>
      </c>
      <c r="O72" s="68">
        <v>9864408185</v>
      </c>
      <c r="P72" s="24">
        <v>43644</v>
      </c>
      <c r="Q72" s="18" t="s">
        <v>95</v>
      </c>
      <c r="R72" s="18">
        <v>10</v>
      </c>
      <c r="S72" s="18" t="s">
        <v>90</v>
      </c>
      <c r="T72" s="18"/>
    </row>
    <row r="73" spans="1:20">
      <c r="A73" s="4">
        <v>69</v>
      </c>
      <c r="B73" s="17" t="s">
        <v>63</v>
      </c>
      <c r="C73" s="66" t="s">
        <v>491</v>
      </c>
      <c r="D73" s="18" t="s">
        <v>23</v>
      </c>
      <c r="E73" s="65" t="s">
        <v>492</v>
      </c>
      <c r="F73" s="18" t="s">
        <v>114</v>
      </c>
      <c r="G73" s="19">
        <v>76</v>
      </c>
      <c r="H73" s="19">
        <v>66</v>
      </c>
      <c r="I73" s="59">
        <f t="shared" si="1"/>
        <v>142</v>
      </c>
      <c r="J73" s="72" t="s">
        <v>301</v>
      </c>
      <c r="K73" s="18" t="s">
        <v>231</v>
      </c>
      <c r="L73" s="18" t="s">
        <v>353</v>
      </c>
      <c r="M73" s="18">
        <v>9864915525</v>
      </c>
      <c r="N73" s="70" t="s">
        <v>248</v>
      </c>
      <c r="O73" s="68">
        <v>9707493542</v>
      </c>
      <c r="P73" s="24">
        <v>43644</v>
      </c>
      <c r="Q73" s="18" t="s">
        <v>95</v>
      </c>
      <c r="R73" s="18">
        <v>10</v>
      </c>
      <c r="S73" s="18" t="s">
        <v>90</v>
      </c>
      <c r="T73" s="18"/>
    </row>
    <row r="74" spans="1:20">
      <c r="A74" s="4">
        <v>70</v>
      </c>
      <c r="B74" s="17" t="s">
        <v>63</v>
      </c>
      <c r="C74" s="66" t="s">
        <v>493</v>
      </c>
      <c r="D74" s="18" t="s">
        <v>25</v>
      </c>
      <c r="E74" s="19">
        <v>196</v>
      </c>
      <c r="F74" s="18"/>
      <c r="G74" s="19">
        <v>39</v>
      </c>
      <c r="H74" s="19">
        <v>27</v>
      </c>
      <c r="I74" s="59">
        <f t="shared" si="1"/>
        <v>66</v>
      </c>
      <c r="J74" s="72" t="s">
        <v>395</v>
      </c>
      <c r="K74" s="18" t="s">
        <v>231</v>
      </c>
      <c r="L74" s="18" t="s">
        <v>355</v>
      </c>
      <c r="M74" s="18">
        <v>9859469463</v>
      </c>
      <c r="N74" s="70" t="s">
        <v>251</v>
      </c>
      <c r="O74" s="68">
        <v>9864408185</v>
      </c>
      <c r="P74" s="24">
        <v>43645</v>
      </c>
      <c r="Q74" s="18" t="s">
        <v>116</v>
      </c>
      <c r="R74" s="18">
        <v>11</v>
      </c>
      <c r="S74" s="18" t="s">
        <v>90</v>
      </c>
      <c r="T74" s="18"/>
    </row>
    <row r="75" spans="1:20">
      <c r="A75" s="4">
        <v>71</v>
      </c>
      <c r="B75" s="17" t="s">
        <v>62</v>
      </c>
      <c r="C75" s="66" t="s">
        <v>494</v>
      </c>
      <c r="D75" s="18" t="s">
        <v>25</v>
      </c>
      <c r="E75" s="19">
        <v>203</v>
      </c>
      <c r="F75" s="18"/>
      <c r="G75" s="19">
        <v>32</v>
      </c>
      <c r="H75" s="19">
        <v>31</v>
      </c>
      <c r="I75" s="59">
        <f t="shared" si="1"/>
        <v>63</v>
      </c>
      <c r="J75" s="72" t="s">
        <v>572</v>
      </c>
      <c r="K75" s="18" t="s">
        <v>231</v>
      </c>
      <c r="L75" s="18" t="s">
        <v>357</v>
      </c>
      <c r="M75" s="18">
        <v>8751963255</v>
      </c>
      <c r="N75" s="70" t="s">
        <v>254</v>
      </c>
      <c r="O75" s="68">
        <v>9508328174</v>
      </c>
      <c r="P75" s="24">
        <v>43645</v>
      </c>
      <c r="Q75" s="18" t="s">
        <v>116</v>
      </c>
      <c r="R75" s="18">
        <v>7</v>
      </c>
      <c r="S75" s="18" t="s">
        <v>90</v>
      </c>
      <c r="T75" s="18"/>
    </row>
    <row r="76" spans="1:20">
      <c r="A76" s="4">
        <v>72</v>
      </c>
      <c r="B76" s="17" t="s">
        <v>62</v>
      </c>
      <c r="C76" s="66" t="s">
        <v>495</v>
      </c>
      <c r="D76" s="18" t="s">
        <v>23</v>
      </c>
      <c r="E76" s="65" t="s">
        <v>496</v>
      </c>
      <c r="F76" s="18" t="s">
        <v>114</v>
      </c>
      <c r="G76" s="19">
        <v>49</v>
      </c>
      <c r="H76" s="19">
        <v>68</v>
      </c>
      <c r="I76" s="59">
        <f t="shared" si="1"/>
        <v>117</v>
      </c>
      <c r="J76" s="72" t="s">
        <v>573</v>
      </c>
      <c r="K76" s="18" t="s">
        <v>231</v>
      </c>
      <c r="L76" s="18" t="s">
        <v>359</v>
      </c>
      <c r="M76" s="18">
        <v>9957545591</v>
      </c>
      <c r="N76" s="70" t="s">
        <v>258</v>
      </c>
      <c r="O76" s="68">
        <v>9613971229</v>
      </c>
      <c r="P76" s="24">
        <v>43645</v>
      </c>
      <c r="Q76" s="18" t="s">
        <v>116</v>
      </c>
      <c r="R76" s="18">
        <v>7</v>
      </c>
      <c r="S76" s="18" t="s">
        <v>90</v>
      </c>
      <c r="T76" s="18"/>
    </row>
    <row r="77" spans="1:20">
      <c r="A77" s="4">
        <v>73</v>
      </c>
      <c r="B77" s="17" t="s">
        <v>63</v>
      </c>
      <c r="C77" s="66" t="s">
        <v>497</v>
      </c>
      <c r="D77" s="18" t="s">
        <v>25</v>
      </c>
      <c r="E77" s="19">
        <v>241</v>
      </c>
      <c r="F77" s="18"/>
      <c r="G77" s="19">
        <v>35</v>
      </c>
      <c r="H77" s="19">
        <v>31</v>
      </c>
      <c r="I77" s="59">
        <f t="shared" si="1"/>
        <v>66</v>
      </c>
      <c r="J77" s="72" t="s">
        <v>574</v>
      </c>
      <c r="K77" s="18" t="s">
        <v>231</v>
      </c>
      <c r="L77" s="18" t="s">
        <v>360</v>
      </c>
      <c r="M77" s="18">
        <v>8877838482</v>
      </c>
      <c r="N77" s="70" t="s">
        <v>262</v>
      </c>
      <c r="O77" s="68">
        <v>8822531741</v>
      </c>
      <c r="P77" s="24">
        <v>43646</v>
      </c>
      <c r="Q77" s="18" t="s">
        <v>91</v>
      </c>
      <c r="R77" s="18">
        <v>8</v>
      </c>
      <c r="S77" s="18" t="s">
        <v>90</v>
      </c>
      <c r="T77" s="18"/>
    </row>
    <row r="78" spans="1:20" ht="33">
      <c r="A78" s="4">
        <v>74</v>
      </c>
      <c r="B78" s="17" t="s">
        <v>62</v>
      </c>
      <c r="C78" s="68" t="s">
        <v>498</v>
      </c>
      <c r="D78" s="18" t="s">
        <v>25</v>
      </c>
      <c r="E78" s="19">
        <v>299</v>
      </c>
      <c r="F78" s="18"/>
      <c r="G78" s="19">
        <v>32</v>
      </c>
      <c r="H78" s="19">
        <v>28</v>
      </c>
      <c r="I78" s="59">
        <f t="shared" si="1"/>
        <v>60</v>
      </c>
      <c r="J78" s="72" t="s">
        <v>575</v>
      </c>
      <c r="K78" s="18" t="s">
        <v>231</v>
      </c>
      <c r="L78" s="18" t="s">
        <v>362</v>
      </c>
      <c r="M78" s="18">
        <v>9859400083</v>
      </c>
      <c r="N78" s="18" t="s">
        <v>265</v>
      </c>
      <c r="O78" s="18">
        <v>9954943954</v>
      </c>
      <c r="P78" s="24">
        <v>43646</v>
      </c>
      <c r="Q78" s="18" t="s">
        <v>91</v>
      </c>
      <c r="R78" s="18">
        <v>6</v>
      </c>
      <c r="S78" s="18" t="s">
        <v>90</v>
      </c>
      <c r="T78" s="18"/>
    </row>
    <row r="79" spans="1:20">
      <c r="A79" s="4">
        <v>75</v>
      </c>
      <c r="B79" s="17" t="s">
        <v>62</v>
      </c>
      <c r="C79" s="66" t="s">
        <v>499</v>
      </c>
      <c r="D79" s="18" t="s">
        <v>23</v>
      </c>
      <c r="E79" s="65" t="s">
        <v>500</v>
      </c>
      <c r="F79" s="18" t="s">
        <v>114</v>
      </c>
      <c r="G79" s="19">
        <v>61</v>
      </c>
      <c r="H79" s="19">
        <v>56</v>
      </c>
      <c r="I79" s="59">
        <f t="shared" si="1"/>
        <v>117</v>
      </c>
      <c r="J79" s="72" t="s">
        <v>576</v>
      </c>
      <c r="K79" s="18" t="s">
        <v>294</v>
      </c>
      <c r="L79" s="18" t="s">
        <v>364</v>
      </c>
      <c r="M79" s="18">
        <v>9678654197</v>
      </c>
      <c r="N79" s="70" t="s">
        <v>254</v>
      </c>
      <c r="O79" s="68">
        <v>9954522246</v>
      </c>
      <c r="P79" s="24">
        <v>43646</v>
      </c>
      <c r="Q79" s="18" t="s">
        <v>91</v>
      </c>
      <c r="R79" s="18">
        <v>5</v>
      </c>
      <c r="S79" s="18" t="s">
        <v>90</v>
      </c>
      <c r="T79" s="18"/>
    </row>
    <row r="80" spans="1:20">
      <c r="A80" s="4">
        <v>76</v>
      </c>
      <c r="B80" s="17" t="s">
        <v>63</v>
      </c>
      <c r="C80" s="66" t="s">
        <v>501</v>
      </c>
      <c r="D80" s="18" t="s">
        <v>25</v>
      </c>
      <c r="E80" s="19">
        <v>109</v>
      </c>
      <c r="F80" s="18"/>
      <c r="G80" s="19">
        <v>35</v>
      </c>
      <c r="H80" s="19">
        <v>32</v>
      </c>
      <c r="I80" s="59">
        <f t="shared" si="1"/>
        <v>67</v>
      </c>
      <c r="J80" s="73" t="s">
        <v>245</v>
      </c>
      <c r="K80" s="18" t="s">
        <v>332</v>
      </c>
      <c r="L80" s="18" t="s">
        <v>367</v>
      </c>
      <c r="M80" s="18">
        <v>9707548383</v>
      </c>
      <c r="N80" s="18" t="s">
        <v>270</v>
      </c>
      <c r="O80" s="18">
        <v>8011691929</v>
      </c>
      <c r="P80" s="24">
        <v>43646</v>
      </c>
      <c r="Q80" s="18" t="s">
        <v>91</v>
      </c>
      <c r="R80" s="18">
        <v>5</v>
      </c>
      <c r="S80" s="18" t="s">
        <v>90</v>
      </c>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76</v>
      </c>
      <c r="D165" s="21"/>
      <c r="E165" s="13"/>
      <c r="F165" s="21"/>
      <c r="G165" s="60">
        <f>SUM(G5:G164)</f>
        <v>3405</v>
      </c>
      <c r="H165" s="60">
        <f>SUM(H5:H164)</f>
        <v>3224</v>
      </c>
      <c r="I165" s="60">
        <f>SUM(I5:I164)</f>
        <v>6629</v>
      </c>
      <c r="J165" s="21"/>
      <c r="K165" s="21"/>
      <c r="L165" s="21"/>
      <c r="M165" s="21"/>
      <c r="N165" s="21"/>
      <c r="O165" s="21"/>
      <c r="P165" s="14"/>
      <c r="Q165" s="21"/>
      <c r="R165" s="21"/>
      <c r="S165" s="21"/>
      <c r="T165" s="12"/>
    </row>
    <row r="166" spans="1:20">
      <c r="A166" s="44" t="s">
        <v>62</v>
      </c>
      <c r="B166" s="10">
        <f>COUNTIF(B$5:B$164,"Team 1")</f>
        <v>38</v>
      </c>
      <c r="C166" s="44" t="s">
        <v>25</v>
      </c>
      <c r="D166" s="10">
        <f>COUNTIF(D5:D164,"Anganwadi")</f>
        <v>53</v>
      </c>
    </row>
    <row r="167" spans="1:20">
      <c r="A167" s="44" t="s">
        <v>63</v>
      </c>
      <c r="B167" s="10">
        <f>COUNTIF(B$6:B$164,"Team 2")</f>
        <v>38</v>
      </c>
      <c r="C167" s="44" t="s">
        <v>23</v>
      </c>
      <c r="D167" s="10">
        <f>COUNTIF(D5:D164,"School")</f>
        <v>23</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O66" activePane="bottomRight" state="frozen"/>
      <selection pane="topRight" activeCell="C1" sqref="C1"/>
      <selection pane="bottomLeft" activeCell="A5" sqref="A5"/>
      <selection pane="bottomRight" activeCell="P77" sqref="P77"/>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2" t="s">
        <v>70</v>
      </c>
      <c r="B1" s="152"/>
      <c r="C1" s="152"/>
      <c r="D1" s="55"/>
      <c r="E1" s="55"/>
      <c r="F1" s="55"/>
      <c r="G1" s="55"/>
      <c r="H1" s="55"/>
      <c r="I1" s="55"/>
      <c r="J1" s="55"/>
      <c r="K1" s="55"/>
      <c r="L1" s="55"/>
      <c r="M1" s="55"/>
      <c r="N1" s="55"/>
      <c r="O1" s="55"/>
      <c r="P1" s="55"/>
      <c r="Q1" s="55"/>
      <c r="R1" s="55"/>
      <c r="S1" s="55"/>
    </row>
    <row r="2" spans="1:20">
      <c r="A2" s="148" t="s">
        <v>59</v>
      </c>
      <c r="B2" s="149"/>
      <c r="C2" s="149"/>
      <c r="D2" s="25">
        <v>43678</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ht="33">
      <c r="A5" s="4">
        <v>1</v>
      </c>
      <c r="B5" s="17" t="s">
        <v>62</v>
      </c>
      <c r="C5" s="64" t="s">
        <v>673</v>
      </c>
      <c r="D5" s="18" t="s">
        <v>23</v>
      </c>
      <c r="E5" s="91" t="s">
        <v>674</v>
      </c>
      <c r="F5" s="18" t="s">
        <v>220</v>
      </c>
      <c r="G5" s="19">
        <v>61</v>
      </c>
      <c r="H5" s="19">
        <v>49</v>
      </c>
      <c r="I5" s="59">
        <f>SUM(G5:H5)</f>
        <v>110</v>
      </c>
      <c r="J5" s="90" t="s">
        <v>768</v>
      </c>
      <c r="K5" s="18" t="s">
        <v>294</v>
      </c>
      <c r="L5" s="18" t="s">
        <v>367</v>
      </c>
      <c r="M5" s="18">
        <v>9707548383</v>
      </c>
      <c r="N5" s="70" t="s">
        <v>342</v>
      </c>
      <c r="O5" s="68">
        <v>9678452368</v>
      </c>
      <c r="P5" s="24">
        <v>43678</v>
      </c>
      <c r="Q5" s="18" t="s">
        <v>93</v>
      </c>
      <c r="R5" s="18">
        <v>10</v>
      </c>
      <c r="S5" s="18" t="s">
        <v>90</v>
      </c>
      <c r="T5" s="18"/>
    </row>
    <row r="6" spans="1:20" ht="33">
      <c r="A6" s="4">
        <v>2</v>
      </c>
      <c r="B6" s="17" t="s">
        <v>63</v>
      </c>
      <c r="C6" s="68" t="s">
        <v>675</v>
      </c>
      <c r="D6" s="18" t="s">
        <v>25</v>
      </c>
      <c r="E6" s="19">
        <v>450</v>
      </c>
      <c r="F6" s="18"/>
      <c r="G6" s="19">
        <v>32</v>
      </c>
      <c r="H6" s="19">
        <v>35</v>
      </c>
      <c r="I6" s="59">
        <f t="shared" ref="I6:I69" si="0">SUM(G6:H6)</f>
        <v>67</v>
      </c>
      <c r="J6" s="90" t="s">
        <v>537</v>
      </c>
      <c r="K6" s="18" t="s">
        <v>231</v>
      </c>
      <c r="L6" s="18" t="s">
        <v>370</v>
      </c>
      <c r="M6" s="18"/>
      <c r="N6" s="18" t="s">
        <v>345</v>
      </c>
      <c r="O6" s="68">
        <v>9508733067</v>
      </c>
      <c r="P6" s="24">
        <v>43678</v>
      </c>
      <c r="Q6" s="18" t="s">
        <v>93</v>
      </c>
      <c r="R6" s="18">
        <v>12</v>
      </c>
      <c r="S6" s="18" t="s">
        <v>90</v>
      </c>
      <c r="T6" s="18"/>
    </row>
    <row r="7" spans="1:20" ht="33">
      <c r="A7" s="4">
        <v>3</v>
      </c>
      <c r="B7" s="17" t="s">
        <v>63</v>
      </c>
      <c r="C7" s="68" t="s">
        <v>676</v>
      </c>
      <c r="D7" s="18" t="s">
        <v>25</v>
      </c>
      <c r="E7" s="19">
        <v>451</v>
      </c>
      <c r="F7" s="18"/>
      <c r="G7" s="19">
        <v>36</v>
      </c>
      <c r="H7" s="19">
        <v>38</v>
      </c>
      <c r="I7" s="59">
        <f t="shared" si="0"/>
        <v>74</v>
      </c>
      <c r="J7" s="90" t="s">
        <v>290</v>
      </c>
      <c r="K7" s="18" t="s">
        <v>504</v>
      </c>
      <c r="L7" s="18" t="s">
        <v>372</v>
      </c>
      <c r="M7" s="18">
        <v>9707117620</v>
      </c>
      <c r="N7" s="70" t="s">
        <v>330</v>
      </c>
      <c r="O7" s="68">
        <v>9577336030</v>
      </c>
      <c r="P7" s="24">
        <v>43678</v>
      </c>
      <c r="Q7" s="18" t="s">
        <v>93</v>
      </c>
      <c r="R7" s="18">
        <v>12</v>
      </c>
      <c r="S7" s="18" t="s">
        <v>90</v>
      </c>
      <c r="T7" s="18"/>
    </row>
    <row r="8" spans="1:20" ht="33">
      <c r="A8" s="4">
        <v>4</v>
      </c>
      <c r="B8" s="17" t="s">
        <v>63</v>
      </c>
      <c r="C8" s="64" t="s">
        <v>677</v>
      </c>
      <c r="D8" s="18" t="s">
        <v>23</v>
      </c>
      <c r="E8" s="91" t="s">
        <v>678</v>
      </c>
      <c r="F8" s="18" t="s">
        <v>114</v>
      </c>
      <c r="G8" s="19">
        <v>72</v>
      </c>
      <c r="H8" s="19">
        <v>60</v>
      </c>
      <c r="I8" s="59">
        <f t="shared" si="0"/>
        <v>132</v>
      </c>
      <c r="J8" s="90" t="s">
        <v>518</v>
      </c>
      <c r="K8" s="18" t="s">
        <v>506</v>
      </c>
      <c r="L8" s="18" t="s">
        <v>374</v>
      </c>
      <c r="M8" s="18">
        <v>9613736748</v>
      </c>
      <c r="N8" s="70" t="s">
        <v>324</v>
      </c>
      <c r="O8" s="68">
        <v>8822390473</v>
      </c>
      <c r="P8" s="24">
        <v>43679</v>
      </c>
      <c r="Q8" s="18" t="s">
        <v>94</v>
      </c>
      <c r="R8" s="18">
        <v>12</v>
      </c>
      <c r="S8" s="18" t="s">
        <v>526</v>
      </c>
      <c r="T8" s="18"/>
    </row>
    <row r="9" spans="1:20">
      <c r="A9" s="4">
        <v>5</v>
      </c>
      <c r="B9" s="17" t="s">
        <v>62</v>
      </c>
      <c r="C9" s="68" t="s">
        <v>679</v>
      </c>
      <c r="D9" s="18" t="s">
        <v>25</v>
      </c>
      <c r="E9" s="19">
        <v>438</v>
      </c>
      <c r="F9" s="18"/>
      <c r="G9" s="19">
        <v>35</v>
      </c>
      <c r="H9" s="19">
        <v>39</v>
      </c>
      <c r="I9" s="59">
        <f t="shared" si="0"/>
        <v>74</v>
      </c>
      <c r="J9" s="90" t="s">
        <v>566</v>
      </c>
      <c r="K9" s="18" t="s">
        <v>509</v>
      </c>
      <c r="L9" s="18" t="s">
        <v>253</v>
      </c>
      <c r="M9" s="18">
        <v>9854381047</v>
      </c>
      <c r="N9" s="18" t="s">
        <v>303</v>
      </c>
      <c r="O9" s="80">
        <v>9859016631</v>
      </c>
      <c r="P9" s="24">
        <v>43679</v>
      </c>
      <c r="Q9" s="18" t="s">
        <v>94</v>
      </c>
      <c r="R9" s="18">
        <v>13</v>
      </c>
      <c r="S9" s="18" t="s">
        <v>90</v>
      </c>
      <c r="T9" s="18"/>
    </row>
    <row r="10" spans="1:20">
      <c r="A10" s="4">
        <v>6</v>
      </c>
      <c r="B10" s="17" t="s">
        <v>62</v>
      </c>
      <c r="C10" s="68" t="s">
        <v>680</v>
      </c>
      <c r="D10" s="18" t="s">
        <v>25</v>
      </c>
      <c r="E10" s="19">
        <v>439</v>
      </c>
      <c r="F10" s="18"/>
      <c r="G10" s="19">
        <v>36</v>
      </c>
      <c r="H10" s="19">
        <v>34</v>
      </c>
      <c r="I10" s="59">
        <f t="shared" si="0"/>
        <v>70</v>
      </c>
      <c r="J10" s="90" t="s">
        <v>520</v>
      </c>
      <c r="K10" s="18" t="s">
        <v>294</v>
      </c>
      <c r="L10" s="18" t="s">
        <v>378</v>
      </c>
      <c r="M10" s="18">
        <v>9707702190</v>
      </c>
      <c r="N10" s="70" t="s">
        <v>330</v>
      </c>
      <c r="O10" s="68">
        <v>8822620961</v>
      </c>
      <c r="P10" s="24">
        <v>43679</v>
      </c>
      <c r="Q10" s="18" t="s">
        <v>94</v>
      </c>
      <c r="R10" s="18">
        <v>13</v>
      </c>
      <c r="S10" s="18" t="s">
        <v>90</v>
      </c>
      <c r="T10" s="18"/>
    </row>
    <row r="11" spans="1:20">
      <c r="A11" s="4">
        <v>7</v>
      </c>
      <c r="B11" s="17" t="s">
        <v>62</v>
      </c>
      <c r="C11" s="64" t="s">
        <v>681</v>
      </c>
      <c r="D11" s="18" t="s">
        <v>23</v>
      </c>
      <c r="E11" s="91" t="s">
        <v>682</v>
      </c>
      <c r="F11" s="18" t="s">
        <v>114</v>
      </c>
      <c r="G11" s="19">
        <v>69</v>
      </c>
      <c r="H11" s="19">
        <v>61</v>
      </c>
      <c r="I11" s="59">
        <f t="shared" si="0"/>
        <v>130</v>
      </c>
      <c r="J11" s="90" t="s">
        <v>769</v>
      </c>
      <c r="K11" s="18" t="s">
        <v>280</v>
      </c>
      <c r="L11" s="18" t="s">
        <v>381</v>
      </c>
      <c r="M11" s="18">
        <v>9613831934</v>
      </c>
      <c r="N11" s="70" t="s">
        <v>334</v>
      </c>
      <c r="O11" s="68">
        <v>9707467105</v>
      </c>
      <c r="P11" s="24">
        <v>43680</v>
      </c>
      <c r="Q11" s="18" t="s">
        <v>95</v>
      </c>
      <c r="R11" s="18">
        <v>11</v>
      </c>
      <c r="S11" s="18" t="s">
        <v>90</v>
      </c>
      <c r="T11" s="18"/>
    </row>
    <row r="12" spans="1:20">
      <c r="A12" s="4">
        <v>8</v>
      </c>
      <c r="B12" s="17" t="s">
        <v>63</v>
      </c>
      <c r="C12" s="68" t="s">
        <v>683</v>
      </c>
      <c r="D12" s="18" t="s">
        <v>25</v>
      </c>
      <c r="E12" s="19">
        <v>458</v>
      </c>
      <c r="F12" s="18"/>
      <c r="G12" s="19">
        <v>33</v>
      </c>
      <c r="H12" s="19">
        <v>37</v>
      </c>
      <c r="I12" s="59">
        <f t="shared" si="0"/>
        <v>70</v>
      </c>
      <c r="J12" s="90" t="s">
        <v>770</v>
      </c>
      <c r="K12" s="18" t="s">
        <v>256</v>
      </c>
      <c r="L12" s="18" t="s">
        <v>383</v>
      </c>
      <c r="M12" s="18"/>
      <c r="N12" s="18" t="s">
        <v>303</v>
      </c>
      <c r="O12" s="74">
        <v>9678805875</v>
      </c>
      <c r="P12" s="24">
        <v>43680</v>
      </c>
      <c r="Q12" s="18" t="s">
        <v>95</v>
      </c>
      <c r="R12" s="18">
        <v>12</v>
      </c>
      <c r="S12" s="18" t="s">
        <v>90</v>
      </c>
      <c r="T12" s="18"/>
    </row>
    <row r="13" spans="1:20" ht="33">
      <c r="A13" s="4">
        <v>9</v>
      </c>
      <c r="B13" s="17" t="s">
        <v>63</v>
      </c>
      <c r="C13" s="68" t="s">
        <v>684</v>
      </c>
      <c r="D13" s="18" t="s">
        <v>25</v>
      </c>
      <c r="E13" s="19">
        <v>459</v>
      </c>
      <c r="F13" s="18"/>
      <c r="G13" s="19">
        <v>35</v>
      </c>
      <c r="H13" s="19">
        <v>31</v>
      </c>
      <c r="I13" s="59">
        <f t="shared" si="0"/>
        <v>66</v>
      </c>
      <c r="J13" s="90" t="s">
        <v>547</v>
      </c>
      <c r="K13" s="18" t="s">
        <v>332</v>
      </c>
      <c r="L13" s="18" t="s">
        <v>277</v>
      </c>
      <c r="M13" s="18">
        <v>9577129206</v>
      </c>
      <c r="N13" s="18" t="s">
        <v>303</v>
      </c>
      <c r="O13" s="80">
        <v>9859016631</v>
      </c>
      <c r="P13" s="24">
        <v>43680</v>
      </c>
      <c r="Q13" s="18" t="s">
        <v>95</v>
      </c>
      <c r="R13" s="18">
        <v>12</v>
      </c>
      <c r="S13" s="18" t="s">
        <v>90</v>
      </c>
      <c r="T13" s="18"/>
    </row>
    <row r="14" spans="1:20" ht="33">
      <c r="A14" s="4">
        <v>10</v>
      </c>
      <c r="B14" s="17" t="s">
        <v>63</v>
      </c>
      <c r="C14" s="64" t="s">
        <v>685</v>
      </c>
      <c r="D14" s="18" t="s">
        <v>23</v>
      </c>
      <c r="E14" s="91" t="s">
        <v>686</v>
      </c>
      <c r="F14" s="18" t="s">
        <v>114</v>
      </c>
      <c r="G14" s="19">
        <v>68</v>
      </c>
      <c r="H14" s="19">
        <v>50</v>
      </c>
      <c r="I14" s="59">
        <f t="shared" si="0"/>
        <v>118</v>
      </c>
      <c r="J14" s="90" t="s">
        <v>771</v>
      </c>
      <c r="K14" s="18" t="s">
        <v>239</v>
      </c>
      <c r="L14" s="18" t="s">
        <v>281</v>
      </c>
      <c r="M14" s="18">
        <v>9678863200</v>
      </c>
      <c r="N14" s="18" t="s">
        <v>303</v>
      </c>
      <c r="O14" s="80">
        <v>9859016631</v>
      </c>
      <c r="P14" s="24">
        <v>43681</v>
      </c>
      <c r="Q14" s="18" t="s">
        <v>116</v>
      </c>
      <c r="R14" s="18">
        <v>8</v>
      </c>
      <c r="S14" s="18" t="s">
        <v>526</v>
      </c>
      <c r="T14" s="18"/>
    </row>
    <row r="15" spans="1:20">
      <c r="A15" s="4">
        <v>11</v>
      </c>
      <c r="B15" s="17" t="s">
        <v>62</v>
      </c>
      <c r="C15" s="68" t="s">
        <v>687</v>
      </c>
      <c r="D15" s="18" t="s">
        <v>25</v>
      </c>
      <c r="E15" s="19">
        <v>456</v>
      </c>
      <c r="F15" s="18"/>
      <c r="G15" s="19">
        <v>35</v>
      </c>
      <c r="H15" s="19">
        <v>31</v>
      </c>
      <c r="I15" s="59">
        <f t="shared" si="0"/>
        <v>66</v>
      </c>
      <c r="J15" s="89" t="s">
        <v>772</v>
      </c>
      <c r="K15" s="18" t="s">
        <v>294</v>
      </c>
      <c r="L15" s="18" t="s">
        <v>284</v>
      </c>
      <c r="M15" s="18">
        <v>9864639026</v>
      </c>
      <c r="N15" s="18" t="s">
        <v>345</v>
      </c>
      <c r="O15" s="68">
        <v>9508733067</v>
      </c>
      <c r="P15" s="24">
        <v>43681</v>
      </c>
      <c r="Q15" s="18" t="s">
        <v>116</v>
      </c>
      <c r="R15" s="18">
        <v>8</v>
      </c>
      <c r="S15" s="18" t="s">
        <v>90</v>
      </c>
      <c r="T15" s="18"/>
    </row>
    <row r="16" spans="1:20">
      <c r="A16" s="4">
        <v>12</v>
      </c>
      <c r="B16" s="17" t="s">
        <v>62</v>
      </c>
      <c r="C16" s="68" t="s">
        <v>688</v>
      </c>
      <c r="D16" s="18" t="s">
        <v>25</v>
      </c>
      <c r="E16" s="19">
        <v>457</v>
      </c>
      <c r="F16" s="18"/>
      <c r="G16" s="19">
        <v>38</v>
      </c>
      <c r="H16" s="19">
        <v>36</v>
      </c>
      <c r="I16" s="59">
        <f t="shared" si="0"/>
        <v>74</v>
      </c>
      <c r="J16" s="89" t="s">
        <v>773</v>
      </c>
      <c r="K16" s="18" t="s">
        <v>392</v>
      </c>
      <c r="L16" s="18" t="s">
        <v>288</v>
      </c>
      <c r="M16" s="18">
        <v>9864935553</v>
      </c>
      <c r="N16" s="18" t="s">
        <v>345</v>
      </c>
      <c r="O16" s="68">
        <v>9508733067</v>
      </c>
      <c r="P16" s="24">
        <v>43681</v>
      </c>
      <c r="Q16" s="18" t="s">
        <v>116</v>
      </c>
      <c r="R16" s="18">
        <v>8</v>
      </c>
      <c r="S16" s="18" t="s">
        <v>90</v>
      </c>
      <c r="T16" s="18"/>
    </row>
    <row r="17" spans="1:20">
      <c r="A17" s="4">
        <v>13</v>
      </c>
      <c r="B17" s="17" t="s">
        <v>62</v>
      </c>
      <c r="C17" s="64" t="s">
        <v>689</v>
      </c>
      <c r="D17" s="18" t="s">
        <v>23</v>
      </c>
      <c r="E17" s="91" t="s">
        <v>690</v>
      </c>
      <c r="F17" s="18" t="s">
        <v>220</v>
      </c>
      <c r="G17" s="19">
        <v>79</v>
      </c>
      <c r="H17" s="19">
        <v>78</v>
      </c>
      <c r="I17" s="59">
        <f t="shared" si="0"/>
        <v>157</v>
      </c>
      <c r="J17" s="90" t="s">
        <v>774</v>
      </c>
      <c r="K17" s="18" t="s">
        <v>231</v>
      </c>
      <c r="L17" s="18" t="s">
        <v>224</v>
      </c>
      <c r="M17" s="18">
        <v>9854745913</v>
      </c>
      <c r="N17" s="70" t="s">
        <v>334</v>
      </c>
      <c r="O17" s="68">
        <v>9864228571</v>
      </c>
      <c r="P17" s="24">
        <v>43683</v>
      </c>
      <c r="Q17" s="18" t="s">
        <v>91</v>
      </c>
      <c r="R17" s="18">
        <v>14</v>
      </c>
      <c r="S17" s="18" t="s">
        <v>90</v>
      </c>
      <c r="T17" s="18"/>
    </row>
    <row r="18" spans="1:20">
      <c r="A18" s="4">
        <v>14</v>
      </c>
      <c r="B18" s="17" t="s">
        <v>63</v>
      </c>
      <c r="C18" s="68" t="s">
        <v>691</v>
      </c>
      <c r="D18" s="18" t="s">
        <v>25</v>
      </c>
      <c r="E18" s="19">
        <v>433</v>
      </c>
      <c r="F18" s="18"/>
      <c r="G18" s="19">
        <v>36</v>
      </c>
      <c r="H18" s="19">
        <v>33</v>
      </c>
      <c r="I18" s="59">
        <f t="shared" si="0"/>
        <v>69</v>
      </c>
      <c r="J18" s="90" t="s">
        <v>564</v>
      </c>
      <c r="K18" s="18" t="s">
        <v>231</v>
      </c>
      <c r="L18" s="18" t="s">
        <v>228</v>
      </c>
      <c r="M18" s="18">
        <v>9954704060</v>
      </c>
      <c r="N18" s="18" t="s">
        <v>303</v>
      </c>
      <c r="O18" s="68">
        <v>9707142096</v>
      </c>
      <c r="P18" s="24">
        <v>43683</v>
      </c>
      <c r="Q18" s="18" t="s">
        <v>91</v>
      </c>
      <c r="R18" s="18">
        <v>5</v>
      </c>
      <c r="S18" s="18" t="s">
        <v>90</v>
      </c>
      <c r="T18" s="18"/>
    </row>
    <row r="19" spans="1:20" ht="33">
      <c r="A19" s="4">
        <v>15</v>
      </c>
      <c r="B19" s="17" t="s">
        <v>63</v>
      </c>
      <c r="C19" s="68" t="s">
        <v>692</v>
      </c>
      <c r="D19" s="18" t="s">
        <v>25</v>
      </c>
      <c r="E19" s="19">
        <v>434</v>
      </c>
      <c r="F19" s="18"/>
      <c r="G19" s="19">
        <v>32</v>
      </c>
      <c r="H19" s="19">
        <v>39</v>
      </c>
      <c r="I19" s="59">
        <f t="shared" si="0"/>
        <v>71</v>
      </c>
      <c r="J19" s="90" t="s">
        <v>569</v>
      </c>
      <c r="K19" s="18" t="s">
        <v>231</v>
      </c>
      <c r="L19" s="18" t="s">
        <v>232</v>
      </c>
      <c r="M19" s="18">
        <v>9954440805</v>
      </c>
      <c r="N19" s="70" t="s">
        <v>339</v>
      </c>
      <c r="O19" s="68">
        <v>9707493542</v>
      </c>
      <c r="P19" s="24">
        <v>43683</v>
      </c>
      <c r="Q19" s="18" t="s">
        <v>91</v>
      </c>
      <c r="R19" s="18">
        <v>6</v>
      </c>
      <c r="S19" s="18" t="s">
        <v>90</v>
      </c>
      <c r="T19" s="18"/>
    </row>
    <row r="20" spans="1:20">
      <c r="A20" s="4">
        <v>16</v>
      </c>
      <c r="B20" s="17" t="s">
        <v>63</v>
      </c>
      <c r="C20" s="64" t="s">
        <v>693</v>
      </c>
      <c r="D20" s="18" t="s">
        <v>23</v>
      </c>
      <c r="E20" s="91" t="s">
        <v>694</v>
      </c>
      <c r="F20" s="18" t="s">
        <v>220</v>
      </c>
      <c r="G20" s="19">
        <v>49</v>
      </c>
      <c r="H20" s="19">
        <v>59</v>
      </c>
      <c r="I20" s="59">
        <f t="shared" si="0"/>
        <v>108</v>
      </c>
      <c r="J20" s="90" t="s">
        <v>337</v>
      </c>
      <c r="K20" s="18" t="s">
        <v>231</v>
      </c>
      <c r="L20" s="18" t="s">
        <v>236</v>
      </c>
      <c r="M20" s="18">
        <v>8011690530</v>
      </c>
      <c r="N20" s="70" t="s">
        <v>342</v>
      </c>
      <c r="O20" s="68">
        <v>9864408185</v>
      </c>
      <c r="P20" s="24">
        <v>43684</v>
      </c>
      <c r="Q20" s="18" t="s">
        <v>92</v>
      </c>
      <c r="R20" s="18">
        <v>12</v>
      </c>
      <c r="S20" s="18" t="s">
        <v>90</v>
      </c>
      <c r="T20" s="18"/>
    </row>
    <row r="21" spans="1:20">
      <c r="A21" s="4">
        <v>17</v>
      </c>
      <c r="B21" s="17" t="s">
        <v>62</v>
      </c>
      <c r="C21" s="66" t="s">
        <v>695</v>
      </c>
      <c r="D21" s="18" t="s">
        <v>25</v>
      </c>
      <c r="E21" s="19">
        <v>70</v>
      </c>
      <c r="F21" s="18"/>
      <c r="G21" s="19">
        <v>38</v>
      </c>
      <c r="H21" s="19">
        <v>28</v>
      </c>
      <c r="I21" s="59">
        <f t="shared" si="0"/>
        <v>66</v>
      </c>
      <c r="J21" s="90" t="s">
        <v>298</v>
      </c>
      <c r="K21" s="18" t="s">
        <v>231</v>
      </c>
      <c r="L21" s="18" t="s">
        <v>240</v>
      </c>
      <c r="M21" s="18">
        <v>9957591571</v>
      </c>
      <c r="N21" s="18" t="s">
        <v>345</v>
      </c>
      <c r="O21" s="68">
        <v>9508328174</v>
      </c>
      <c r="P21" s="24">
        <v>43684</v>
      </c>
      <c r="Q21" s="18" t="s">
        <v>92</v>
      </c>
      <c r="R21" s="18">
        <v>13</v>
      </c>
      <c r="S21" s="18" t="s">
        <v>90</v>
      </c>
      <c r="T21" s="18"/>
    </row>
    <row r="22" spans="1:20">
      <c r="A22" s="4">
        <v>18</v>
      </c>
      <c r="B22" s="17" t="s">
        <v>62</v>
      </c>
      <c r="C22" s="66" t="s">
        <v>696</v>
      </c>
      <c r="D22" s="18" t="s">
        <v>25</v>
      </c>
      <c r="E22" s="19">
        <v>248</v>
      </c>
      <c r="F22" s="18"/>
      <c r="G22" s="19">
        <v>31</v>
      </c>
      <c r="H22" s="19">
        <v>33</v>
      </c>
      <c r="I22" s="59">
        <f t="shared" si="0"/>
        <v>64</v>
      </c>
      <c r="J22" s="90" t="s">
        <v>304</v>
      </c>
      <c r="K22" s="18" t="s">
        <v>231</v>
      </c>
      <c r="L22" s="18" t="s">
        <v>243</v>
      </c>
      <c r="M22" s="18">
        <v>9706720170</v>
      </c>
      <c r="N22" s="70" t="s">
        <v>334</v>
      </c>
      <c r="O22" s="68">
        <v>9613971229</v>
      </c>
      <c r="P22" s="24">
        <v>43684</v>
      </c>
      <c r="Q22" s="18" t="s">
        <v>92</v>
      </c>
      <c r="R22" s="18">
        <v>13</v>
      </c>
      <c r="S22" s="18" t="s">
        <v>90</v>
      </c>
      <c r="T22" s="18"/>
    </row>
    <row r="23" spans="1:20" ht="33">
      <c r="A23" s="4">
        <v>19</v>
      </c>
      <c r="B23" s="17" t="s">
        <v>62</v>
      </c>
      <c r="C23" s="64" t="s">
        <v>697</v>
      </c>
      <c r="D23" s="18" t="s">
        <v>23</v>
      </c>
      <c r="E23" s="91" t="s">
        <v>698</v>
      </c>
      <c r="F23" s="18" t="s">
        <v>114</v>
      </c>
      <c r="G23" s="19">
        <v>76</v>
      </c>
      <c r="H23" s="19">
        <v>70</v>
      </c>
      <c r="I23" s="59">
        <f t="shared" si="0"/>
        <v>146</v>
      </c>
      <c r="J23" s="90" t="s">
        <v>775</v>
      </c>
      <c r="K23" s="18" t="s">
        <v>294</v>
      </c>
      <c r="L23" s="18" t="s">
        <v>247</v>
      </c>
      <c r="M23" s="18">
        <v>9678915456</v>
      </c>
      <c r="N23" s="18" t="s">
        <v>365</v>
      </c>
      <c r="O23" s="18">
        <v>8011743318</v>
      </c>
      <c r="P23" s="24">
        <v>43685</v>
      </c>
      <c r="Q23" s="18" t="s">
        <v>93</v>
      </c>
      <c r="R23" s="18">
        <v>11</v>
      </c>
      <c r="S23" s="18" t="s">
        <v>90</v>
      </c>
      <c r="T23" s="18"/>
    </row>
    <row r="24" spans="1:20" ht="33">
      <c r="A24" s="4">
        <v>20</v>
      </c>
      <c r="B24" s="17" t="s">
        <v>63</v>
      </c>
      <c r="C24" s="68" t="s">
        <v>699</v>
      </c>
      <c r="D24" s="18" t="s">
        <v>25</v>
      </c>
      <c r="E24" s="19">
        <v>403</v>
      </c>
      <c r="F24" s="18"/>
      <c r="G24" s="19">
        <v>42</v>
      </c>
      <c r="H24" s="19">
        <v>33</v>
      </c>
      <c r="I24" s="59">
        <f t="shared" si="0"/>
        <v>75</v>
      </c>
      <c r="J24" s="90" t="s">
        <v>388</v>
      </c>
      <c r="K24" s="18" t="s">
        <v>332</v>
      </c>
      <c r="L24" s="18" t="s">
        <v>250</v>
      </c>
      <c r="M24" s="18">
        <v>9678157820</v>
      </c>
      <c r="N24" s="70" t="s">
        <v>399</v>
      </c>
      <c r="O24" s="68">
        <v>9707196589</v>
      </c>
      <c r="P24" s="24">
        <v>43685</v>
      </c>
      <c r="Q24" s="18" t="s">
        <v>93</v>
      </c>
      <c r="R24" s="18">
        <v>14</v>
      </c>
      <c r="S24" s="18" t="s">
        <v>90</v>
      </c>
      <c r="T24" s="18"/>
    </row>
    <row r="25" spans="1:20" ht="33">
      <c r="A25" s="4">
        <v>21</v>
      </c>
      <c r="B25" s="17" t="s">
        <v>63</v>
      </c>
      <c r="C25" s="68" t="s">
        <v>700</v>
      </c>
      <c r="D25" s="18" t="s">
        <v>25</v>
      </c>
      <c r="E25" s="19">
        <v>421</v>
      </c>
      <c r="F25" s="18"/>
      <c r="G25" s="19">
        <v>37</v>
      </c>
      <c r="H25" s="19">
        <v>31</v>
      </c>
      <c r="I25" s="59">
        <f t="shared" si="0"/>
        <v>68</v>
      </c>
      <c r="J25" s="90" t="s">
        <v>776</v>
      </c>
      <c r="K25" s="18" t="s">
        <v>332</v>
      </c>
      <c r="L25" s="18" t="s">
        <v>253</v>
      </c>
      <c r="M25" s="18">
        <v>9508444235</v>
      </c>
      <c r="N25" s="70" t="s">
        <v>401</v>
      </c>
      <c r="O25" s="68">
        <v>8254891750</v>
      </c>
      <c r="P25" s="24">
        <v>43685</v>
      </c>
      <c r="Q25" s="18" t="s">
        <v>93</v>
      </c>
      <c r="R25" s="18">
        <v>14</v>
      </c>
      <c r="S25" s="18" t="s">
        <v>90</v>
      </c>
      <c r="T25" s="18"/>
    </row>
    <row r="26" spans="1:20">
      <c r="A26" s="4">
        <v>22</v>
      </c>
      <c r="B26" s="17" t="s">
        <v>63</v>
      </c>
      <c r="C26" s="64" t="s">
        <v>701</v>
      </c>
      <c r="D26" s="18" t="s">
        <v>23</v>
      </c>
      <c r="E26" s="91" t="s">
        <v>702</v>
      </c>
      <c r="F26" s="18" t="s">
        <v>114</v>
      </c>
      <c r="G26" s="19">
        <v>45</v>
      </c>
      <c r="H26" s="19">
        <v>35</v>
      </c>
      <c r="I26" s="59">
        <f t="shared" si="0"/>
        <v>80</v>
      </c>
      <c r="J26" s="90" t="s">
        <v>777</v>
      </c>
      <c r="K26" s="18" t="s">
        <v>294</v>
      </c>
      <c r="L26" s="18" t="s">
        <v>257</v>
      </c>
      <c r="M26" s="18">
        <v>9859069821</v>
      </c>
      <c r="N26" s="70" t="s">
        <v>540</v>
      </c>
      <c r="O26" s="68">
        <v>9864470077</v>
      </c>
      <c r="P26" s="24">
        <v>43686</v>
      </c>
      <c r="Q26" s="18" t="s">
        <v>94</v>
      </c>
      <c r="R26" s="18">
        <v>10</v>
      </c>
      <c r="S26" s="18" t="s">
        <v>90</v>
      </c>
      <c r="T26" s="18"/>
    </row>
    <row r="27" spans="1:20">
      <c r="A27" s="4">
        <v>23</v>
      </c>
      <c r="B27" s="17" t="s">
        <v>62</v>
      </c>
      <c r="C27" s="64" t="s">
        <v>703</v>
      </c>
      <c r="D27" s="18" t="s">
        <v>23</v>
      </c>
      <c r="E27" s="91" t="s">
        <v>704</v>
      </c>
      <c r="F27" s="18" t="s">
        <v>114</v>
      </c>
      <c r="G27" s="19">
        <v>15</v>
      </c>
      <c r="H27" s="19">
        <v>12</v>
      </c>
      <c r="I27" s="59">
        <f t="shared" si="0"/>
        <v>27</v>
      </c>
      <c r="J27" s="90" t="s">
        <v>778</v>
      </c>
      <c r="K27" s="18" t="s">
        <v>239</v>
      </c>
      <c r="L27" s="18" t="s">
        <v>261</v>
      </c>
      <c r="M27" s="18">
        <v>9707775176</v>
      </c>
      <c r="N27" s="70" t="s">
        <v>542</v>
      </c>
      <c r="O27" s="68">
        <v>9678331058</v>
      </c>
      <c r="P27" s="24">
        <v>43686</v>
      </c>
      <c r="Q27" s="18" t="s">
        <v>94</v>
      </c>
      <c r="R27" s="18">
        <v>10</v>
      </c>
      <c r="S27" s="18" t="s">
        <v>90</v>
      </c>
      <c r="T27" s="18"/>
    </row>
    <row r="28" spans="1:20">
      <c r="A28" s="4">
        <v>24</v>
      </c>
      <c r="B28" s="17" t="s">
        <v>62</v>
      </c>
      <c r="C28" s="68" t="s">
        <v>705</v>
      </c>
      <c r="D28" s="18" t="s">
        <v>25</v>
      </c>
      <c r="E28" s="19">
        <v>404</v>
      </c>
      <c r="F28" s="18"/>
      <c r="G28" s="19">
        <v>32</v>
      </c>
      <c r="H28" s="19">
        <v>33</v>
      </c>
      <c r="I28" s="59">
        <f t="shared" si="0"/>
        <v>65</v>
      </c>
      <c r="J28" s="89" t="s">
        <v>779</v>
      </c>
      <c r="K28" s="18" t="s">
        <v>239</v>
      </c>
      <c r="L28" s="18" t="s">
        <v>264</v>
      </c>
      <c r="M28" s="18">
        <v>9435862014</v>
      </c>
      <c r="N28" s="70" t="s">
        <v>544</v>
      </c>
      <c r="O28" s="68">
        <v>7896230356</v>
      </c>
      <c r="P28" s="24">
        <v>43686</v>
      </c>
      <c r="Q28" s="18" t="s">
        <v>94</v>
      </c>
      <c r="R28" s="18">
        <v>12</v>
      </c>
      <c r="S28" s="18" t="s">
        <v>90</v>
      </c>
      <c r="T28" s="18"/>
    </row>
    <row r="29" spans="1:20">
      <c r="A29" s="4">
        <v>25</v>
      </c>
      <c r="B29" s="17" t="s">
        <v>62</v>
      </c>
      <c r="C29" s="68" t="s">
        <v>706</v>
      </c>
      <c r="D29" s="18" t="s">
        <v>25</v>
      </c>
      <c r="E29" s="19">
        <v>405</v>
      </c>
      <c r="F29" s="18"/>
      <c r="G29" s="19">
        <v>38</v>
      </c>
      <c r="H29" s="19">
        <v>31</v>
      </c>
      <c r="I29" s="59">
        <f t="shared" si="0"/>
        <v>69</v>
      </c>
      <c r="J29" s="89" t="s">
        <v>773</v>
      </c>
      <c r="K29" s="18" t="s">
        <v>528</v>
      </c>
      <c r="L29" s="18" t="s">
        <v>336</v>
      </c>
      <c r="M29" s="18">
        <v>8254896461</v>
      </c>
      <c r="N29" s="70" t="s">
        <v>546</v>
      </c>
      <c r="O29" s="68">
        <v>9707972608</v>
      </c>
      <c r="P29" s="24">
        <v>43687</v>
      </c>
      <c r="Q29" s="18" t="s">
        <v>95</v>
      </c>
      <c r="R29" s="18">
        <v>12</v>
      </c>
      <c r="S29" s="18" t="s">
        <v>90</v>
      </c>
      <c r="T29" s="18"/>
    </row>
    <row r="30" spans="1:20">
      <c r="A30" s="4">
        <v>26</v>
      </c>
      <c r="B30" s="17" t="s">
        <v>63</v>
      </c>
      <c r="C30" s="64" t="s">
        <v>707</v>
      </c>
      <c r="D30" s="18" t="s">
        <v>23</v>
      </c>
      <c r="E30" s="91" t="s">
        <v>708</v>
      </c>
      <c r="F30" s="18" t="s">
        <v>114</v>
      </c>
      <c r="G30" s="19">
        <v>65</v>
      </c>
      <c r="H30" s="19">
        <v>73</v>
      </c>
      <c r="I30" s="59">
        <f t="shared" si="0"/>
        <v>138</v>
      </c>
      <c r="J30" s="90" t="s">
        <v>780</v>
      </c>
      <c r="K30" s="18" t="s">
        <v>283</v>
      </c>
      <c r="L30" s="18" t="s">
        <v>338</v>
      </c>
      <c r="M30" s="18"/>
      <c r="N30" s="70" t="s">
        <v>262</v>
      </c>
      <c r="O30" s="68">
        <v>8812029475</v>
      </c>
      <c r="P30" s="24">
        <v>43687</v>
      </c>
      <c r="Q30" s="18" t="s">
        <v>95</v>
      </c>
      <c r="R30" s="18">
        <v>10</v>
      </c>
      <c r="S30" s="18" t="s">
        <v>90</v>
      </c>
      <c r="T30" s="18"/>
    </row>
    <row r="31" spans="1:20">
      <c r="A31" s="4">
        <v>27</v>
      </c>
      <c r="B31" s="17" t="s">
        <v>63</v>
      </c>
      <c r="C31" s="68" t="s">
        <v>709</v>
      </c>
      <c r="D31" s="18" t="s">
        <v>25</v>
      </c>
      <c r="E31" s="19">
        <v>389</v>
      </c>
      <c r="F31" s="18"/>
      <c r="G31" s="19">
        <v>38</v>
      </c>
      <c r="H31" s="19">
        <v>33</v>
      </c>
      <c r="I31" s="59">
        <f t="shared" si="0"/>
        <v>71</v>
      </c>
      <c r="J31" s="90" t="s">
        <v>781</v>
      </c>
      <c r="K31" s="18" t="s">
        <v>287</v>
      </c>
      <c r="L31" s="18" t="s">
        <v>341</v>
      </c>
      <c r="M31" s="18">
        <v>9706347270</v>
      </c>
      <c r="N31" s="70" t="s">
        <v>548</v>
      </c>
      <c r="O31" s="68">
        <v>9957905763</v>
      </c>
      <c r="P31" s="24">
        <v>43687</v>
      </c>
      <c r="Q31" s="18" t="s">
        <v>95</v>
      </c>
      <c r="R31" s="18">
        <v>12</v>
      </c>
      <c r="S31" s="18" t="s">
        <v>90</v>
      </c>
      <c r="T31" s="18"/>
    </row>
    <row r="32" spans="1:20">
      <c r="A32" s="4">
        <v>28</v>
      </c>
      <c r="B32" s="17" t="s">
        <v>63</v>
      </c>
      <c r="C32" s="68" t="s">
        <v>710</v>
      </c>
      <c r="D32" s="18" t="s">
        <v>25</v>
      </c>
      <c r="E32" s="19">
        <v>390</v>
      </c>
      <c r="F32" s="18"/>
      <c r="G32" s="19">
        <v>36</v>
      </c>
      <c r="H32" s="19">
        <v>33</v>
      </c>
      <c r="I32" s="59">
        <f t="shared" si="0"/>
        <v>69</v>
      </c>
      <c r="J32" s="90" t="s">
        <v>782</v>
      </c>
      <c r="K32" s="18" t="s">
        <v>231</v>
      </c>
      <c r="L32" s="18" t="s">
        <v>344</v>
      </c>
      <c r="M32" s="18">
        <v>9864528870</v>
      </c>
      <c r="N32" s="70" t="s">
        <v>550</v>
      </c>
      <c r="O32" s="68">
        <v>9864757522</v>
      </c>
      <c r="P32" s="24">
        <v>43688</v>
      </c>
      <c r="Q32" s="18" t="s">
        <v>116</v>
      </c>
      <c r="R32" s="18">
        <v>12</v>
      </c>
      <c r="S32" s="18" t="s">
        <v>90</v>
      </c>
      <c r="T32" s="18"/>
    </row>
    <row r="33" spans="1:20">
      <c r="A33" s="4">
        <v>29</v>
      </c>
      <c r="B33" s="17" t="s">
        <v>62</v>
      </c>
      <c r="C33" s="64" t="s">
        <v>711</v>
      </c>
      <c r="D33" s="18" t="s">
        <v>23</v>
      </c>
      <c r="E33" s="91" t="s">
        <v>712</v>
      </c>
      <c r="F33" s="18" t="s">
        <v>114</v>
      </c>
      <c r="G33" s="19">
        <v>63</v>
      </c>
      <c r="H33" s="19">
        <v>58</v>
      </c>
      <c r="I33" s="59">
        <f t="shared" si="0"/>
        <v>121</v>
      </c>
      <c r="J33" s="90" t="s">
        <v>783</v>
      </c>
      <c r="K33" s="18" t="s">
        <v>294</v>
      </c>
      <c r="L33" s="18" t="s">
        <v>228</v>
      </c>
      <c r="M33" s="18">
        <v>7399125559</v>
      </c>
      <c r="N33" s="18" t="s">
        <v>514</v>
      </c>
      <c r="O33" s="18">
        <v>8822038550</v>
      </c>
      <c r="P33" s="24">
        <v>43688</v>
      </c>
      <c r="Q33" s="18" t="s">
        <v>116</v>
      </c>
      <c r="R33" s="18">
        <v>9</v>
      </c>
      <c r="S33" s="18" t="s">
        <v>90</v>
      </c>
      <c r="T33" s="18"/>
    </row>
    <row r="34" spans="1:20">
      <c r="A34" s="4">
        <v>30</v>
      </c>
      <c r="B34" s="17" t="s">
        <v>62</v>
      </c>
      <c r="C34" s="66" t="s">
        <v>713</v>
      </c>
      <c r="D34" s="18" t="s">
        <v>25</v>
      </c>
      <c r="E34" s="19">
        <v>17</v>
      </c>
      <c r="F34" s="18"/>
      <c r="G34" s="19">
        <v>28</v>
      </c>
      <c r="H34" s="19">
        <v>32</v>
      </c>
      <c r="I34" s="59">
        <f t="shared" si="0"/>
        <v>60</v>
      </c>
      <c r="J34" s="90" t="s">
        <v>348</v>
      </c>
      <c r="K34" s="18" t="s">
        <v>294</v>
      </c>
      <c r="L34" s="18" t="s">
        <v>349</v>
      </c>
      <c r="M34" s="18">
        <v>9864475092</v>
      </c>
      <c r="N34" s="70" t="s">
        <v>384</v>
      </c>
      <c r="O34" s="68">
        <v>8876436343</v>
      </c>
      <c r="P34" s="24">
        <v>43688</v>
      </c>
      <c r="Q34" s="18" t="s">
        <v>116</v>
      </c>
      <c r="R34" s="18">
        <v>8</v>
      </c>
      <c r="S34" s="18" t="s">
        <v>90</v>
      </c>
      <c r="T34" s="18"/>
    </row>
    <row r="35" spans="1:20">
      <c r="A35" s="4">
        <v>31</v>
      </c>
      <c r="B35" s="17" t="s">
        <v>62</v>
      </c>
      <c r="C35" s="66" t="s">
        <v>714</v>
      </c>
      <c r="D35" s="18" t="s">
        <v>25</v>
      </c>
      <c r="E35" s="19">
        <v>18</v>
      </c>
      <c r="F35" s="18"/>
      <c r="G35" s="19">
        <v>33</v>
      </c>
      <c r="H35" s="19">
        <v>37</v>
      </c>
      <c r="I35" s="59">
        <f t="shared" si="0"/>
        <v>70</v>
      </c>
      <c r="J35" s="90" t="s">
        <v>784</v>
      </c>
      <c r="K35" s="18" t="s">
        <v>280</v>
      </c>
      <c r="L35" s="18" t="s">
        <v>351</v>
      </c>
      <c r="M35" s="18">
        <v>9957091691</v>
      </c>
      <c r="N35" s="70" t="s">
        <v>375</v>
      </c>
      <c r="O35" s="83">
        <v>9508783278</v>
      </c>
      <c r="P35" s="24">
        <v>43688</v>
      </c>
      <c r="Q35" s="18" t="s">
        <v>91</v>
      </c>
      <c r="R35" s="18">
        <v>8</v>
      </c>
      <c r="S35" s="18" t="s">
        <v>90</v>
      </c>
      <c r="T35" s="18"/>
    </row>
    <row r="36" spans="1:20">
      <c r="A36" s="4">
        <v>32</v>
      </c>
      <c r="B36" s="17" t="s">
        <v>63</v>
      </c>
      <c r="C36" s="64" t="s">
        <v>715</v>
      </c>
      <c r="D36" s="18" t="s">
        <v>23</v>
      </c>
      <c r="E36" s="91" t="s">
        <v>716</v>
      </c>
      <c r="F36" s="18" t="s">
        <v>114</v>
      </c>
      <c r="G36" s="19">
        <v>57</v>
      </c>
      <c r="H36" s="19">
        <v>73</v>
      </c>
      <c r="I36" s="59">
        <f t="shared" si="0"/>
        <v>130</v>
      </c>
      <c r="J36" s="90" t="s">
        <v>785</v>
      </c>
      <c r="K36" s="18" t="s">
        <v>294</v>
      </c>
      <c r="L36" s="18" t="s">
        <v>353</v>
      </c>
      <c r="M36" s="18">
        <v>9864915525</v>
      </c>
      <c r="N36" s="70" t="s">
        <v>334</v>
      </c>
      <c r="O36" s="68">
        <v>8822898967</v>
      </c>
      <c r="P36" s="24">
        <v>43690</v>
      </c>
      <c r="Q36" s="18" t="s">
        <v>91</v>
      </c>
      <c r="R36" s="18">
        <v>6</v>
      </c>
      <c r="S36" s="18" t="s">
        <v>90</v>
      </c>
      <c r="T36" s="18"/>
    </row>
    <row r="37" spans="1:20">
      <c r="A37" s="4">
        <v>33</v>
      </c>
      <c r="B37" s="17" t="s">
        <v>63</v>
      </c>
      <c r="C37" s="66" t="s">
        <v>717</v>
      </c>
      <c r="D37" s="18" t="s">
        <v>25</v>
      </c>
      <c r="E37" s="19">
        <v>21</v>
      </c>
      <c r="F37" s="18"/>
      <c r="G37" s="19">
        <v>32</v>
      </c>
      <c r="H37" s="19">
        <v>41</v>
      </c>
      <c r="I37" s="59">
        <f t="shared" si="0"/>
        <v>73</v>
      </c>
      <c r="J37" s="90" t="s">
        <v>786</v>
      </c>
      <c r="K37" s="18" t="s">
        <v>280</v>
      </c>
      <c r="L37" s="18" t="s">
        <v>355</v>
      </c>
      <c r="M37" s="18">
        <v>9859469463</v>
      </c>
      <c r="N37" s="70" t="s">
        <v>507</v>
      </c>
      <c r="O37" s="68">
        <v>9864973655</v>
      </c>
      <c r="P37" s="24">
        <v>43690</v>
      </c>
      <c r="Q37" s="18" t="s">
        <v>91</v>
      </c>
      <c r="R37" s="18">
        <v>11</v>
      </c>
      <c r="S37" s="18" t="s">
        <v>90</v>
      </c>
      <c r="T37" s="18"/>
    </row>
    <row r="38" spans="1:20">
      <c r="A38" s="4">
        <v>34</v>
      </c>
      <c r="B38" s="17" t="s">
        <v>63</v>
      </c>
      <c r="C38" s="66" t="s">
        <v>718</v>
      </c>
      <c r="D38" s="18" t="s">
        <v>25</v>
      </c>
      <c r="E38" s="19">
        <v>22</v>
      </c>
      <c r="F38" s="18"/>
      <c r="G38" s="19">
        <v>39</v>
      </c>
      <c r="H38" s="19">
        <v>30</v>
      </c>
      <c r="I38" s="59">
        <f t="shared" si="0"/>
        <v>69</v>
      </c>
      <c r="J38" s="90" t="s">
        <v>293</v>
      </c>
      <c r="K38" s="18" t="s">
        <v>239</v>
      </c>
      <c r="L38" s="18" t="s">
        <v>357</v>
      </c>
      <c r="M38" s="18">
        <v>8751963255</v>
      </c>
      <c r="N38" s="70" t="s">
        <v>510</v>
      </c>
      <c r="O38" s="68">
        <v>9508981185</v>
      </c>
      <c r="P38" s="24">
        <v>43691</v>
      </c>
      <c r="Q38" s="18" t="s">
        <v>92</v>
      </c>
      <c r="R38" s="18">
        <v>11</v>
      </c>
      <c r="S38" s="18" t="s">
        <v>90</v>
      </c>
      <c r="T38" s="18"/>
    </row>
    <row r="39" spans="1:20">
      <c r="A39" s="4">
        <v>35</v>
      </c>
      <c r="B39" s="17" t="s">
        <v>62</v>
      </c>
      <c r="C39" s="64" t="s">
        <v>719</v>
      </c>
      <c r="D39" s="18" t="s">
        <v>23</v>
      </c>
      <c r="E39" s="91" t="s">
        <v>720</v>
      </c>
      <c r="F39" s="18" t="s">
        <v>114</v>
      </c>
      <c r="G39" s="19">
        <v>72</v>
      </c>
      <c r="H39" s="19">
        <v>55</v>
      </c>
      <c r="I39" s="59">
        <f t="shared" si="0"/>
        <v>127</v>
      </c>
      <c r="J39" s="90" t="s">
        <v>787</v>
      </c>
      <c r="K39" s="18" t="s">
        <v>310</v>
      </c>
      <c r="L39" s="18" t="s">
        <v>359</v>
      </c>
      <c r="M39" s="18">
        <v>9957545591</v>
      </c>
      <c r="N39" s="70" t="s">
        <v>285</v>
      </c>
      <c r="O39" s="68">
        <v>9707112790</v>
      </c>
      <c r="P39" s="24">
        <v>43691</v>
      </c>
      <c r="Q39" s="18" t="s">
        <v>92</v>
      </c>
      <c r="R39" s="18">
        <v>14</v>
      </c>
      <c r="S39" s="18" t="s">
        <v>90</v>
      </c>
      <c r="T39" s="18"/>
    </row>
    <row r="40" spans="1:20">
      <c r="A40" s="4">
        <v>36</v>
      </c>
      <c r="B40" s="17" t="s">
        <v>62</v>
      </c>
      <c r="C40" s="66" t="s">
        <v>721</v>
      </c>
      <c r="D40" s="18" t="s">
        <v>25</v>
      </c>
      <c r="E40" s="19">
        <v>262</v>
      </c>
      <c r="F40" s="18"/>
      <c r="G40" s="19">
        <v>34</v>
      </c>
      <c r="H40" s="19">
        <v>32</v>
      </c>
      <c r="I40" s="59">
        <f t="shared" si="0"/>
        <v>66</v>
      </c>
      <c r="J40" s="89" t="s">
        <v>380</v>
      </c>
      <c r="K40" s="18" t="s">
        <v>235</v>
      </c>
      <c r="L40" s="18" t="s">
        <v>360</v>
      </c>
      <c r="M40" s="18">
        <v>8877838482</v>
      </c>
      <c r="N40" s="18" t="s">
        <v>557</v>
      </c>
      <c r="O40" s="18">
        <v>8721866024</v>
      </c>
      <c r="P40" s="24">
        <v>43691</v>
      </c>
      <c r="Q40" s="18" t="s">
        <v>92</v>
      </c>
      <c r="R40" s="18">
        <v>7</v>
      </c>
      <c r="S40" s="18" t="s">
        <v>90</v>
      </c>
      <c r="T40" s="18"/>
    </row>
    <row r="41" spans="1:20" ht="33">
      <c r="A41" s="4">
        <v>37</v>
      </c>
      <c r="B41" s="17" t="s">
        <v>62</v>
      </c>
      <c r="C41" s="66" t="s">
        <v>722</v>
      </c>
      <c r="D41" s="18" t="s">
        <v>25</v>
      </c>
      <c r="E41" s="19">
        <v>126</v>
      </c>
      <c r="F41" s="18"/>
      <c r="G41" s="19">
        <v>24</v>
      </c>
      <c r="H41" s="19">
        <v>29</v>
      </c>
      <c r="I41" s="59">
        <f t="shared" si="0"/>
        <v>53</v>
      </c>
      <c r="J41" s="89" t="s">
        <v>788</v>
      </c>
      <c r="K41" s="18" t="s">
        <v>294</v>
      </c>
      <c r="L41" s="18" t="s">
        <v>362</v>
      </c>
      <c r="M41" s="18">
        <v>9859400083</v>
      </c>
      <c r="N41" s="70" t="s">
        <v>375</v>
      </c>
      <c r="O41" s="68">
        <v>9707450862</v>
      </c>
      <c r="P41" s="24">
        <v>43693</v>
      </c>
      <c r="Q41" s="18" t="s">
        <v>94</v>
      </c>
      <c r="R41" s="18">
        <v>7</v>
      </c>
      <c r="S41" s="18" t="s">
        <v>90</v>
      </c>
      <c r="T41" s="18"/>
    </row>
    <row r="42" spans="1:20">
      <c r="A42" s="4">
        <v>38</v>
      </c>
      <c r="B42" s="17" t="s">
        <v>63</v>
      </c>
      <c r="C42" s="64" t="s">
        <v>723</v>
      </c>
      <c r="D42" s="18" t="s">
        <v>23</v>
      </c>
      <c r="E42" s="91" t="s">
        <v>724</v>
      </c>
      <c r="F42" s="18" t="s">
        <v>114</v>
      </c>
      <c r="G42" s="19">
        <v>37</v>
      </c>
      <c r="H42" s="19">
        <v>40</v>
      </c>
      <c r="I42" s="59">
        <f t="shared" si="0"/>
        <v>77</v>
      </c>
      <c r="J42" s="90" t="s">
        <v>789</v>
      </c>
      <c r="K42" s="18" t="s">
        <v>319</v>
      </c>
      <c r="L42" s="18" t="s">
        <v>364</v>
      </c>
      <c r="M42" s="18">
        <v>9678654197</v>
      </c>
      <c r="N42" s="70" t="s">
        <v>334</v>
      </c>
      <c r="O42" s="68">
        <v>8876436536</v>
      </c>
      <c r="P42" s="24">
        <v>43693</v>
      </c>
      <c r="Q42" s="18" t="s">
        <v>94</v>
      </c>
      <c r="R42" s="18">
        <v>14</v>
      </c>
      <c r="S42" s="18" t="s">
        <v>90</v>
      </c>
      <c r="T42" s="18"/>
    </row>
    <row r="43" spans="1:20">
      <c r="A43" s="4">
        <v>39</v>
      </c>
      <c r="B43" s="17" t="s">
        <v>63</v>
      </c>
      <c r="C43" s="64" t="s">
        <v>725</v>
      </c>
      <c r="D43" s="18" t="s">
        <v>23</v>
      </c>
      <c r="E43" s="91" t="s">
        <v>726</v>
      </c>
      <c r="F43" s="18" t="s">
        <v>114</v>
      </c>
      <c r="G43" s="19">
        <v>28</v>
      </c>
      <c r="H43" s="19">
        <v>24</v>
      </c>
      <c r="I43" s="59">
        <f t="shared" si="0"/>
        <v>52</v>
      </c>
      <c r="J43" s="90" t="s">
        <v>790</v>
      </c>
      <c r="K43" s="18" t="s">
        <v>266</v>
      </c>
      <c r="L43" s="18" t="s">
        <v>367</v>
      </c>
      <c r="M43" s="18">
        <v>9707548383</v>
      </c>
      <c r="N43" s="18" t="s">
        <v>557</v>
      </c>
      <c r="O43" s="18">
        <v>8721866024</v>
      </c>
      <c r="P43" s="24">
        <v>43693</v>
      </c>
      <c r="Q43" s="18" t="s">
        <v>94</v>
      </c>
      <c r="R43" s="18">
        <v>14</v>
      </c>
      <c r="S43" s="18" t="s">
        <v>90</v>
      </c>
      <c r="T43" s="18"/>
    </row>
    <row r="44" spans="1:20">
      <c r="A44" s="4">
        <v>40</v>
      </c>
      <c r="B44" s="17" t="s">
        <v>63</v>
      </c>
      <c r="C44" s="66" t="s">
        <v>727</v>
      </c>
      <c r="D44" s="18" t="s">
        <v>25</v>
      </c>
      <c r="E44" s="19">
        <v>142</v>
      </c>
      <c r="F44" s="18"/>
      <c r="G44" s="19">
        <v>34</v>
      </c>
      <c r="H44" s="19">
        <v>28</v>
      </c>
      <c r="I44" s="59">
        <f t="shared" si="0"/>
        <v>62</v>
      </c>
      <c r="J44" s="89" t="s">
        <v>644</v>
      </c>
      <c r="K44" s="18" t="s">
        <v>231</v>
      </c>
      <c r="L44" s="18" t="s">
        <v>370</v>
      </c>
      <c r="M44" s="18"/>
      <c r="N44" s="18" t="s">
        <v>557</v>
      </c>
      <c r="O44" s="18">
        <v>8721866024</v>
      </c>
      <c r="P44" s="24">
        <v>43694</v>
      </c>
      <c r="Q44" s="18" t="s">
        <v>95</v>
      </c>
      <c r="R44" s="18">
        <v>13</v>
      </c>
      <c r="S44" s="18" t="s">
        <v>90</v>
      </c>
      <c r="T44" s="18"/>
    </row>
    <row r="45" spans="1:20">
      <c r="A45" s="4">
        <v>41</v>
      </c>
      <c r="B45" s="17" t="s">
        <v>62</v>
      </c>
      <c r="C45" s="66" t="s">
        <v>608</v>
      </c>
      <c r="D45" s="18" t="s">
        <v>25</v>
      </c>
      <c r="E45" s="19">
        <v>143</v>
      </c>
      <c r="F45" s="18"/>
      <c r="G45" s="19">
        <v>34</v>
      </c>
      <c r="H45" s="19">
        <v>29</v>
      </c>
      <c r="I45" s="59">
        <f t="shared" si="0"/>
        <v>63</v>
      </c>
      <c r="J45" s="89" t="s">
        <v>645</v>
      </c>
      <c r="K45" s="18" t="s">
        <v>328</v>
      </c>
      <c r="L45" s="18" t="s">
        <v>372</v>
      </c>
      <c r="M45" s="18">
        <v>9707117620</v>
      </c>
      <c r="N45" s="70" t="s">
        <v>563</v>
      </c>
      <c r="O45" s="68">
        <v>9508333482</v>
      </c>
      <c r="P45" s="24">
        <v>43694</v>
      </c>
      <c r="Q45" s="18" t="s">
        <v>95</v>
      </c>
      <c r="R45" s="18">
        <v>13</v>
      </c>
      <c r="S45" s="18" t="s">
        <v>90</v>
      </c>
      <c r="T45" s="18"/>
    </row>
    <row r="46" spans="1:20" ht="33">
      <c r="A46" s="4">
        <v>42</v>
      </c>
      <c r="B46" s="17" t="s">
        <v>62</v>
      </c>
      <c r="C46" s="64" t="s">
        <v>728</v>
      </c>
      <c r="D46" s="18" t="s">
        <v>23</v>
      </c>
      <c r="E46" s="91" t="s">
        <v>729</v>
      </c>
      <c r="F46" s="18" t="s">
        <v>220</v>
      </c>
      <c r="G46" s="19">
        <v>71</v>
      </c>
      <c r="H46" s="19">
        <v>73</v>
      </c>
      <c r="I46" s="59">
        <f t="shared" si="0"/>
        <v>144</v>
      </c>
      <c r="J46" s="90" t="s">
        <v>791</v>
      </c>
      <c r="K46" s="18" t="s">
        <v>332</v>
      </c>
      <c r="L46" s="18" t="s">
        <v>374</v>
      </c>
      <c r="M46" s="18">
        <v>9613736748</v>
      </c>
      <c r="N46" s="70" t="s">
        <v>565</v>
      </c>
      <c r="O46" s="68">
        <v>9864282058</v>
      </c>
      <c r="P46" s="24">
        <v>43694</v>
      </c>
      <c r="Q46" s="18" t="s">
        <v>95</v>
      </c>
      <c r="R46" s="18">
        <v>14</v>
      </c>
      <c r="S46" s="18" t="s">
        <v>90</v>
      </c>
      <c r="T46" s="18"/>
    </row>
    <row r="47" spans="1:20">
      <c r="A47" s="4">
        <v>43</v>
      </c>
      <c r="B47" s="17" t="s">
        <v>62</v>
      </c>
      <c r="C47" s="66" t="s">
        <v>730</v>
      </c>
      <c r="D47" s="18" t="s">
        <v>25</v>
      </c>
      <c r="E47" s="19">
        <v>137</v>
      </c>
      <c r="F47" s="18"/>
      <c r="G47" s="19">
        <v>34</v>
      </c>
      <c r="H47" s="19">
        <v>37</v>
      </c>
      <c r="I47" s="59">
        <f t="shared" si="0"/>
        <v>71</v>
      </c>
      <c r="J47" s="89" t="s">
        <v>653</v>
      </c>
      <c r="K47" s="18"/>
      <c r="L47" s="18" t="s">
        <v>253</v>
      </c>
      <c r="M47" s="18">
        <v>9854381047</v>
      </c>
      <c r="N47" s="70" t="s">
        <v>567</v>
      </c>
      <c r="O47" s="68">
        <v>9678702078</v>
      </c>
      <c r="P47" s="24">
        <v>43695</v>
      </c>
      <c r="Q47" s="18" t="s">
        <v>116</v>
      </c>
      <c r="R47" s="18">
        <v>7</v>
      </c>
      <c r="S47" s="18" t="s">
        <v>90</v>
      </c>
      <c r="T47" s="18"/>
    </row>
    <row r="48" spans="1:20">
      <c r="A48" s="4">
        <v>44</v>
      </c>
      <c r="B48" s="17" t="s">
        <v>63</v>
      </c>
      <c r="C48" s="66" t="s">
        <v>731</v>
      </c>
      <c r="D48" s="18" t="s">
        <v>25</v>
      </c>
      <c r="E48" s="19">
        <v>138</v>
      </c>
      <c r="F48" s="18"/>
      <c r="G48" s="19">
        <v>32</v>
      </c>
      <c r="H48" s="19">
        <v>38</v>
      </c>
      <c r="I48" s="59">
        <f t="shared" si="0"/>
        <v>70</v>
      </c>
      <c r="J48" s="89" t="s">
        <v>570</v>
      </c>
      <c r="K48" s="18" t="s">
        <v>231</v>
      </c>
      <c r="L48" s="18" t="s">
        <v>378</v>
      </c>
      <c r="M48" s="18">
        <v>9707702190</v>
      </c>
      <c r="N48" s="70" t="s">
        <v>225</v>
      </c>
      <c r="O48" s="68">
        <v>7399376153</v>
      </c>
      <c r="P48" s="24">
        <v>43695</v>
      </c>
      <c r="Q48" s="18" t="s">
        <v>116</v>
      </c>
      <c r="R48" s="18">
        <v>7</v>
      </c>
      <c r="S48" s="18" t="s">
        <v>90</v>
      </c>
      <c r="T48" s="18"/>
    </row>
    <row r="49" spans="1:20">
      <c r="A49" s="4">
        <v>45</v>
      </c>
      <c r="B49" s="17" t="s">
        <v>63</v>
      </c>
      <c r="C49" s="64" t="s">
        <v>463</v>
      </c>
      <c r="D49" s="18" t="s">
        <v>23</v>
      </c>
      <c r="E49" s="91" t="s">
        <v>464</v>
      </c>
      <c r="F49" s="18" t="s">
        <v>114</v>
      </c>
      <c r="G49" s="19">
        <v>78</v>
      </c>
      <c r="H49" s="19">
        <v>64</v>
      </c>
      <c r="I49" s="59">
        <f t="shared" si="0"/>
        <v>142</v>
      </c>
      <c r="J49" s="90" t="s">
        <v>792</v>
      </c>
      <c r="K49" s="18" t="s">
        <v>231</v>
      </c>
      <c r="L49" s="18" t="s">
        <v>381</v>
      </c>
      <c r="M49" s="18">
        <v>9613831934</v>
      </c>
      <c r="N49" s="70" t="s">
        <v>229</v>
      </c>
      <c r="O49" s="68">
        <v>9678452368</v>
      </c>
      <c r="P49" s="24">
        <v>43695</v>
      </c>
      <c r="Q49" s="18" t="s">
        <v>116</v>
      </c>
      <c r="R49" s="18">
        <v>11</v>
      </c>
      <c r="S49" s="18" t="s">
        <v>90</v>
      </c>
      <c r="T49" s="18"/>
    </row>
    <row r="50" spans="1:20">
      <c r="A50" s="4">
        <v>46</v>
      </c>
      <c r="B50" s="17" t="s">
        <v>63</v>
      </c>
      <c r="C50" s="66" t="s">
        <v>732</v>
      </c>
      <c r="D50" s="18" t="s">
        <v>25</v>
      </c>
      <c r="E50" s="19">
        <v>189</v>
      </c>
      <c r="F50" s="18"/>
      <c r="G50" s="19">
        <v>36</v>
      </c>
      <c r="H50" s="19">
        <v>34</v>
      </c>
      <c r="I50" s="59">
        <f t="shared" si="0"/>
        <v>70</v>
      </c>
      <c r="J50" s="90" t="s">
        <v>552</v>
      </c>
      <c r="K50" s="18" t="s">
        <v>223</v>
      </c>
      <c r="L50" s="18" t="s">
        <v>383</v>
      </c>
      <c r="M50" s="18"/>
      <c r="N50" s="70" t="s">
        <v>233</v>
      </c>
      <c r="O50" s="68">
        <v>9508733067</v>
      </c>
      <c r="P50" s="24">
        <v>43697</v>
      </c>
      <c r="Q50" s="18" t="s">
        <v>91</v>
      </c>
      <c r="R50" s="18">
        <v>4</v>
      </c>
      <c r="S50" s="18" t="s">
        <v>90</v>
      </c>
      <c r="T50" s="18"/>
    </row>
    <row r="51" spans="1:20">
      <c r="A51" s="4">
        <v>47</v>
      </c>
      <c r="B51" s="17" t="s">
        <v>62</v>
      </c>
      <c r="C51" s="66" t="s">
        <v>733</v>
      </c>
      <c r="D51" s="18" t="s">
        <v>25</v>
      </c>
      <c r="E51" s="19">
        <v>190</v>
      </c>
      <c r="F51" s="18"/>
      <c r="G51" s="19">
        <v>38</v>
      </c>
      <c r="H51" s="19">
        <v>29</v>
      </c>
      <c r="I51" s="59">
        <f t="shared" si="0"/>
        <v>67</v>
      </c>
      <c r="J51" s="90" t="s">
        <v>551</v>
      </c>
      <c r="K51" s="18" t="s">
        <v>227</v>
      </c>
      <c r="L51" s="18" t="s">
        <v>277</v>
      </c>
      <c r="M51" s="18">
        <v>9577129206</v>
      </c>
      <c r="N51" s="70" t="s">
        <v>237</v>
      </c>
      <c r="O51" s="68">
        <v>9577336030</v>
      </c>
      <c r="P51" s="24">
        <v>43697</v>
      </c>
      <c r="Q51" s="18" t="s">
        <v>91</v>
      </c>
      <c r="R51" s="18">
        <v>5</v>
      </c>
      <c r="S51" s="18" t="s">
        <v>90</v>
      </c>
      <c r="T51" s="18"/>
    </row>
    <row r="52" spans="1:20" ht="33">
      <c r="A52" s="4">
        <v>48</v>
      </c>
      <c r="B52" s="17" t="s">
        <v>62</v>
      </c>
      <c r="C52" s="64" t="s">
        <v>734</v>
      </c>
      <c r="D52" s="18" t="s">
        <v>23</v>
      </c>
      <c r="E52" s="91" t="s">
        <v>735</v>
      </c>
      <c r="F52" s="18" t="s">
        <v>114</v>
      </c>
      <c r="G52" s="19">
        <v>61</v>
      </c>
      <c r="H52" s="19">
        <v>52</v>
      </c>
      <c r="I52" s="59">
        <f t="shared" si="0"/>
        <v>113</v>
      </c>
      <c r="J52" s="90" t="s">
        <v>541</v>
      </c>
      <c r="K52" s="18" t="s">
        <v>231</v>
      </c>
      <c r="L52" s="18" t="s">
        <v>281</v>
      </c>
      <c r="M52" s="18">
        <v>9678863200</v>
      </c>
      <c r="N52" s="70" t="s">
        <v>241</v>
      </c>
      <c r="O52" s="68">
        <v>9864228571</v>
      </c>
      <c r="P52" s="24">
        <v>43697</v>
      </c>
      <c r="Q52" s="18" t="s">
        <v>91</v>
      </c>
      <c r="R52" s="18">
        <v>8</v>
      </c>
      <c r="S52" s="18" t="s">
        <v>90</v>
      </c>
      <c r="T52" s="18"/>
    </row>
    <row r="53" spans="1:20">
      <c r="A53" s="4">
        <v>49</v>
      </c>
      <c r="B53" s="17" t="s">
        <v>62</v>
      </c>
      <c r="C53" s="66" t="s">
        <v>736</v>
      </c>
      <c r="D53" s="18" t="s">
        <v>25</v>
      </c>
      <c r="E53" s="19">
        <v>216</v>
      </c>
      <c r="F53" s="18"/>
      <c r="G53" s="19">
        <v>37</v>
      </c>
      <c r="H53" s="19">
        <v>33</v>
      </c>
      <c r="I53" s="59">
        <f t="shared" si="0"/>
        <v>70</v>
      </c>
      <c r="J53" s="90" t="s">
        <v>793</v>
      </c>
      <c r="K53" s="18" t="s">
        <v>235</v>
      </c>
      <c r="L53" s="18" t="s">
        <v>284</v>
      </c>
      <c r="M53" s="18">
        <v>9864639026</v>
      </c>
      <c r="N53" s="70" t="s">
        <v>244</v>
      </c>
      <c r="O53" s="68">
        <v>9707142096</v>
      </c>
      <c r="P53" s="24">
        <v>43698</v>
      </c>
      <c r="Q53" s="18" t="s">
        <v>92</v>
      </c>
      <c r="R53" s="18">
        <v>9</v>
      </c>
      <c r="S53" s="18" t="s">
        <v>90</v>
      </c>
      <c r="T53" s="18"/>
    </row>
    <row r="54" spans="1:20">
      <c r="A54" s="4">
        <v>50</v>
      </c>
      <c r="B54" s="17" t="s">
        <v>63</v>
      </c>
      <c r="C54" s="66" t="s">
        <v>737</v>
      </c>
      <c r="D54" s="18" t="s">
        <v>25</v>
      </c>
      <c r="E54" s="19">
        <v>217</v>
      </c>
      <c r="F54" s="18"/>
      <c r="G54" s="19">
        <v>34</v>
      </c>
      <c r="H54" s="19">
        <v>29</v>
      </c>
      <c r="I54" s="59">
        <f t="shared" si="0"/>
        <v>63</v>
      </c>
      <c r="J54" s="90" t="s">
        <v>794</v>
      </c>
      <c r="K54" s="18" t="s">
        <v>239</v>
      </c>
      <c r="L54" s="18" t="s">
        <v>288</v>
      </c>
      <c r="M54" s="18">
        <v>9864935553</v>
      </c>
      <c r="N54" s="70" t="s">
        <v>248</v>
      </c>
      <c r="O54" s="68">
        <v>9707493542</v>
      </c>
      <c r="P54" s="24">
        <v>43698</v>
      </c>
      <c r="Q54" s="18" t="s">
        <v>92</v>
      </c>
      <c r="R54" s="18">
        <v>9</v>
      </c>
      <c r="S54" s="18" t="s">
        <v>90</v>
      </c>
      <c r="T54" s="18"/>
    </row>
    <row r="55" spans="1:20" ht="33">
      <c r="A55" s="4">
        <v>51</v>
      </c>
      <c r="B55" s="17" t="s">
        <v>63</v>
      </c>
      <c r="C55" s="64" t="s">
        <v>738</v>
      </c>
      <c r="D55" s="18" t="s">
        <v>23</v>
      </c>
      <c r="E55" s="91" t="s">
        <v>739</v>
      </c>
      <c r="F55" s="18" t="s">
        <v>221</v>
      </c>
      <c r="G55" s="19">
        <v>59</v>
      </c>
      <c r="H55" s="19">
        <v>51</v>
      </c>
      <c r="I55" s="59">
        <f t="shared" si="0"/>
        <v>110</v>
      </c>
      <c r="J55" s="90" t="s">
        <v>400</v>
      </c>
      <c r="K55" s="18" t="s">
        <v>227</v>
      </c>
      <c r="L55" s="18" t="s">
        <v>224</v>
      </c>
      <c r="M55" s="18">
        <v>9854745913</v>
      </c>
      <c r="N55" s="70" t="s">
        <v>251</v>
      </c>
      <c r="O55" s="68">
        <v>9864408185</v>
      </c>
      <c r="P55" s="24">
        <v>43698</v>
      </c>
      <c r="Q55" s="18" t="s">
        <v>92</v>
      </c>
      <c r="R55" s="18">
        <v>12</v>
      </c>
      <c r="S55" s="18" t="s">
        <v>90</v>
      </c>
      <c r="T55" s="18"/>
    </row>
    <row r="56" spans="1:20">
      <c r="A56" s="4">
        <v>52</v>
      </c>
      <c r="B56" s="17" t="s">
        <v>63</v>
      </c>
      <c r="C56" s="66" t="s">
        <v>740</v>
      </c>
      <c r="D56" s="18" t="s">
        <v>25</v>
      </c>
      <c r="E56" s="19">
        <v>268</v>
      </c>
      <c r="F56" s="18"/>
      <c r="G56" s="19">
        <v>35</v>
      </c>
      <c r="H56" s="19">
        <v>31</v>
      </c>
      <c r="I56" s="59">
        <f t="shared" si="0"/>
        <v>66</v>
      </c>
      <c r="J56" s="90" t="s">
        <v>795</v>
      </c>
      <c r="K56" s="18" t="s">
        <v>246</v>
      </c>
      <c r="L56" s="18" t="s">
        <v>228</v>
      </c>
      <c r="M56" s="18">
        <v>9954704060</v>
      </c>
      <c r="N56" s="70" t="s">
        <v>254</v>
      </c>
      <c r="O56" s="68">
        <v>9508328174</v>
      </c>
      <c r="P56" s="24">
        <v>43700</v>
      </c>
      <c r="Q56" s="18" t="s">
        <v>94</v>
      </c>
      <c r="R56" s="18">
        <v>14</v>
      </c>
      <c r="S56" s="18" t="s">
        <v>90</v>
      </c>
      <c r="T56" s="18"/>
    </row>
    <row r="57" spans="1:20">
      <c r="A57" s="4">
        <v>53</v>
      </c>
      <c r="B57" s="17" t="s">
        <v>62</v>
      </c>
      <c r="C57" s="66" t="s">
        <v>741</v>
      </c>
      <c r="D57" s="18" t="s">
        <v>25</v>
      </c>
      <c r="E57" s="19">
        <v>269</v>
      </c>
      <c r="F57" s="18"/>
      <c r="G57" s="19">
        <v>41</v>
      </c>
      <c r="H57" s="19">
        <v>38</v>
      </c>
      <c r="I57" s="59">
        <f t="shared" si="0"/>
        <v>79</v>
      </c>
      <c r="J57" s="90" t="s">
        <v>348</v>
      </c>
      <c r="K57" s="18" t="s">
        <v>239</v>
      </c>
      <c r="L57" s="18" t="s">
        <v>232</v>
      </c>
      <c r="M57" s="18">
        <v>9954440805</v>
      </c>
      <c r="N57" s="70" t="s">
        <v>258</v>
      </c>
      <c r="O57" s="68">
        <v>9613971229</v>
      </c>
      <c r="P57" s="24">
        <v>43700</v>
      </c>
      <c r="Q57" s="18" t="s">
        <v>94</v>
      </c>
      <c r="R57" s="18">
        <v>14</v>
      </c>
      <c r="S57" s="18" t="s">
        <v>90</v>
      </c>
      <c r="T57" s="18"/>
    </row>
    <row r="58" spans="1:20">
      <c r="A58" s="4">
        <v>54</v>
      </c>
      <c r="B58" s="17" t="s">
        <v>62</v>
      </c>
      <c r="C58" s="64" t="s">
        <v>742</v>
      </c>
      <c r="D58" s="18" t="s">
        <v>23</v>
      </c>
      <c r="E58" s="91" t="s">
        <v>743</v>
      </c>
      <c r="F58" s="18" t="s">
        <v>114</v>
      </c>
      <c r="G58" s="19">
        <v>64</v>
      </c>
      <c r="H58" s="19">
        <v>60</v>
      </c>
      <c r="I58" s="59">
        <f t="shared" si="0"/>
        <v>124</v>
      </c>
      <c r="J58" s="90" t="s">
        <v>796</v>
      </c>
      <c r="K58" s="18" t="s">
        <v>239</v>
      </c>
      <c r="L58" s="18" t="s">
        <v>236</v>
      </c>
      <c r="M58" s="18">
        <v>8011690530</v>
      </c>
      <c r="N58" s="70" t="s">
        <v>262</v>
      </c>
      <c r="O58" s="68">
        <v>8822531741</v>
      </c>
      <c r="P58" s="24">
        <v>43700</v>
      </c>
      <c r="Q58" s="18" t="s">
        <v>94</v>
      </c>
      <c r="R58" s="18">
        <v>10</v>
      </c>
      <c r="S58" s="18" t="s">
        <v>90</v>
      </c>
      <c r="T58" s="18"/>
    </row>
    <row r="59" spans="1:20">
      <c r="A59" s="4">
        <v>55</v>
      </c>
      <c r="B59" s="17" t="s">
        <v>62</v>
      </c>
      <c r="C59" s="68" t="s">
        <v>744</v>
      </c>
      <c r="D59" s="18" t="s">
        <v>25</v>
      </c>
      <c r="E59" s="19">
        <v>287</v>
      </c>
      <c r="F59" s="18"/>
      <c r="G59" s="19">
        <v>36</v>
      </c>
      <c r="H59" s="19">
        <v>38</v>
      </c>
      <c r="I59" s="59">
        <f t="shared" si="0"/>
        <v>74</v>
      </c>
      <c r="J59" s="89" t="s">
        <v>358</v>
      </c>
      <c r="K59" s="18" t="s">
        <v>256</v>
      </c>
      <c r="L59" s="18" t="s">
        <v>240</v>
      </c>
      <c r="M59" s="18">
        <v>9957591571</v>
      </c>
      <c r="N59" s="18" t="s">
        <v>265</v>
      </c>
      <c r="O59" s="18">
        <v>9954943954</v>
      </c>
      <c r="P59" s="24">
        <v>43701</v>
      </c>
      <c r="Q59" s="18" t="s">
        <v>95</v>
      </c>
      <c r="R59" s="18">
        <v>11</v>
      </c>
      <c r="S59" s="18" t="s">
        <v>90</v>
      </c>
      <c r="T59" s="18"/>
    </row>
    <row r="60" spans="1:20">
      <c r="A60" s="4">
        <v>56</v>
      </c>
      <c r="B60" s="17" t="s">
        <v>63</v>
      </c>
      <c r="C60" s="68" t="s">
        <v>745</v>
      </c>
      <c r="D60" s="18" t="s">
        <v>25</v>
      </c>
      <c r="E60" s="19">
        <v>288</v>
      </c>
      <c r="F60" s="18"/>
      <c r="G60" s="19">
        <v>27</v>
      </c>
      <c r="H60" s="19">
        <v>34</v>
      </c>
      <c r="I60" s="59">
        <f t="shared" si="0"/>
        <v>61</v>
      </c>
      <c r="J60" s="89" t="s">
        <v>327</v>
      </c>
      <c r="K60" s="18" t="s">
        <v>260</v>
      </c>
      <c r="L60" s="18" t="s">
        <v>336</v>
      </c>
      <c r="M60" s="18">
        <v>8254896461</v>
      </c>
      <c r="N60" s="70" t="s">
        <v>254</v>
      </c>
      <c r="O60" s="68">
        <v>9954522246</v>
      </c>
      <c r="P60" s="24">
        <v>43701</v>
      </c>
      <c r="Q60" s="18" t="s">
        <v>95</v>
      </c>
      <c r="R60" s="18">
        <v>11</v>
      </c>
      <c r="S60" s="18" t="s">
        <v>90</v>
      </c>
      <c r="T60" s="18"/>
    </row>
    <row r="61" spans="1:20" ht="33">
      <c r="A61" s="4">
        <v>57</v>
      </c>
      <c r="B61" s="17" t="s">
        <v>63</v>
      </c>
      <c r="C61" s="64" t="s">
        <v>746</v>
      </c>
      <c r="D61" s="18" t="s">
        <v>23</v>
      </c>
      <c r="E61" s="91" t="s">
        <v>747</v>
      </c>
      <c r="F61" s="18" t="s">
        <v>114</v>
      </c>
      <c r="G61" s="19">
        <v>58</v>
      </c>
      <c r="H61" s="19">
        <v>53</v>
      </c>
      <c r="I61" s="59">
        <f t="shared" si="0"/>
        <v>111</v>
      </c>
      <c r="J61" s="90" t="s">
        <v>549</v>
      </c>
      <c r="K61" s="18" t="s">
        <v>260</v>
      </c>
      <c r="L61" s="18" t="s">
        <v>338</v>
      </c>
      <c r="M61" s="18"/>
      <c r="N61" s="18" t="s">
        <v>270</v>
      </c>
      <c r="O61" s="18">
        <v>8011691929</v>
      </c>
      <c r="P61" s="24">
        <v>43701</v>
      </c>
      <c r="Q61" s="18" t="s">
        <v>95</v>
      </c>
      <c r="R61" s="18">
        <v>13</v>
      </c>
      <c r="S61" s="18" t="s">
        <v>526</v>
      </c>
      <c r="T61" s="18"/>
    </row>
    <row r="62" spans="1:20">
      <c r="A62" s="4">
        <v>58</v>
      </c>
      <c r="B62" s="17" t="s">
        <v>63</v>
      </c>
      <c r="C62" s="68" t="s">
        <v>748</v>
      </c>
      <c r="D62" s="18" t="s">
        <v>25</v>
      </c>
      <c r="E62" s="19">
        <v>289</v>
      </c>
      <c r="F62" s="18"/>
      <c r="G62" s="19">
        <v>31</v>
      </c>
      <c r="H62" s="19">
        <v>33</v>
      </c>
      <c r="I62" s="59">
        <f t="shared" si="0"/>
        <v>64</v>
      </c>
      <c r="J62" s="90" t="s">
        <v>662</v>
      </c>
      <c r="K62" s="18" t="s">
        <v>266</v>
      </c>
      <c r="L62" s="18" t="s">
        <v>341</v>
      </c>
      <c r="M62" s="18">
        <v>9706347270</v>
      </c>
      <c r="N62" s="18" t="s">
        <v>275</v>
      </c>
      <c r="O62" s="68">
        <v>9508734915</v>
      </c>
      <c r="P62" s="24">
        <v>43702</v>
      </c>
      <c r="Q62" s="18" t="s">
        <v>116</v>
      </c>
      <c r="R62" s="18">
        <v>11</v>
      </c>
      <c r="S62" s="18" t="s">
        <v>90</v>
      </c>
      <c r="T62" s="18"/>
    </row>
    <row r="63" spans="1:20">
      <c r="A63" s="4">
        <v>59</v>
      </c>
      <c r="B63" s="17" t="s">
        <v>62</v>
      </c>
      <c r="C63" s="68" t="s">
        <v>749</v>
      </c>
      <c r="D63" s="18" t="s">
        <v>25</v>
      </c>
      <c r="E63" s="19">
        <v>290</v>
      </c>
      <c r="F63" s="18"/>
      <c r="G63" s="19">
        <v>33</v>
      </c>
      <c r="H63" s="19">
        <v>34</v>
      </c>
      <c r="I63" s="59">
        <f t="shared" si="0"/>
        <v>67</v>
      </c>
      <c r="J63" s="90" t="s">
        <v>532</v>
      </c>
      <c r="K63" s="18" t="s">
        <v>256</v>
      </c>
      <c r="L63" s="18" t="s">
        <v>344</v>
      </c>
      <c r="M63" s="18">
        <v>9864528870</v>
      </c>
      <c r="N63" s="70" t="s">
        <v>278</v>
      </c>
      <c r="O63" s="68">
        <v>8822531741</v>
      </c>
      <c r="P63" s="24">
        <v>43702</v>
      </c>
      <c r="Q63" s="18" t="s">
        <v>116</v>
      </c>
      <c r="R63" s="18">
        <v>11</v>
      </c>
      <c r="S63" s="18" t="s">
        <v>90</v>
      </c>
      <c r="T63" s="18"/>
    </row>
    <row r="64" spans="1:20">
      <c r="A64" s="4">
        <v>60</v>
      </c>
      <c r="B64" s="17" t="s">
        <v>62</v>
      </c>
      <c r="C64" s="64" t="s">
        <v>750</v>
      </c>
      <c r="D64" s="18" t="s">
        <v>23</v>
      </c>
      <c r="E64" s="91" t="s">
        <v>751</v>
      </c>
      <c r="F64" s="18"/>
      <c r="G64" s="19">
        <v>54</v>
      </c>
      <c r="H64" s="19">
        <v>58</v>
      </c>
      <c r="I64" s="59">
        <f t="shared" si="0"/>
        <v>112</v>
      </c>
      <c r="J64" s="90" t="s">
        <v>797</v>
      </c>
      <c r="K64" s="18" t="s">
        <v>256</v>
      </c>
      <c r="L64" s="18" t="s">
        <v>228</v>
      </c>
      <c r="M64" s="18">
        <v>7399125559</v>
      </c>
      <c r="N64" s="70" t="s">
        <v>278</v>
      </c>
      <c r="O64" s="68">
        <v>96780915</v>
      </c>
      <c r="P64" s="24">
        <v>43702</v>
      </c>
      <c r="Q64" s="18" t="s">
        <v>116</v>
      </c>
      <c r="R64" s="18">
        <v>5</v>
      </c>
      <c r="S64" s="18" t="s">
        <v>90</v>
      </c>
      <c r="T64" s="18"/>
    </row>
    <row r="65" spans="1:20" ht="33">
      <c r="A65" s="4">
        <v>61</v>
      </c>
      <c r="B65" s="17" t="s">
        <v>62</v>
      </c>
      <c r="C65" s="68" t="s">
        <v>752</v>
      </c>
      <c r="D65" s="18" t="s">
        <v>25</v>
      </c>
      <c r="E65" s="19">
        <v>308</v>
      </c>
      <c r="F65" s="18"/>
      <c r="G65" s="19">
        <v>34</v>
      </c>
      <c r="H65" s="19">
        <v>37</v>
      </c>
      <c r="I65" s="59">
        <f t="shared" si="0"/>
        <v>71</v>
      </c>
      <c r="J65" s="90" t="s">
        <v>340</v>
      </c>
      <c r="K65" s="18" t="s">
        <v>260</v>
      </c>
      <c r="L65" s="18" t="s">
        <v>349</v>
      </c>
      <c r="M65" s="18">
        <v>9864475092</v>
      </c>
      <c r="N65" s="70" t="s">
        <v>285</v>
      </c>
      <c r="O65" s="68">
        <v>9707564649</v>
      </c>
      <c r="P65" s="24">
        <v>43704</v>
      </c>
      <c r="Q65" s="18" t="s">
        <v>91</v>
      </c>
      <c r="R65" s="18">
        <v>12</v>
      </c>
      <c r="S65" s="18" t="s">
        <v>526</v>
      </c>
      <c r="T65" s="18"/>
    </row>
    <row r="66" spans="1:20" ht="33">
      <c r="A66" s="4">
        <v>62</v>
      </c>
      <c r="B66" s="17" t="s">
        <v>63</v>
      </c>
      <c r="C66" s="68" t="s">
        <v>753</v>
      </c>
      <c r="D66" s="18" t="s">
        <v>25</v>
      </c>
      <c r="E66" s="19">
        <v>309</v>
      </c>
      <c r="F66" s="18"/>
      <c r="G66" s="19">
        <v>31</v>
      </c>
      <c r="H66" s="19">
        <v>27</v>
      </c>
      <c r="I66" s="59">
        <f t="shared" si="0"/>
        <v>58</v>
      </c>
      <c r="J66" s="90" t="s">
        <v>798</v>
      </c>
      <c r="K66" s="18" t="s">
        <v>231</v>
      </c>
      <c r="L66" s="18" t="s">
        <v>351</v>
      </c>
      <c r="M66" s="18">
        <v>9957091691</v>
      </c>
      <c r="N66" s="70" t="s">
        <v>289</v>
      </c>
      <c r="O66" s="68">
        <v>887629803</v>
      </c>
      <c r="P66" s="24">
        <v>43704</v>
      </c>
      <c r="Q66" s="18" t="s">
        <v>91</v>
      </c>
      <c r="R66" s="18">
        <v>12</v>
      </c>
      <c r="S66" s="18" t="s">
        <v>526</v>
      </c>
      <c r="T66" s="18"/>
    </row>
    <row r="67" spans="1:20">
      <c r="A67" s="4">
        <v>63</v>
      </c>
      <c r="B67" s="17" t="s">
        <v>63</v>
      </c>
      <c r="C67" s="64" t="s">
        <v>754</v>
      </c>
      <c r="D67" s="18" t="s">
        <v>23</v>
      </c>
      <c r="E67" s="91" t="s">
        <v>755</v>
      </c>
      <c r="F67" s="18" t="s">
        <v>114</v>
      </c>
      <c r="G67" s="19">
        <v>39</v>
      </c>
      <c r="H67" s="19">
        <v>45</v>
      </c>
      <c r="I67" s="59">
        <f t="shared" si="0"/>
        <v>84</v>
      </c>
      <c r="J67" s="90" t="s">
        <v>799</v>
      </c>
      <c r="K67" s="18" t="s">
        <v>280</v>
      </c>
      <c r="L67" s="18" t="s">
        <v>353</v>
      </c>
      <c r="M67" s="18">
        <v>9864915525</v>
      </c>
      <c r="N67" s="70" t="s">
        <v>292</v>
      </c>
      <c r="O67" s="68">
        <v>9954522246</v>
      </c>
      <c r="P67" s="24">
        <v>43704</v>
      </c>
      <c r="Q67" s="18" t="s">
        <v>91</v>
      </c>
      <c r="R67" s="18">
        <v>10</v>
      </c>
      <c r="S67" s="18" t="s">
        <v>90</v>
      </c>
      <c r="T67" s="18"/>
    </row>
    <row r="68" spans="1:20">
      <c r="A68" s="4">
        <v>64</v>
      </c>
      <c r="B68" s="17" t="s">
        <v>63</v>
      </c>
      <c r="C68" s="64" t="s">
        <v>756</v>
      </c>
      <c r="D68" s="18" t="s">
        <v>23</v>
      </c>
      <c r="E68" s="91" t="s">
        <v>757</v>
      </c>
      <c r="F68" s="18" t="s">
        <v>114</v>
      </c>
      <c r="G68" s="19">
        <v>22</v>
      </c>
      <c r="H68" s="19">
        <v>19</v>
      </c>
      <c r="I68" s="59">
        <f t="shared" si="0"/>
        <v>41</v>
      </c>
      <c r="J68" s="90" t="s">
        <v>800</v>
      </c>
      <c r="K68" s="18" t="s">
        <v>239</v>
      </c>
      <c r="L68" s="18" t="s">
        <v>355</v>
      </c>
      <c r="M68" s="18">
        <v>9859469463</v>
      </c>
      <c r="N68" s="70" t="s">
        <v>292</v>
      </c>
      <c r="O68" s="68">
        <v>9508875608</v>
      </c>
      <c r="P68" s="24">
        <v>43705</v>
      </c>
      <c r="Q68" s="18" t="s">
        <v>92</v>
      </c>
      <c r="R68" s="18">
        <v>10</v>
      </c>
      <c r="S68" s="18" t="s">
        <v>90</v>
      </c>
      <c r="T68" s="18"/>
    </row>
    <row r="69" spans="1:20">
      <c r="A69" s="4">
        <v>65</v>
      </c>
      <c r="B69" s="17" t="s">
        <v>62</v>
      </c>
      <c r="C69" s="68" t="s">
        <v>758</v>
      </c>
      <c r="D69" s="18" t="s">
        <v>25</v>
      </c>
      <c r="E69" s="19">
        <v>342</v>
      </c>
      <c r="F69" s="18"/>
      <c r="G69" s="19">
        <v>35</v>
      </c>
      <c r="H69" s="19">
        <v>31</v>
      </c>
      <c r="I69" s="59">
        <f t="shared" si="0"/>
        <v>66</v>
      </c>
      <c r="J69" s="90" t="s">
        <v>801</v>
      </c>
      <c r="K69" s="18" t="s">
        <v>227</v>
      </c>
      <c r="L69" s="18" t="s">
        <v>357</v>
      </c>
      <c r="M69" s="18">
        <v>8751963255</v>
      </c>
      <c r="N69" s="18" t="s">
        <v>265</v>
      </c>
      <c r="O69" s="68">
        <v>8822172774</v>
      </c>
      <c r="P69" s="24">
        <v>43705</v>
      </c>
      <c r="Q69" s="18" t="s">
        <v>92</v>
      </c>
      <c r="R69" s="18">
        <v>8</v>
      </c>
      <c r="S69" s="18" t="s">
        <v>802</v>
      </c>
      <c r="T69" s="18"/>
    </row>
    <row r="70" spans="1:20">
      <c r="A70" s="4">
        <v>66</v>
      </c>
      <c r="B70" s="17" t="s">
        <v>62</v>
      </c>
      <c r="C70" s="68" t="s">
        <v>759</v>
      </c>
      <c r="D70" s="18" t="s">
        <v>25</v>
      </c>
      <c r="E70" s="19">
        <v>343</v>
      </c>
      <c r="F70" s="18"/>
      <c r="G70" s="19">
        <v>38</v>
      </c>
      <c r="H70" s="19">
        <v>31</v>
      </c>
      <c r="I70" s="59">
        <f t="shared" ref="I70:I133" si="1">SUM(G70:H70)</f>
        <v>69</v>
      </c>
      <c r="J70" s="90" t="s">
        <v>803</v>
      </c>
      <c r="K70" s="18" t="s">
        <v>246</v>
      </c>
      <c r="L70" s="18" t="s">
        <v>359</v>
      </c>
      <c r="M70" s="18">
        <v>9957545591</v>
      </c>
      <c r="N70" s="70" t="s">
        <v>300</v>
      </c>
      <c r="O70" s="68">
        <v>8486204309</v>
      </c>
      <c r="P70" s="24">
        <v>43705</v>
      </c>
      <c r="Q70" s="18" t="s">
        <v>92</v>
      </c>
      <c r="R70" s="18">
        <v>8</v>
      </c>
      <c r="S70" s="18" t="s">
        <v>90</v>
      </c>
      <c r="T70" s="18"/>
    </row>
    <row r="71" spans="1:20" ht="33">
      <c r="A71" s="4">
        <v>67</v>
      </c>
      <c r="B71" s="17" t="s">
        <v>62</v>
      </c>
      <c r="C71" s="64" t="s">
        <v>760</v>
      </c>
      <c r="D71" s="18" t="s">
        <v>23</v>
      </c>
      <c r="E71" s="91" t="s">
        <v>761</v>
      </c>
      <c r="F71" s="18" t="s">
        <v>114</v>
      </c>
      <c r="G71" s="19">
        <v>49</v>
      </c>
      <c r="H71" s="19">
        <v>59</v>
      </c>
      <c r="I71" s="59">
        <f t="shared" si="1"/>
        <v>108</v>
      </c>
      <c r="J71" s="90" t="s">
        <v>522</v>
      </c>
      <c r="K71" s="18" t="s">
        <v>239</v>
      </c>
      <c r="L71" s="18" t="s">
        <v>360</v>
      </c>
      <c r="M71" s="18">
        <v>8877838482</v>
      </c>
      <c r="N71" s="18" t="s">
        <v>303</v>
      </c>
      <c r="O71" s="18">
        <v>8751899712</v>
      </c>
      <c r="P71" s="24">
        <v>43706</v>
      </c>
      <c r="Q71" s="18" t="s">
        <v>93</v>
      </c>
      <c r="R71" s="18">
        <v>8</v>
      </c>
      <c r="S71" s="18" t="s">
        <v>526</v>
      </c>
      <c r="T71" s="18"/>
    </row>
    <row r="72" spans="1:20" ht="33">
      <c r="A72" s="4">
        <v>68</v>
      </c>
      <c r="B72" s="17" t="s">
        <v>63</v>
      </c>
      <c r="C72" s="66" t="s">
        <v>762</v>
      </c>
      <c r="D72" s="18" t="s">
        <v>25</v>
      </c>
      <c r="E72" s="19">
        <v>78</v>
      </c>
      <c r="F72" s="18"/>
      <c r="G72" s="19">
        <v>28</v>
      </c>
      <c r="H72" s="19">
        <v>34</v>
      </c>
      <c r="I72" s="59">
        <f t="shared" si="1"/>
        <v>62</v>
      </c>
      <c r="J72" s="90" t="s">
        <v>346</v>
      </c>
      <c r="K72" s="18" t="s">
        <v>239</v>
      </c>
      <c r="L72" s="18" t="s">
        <v>362</v>
      </c>
      <c r="M72" s="18">
        <v>9859400083</v>
      </c>
      <c r="N72" s="70" t="s">
        <v>306</v>
      </c>
      <c r="O72" s="68">
        <v>9678534413</v>
      </c>
      <c r="P72" s="24">
        <v>43706</v>
      </c>
      <c r="Q72" s="18" t="s">
        <v>93</v>
      </c>
      <c r="R72" s="18">
        <v>12</v>
      </c>
      <c r="S72" s="18" t="s">
        <v>90</v>
      </c>
      <c r="T72" s="18"/>
    </row>
    <row r="73" spans="1:20" ht="33">
      <c r="A73" s="4">
        <v>69</v>
      </c>
      <c r="B73" s="17" t="s">
        <v>63</v>
      </c>
      <c r="C73" s="66" t="s">
        <v>763</v>
      </c>
      <c r="D73" s="18" t="s">
        <v>25</v>
      </c>
      <c r="E73" s="19">
        <v>79</v>
      </c>
      <c r="F73" s="18"/>
      <c r="G73" s="19">
        <v>29</v>
      </c>
      <c r="H73" s="19">
        <v>37</v>
      </c>
      <c r="I73" s="59">
        <f t="shared" si="1"/>
        <v>66</v>
      </c>
      <c r="J73" s="90" t="s">
        <v>304</v>
      </c>
      <c r="K73" s="18" t="s">
        <v>256</v>
      </c>
      <c r="L73" s="18" t="s">
        <v>364</v>
      </c>
      <c r="M73" s="18">
        <v>9678654197</v>
      </c>
      <c r="N73" s="70" t="s">
        <v>308</v>
      </c>
      <c r="O73" s="68">
        <v>9577735332</v>
      </c>
      <c r="P73" s="24">
        <v>43706</v>
      </c>
      <c r="Q73" s="18" t="s">
        <v>93</v>
      </c>
      <c r="R73" s="18">
        <v>12</v>
      </c>
      <c r="S73" s="18" t="s">
        <v>90</v>
      </c>
      <c r="T73" s="18"/>
    </row>
    <row r="74" spans="1:20">
      <c r="A74" s="4">
        <v>70</v>
      </c>
      <c r="B74" s="17" t="s">
        <v>63</v>
      </c>
      <c r="C74" s="64" t="s">
        <v>764</v>
      </c>
      <c r="D74" s="18" t="s">
        <v>23</v>
      </c>
      <c r="E74" s="91" t="s">
        <v>765</v>
      </c>
      <c r="F74" s="18" t="s">
        <v>114</v>
      </c>
      <c r="G74" s="19">
        <v>59</v>
      </c>
      <c r="H74" s="19">
        <v>56</v>
      </c>
      <c r="I74" s="59">
        <f t="shared" si="1"/>
        <v>115</v>
      </c>
      <c r="J74" s="90" t="s">
        <v>672</v>
      </c>
      <c r="K74" s="18" t="s">
        <v>260</v>
      </c>
      <c r="L74" s="18" t="s">
        <v>367</v>
      </c>
      <c r="M74" s="18">
        <v>9707548383</v>
      </c>
      <c r="N74" s="70" t="s">
        <v>312</v>
      </c>
      <c r="O74" s="68">
        <v>9706532938</v>
      </c>
      <c r="P74" s="24">
        <v>43707</v>
      </c>
      <c r="Q74" s="18" t="s">
        <v>94</v>
      </c>
      <c r="R74" s="18">
        <v>14</v>
      </c>
      <c r="S74" s="18" t="s">
        <v>90</v>
      </c>
      <c r="T74" s="18"/>
    </row>
    <row r="75" spans="1:20" ht="33">
      <c r="A75" s="4">
        <v>71</v>
      </c>
      <c r="B75" s="17" t="s">
        <v>62</v>
      </c>
      <c r="C75" s="66" t="s">
        <v>766</v>
      </c>
      <c r="D75" s="18" t="s">
        <v>25</v>
      </c>
      <c r="E75" s="19">
        <v>85</v>
      </c>
      <c r="F75" s="18"/>
      <c r="G75" s="19">
        <v>33</v>
      </c>
      <c r="H75" s="19">
        <v>29</v>
      </c>
      <c r="I75" s="59">
        <f t="shared" si="1"/>
        <v>62</v>
      </c>
      <c r="J75" s="90" t="s">
        <v>663</v>
      </c>
      <c r="K75" s="18" t="s">
        <v>260</v>
      </c>
      <c r="L75" s="18" t="s">
        <v>370</v>
      </c>
      <c r="M75" s="18"/>
      <c r="N75" s="70" t="s">
        <v>244</v>
      </c>
      <c r="O75" s="68">
        <v>9707384159</v>
      </c>
      <c r="P75" s="24">
        <v>43707</v>
      </c>
      <c r="Q75" s="18" t="s">
        <v>94</v>
      </c>
      <c r="R75" s="18">
        <v>12</v>
      </c>
      <c r="S75" s="18" t="s">
        <v>526</v>
      </c>
      <c r="T75" s="18"/>
    </row>
    <row r="76" spans="1:20" ht="33">
      <c r="A76" s="4">
        <v>72</v>
      </c>
      <c r="B76" s="17" t="s">
        <v>62</v>
      </c>
      <c r="C76" s="66" t="s">
        <v>767</v>
      </c>
      <c r="D76" s="18" t="s">
        <v>25</v>
      </c>
      <c r="E76" s="19">
        <v>86</v>
      </c>
      <c r="F76" s="18"/>
      <c r="G76" s="19">
        <v>35</v>
      </c>
      <c r="H76" s="19">
        <v>37</v>
      </c>
      <c r="I76" s="59">
        <f t="shared" si="1"/>
        <v>72</v>
      </c>
      <c r="J76" s="90" t="s">
        <v>566</v>
      </c>
      <c r="K76" s="18" t="s">
        <v>266</v>
      </c>
      <c r="L76" s="18" t="s">
        <v>372</v>
      </c>
      <c r="M76" s="18">
        <v>9707117620</v>
      </c>
      <c r="N76" s="70" t="s">
        <v>317</v>
      </c>
      <c r="O76" s="68">
        <v>7396671699</v>
      </c>
      <c r="P76" s="24">
        <v>43707</v>
      </c>
      <c r="Q76" s="18" t="s">
        <v>94</v>
      </c>
      <c r="R76" s="18">
        <v>12</v>
      </c>
      <c r="S76" s="18" t="s">
        <v>526</v>
      </c>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48"/>
      <c r="D78" s="48"/>
      <c r="E78" s="19"/>
      <c r="F78" s="48"/>
      <c r="G78" s="19"/>
      <c r="H78" s="19"/>
      <c r="I78" s="59">
        <f t="shared" si="1"/>
        <v>0</v>
      </c>
      <c r="J78" s="48"/>
      <c r="K78" s="48"/>
      <c r="L78" s="48"/>
      <c r="M78" s="48"/>
      <c r="N78" s="48"/>
      <c r="O78" s="4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72</v>
      </c>
      <c r="D165" s="21"/>
      <c r="E165" s="13"/>
      <c r="F165" s="21"/>
      <c r="G165" s="60">
        <f>SUM(G5:G164)</f>
        <v>3045</v>
      </c>
      <c r="H165" s="60">
        <f>SUM(H5:H164)</f>
        <v>2924</v>
      </c>
      <c r="I165" s="60">
        <f>SUM(I5:I164)</f>
        <v>5969</v>
      </c>
      <c r="J165" s="21"/>
      <c r="K165" s="21"/>
      <c r="L165" s="21"/>
      <c r="M165" s="21"/>
      <c r="N165" s="21"/>
      <c r="O165" s="21"/>
      <c r="P165" s="14"/>
      <c r="Q165" s="21"/>
      <c r="R165" s="21"/>
      <c r="S165" s="21"/>
      <c r="T165" s="12"/>
    </row>
    <row r="166" spans="1:20">
      <c r="A166" s="44" t="s">
        <v>62</v>
      </c>
      <c r="B166" s="10">
        <f>COUNTIF(B$5:B$164,"Team 1")</f>
        <v>36</v>
      </c>
      <c r="C166" s="44" t="s">
        <v>25</v>
      </c>
      <c r="D166" s="10">
        <f>COUNTIF(D5:D164,"Anganwadi")</f>
        <v>46</v>
      </c>
    </row>
    <row r="167" spans="1:20">
      <c r="A167" s="44" t="s">
        <v>63</v>
      </c>
      <c r="B167" s="10">
        <f>COUNTIF(B$6:B$164,"Team 2")</f>
        <v>36</v>
      </c>
      <c r="C167" s="44" t="s">
        <v>23</v>
      </c>
      <c r="D167" s="10">
        <f>COUNTIF(D5:D164,"School")</f>
        <v>26</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67" activePane="bottomRight" state="frozen"/>
      <selection pane="topRight" activeCell="C1" sqref="C1"/>
      <selection pane="bottomLeft" activeCell="A5" sqref="A5"/>
      <selection pane="bottomRight" activeCell="R3" sqref="R3:R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2" t="s">
        <v>70</v>
      </c>
      <c r="B1" s="152"/>
      <c r="C1" s="152"/>
      <c r="D1" s="55"/>
      <c r="E1" s="55"/>
      <c r="F1" s="55"/>
      <c r="G1" s="55"/>
      <c r="H1" s="55"/>
      <c r="I1" s="55"/>
      <c r="J1" s="55"/>
      <c r="K1" s="55"/>
      <c r="L1" s="55"/>
      <c r="M1" s="154"/>
      <c r="N1" s="154"/>
      <c r="O1" s="154"/>
      <c r="P1" s="154"/>
      <c r="Q1" s="154"/>
      <c r="R1" s="154"/>
      <c r="S1" s="154"/>
      <c r="T1" s="154"/>
    </row>
    <row r="2" spans="1:20">
      <c r="A2" s="148" t="s">
        <v>59</v>
      </c>
      <c r="B2" s="149"/>
      <c r="C2" s="149"/>
      <c r="D2" s="25">
        <v>43709</v>
      </c>
      <c r="E2" s="22"/>
      <c r="F2" s="22"/>
      <c r="G2" s="22"/>
      <c r="H2" s="22"/>
      <c r="I2" s="22"/>
      <c r="J2" s="22"/>
      <c r="K2" s="22"/>
      <c r="L2" s="22"/>
      <c r="M2" s="22"/>
      <c r="N2" s="22"/>
      <c r="O2" s="22"/>
      <c r="P2" s="22"/>
      <c r="Q2" s="22"/>
      <c r="R2" s="22"/>
      <c r="S2" s="22"/>
    </row>
    <row r="3" spans="1:20" ht="24" customHeight="1">
      <c r="A3" s="144" t="s">
        <v>14</v>
      </c>
      <c r="B3" s="146" t="s">
        <v>61</v>
      </c>
      <c r="C3" s="143" t="s">
        <v>7</v>
      </c>
      <c r="D3" s="143" t="s">
        <v>55</v>
      </c>
      <c r="E3" s="143" t="s">
        <v>16</v>
      </c>
      <c r="F3" s="150" t="s">
        <v>17</v>
      </c>
      <c r="G3" s="143" t="s">
        <v>8</v>
      </c>
      <c r="H3" s="143"/>
      <c r="I3" s="143"/>
      <c r="J3" s="143" t="s">
        <v>31</v>
      </c>
      <c r="K3" s="146" t="s">
        <v>33</v>
      </c>
      <c r="L3" s="146" t="s">
        <v>50</v>
      </c>
      <c r="M3" s="146" t="s">
        <v>51</v>
      </c>
      <c r="N3" s="146" t="s">
        <v>34</v>
      </c>
      <c r="O3" s="146" t="s">
        <v>35</v>
      </c>
      <c r="P3" s="144" t="s">
        <v>54</v>
      </c>
      <c r="Q3" s="143" t="s">
        <v>52</v>
      </c>
      <c r="R3" s="143" t="s">
        <v>32</v>
      </c>
      <c r="S3" s="143" t="s">
        <v>53</v>
      </c>
      <c r="T3" s="143" t="s">
        <v>13</v>
      </c>
    </row>
    <row r="4" spans="1:20" ht="25.5" customHeight="1">
      <c r="A4" s="144"/>
      <c r="B4" s="151"/>
      <c r="C4" s="143"/>
      <c r="D4" s="143"/>
      <c r="E4" s="143"/>
      <c r="F4" s="150"/>
      <c r="G4" s="23" t="s">
        <v>9</v>
      </c>
      <c r="H4" s="23" t="s">
        <v>10</v>
      </c>
      <c r="I4" s="23" t="s">
        <v>11</v>
      </c>
      <c r="J4" s="143"/>
      <c r="K4" s="147"/>
      <c r="L4" s="147"/>
      <c r="M4" s="147"/>
      <c r="N4" s="147"/>
      <c r="O4" s="147"/>
      <c r="P4" s="144"/>
      <c r="Q4" s="144"/>
      <c r="R4" s="143"/>
      <c r="S4" s="143"/>
      <c r="T4" s="143"/>
    </row>
    <row r="5" spans="1:20">
      <c r="A5" s="4">
        <v>1</v>
      </c>
      <c r="B5" s="17" t="s">
        <v>62</v>
      </c>
      <c r="C5" s="66" t="s">
        <v>113</v>
      </c>
      <c r="D5" s="18" t="s">
        <v>23</v>
      </c>
      <c r="E5" s="65" t="s">
        <v>804</v>
      </c>
      <c r="F5" s="18" t="s">
        <v>114</v>
      </c>
      <c r="G5" s="19">
        <v>71</v>
      </c>
      <c r="H5" s="19">
        <v>44</v>
      </c>
      <c r="I5" s="61">
        <f>SUM(G5:H5)</f>
        <v>115</v>
      </c>
      <c r="J5" s="72" t="s">
        <v>873</v>
      </c>
      <c r="K5" s="18" t="s">
        <v>294</v>
      </c>
      <c r="L5" s="18" t="s">
        <v>320</v>
      </c>
      <c r="M5" s="18">
        <v>8822130175</v>
      </c>
      <c r="N5" s="70" t="s">
        <v>285</v>
      </c>
      <c r="O5" s="68">
        <v>9707564649</v>
      </c>
      <c r="P5" s="24">
        <v>43709</v>
      </c>
      <c r="Q5" s="18" t="s">
        <v>116</v>
      </c>
      <c r="R5" s="18">
        <v>13</v>
      </c>
      <c r="S5" s="18" t="s">
        <v>90</v>
      </c>
      <c r="T5" s="18"/>
    </row>
    <row r="6" spans="1:20">
      <c r="A6" s="4">
        <v>2</v>
      </c>
      <c r="B6" s="17" t="s">
        <v>63</v>
      </c>
      <c r="C6" s="68" t="s">
        <v>805</v>
      </c>
      <c r="D6" s="92" t="s">
        <v>25</v>
      </c>
      <c r="E6" s="19">
        <v>331</v>
      </c>
      <c r="F6" s="18"/>
      <c r="G6" s="19">
        <v>33</v>
      </c>
      <c r="H6" s="19">
        <v>41</v>
      </c>
      <c r="I6" s="61">
        <f t="shared" ref="I6:I69" si="0">SUM(G6:H6)</f>
        <v>74</v>
      </c>
      <c r="J6" s="72" t="s">
        <v>532</v>
      </c>
      <c r="K6" s="18" t="s">
        <v>874</v>
      </c>
      <c r="L6" s="18" t="s">
        <v>323</v>
      </c>
      <c r="M6" s="18">
        <v>9613030434</v>
      </c>
      <c r="N6" s="70" t="s">
        <v>289</v>
      </c>
      <c r="O6" s="68">
        <v>887629803</v>
      </c>
      <c r="P6" s="24">
        <v>43709</v>
      </c>
      <c r="Q6" s="18" t="s">
        <v>116</v>
      </c>
      <c r="R6" s="18">
        <v>5</v>
      </c>
      <c r="S6" s="18" t="s">
        <v>90</v>
      </c>
      <c r="T6" s="18"/>
    </row>
    <row r="7" spans="1:20">
      <c r="A7" s="4">
        <v>3</v>
      </c>
      <c r="B7" s="17" t="s">
        <v>63</v>
      </c>
      <c r="C7" s="68" t="s">
        <v>634</v>
      </c>
      <c r="D7" s="18" t="s">
        <v>25</v>
      </c>
      <c r="E7" s="19">
        <v>332</v>
      </c>
      <c r="F7" s="18"/>
      <c r="G7" s="19">
        <v>28</v>
      </c>
      <c r="H7" s="19">
        <v>34</v>
      </c>
      <c r="I7" s="61">
        <f t="shared" si="0"/>
        <v>62</v>
      </c>
      <c r="J7" s="72" t="s">
        <v>263</v>
      </c>
      <c r="K7" s="18" t="s">
        <v>875</v>
      </c>
      <c r="L7" s="18" t="s">
        <v>326</v>
      </c>
      <c r="M7" s="18">
        <v>9401453204</v>
      </c>
      <c r="N7" s="70" t="s">
        <v>292</v>
      </c>
      <c r="O7" s="68">
        <v>9954522246</v>
      </c>
      <c r="P7" s="24">
        <v>43709</v>
      </c>
      <c r="Q7" s="18" t="s">
        <v>116</v>
      </c>
      <c r="R7" s="18">
        <v>6</v>
      </c>
      <c r="S7" s="18" t="s">
        <v>90</v>
      </c>
      <c r="T7" s="18"/>
    </row>
    <row r="8" spans="1:20">
      <c r="A8" s="4">
        <v>4</v>
      </c>
      <c r="B8" s="17" t="s">
        <v>63</v>
      </c>
      <c r="C8" s="66" t="s">
        <v>806</v>
      </c>
      <c r="D8" s="18" t="s">
        <v>23</v>
      </c>
      <c r="E8" s="65" t="s">
        <v>205</v>
      </c>
      <c r="F8" s="18" t="s">
        <v>114</v>
      </c>
      <c r="G8" s="19">
        <v>59</v>
      </c>
      <c r="H8" s="19">
        <v>57</v>
      </c>
      <c r="I8" s="61">
        <f t="shared" si="0"/>
        <v>116</v>
      </c>
      <c r="J8" s="72" t="s">
        <v>876</v>
      </c>
      <c r="K8" s="18" t="s">
        <v>231</v>
      </c>
      <c r="L8" s="18" t="s">
        <v>329</v>
      </c>
      <c r="M8" s="18">
        <v>9401453209</v>
      </c>
      <c r="N8" s="70" t="s">
        <v>292</v>
      </c>
      <c r="O8" s="68">
        <v>9508875608</v>
      </c>
      <c r="P8" s="24">
        <v>43712</v>
      </c>
      <c r="Q8" s="18" t="s">
        <v>92</v>
      </c>
      <c r="R8" s="18">
        <v>9</v>
      </c>
      <c r="S8" s="18" t="s">
        <v>90</v>
      </c>
      <c r="T8" s="18"/>
    </row>
    <row r="9" spans="1:20">
      <c r="A9" s="4">
        <v>5</v>
      </c>
      <c r="B9" s="17" t="s">
        <v>62</v>
      </c>
      <c r="C9" s="68" t="s">
        <v>807</v>
      </c>
      <c r="D9" s="18" t="s">
        <v>25</v>
      </c>
      <c r="E9" s="19">
        <v>352</v>
      </c>
      <c r="F9" s="18"/>
      <c r="G9" s="19">
        <v>33</v>
      </c>
      <c r="H9" s="19">
        <v>41</v>
      </c>
      <c r="I9" s="61">
        <f t="shared" si="0"/>
        <v>74</v>
      </c>
      <c r="J9" s="72" t="s">
        <v>668</v>
      </c>
      <c r="K9" s="18" t="s">
        <v>877</v>
      </c>
      <c r="L9" s="18" t="s">
        <v>333</v>
      </c>
      <c r="M9" s="18">
        <v>9859607646</v>
      </c>
      <c r="N9" s="18" t="s">
        <v>265</v>
      </c>
      <c r="O9" s="68">
        <v>8822172774</v>
      </c>
      <c r="P9" s="24">
        <v>43712</v>
      </c>
      <c r="Q9" s="18" t="s">
        <v>92</v>
      </c>
      <c r="R9" s="18">
        <v>13</v>
      </c>
      <c r="S9" s="18" t="s">
        <v>90</v>
      </c>
      <c r="T9" s="18"/>
    </row>
    <row r="10" spans="1:20">
      <c r="A10" s="4">
        <v>6</v>
      </c>
      <c r="B10" s="17" t="s">
        <v>62</v>
      </c>
      <c r="C10" s="68" t="s">
        <v>808</v>
      </c>
      <c r="D10" s="18" t="s">
        <v>25</v>
      </c>
      <c r="E10" s="19">
        <v>353</v>
      </c>
      <c r="F10" s="18"/>
      <c r="G10" s="19">
        <v>35</v>
      </c>
      <c r="H10" s="19">
        <v>38</v>
      </c>
      <c r="I10" s="61">
        <f t="shared" si="0"/>
        <v>73</v>
      </c>
      <c r="J10" s="72" t="s">
        <v>669</v>
      </c>
      <c r="K10" s="18" t="s">
        <v>294</v>
      </c>
      <c r="L10" s="18" t="s">
        <v>336</v>
      </c>
      <c r="M10" s="18">
        <v>8254896461</v>
      </c>
      <c r="N10" s="70" t="s">
        <v>300</v>
      </c>
      <c r="O10" s="68">
        <v>8486204309</v>
      </c>
      <c r="P10" s="24">
        <v>43712</v>
      </c>
      <c r="Q10" s="18" t="s">
        <v>92</v>
      </c>
      <c r="R10" s="18">
        <v>13</v>
      </c>
      <c r="S10" s="18" t="s">
        <v>90</v>
      </c>
      <c r="T10" s="18"/>
    </row>
    <row r="11" spans="1:20" ht="33">
      <c r="A11" s="4">
        <v>7</v>
      </c>
      <c r="B11" s="17" t="s">
        <v>62</v>
      </c>
      <c r="C11" s="64" t="s">
        <v>809</v>
      </c>
      <c r="D11" s="18" t="s">
        <v>23</v>
      </c>
      <c r="E11" s="65" t="s">
        <v>810</v>
      </c>
      <c r="F11" s="18" t="s">
        <v>114</v>
      </c>
      <c r="G11" s="19">
        <v>66</v>
      </c>
      <c r="H11" s="19">
        <v>69</v>
      </c>
      <c r="I11" s="61">
        <f t="shared" si="0"/>
        <v>135</v>
      </c>
      <c r="J11" s="72" t="s">
        <v>878</v>
      </c>
      <c r="K11" s="18" t="s">
        <v>280</v>
      </c>
      <c r="L11" s="18" t="s">
        <v>338</v>
      </c>
      <c r="M11" s="18"/>
      <c r="N11" s="18" t="s">
        <v>303</v>
      </c>
      <c r="O11" s="18">
        <v>8751899712</v>
      </c>
      <c r="P11" s="24">
        <v>43713</v>
      </c>
      <c r="Q11" s="18" t="s">
        <v>93</v>
      </c>
      <c r="R11" s="18">
        <v>11</v>
      </c>
      <c r="S11" s="18" t="s">
        <v>90</v>
      </c>
      <c r="T11" s="18"/>
    </row>
    <row r="12" spans="1:20" ht="33">
      <c r="A12" s="4">
        <v>8</v>
      </c>
      <c r="B12" s="17" t="s">
        <v>63</v>
      </c>
      <c r="C12" s="68" t="s">
        <v>811</v>
      </c>
      <c r="D12" s="18" t="s">
        <v>25</v>
      </c>
      <c r="E12" s="19">
        <v>377</v>
      </c>
      <c r="F12" s="18"/>
      <c r="G12" s="19">
        <v>43</v>
      </c>
      <c r="H12" s="19">
        <v>35</v>
      </c>
      <c r="I12" s="61">
        <f t="shared" si="0"/>
        <v>78</v>
      </c>
      <c r="J12" s="73" t="s">
        <v>242</v>
      </c>
      <c r="K12" s="18" t="s">
        <v>256</v>
      </c>
      <c r="L12" s="18" t="s">
        <v>341</v>
      </c>
      <c r="M12" s="18">
        <v>9706347270</v>
      </c>
      <c r="N12" s="70" t="s">
        <v>306</v>
      </c>
      <c r="O12" s="68">
        <v>9678534413</v>
      </c>
      <c r="P12" s="24">
        <v>43713</v>
      </c>
      <c r="Q12" s="18" t="s">
        <v>93</v>
      </c>
      <c r="R12" s="18">
        <v>12</v>
      </c>
      <c r="S12" s="18" t="s">
        <v>526</v>
      </c>
      <c r="T12" s="18"/>
    </row>
    <row r="13" spans="1:20" ht="33">
      <c r="A13" s="4">
        <v>9</v>
      </c>
      <c r="B13" s="17" t="s">
        <v>63</v>
      </c>
      <c r="C13" s="68" t="s">
        <v>812</v>
      </c>
      <c r="D13" s="18" t="s">
        <v>25</v>
      </c>
      <c r="E13" s="19">
        <v>378</v>
      </c>
      <c r="F13" s="18"/>
      <c r="G13" s="19">
        <v>28</v>
      </c>
      <c r="H13" s="19">
        <v>27</v>
      </c>
      <c r="I13" s="61">
        <f t="shared" si="0"/>
        <v>55</v>
      </c>
      <c r="J13" s="73" t="s">
        <v>245</v>
      </c>
      <c r="K13" s="18" t="s">
        <v>256</v>
      </c>
      <c r="L13" s="18" t="s">
        <v>344</v>
      </c>
      <c r="M13" s="18">
        <v>9864528870</v>
      </c>
      <c r="N13" s="70" t="s">
        <v>308</v>
      </c>
      <c r="O13" s="68">
        <v>9577735332</v>
      </c>
      <c r="P13" s="24">
        <v>43713</v>
      </c>
      <c r="Q13" s="18" t="s">
        <v>93</v>
      </c>
      <c r="R13" s="18">
        <v>12</v>
      </c>
      <c r="S13" s="18" t="s">
        <v>526</v>
      </c>
      <c r="T13" s="18"/>
    </row>
    <row r="14" spans="1:20">
      <c r="A14" s="4">
        <v>10</v>
      </c>
      <c r="B14" s="17" t="s">
        <v>63</v>
      </c>
      <c r="C14" s="66" t="s">
        <v>813</v>
      </c>
      <c r="D14" s="18" t="s">
        <v>23</v>
      </c>
      <c r="E14" s="65" t="s">
        <v>814</v>
      </c>
      <c r="F14" s="18" t="s">
        <v>114</v>
      </c>
      <c r="G14" s="19">
        <v>61</v>
      </c>
      <c r="H14" s="19">
        <v>64</v>
      </c>
      <c r="I14" s="61">
        <f t="shared" si="0"/>
        <v>125</v>
      </c>
      <c r="J14" s="72" t="s">
        <v>879</v>
      </c>
      <c r="K14" s="18" t="s">
        <v>239</v>
      </c>
      <c r="L14" s="18" t="s">
        <v>228</v>
      </c>
      <c r="M14" s="18">
        <v>7399125559</v>
      </c>
      <c r="N14" s="70" t="s">
        <v>312</v>
      </c>
      <c r="O14" s="68">
        <v>9706532938</v>
      </c>
      <c r="P14" s="24">
        <v>43714</v>
      </c>
      <c r="Q14" s="18" t="s">
        <v>94</v>
      </c>
      <c r="R14" s="18">
        <v>11</v>
      </c>
      <c r="S14" s="18" t="s">
        <v>90</v>
      </c>
      <c r="T14" s="18"/>
    </row>
    <row r="15" spans="1:20">
      <c r="A15" s="4">
        <v>11</v>
      </c>
      <c r="B15" s="17" t="s">
        <v>62</v>
      </c>
      <c r="C15" s="68" t="s">
        <v>815</v>
      </c>
      <c r="D15" s="18" t="s">
        <v>25</v>
      </c>
      <c r="E15" s="19">
        <v>418</v>
      </c>
      <c r="F15" s="18"/>
      <c r="G15" s="19">
        <v>36</v>
      </c>
      <c r="H15" s="19">
        <v>33</v>
      </c>
      <c r="I15" s="61">
        <f t="shared" si="0"/>
        <v>69</v>
      </c>
      <c r="J15" s="73" t="s">
        <v>318</v>
      </c>
      <c r="K15" s="18" t="s">
        <v>294</v>
      </c>
      <c r="L15" s="18" t="s">
        <v>349</v>
      </c>
      <c r="M15" s="18">
        <v>9864475092</v>
      </c>
      <c r="N15" s="70" t="s">
        <v>244</v>
      </c>
      <c r="O15" s="68">
        <v>9707384159</v>
      </c>
      <c r="P15" s="24">
        <v>43714</v>
      </c>
      <c r="Q15" s="18" t="s">
        <v>94</v>
      </c>
      <c r="R15" s="18">
        <v>13</v>
      </c>
      <c r="S15" s="18" t="s">
        <v>90</v>
      </c>
      <c r="T15" s="18"/>
    </row>
    <row r="16" spans="1:20">
      <c r="A16" s="4">
        <v>12</v>
      </c>
      <c r="B16" s="17" t="s">
        <v>62</v>
      </c>
      <c r="C16" s="68" t="s">
        <v>816</v>
      </c>
      <c r="D16" s="18" t="s">
        <v>25</v>
      </c>
      <c r="E16" s="19">
        <v>420</v>
      </c>
      <c r="F16" s="18"/>
      <c r="G16" s="19">
        <v>37</v>
      </c>
      <c r="H16" s="19">
        <v>41</v>
      </c>
      <c r="I16" s="61">
        <f t="shared" si="0"/>
        <v>78</v>
      </c>
      <c r="J16" s="73" t="s">
        <v>322</v>
      </c>
      <c r="K16" s="18" t="s">
        <v>392</v>
      </c>
      <c r="L16" s="18" t="s">
        <v>351</v>
      </c>
      <c r="M16" s="18">
        <v>9957091691</v>
      </c>
      <c r="N16" s="70" t="s">
        <v>317</v>
      </c>
      <c r="O16" s="68">
        <v>7396671699</v>
      </c>
      <c r="P16" s="24">
        <v>43714</v>
      </c>
      <c r="Q16" s="18" t="s">
        <v>94</v>
      </c>
      <c r="R16" s="18">
        <v>14</v>
      </c>
      <c r="S16" s="18" t="s">
        <v>90</v>
      </c>
      <c r="T16" s="18"/>
    </row>
    <row r="17" spans="1:20">
      <c r="A17" s="4">
        <v>13</v>
      </c>
      <c r="B17" s="17" t="s">
        <v>62</v>
      </c>
      <c r="C17" s="66" t="s">
        <v>491</v>
      </c>
      <c r="D17" s="18" t="s">
        <v>23</v>
      </c>
      <c r="E17" s="65" t="s">
        <v>492</v>
      </c>
      <c r="F17" s="18" t="s">
        <v>114</v>
      </c>
      <c r="G17" s="19">
        <v>76</v>
      </c>
      <c r="H17" s="19">
        <v>66</v>
      </c>
      <c r="I17" s="61">
        <f t="shared" si="0"/>
        <v>142</v>
      </c>
      <c r="J17" s="72" t="s">
        <v>301</v>
      </c>
      <c r="K17" s="18" t="s">
        <v>231</v>
      </c>
      <c r="L17" s="18" t="s">
        <v>353</v>
      </c>
      <c r="M17" s="18">
        <v>9864915525</v>
      </c>
      <c r="N17" s="70" t="s">
        <v>321</v>
      </c>
      <c r="O17" s="68">
        <v>8822058720</v>
      </c>
      <c r="P17" s="24">
        <v>43715</v>
      </c>
      <c r="Q17" s="18" t="s">
        <v>95</v>
      </c>
      <c r="R17" s="18">
        <v>4</v>
      </c>
      <c r="S17" s="18" t="s">
        <v>90</v>
      </c>
      <c r="T17" s="18"/>
    </row>
    <row r="18" spans="1:20">
      <c r="A18" s="4">
        <v>14</v>
      </c>
      <c r="B18" s="17" t="s">
        <v>63</v>
      </c>
      <c r="C18" s="66" t="s">
        <v>493</v>
      </c>
      <c r="D18" s="18" t="s">
        <v>25</v>
      </c>
      <c r="E18" s="19">
        <v>196</v>
      </c>
      <c r="F18" s="18"/>
      <c r="G18" s="19">
        <v>39</v>
      </c>
      <c r="H18" s="19">
        <v>27</v>
      </c>
      <c r="I18" s="61">
        <f t="shared" si="0"/>
        <v>66</v>
      </c>
      <c r="J18" s="72" t="s">
        <v>395</v>
      </c>
      <c r="K18" s="18" t="s">
        <v>231</v>
      </c>
      <c r="L18" s="18" t="s">
        <v>355</v>
      </c>
      <c r="M18" s="18">
        <v>9859469463</v>
      </c>
      <c r="N18" s="70" t="s">
        <v>324</v>
      </c>
      <c r="O18" s="68">
        <v>8486934710</v>
      </c>
      <c r="P18" s="24">
        <v>43715</v>
      </c>
      <c r="Q18" s="18" t="s">
        <v>95</v>
      </c>
      <c r="R18" s="18">
        <v>7</v>
      </c>
      <c r="S18" s="18" t="s">
        <v>90</v>
      </c>
      <c r="T18" s="18"/>
    </row>
    <row r="19" spans="1:20">
      <c r="A19" s="4">
        <v>15</v>
      </c>
      <c r="B19" s="17" t="s">
        <v>63</v>
      </c>
      <c r="C19" s="66" t="s">
        <v>494</v>
      </c>
      <c r="D19" s="18" t="s">
        <v>25</v>
      </c>
      <c r="E19" s="19">
        <v>203</v>
      </c>
      <c r="F19" s="18"/>
      <c r="G19" s="19">
        <v>32</v>
      </c>
      <c r="H19" s="19">
        <v>31</v>
      </c>
      <c r="I19" s="61">
        <f t="shared" si="0"/>
        <v>63</v>
      </c>
      <c r="J19" s="72" t="s">
        <v>572</v>
      </c>
      <c r="K19" s="18" t="s">
        <v>231</v>
      </c>
      <c r="L19" s="18" t="s">
        <v>357</v>
      </c>
      <c r="M19" s="18">
        <v>8751963255</v>
      </c>
      <c r="N19" s="18" t="s">
        <v>303</v>
      </c>
      <c r="O19" s="18">
        <v>8751899712</v>
      </c>
      <c r="P19" s="24">
        <v>43715</v>
      </c>
      <c r="Q19" s="18" t="s">
        <v>95</v>
      </c>
      <c r="R19" s="18">
        <v>7</v>
      </c>
      <c r="S19" s="18" t="s">
        <v>90</v>
      </c>
      <c r="T19" s="18"/>
    </row>
    <row r="20" spans="1:20">
      <c r="A20" s="4">
        <v>16</v>
      </c>
      <c r="B20" s="17" t="s">
        <v>63</v>
      </c>
      <c r="C20" s="66" t="s">
        <v>495</v>
      </c>
      <c r="D20" s="18" t="s">
        <v>23</v>
      </c>
      <c r="E20" s="65" t="s">
        <v>496</v>
      </c>
      <c r="F20" s="18" t="s">
        <v>114</v>
      </c>
      <c r="G20" s="19">
        <v>49</v>
      </c>
      <c r="H20" s="19">
        <v>68</v>
      </c>
      <c r="I20" s="61">
        <f t="shared" si="0"/>
        <v>117</v>
      </c>
      <c r="J20" s="72" t="s">
        <v>573</v>
      </c>
      <c r="K20" s="18" t="s">
        <v>231</v>
      </c>
      <c r="L20" s="18" t="s">
        <v>359</v>
      </c>
      <c r="M20" s="18">
        <v>9957545591</v>
      </c>
      <c r="N20" s="70" t="s">
        <v>330</v>
      </c>
      <c r="O20" s="68">
        <v>9877946031</v>
      </c>
      <c r="P20" s="24">
        <v>43716</v>
      </c>
      <c r="Q20" s="18" t="s">
        <v>116</v>
      </c>
      <c r="R20" s="18">
        <v>2</v>
      </c>
      <c r="S20" s="18" t="s">
        <v>90</v>
      </c>
      <c r="T20" s="18"/>
    </row>
    <row r="21" spans="1:20">
      <c r="A21" s="4">
        <v>17</v>
      </c>
      <c r="B21" s="17" t="s">
        <v>62</v>
      </c>
      <c r="C21" s="66" t="s">
        <v>497</v>
      </c>
      <c r="D21" s="18" t="s">
        <v>25</v>
      </c>
      <c r="E21" s="19">
        <v>241</v>
      </c>
      <c r="F21" s="18"/>
      <c r="G21" s="19">
        <v>35</v>
      </c>
      <c r="H21" s="19">
        <v>31</v>
      </c>
      <c r="I21" s="61">
        <f t="shared" si="0"/>
        <v>66</v>
      </c>
      <c r="J21" s="72" t="s">
        <v>574</v>
      </c>
      <c r="K21" s="18" t="s">
        <v>231</v>
      </c>
      <c r="L21" s="18" t="s">
        <v>360</v>
      </c>
      <c r="M21" s="18">
        <v>8877838482</v>
      </c>
      <c r="N21" s="70" t="s">
        <v>334</v>
      </c>
      <c r="O21" s="68">
        <v>8876324914</v>
      </c>
      <c r="P21" s="24">
        <v>43716</v>
      </c>
      <c r="Q21" s="18" t="s">
        <v>116</v>
      </c>
      <c r="R21" s="18">
        <v>8</v>
      </c>
      <c r="S21" s="18" t="s">
        <v>90</v>
      </c>
      <c r="T21" s="18"/>
    </row>
    <row r="22" spans="1:20" ht="33">
      <c r="A22" s="4">
        <v>18</v>
      </c>
      <c r="B22" s="17" t="s">
        <v>62</v>
      </c>
      <c r="C22" s="68" t="s">
        <v>498</v>
      </c>
      <c r="D22" s="18" t="s">
        <v>25</v>
      </c>
      <c r="E22" s="19">
        <v>299</v>
      </c>
      <c r="F22" s="18"/>
      <c r="G22" s="19">
        <v>32</v>
      </c>
      <c r="H22" s="19">
        <v>28</v>
      </c>
      <c r="I22" s="61">
        <f t="shared" si="0"/>
        <v>60</v>
      </c>
      <c r="J22" s="72" t="s">
        <v>575</v>
      </c>
      <c r="K22" s="18" t="s">
        <v>231</v>
      </c>
      <c r="L22" s="18" t="s">
        <v>362</v>
      </c>
      <c r="M22" s="18">
        <v>9859400083</v>
      </c>
      <c r="N22" s="18" t="s">
        <v>303</v>
      </c>
      <c r="O22" s="68">
        <v>9678699878</v>
      </c>
      <c r="P22" s="24">
        <v>43716</v>
      </c>
      <c r="Q22" s="18" t="s">
        <v>116</v>
      </c>
      <c r="R22" s="18">
        <v>8</v>
      </c>
      <c r="S22" s="18" t="s">
        <v>90</v>
      </c>
      <c r="T22" s="18"/>
    </row>
    <row r="23" spans="1:20">
      <c r="A23" s="4">
        <v>19</v>
      </c>
      <c r="B23" s="17" t="s">
        <v>62</v>
      </c>
      <c r="C23" s="66" t="s">
        <v>499</v>
      </c>
      <c r="D23" s="18" t="s">
        <v>23</v>
      </c>
      <c r="E23" s="65" t="s">
        <v>500</v>
      </c>
      <c r="F23" s="18" t="s">
        <v>114</v>
      </c>
      <c r="G23" s="19">
        <v>61</v>
      </c>
      <c r="H23" s="19">
        <v>56</v>
      </c>
      <c r="I23" s="61">
        <f t="shared" si="0"/>
        <v>117</v>
      </c>
      <c r="J23" s="72" t="s">
        <v>576</v>
      </c>
      <c r="K23" s="18" t="s">
        <v>294</v>
      </c>
      <c r="L23" s="18" t="s">
        <v>364</v>
      </c>
      <c r="M23" s="18">
        <v>9678654197</v>
      </c>
      <c r="N23" s="70" t="s">
        <v>339</v>
      </c>
      <c r="O23" s="68">
        <v>9706906622</v>
      </c>
      <c r="P23" s="24">
        <v>43718</v>
      </c>
      <c r="Q23" s="18" t="s">
        <v>91</v>
      </c>
      <c r="R23" s="18">
        <v>11</v>
      </c>
      <c r="S23" s="18" t="s">
        <v>90</v>
      </c>
      <c r="T23" s="18"/>
    </row>
    <row r="24" spans="1:20">
      <c r="A24" s="4">
        <v>20</v>
      </c>
      <c r="B24" s="17" t="s">
        <v>63</v>
      </c>
      <c r="C24" s="66" t="s">
        <v>501</v>
      </c>
      <c r="D24" s="18" t="s">
        <v>25</v>
      </c>
      <c r="E24" s="19">
        <v>109</v>
      </c>
      <c r="F24" s="18"/>
      <c r="G24" s="19">
        <v>35</v>
      </c>
      <c r="H24" s="19">
        <v>32</v>
      </c>
      <c r="I24" s="61">
        <f t="shared" si="0"/>
        <v>67</v>
      </c>
      <c r="J24" s="73" t="s">
        <v>245</v>
      </c>
      <c r="K24" s="18" t="s">
        <v>332</v>
      </c>
      <c r="L24" s="18" t="s">
        <v>367</v>
      </c>
      <c r="M24" s="18">
        <v>9707548383</v>
      </c>
      <c r="N24" s="70" t="s">
        <v>342</v>
      </c>
      <c r="O24" s="68">
        <v>9859228025</v>
      </c>
      <c r="P24" s="24">
        <v>43718</v>
      </c>
      <c r="Q24" s="18" t="s">
        <v>91</v>
      </c>
      <c r="R24" s="18">
        <v>10</v>
      </c>
      <c r="S24" s="18" t="s">
        <v>90</v>
      </c>
      <c r="T24" s="18"/>
    </row>
    <row r="25" spans="1:20">
      <c r="A25" s="4">
        <v>21</v>
      </c>
      <c r="B25" s="17" t="s">
        <v>63</v>
      </c>
      <c r="C25" s="66" t="s">
        <v>817</v>
      </c>
      <c r="D25" s="18" t="s">
        <v>25</v>
      </c>
      <c r="E25" s="19">
        <v>211</v>
      </c>
      <c r="F25" s="18"/>
      <c r="G25" s="19">
        <v>38</v>
      </c>
      <c r="H25" s="19">
        <v>34</v>
      </c>
      <c r="I25" s="61">
        <f t="shared" si="0"/>
        <v>72</v>
      </c>
      <c r="J25" s="73" t="s">
        <v>880</v>
      </c>
      <c r="K25" s="18" t="s">
        <v>332</v>
      </c>
      <c r="L25" s="18" t="s">
        <v>370</v>
      </c>
      <c r="M25" s="18"/>
      <c r="N25" s="18" t="s">
        <v>345</v>
      </c>
      <c r="O25" s="68">
        <v>9954943954</v>
      </c>
      <c r="P25" s="24">
        <v>43718</v>
      </c>
      <c r="Q25" s="18" t="s">
        <v>91</v>
      </c>
      <c r="R25" s="18">
        <v>10</v>
      </c>
      <c r="S25" s="18" t="s">
        <v>90</v>
      </c>
      <c r="T25" s="18"/>
    </row>
    <row r="26" spans="1:20" ht="33">
      <c r="A26" s="4">
        <v>22</v>
      </c>
      <c r="B26" s="17" t="s">
        <v>63</v>
      </c>
      <c r="C26" s="66" t="s">
        <v>818</v>
      </c>
      <c r="D26" s="18" t="s">
        <v>23</v>
      </c>
      <c r="E26" s="65" t="s">
        <v>819</v>
      </c>
      <c r="F26" s="18" t="s">
        <v>114</v>
      </c>
      <c r="G26" s="19">
        <v>78</v>
      </c>
      <c r="H26" s="19">
        <v>55</v>
      </c>
      <c r="I26" s="61">
        <f t="shared" si="0"/>
        <v>133</v>
      </c>
      <c r="J26" s="72" t="s">
        <v>881</v>
      </c>
      <c r="K26" s="18" t="s">
        <v>294</v>
      </c>
      <c r="L26" s="18" t="s">
        <v>372</v>
      </c>
      <c r="M26" s="18">
        <v>9707117620</v>
      </c>
      <c r="N26" s="70" t="s">
        <v>347</v>
      </c>
      <c r="O26" s="68">
        <v>8751899712</v>
      </c>
      <c r="P26" s="24">
        <v>43720</v>
      </c>
      <c r="Q26" s="18" t="s">
        <v>93</v>
      </c>
      <c r="R26" s="18">
        <v>11</v>
      </c>
      <c r="S26" s="18" t="s">
        <v>90</v>
      </c>
      <c r="T26" s="18"/>
    </row>
    <row r="27" spans="1:20" ht="33">
      <c r="A27" s="4">
        <v>23</v>
      </c>
      <c r="B27" s="17" t="s">
        <v>62</v>
      </c>
      <c r="C27" s="66" t="s">
        <v>820</v>
      </c>
      <c r="D27" s="18" t="s">
        <v>25</v>
      </c>
      <c r="E27" s="19">
        <v>251</v>
      </c>
      <c r="F27" s="18"/>
      <c r="G27" s="19">
        <v>36</v>
      </c>
      <c r="H27" s="19">
        <v>28</v>
      </c>
      <c r="I27" s="61">
        <f t="shared" si="0"/>
        <v>64</v>
      </c>
      <c r="J27" s="73" t="s">
        <v>230</v>
      </c>
      <c r="K27" s="18" t="s">
        <v>239</v>
      </c>
      <c r="L27" s="18" t="s">
        <v>374</v>
      </c>
      <c r="M27" s="18">
        <v>9613736748</v>
      </c>
      <c r="N27" s="70" t="s">
        <v>289</v>
      </c>
      <c r="O27" s="68">
        <v>9508148872</v>
      </c>
      <c r="P27" s="24">
        <v>43720</v>
      </c>
      <c r="Q27" s="18" t="s">
        <v>93</v>
      </c>
      <c r="R27" s="18">
        <v>9</v>
      </c>
      <c r="S27" s="18" t="s">
        <v>90</v>
      </c>
      <c r="T27" s="18"/>
    </row>
    <row r="28" spans="1:20" ht="33">
      <c r="A28" s="4">
        <v>24</v>
      </c>
      <c r="B28" s="17" t="s">
        <v>62</v>
      </c>
      <c r="C28" s="66" t="s">
        <v>821</v>
      </c>
      <c r="D28" s="18" t="s">
        <v>25</v>
      </c>
      <c r="E28" s="19">
        <v>223</v>
      </c>
      <c r="F28" s="18"/>
      <c r="G28" s="19">
        <v>34</v>
      </c>
      <c r="H28" s="19">
        <v>32</v>
      </c>
      <c r="I28" s="61">
        <f t="shared" si="0"/>
        <v>66</v>
      </c>
      <c r="J28" s="73" t="s">
        <v>234</v>
      </c>
      <c r="K28" s="18" t="s">
        <v>239</v>
      </c>
      <c r="L28" s="18" t="s">
        <v>253</v>
      </c>
      <c r="M28" s="18">
        <v>9854381047</v>
      </c>
      <c r="N28" s="18" t="s">
        <v>345</v>
      </c>
      <c r="O28" s="68">
        <v>9508835623</v>
      </c>
      <c r="P28" s="24">
        <v>43720</v>
      </c>
      <c r="Q28" s="18" t="s">
        <v>93</v>
      </c>
      <c r="R28" s="18">
        <v>9</v>
      </c>
      <c r="S28" s="18" t="s">
        <v>90</v>
      </c>
      <c r="T28" s="18"/>
    </row>
    <row r="29" spans="1:20">
      <c r="A29" s="4">
        <v>25</v>
      </c>
      <c r="B29" s="17" t="s">
        <v>62</v>
      </c>
      <c r="C29" s="66" t="s">
        <v>822</v>
      </c>
      <c r="D29" s="18" t="s">
        <v>23</v>
      </c>
      <c r="E29" s="65" t="s">
        <v>823</v>
      </c>
      <c r="F29" s="18" t="s">
        <v>114</v>
      </c>
      <c r="G29" s="19">
        <v>69</v>
      </c>
      <c r="H29" s="19">
        <v>55</v>
      </c>
      <c r="I29" s="61">
        <f t="shared" si="0"/>
        <v>124</v>
      </c>
      <c r="J29" s="72" t="s">
        <v>882</v>
      </c>
      <c r="K29" s="18" t="s">
        <v>528</v>
      </c>
      <c r="L29" s="18" t="s">
        <v>378</v>
      </c>
      <c r="M29" s="18">
        <v>9707702190</v>
      </c>
      <c r="N29" s="18" t="s">
        <v>275</v>
      </c>
      <c r="O29" s="68">
        <v>9707683902</v>
      </c>
      <c r="P29" s="24">
        <v>43721</v>
      </c>
      <c r="Q29" s="18" t="s">
        <v>94</v>
      </c>
      <c r="R29" s="18">
        <v>12</v>
      </c>
      <c r="S29" s="18" t="s">
        <v>90</v>
      </c>
      <c r="T29" s="18"/>
    </row>
    <row r="30" spans="1:20">
      <c r="A30" s="4">
        <v>26</v>
      </c>
      <c r="B30" s="17" t="s">
        <v>63</v>
      </c>
      <c r="C30" s="66" t="s">
        <v>824</v>
      </c>
      <c r="D30" s="18" t="s">
        <v>25</v>
      </c>
      <c r="E30" s="19">
        <v>238</v>
      </c>
      <c r="F30" s="18"/>
      <c r="G30" s="19">
        <v>35</v>
      </c>
      <c r="H30" s="19">
        <v>33</v>
      </c>
      <c r="I30" s="61">
        <f t="shared" si="0"/>
        <v>68</v>
      </c>
      <c r="J30" s="73" t="s">
        <v>671</v>
      </c>
      <c r="K30" s="18" t="s">
        <v>283</v>
      </c>
      <c r="L30" s="18" t="s">
        <v>381</v>
      </c>
      <c r="M30" s="18">
        <v>9613831934</v>
      </c>
      <c r="N30" s="70" t="s">
        <v>278</v>
      </c>
      <c r="O30" s="68">
        <v>9877946031</v>
      </c>
      <c r="P30" s="24">
        <v>43721</v>
      </c>
      <c r="Q30" s="18" t="s">
        <v>94</v>
      </c>
      <c r="R30" s="18">
        <v>14</v>
      </c>
      <c r="S30" s="18" t="s">
        <v>90</v>
      </c>
      <c r="T30" s="18"/>
    </row>
    <row r="31" spans="1:20">
      <c r="A31" s="4">
        <v>27</v>
      </c>
      <c r="B31" s="17" t="s">
        <v>63</v>
      </c>
      <c r="C31" s="66" t="s">
        <v>825</v>
      </c>
      <c r="D31" s="18" t="s">
        <v>25</v>
      </c>
      <c r="E31" s="19">
        <v>239</v>
      </c>
      <c r="F31" s="18"/>
      <c r="G31" s="19">
        <v>36</v>
      </c>
      <c r="H31" s="19">
        <v>31</v>
      </c>
      <c r="I31" s="61">
        <f t="shared" si="0"/>
        <v>67</v>
      </c>
      <c r="J31" s="73" t="s">
        <v>653</v>
      </c>
      <c r="K31" s="18" t="s">
        <v>287</v>
      </c>
      <c r="L31" s="18" t="s">
        <v>383</v>
      </c>
      <c r="M31" s="18"/>
      <c r="N31" s="70" t="s">
        <v>278</v>
      </c>
      <c r="O31" s="68">
        <v>8876324914</v>
      </c>
      <c r="P31" s="24">
        <v>43721</v>
      </c>
      <c r="Q31" s="18" t="s">
        <v>94</v>
      </c>
      <c r="R31" s="18">
        <v>14</v>
      </c>
      <c r="S31" s="18" t="s">
        <v>90</v>
      </c>
      <c r="T31" s="18"/>
    </row>
    <row r="32" spans="1:20">
      <c r="A32" s="4">
        <v>28</v>
      </c>
      <c r="B32" s="17" t="s">
        <v>63</v>
      </c>
      <c r="C32" s="66" t="s">
        <v>826</v>
      </c>
      <c r="D32" s="18" t="s">
        <v>23</v>
      </c>
      <c r="E32" s="65" t="s">
        <v>827</v>
      </c>
      <c r="F32" s="18" t="s">
        <v>114</v>
      </c>
      <c r="G32" s="19">
        <v>78</v>
      </c>
      <c r="H32" s="19">
        <v>46</v>
      </c>
      <c r="I32" s="61">
        <f t="shared" si="0"/>
        <v>124</v>
      </c>
      <c r="J32" s="72" t="s">
        <v>552</v>
      </c>
      <c r="K32" s="18" t="s">
        <v>231</v>
      </c>
      <c r="L32" s="18" t="s">
        <v>253</v>
      </c>
      <c r="M32" s="18">
        <v>9854381047</v>
      </c>
      <c r="N32" s="70" t="s">
        <v>285</v>
      </c>
      <c r="O32" s="68">
        <v>9678699878</v>
      </c>
      <c r="P32" s="24">
        <v>43722</v>
      </c>
      <c r="Q32" s="18" t="s">
        <v>95</v>
      </c>
      <c r="R32" s="18">
        <v>13</v>
      </c>
      <c r="S32" s="18" t="s">
        <v>90</v>
      </c>
      <c r="T32" s="18"/>
    </row>
    <row r="33" spans="1:20">
      <c r="A33" s="4">
        <v>29</v>
      </c>
      <c r="B33" s="17" t="s">
        <v>62</v>
      </c>
      <c r="C33" s="66" t="s">
        <v>828</v>
      </c>
      <c r="D33" s="18" t="s">
        <v>25</v>
      </c>
      <c r="E33" s="19">
        <v>146</v>
      </c>
      <c r="F33" s="18"/>
      <c r="G33" s="19">
        <v>36</v>
      </c>
      <c r="H33" s="19">
        <v>37</v>
      </c>
      <c r="I33" s="61">
        <f t="shared" si="0"/>
        <v>73</v>
      </c>
      <c r="J33" s="73" t="s">
        <v>645</v>
      </c>
      <c r="K33" s="18" t="s">
        <v>294</v>
      </c>
      <c r="L33" s="18" t="s">
        <v>378</v>
      </c>
      <c r="M33" s="18">
        <v>9707702190</v>
      </c>
      <c r="N33" s="70" t="s">
        <v>289</v>
      </c>
      <c r="O33" s="68">
        <v>9706906622</v>
      </c>
      <c r="P33" s="24">
        <v>43722</v>
      </c>
      <c r="Q33" s="18" t="s">
        <v>95</v>
      </c>
      <c r="R33" s="18">
        <v>10</v>
      </c>
      <c r="S33" s="18" t="s">
        <v>90</v>
      </c>
      <c r="T33" s="18"/>
    </row>
    <row r="34" spans="1:20">
      <c r="A34" s="4">
        <v>30</v>
      </c>
      <c r="B34" s="17" t="s">
        <v>62</v>
      </c>
      <c r="C34" s="66" t="s">
        <v>829</v>
      </c>
      <c r="D34" s="18" t="s">
        <v>25</v>
      </c>
      <c r="E34" s="19">
        <v>200</v>
      </c>
      <c r="F34" s="18"/>
      <c r="G34" s="19">
        <v>36</v>
      </c>
      <c r="H34" s="19">
        <v>34</v>
      </c>
      <c r="I34" s="61">
        <f t="shared" si="0"/>
        <v>70</v>
      </c>
      <c r="J34" s="73" t="s">
        <v>783</v>
      </c>
      <c r="K34" s="18" t="s">
        <v>294</v>
      </c>
      <c r="L34" s="18" t="s">
        <v>381</v>
      </c>
      <c r="M34" s="18">
        <v>9613831934</v>
      </c>
      <c r="N34" s="70" t="s">
        <v>292</v>
      </c>
      <c r="O34" s="68">
        <v>9859228025</v>
      </c>
      <c r="P34" s="24">
        <v>43722</v>
      </c>
      <c r="Q34" s="18" t="s">
        <v>95</v>
      </c>
      <c r="R34" s="18">
        <v>10</v>
      </c>
      <c r="S34" s="18" t="s">
        <v>90</v>
      </c>
      <c r="T34" s="18"/>
    </row>
    <row r="35" spans="1:20">
      <c r="A35" s="4">
        <v>31</v>
      </c>
      <c r="B35" s="17" t="s">
        <v>62</v>
      </c>
      <c r="C35" s="66" t="s">
        <v>830</v>
      </c>
      <c r="D35" s="18" t="s">
        <v>23</v>
      </c>
      <c r="E35" s="65" t="s">
        <v>831</v>
      </c>
      <c r="F35" s="18" t="s">
        <v>114</v>
      </c>
      <c r="G35" s="19">
        <v>65</v>
      </c>
      <c r="H35" s="19">
        <v>45</v>
      </c>
      <c r="I35" s="61">
        <f t="shared" si="0"/>
        <v>110</v>
      </c>
      <c r="J35" s="72" t="s">
        <v>883</v>
      </c>
      <c r="K35" s="18" t="s">
        <v>280</v>
      </c>
      <c r="L35" s="18" t="s">
        <v>383</v>
      </c>
      <c r="M35" s="18"/>
      <c r="N35" s="18" t="s">
        <v>365</v>
      </c>
      <c r="O35" s="68">
        <v>9954943954</v>
      </c>
      <c r="P35" s="24">
        <v>43723</v>
      </c>
      <c r="Q35" s="18" t="s">
        <v>116</v>
      </c>
      <c r="R35" s="18">
        <v>8</v>
      </c>
      <c r="S35" s="18" t="s">
        <v>90</v>
      </c>
      <c r="T35" s="18"/>
    </row>
    <row r="36" spans="1:20">
      <c r="A36" s="4">
        <v>32</v>
      </c>
      <c r="B36" s="17" t="s">
        <v>63</v>
      </c>
      <c r="C36" s="66" t="s">
        <v>832</v>
      </c>
      <c r="D36" s="18" t="s">
        <v>25</v>
      </c>
      <c r="E36" s="19">
        <v>263</v>
      </c>
      <c r="F36" s="18"/>
      <c r="G36" s="19">
        <v>33</v>
      </c>
      <c r="H36" s="19">
        <v>32</v>
      </c>
      <c r="I36" s="61">
        <f t="shared" si="0"/>
        <v>65</v>
      </c>
      <c r="J36" s="73" t="s">
        <v>377</v>
      </c>
      <c r="K36" s="18" t="s">
        <v>294</v>
      </c>
      <c r="L36" s="18" t="s">
        <v>277</v>
      </c>
      <c r="M36" s="18">
        <v>9577129206</v>
      </c>
      <c r="N36" s="70" t="s">
        <v>368</v>
      </c>
      <c r="O36" s="68">
        <v>8751899712</v>
      </c>
      <c r="P36" s="24">
        <v>43723</v>
      </c>
      <c r="Q36" s="18" t="s">
        <v>116</v>
      </c>
      <c r="R36" s="18">
        <v>11</v>
      </c>
      <c r="S36" s="18" t="s">
        <v>90</v>
      </c>
      <c r="T36" s="18"/>
    </row>
    <row r="37" spans="1:20">
      <c r="A37" s="4">
        <v>33</v>
      </c>
      <c r="B37" s="17" t="s">
        <v>63</v>
      </c>
      <c r="C37" s="66" t="s">
        <v>833</v>
      </c>
      <c r="D37" s="18" t="s">
        <v>25</v>
      </c>
      <c r="E37" s="19">
        <v>264</v>
      </c>
      <c r="F37" s="18"/>
      <c r="G37" s="19">
        <v>34</v>
      </c>
      <c r="H37" s="19">
        <v>31</v>
      </c>
      <c r="I37" s="61">
        <f t="shared" si="0"/>
        <v>65</v>
      </c>
      <c r="J37" s="73" t="s">
        <v>380</v>
      </c>
      <c r="K37" s="18" t="s">
        <v>280</v>
      </c>
      <c r="L37" s="18" t="s">
        <v>281</v>
      </c>
      <c r="M37" s="18">
        <v>9678863200</v>
      </c>
      <c r="N37" s="18" t="s">
        <v>365</v>
      </c>
      <c r="O37" s="68">
        <v>9508148872</v>
      </c>
      <c r="P37" s="24">
        <v>43723</v>
      </c>
      <c r="Q37" s="18" t="s">
        <v>116</v>
      </c>
      <c r="R37" s="18">
        <v>11</v>
      </c>
      <c r="S37" s="18" t="s">
        <v>90</v>
      </c>
      <c r="T37" s="18"/>
    </row>
    <row r="38" spans="1:20">
      <c r="A38" s="4">
        <v>34</v>
      </c>
      <c r="B38" s="17" t="s">
        <v>63</v>
      </c>
      <c r="C38" s="66" t="s">
        <v>834</v>
      </c>
      <c r="D38" s="18" t="s">
        <v>23</v>
      </c>
      <c r="E38" s="65" t="s">
        <v>835</v>
      </c>
      <c r="F38" s="18" t="s">
        <v>114</v>
      </c>
      <c r="G38" s="19">
        <v>58</v>
      </c>
      <c r="H38" s="19">
        <v>56</v>
      </c>
      <c r="I38" s="61">
        <f t="shared" si="0"/>
        <v>114</v>
      </c>
      <c r="J38" s="72" t="s">
        <v>884</v>
      </c>
      <c r="K38" s="18" t="s">
        <v>239</v>
      </c>
      <c r="L38" s="18" t="s">
        <v>284</v>
      </c>
      <c r="M38" s="18">
        <v>9864639026</v>
      </c>
      <c r="N38" s="18" t="s">
        <v>265</v>
      </c>
      <c r="O38" s="18">
        <v>9954943954</v>
      </c>
      <c r="P38" s="24">
        <v>43725</v>
      </c>
      <c r="Q38" s="18" t="s">
        <v>91</v>
      </c>
      <c r="R38" s="18">
        <v>12</v>
      </c>
      <c r="S38" s="18" t="s">
        <v>90</v>
      </c>
      <c r="T38" s="18"/>
    </row>
    <row r="39" spans="1:20" ht="33">
      <c r="A39" s="4">
        <v>35</v>
      </c>
      <c r="B39" s="17" t="s">
        <v>62</v>
      </c>
      <c r="C39" s="68" t="s">
        <v>836</v>
      </c>
      <c r="D39" s="18" t="s">
        <v>25</v>
      </c>
      <c r="E39" s="19">
        <v>280</v>
      </c>
      <c r="F39" s="18"/>
      <c r="G39" s="19">
        <v>33</v>
      </c>
      <c r="H39" s="19">
        <v>27</v>
      </c>
      <c r="I39" s="61">
        <f t="shared" si="0"/>
        <v>60</v>
      </c>
      <c r="J39" s="72" t="s">
        <v>654</v>
      </c>
      <c r="K39" s="18" t="s">
        <v>310</v>
      </c>
      <c r="L39" s="18" t="s">
        <v>288</v>
      </c>
      <c r="M39" s="18">
        <v>9864935553</v>
      </c>
      <c r="N39" s="70" t="s">
        <v>375</v>
      </c>
      <c r="O39" s="68">
        <v>9678534413</v>
      </c>
      <c r="P39" s="24">
        <v>43725</v>
      </c>
      <c r="Q39" s="18" t="s">
        <v>91</v>
      </c>
      <c r="R39" s="18">
        <v>7</v>
      </c>
      <c r="S39" s="18" t="s">
        <v>526</v>
      </c>
      <c r="T39" s="18"/>
    </row>
    <row r="40" spans="1:20" ht="33">
      <c r="A40" s="4">
        <v>36</v>
      </c>
      <c r="B40" s="17" t="s">
        <v>62</v>
      </c>
      <c r="C40" s="68" t="s">
        <v>837</v>
      </c>
      <c r="D40" s="18" t="s">
        <v>25</v>
      </c>
      <c r="E40" s="19">
        <v>278</v>
      </c>
      <c r="F40" s="18"/>
      <c r="G40" s="19">
        <v>41</v>
      </c>
      <c r="H40" s="19">
        <v>33</v>
      </c>
      <c r="I40" s="61">
        <f t="shared" si="0"/>
        <v>74</v>
      </c>
      <c r="J40" s="72" t="s">
        <v>670</v>
      </c>
      <c r="K40" s="18" t="s">
        <v>235</v>
      </c>
      <c r="L40" s="18" t="s">
        <v>224</v>
      </c>
      <c r="M40" s="18">
        <v>9854745913</v>
      </c>
      <c r="N40" s="70" t="s">
        <v>334</v>
      </c>
      <c r="O40" s="68">
        <v>9577735332</v>
      </c>
      <c r="P40" s="24">
        <v>43725</v>
      </c>
      <c r="Q40" s="18" t="s">
        <v>91</v>
      </c>
      <c r="R40" s="18">
        <v>7</v>
      </c>
      <c r="S40" s="18" t="s">
        <v>526</v>
      </c>
      <c r="T40" s="18"/>
    </row>
    <row r="41" spans="1:20">
      <c r="A41" s="4">
        <v>37</v>
      </c>
      <c r="B41" s="17" t="s">
        <v>62</v>
      </c>
      <c r="C41" s="66" t="s">
        <v>838</v>
      </c>
      <c r="D41" s="18" t="s">
        <v>23</v>
      </c>
      <c r="E41" s="65" t="s">
        <v>839</v>
      </c>
      <c r="F41" s="18" t="s">
        <v>114</v>
      </c>
      <c r="G41" s="19">
        <v>68</v>
      </c>
      <c r="H41" s="19">
        <v>49</v>
      </c>
      <c r="I41" s="61">
        <f t="shared" si="0"/>
        <v>117</v>
      </c>
      <c r="J41" s="72" t="s">
        <v>539</v>
      </c>
      <c r="K41" s="18" t="s">
        <v>294</v>
      </c>
      <c r="L41" s="18" t="s">
        <v>228</v>
      </c>
      <c r="M41" s="18">
        <v>9954704060</v>
      </c>
      <c r="N41" s="18" t="s">
        <v>379</v>
      </c>
      <c r="O41" s="68">
        <v>9706532938</v>
      </c>
      <c r="P41" s="24">
        <v>43726</v>
      </c>
      <c r="Q41" s="18" t="s">
        <v>92</v>
      </c>
      <c r="R41" s="18">
        <v>12</v>
      </c>
      <c r="S41" s="18" t="s">
        <v>90</v>
      </c>
      <c r="T41" s="18"/>
    </row>
    <row r="42" spans="1:20">
      <c r="A42" s="4">
        <v>38</v>
      </c>
      <c r="B42" s="17" t="s">
        <v>63</v>
      </c>
      <c r="C42" s="68" t="s">
        <v>840</v>
      </c>
      <c r="D42" s="18" t="s">
        <v>25</v>
      </c>
      <c r="E42" s="19">
        <v>341</v>
      </c>
      <c r="F42" s="18"/>
      <c r="G42" s="19">
        <v>31</v>
      </c>
      <c r="H42" s="19">
        <v>27</v>
      </c>
      <c r="I42" s="61">
        <f t="shared" si="0"/>
        <v>58</v>
      </c>
      <c r="J42" s="72" t="s">
        <v>662</v>
      </c>
      <c r="K42" s="18" t="s">
        <v>319</v>
      </c>
      <c r="L42" s="18" t="s">
        <v>232</v>
      </c>
      <c r="M42" s="18">
        <v>9954440805</v>
      </c>
      <c r="N42" s="18" t="s">
        <v>379</v>
      </c>
      <c r="O42" s="68">
        <v>9707384159</v>
      </c>
      <c r="P42" s="24">
        <v>43726</v>
      </c>
      <c r="Q42" s="18" t="s">
        <v>92</v>
      </c>
      <c r="R42" s="18">
        <v>13</v>
      </c>
      <c r="S42" s="18" t="s">
        <v>90</v>
      </c>
      <c r="T42" s="18"/>
    </row>
    <row r="43" spans="1:20">
      <c r="A43" s="4">
        <v>39</v>
      </c>
      <c r="B43" s="17" t="s">
        <v>63</v>
      </c>
      <c r="C43" s="68" t="s">
        <v>841</v>
      </c>
      <c r="D43" s="18" t="s">
        <v>25</v>
      </c>
      <c r="E43" s="19">
        <v>346</v>
      </c>
      <c r="F43" s="18"/>
      <c r="G43" s="19">
        <v>32</v>
      </c>
      <c r="H43" s="19">
        <v>28</v>
      </c>
      <c r="I43" s="61">
        <f t="shared" si="0"/>
        <v>60</v>
      </c>
      <c r="J43" s="72" t="s">
        <v>532</v>
      </c>
      <c r="K43" s="18" t="s">
        <v>266</v>
      </c>
      <c r="L43" s="18" t="s">
        <v>236</v>
      </c>
      <c r="M43" s="18">
        <v>8011690530</v>
      </c>
      <c r="N43" s="70" t="s">
        <v>384</v>
      </c>
      <c r="O43" s="68">
        <v>7396671699</v>
      </c>
      <c r="P43" s="24">
        <v>43726</v>
      </c>
      <c r="Q43" s="18" t="s">
        <v>92</v>
      </c>
      <c r="R43" s="18">
        <v>13</v>
      </c>
      <c r="S43" s="18" t="s">
        <v>90</v>
      </c>
      <c r="T43" s="18"/>
    </row>
    <row r="44" spans="1:20" ht="33">
      <c r="A44" s="4">
        <v>40</v>
      </c>
      <c r="B44" s="17" t="s">
        <v>63</v>
      </c>
      <c r="C44" s="93" t="s">
        <v>842</v>
      </c>
      <c r="D44" s="18" t="s">
        <v>23</v>
      </c>
      <c r="E44" s="65" t="s">
        <v>843</v>
      </c>
      <c r="F44" s="18" t="s">
        <v>221</v>
      </c>
      <c r="G44" s="19">
        <v>0</v>
      </c>
      <c r="H44" s="19">
        <v>134</v>
      </c>
      <c r="I44" s="61">
        <f t="shared" si="0"/>
        <v>134</v>
      </c>
      <c r="J44" s="72" t="s">
        <v>885</v>
      </c>
      <c r="K44" s="18" t="s">
        <v>231</v>
      </c>
      <c r="L44" s="18" t="s">
        <v>240</v>
      </c>
      <c r="M44" s="18">
        <v>9957591571</v>
      </c>
      <c r="N44" s="70" t="s">
        <v>375</v>
      </c>
      <c r="O44" s="68">
        <v>8822058720</v>
      </c>
      <c r="P44" s="24">
        <v>43728</v>
      </c>
      <c r="Q44" s="18" t="s">
        <v>94</v>
      </c>
      <c r="R44" s="18">
        <v>1</v>
      </c>
      <c r="S44" s="18" t="s">
        <v>90</v>
      </c>
      <c r="T44" s="18"/>
    </row>
    <row r="45" spans="1:20">
      <c r="A45" s="4">
        <v>41</v>
      </c>
      <c r="B45" s="17" t="s">
        <v>62</v>
      </c>
      <c r="C45" s="68" t="s">
        <v>844</v>
      </c>
      <c r="D45" s="18" t="s">
        <v>25</v>
      </c>
      <c r="E45" s="19">
        <v>333</v>
      </c>
      <c r="F45" s="18"/>
      <c r="G45" s="19">
        <v>21</v>
      </c>
      <c r="H45" s="19">
        <v>27</v>
      </c>
      <c r="I45" s="61">
        <f t="shared" si="0"/>
        <v>48</v>
      </c>
      <c r="J45" s="72" t="s">
        <v>666</v>
      </c>
      <c r="K45" s="18" t="s">
        <v>328</v>
      </c>
      <c r="L45" s="18" t="s">
        <v>243</v>
      </c>
      <c r="M45" s="18">
        <v>9706720170</v>
      </c>
      <c r="N45" s="70" t="s">
        <v>334</v>
      </c>
      <c r="O45" s="68">
        <v>8486934710</v>
      </c>
      <c r="P45" s="24">
        <v>43728</v>
      </c>
      <c r="Q45" s="18" t="s">
        <v>94</v>
      </c>
      <c r="R45" s="18">
        <v>14</v>
      </c>
      <c r="S45" s="18" t="s">
        <v>90</v>
      </c>
      <c r="T45" s="18"/>
    </row>
    <row r="46" spans="1:20" ht="33">
      <c r="A46" s="4">
        <v>42</v>
      </c>
      <c r="B46" s="17" t="s">
        <v>62</v>
      </c>
      <c r="C46" s="68" t="s">
        <v>845</v>
      </c>
      <c r="D46" s="18" t="s">
        <v>25</v>
      </c>
      <c r="E46" s="19">
        <v>335</v>
      </c>
      <c r="F46" s="18"/>
      <c r="G46" s="19">
        <v>36</v>
      </c>
      <c r="H46" s="19">
        <v>33</v>
      </c>
      <c r="I46" s="61">
        <f t="shared" si="0"/>
        <v>69</v>
      </c>
      <c r="J46" s="72" t="s">
        <v>667</v>
      </c>
      <c r="K46" s="18" t="s">
        <v>332</v>
      </c>
      <c r="L46" s="18" t="s">
        <v>247</v>
      </c>
      <c r="M46" s="18">
        <v>9678915456</v>
      </c>
      <c r="N46" s="70" t="s">
        <v>507</v>
      </c>
      <c r="O46" s="68">
        <v>9957242809</v>
      </c>
      <c r="P46" s="24">
        <v>43728</v>
      </c>
      <c r="Q46" s="18" t="s">
        <v>94</v>
      </c>
      <c r="R46" s="18">
        <v>14</v>
      </c>
      <c r="S46" s="18" t="s">
        <v>90</v>
      </c>
      <c r="T46" s="18"/>
    </row>
    <row r="47" spans="1:20">
      <c r="A47" s="4">
        <v>43</v>
      </c>
      <c r="B47" s="17" t="s">
        <v>62</v>
      </c>
      <c r="C47" s="66" t="s">
        <v>846</v>
      </c>
      <c r="D47" s="18" t="s">
        <v>23</v>
      </c>
      <c r="E47" s="65" t="s">
        <v>847</v>
      </c>
      <c r="F47" s="18" t="s">
        <v>114</v>
      </c>
      <c r="G47" s="19">
        <v>67</v>
      </c>
      <c r="H47" s="19">
        <v>52</v>
      </c>
      <c r="I47" s="61">
        <f t="shared" si="0"/>
        <v>119</v>
      </c>
      <c r="J47" s="72" t="s">
        <v>886</v>
      </c>
      <c r="K47" s="18"/>
      <c r="L47" s="18" t="s">
        <v>277</v>
      </c>
      <c r="M47" s="18">
        <v>9577129206</v>
      </c>
      <c r="N47" s="70" t="s">
        <v>510</v>
      </c>
      <c r="O47" s="68">
        <v>9896326397</v>
      </c>
      <c r="P47" s="24">
        <v>43729</v>
      </c>
      <c r="Q47" s="18" t="s">
        <v>95</v>
      </c>
      <c r="R47" s="18">
        <v>9</v>
      </c>
      <c r="S47" s="18" t="s">
        <v>90</v>
      </c>
      <c r="T47" s="18"/>
    </row>
    <row r="48" spans="1:20">
      <c r="A48" s="4">
        <v>44</v>
      </c>
      <c r="B48" s="17" t="s">
        <v>63</v>
      </c>
      <c r="C48" s="68" t="s">
        <v>848</v>
      </c>
      <c r="D48" s="18" t="s">
        <v>25</v>
      </c>
      <c r="E48" s="19">
        <v>410</v>
      </c>
      <c r="F48" s="18"/>
      <c r="G48" s="19">
        <v>35</v>
      </c>
      <c r="H48" s="19">
        <v>31</v>
      </c>
      <c r="I48" s="61">
        <f t="shared" si="0"/>
        <v>66</v>
      </c>
      <c r="J48" s="72" t="s">
        <v>558</v>
      </c>
      <c r="K48" s="18" t="s">
        <v>231</v>
      </c>
      <c r="L48" s="18" t="s">
        <v>281</v>
      </c>
      <c r="M48" s="18">
        <v>9678863200</v>
      </c>
      <c r="N48" s="70" t="s">
        <v>507</v>
      </c>
      <c r="O48" s="18">
        <v>8011743318</v>
      </c>
      <c r="P48" s="24">
        <v>43729</v>
      </c>
      <c r="Q48" s="18" t="s">
        <v>95</v>
      </c>
      <c r="R48" s="18">
        <v>4</v>
      </c>
      <c r="S48" s="18" t="s">
        <v>90</v>
      </c>
      <c r="T48" s="18"/>
    </row>
    <row r="49" spans="1:20" ht="33">
      <c r="A49" s="4">
        <v>45</v>
      </c>
      <c r="B49" s="17" t="s">
        <v>63</v>
      </c>
      <c r="C49" s="68" t="s">
        <v>849</v>
      </c>
      <c r="D49" s="18" t="s">
        <v>25</v>
      </c>
      <c r="E49" s="19">
        <v>423</v>
      </c>
      <c r="F49" s="18"/>
      <c r="G49" s="19">
        <v>35</v>
      </c>
      <c r="H49" s="19">
        <v>28</v>
      </c>
      <c r="I49" s="61">
        <f t="shared" si="0"/>
        <v>63</v>
      </c>
      <c r="J49" s="72" t="s">
        <v>511</v>
      </c>
      <c r="K49" s="18" t="s">
        <v>231</v>
      </c>
      <c r="L49" s="18" t="s">
        <v>284</v>
      </c>
      <c r="M49" s="18">
        <v>9864639026</v>
      </c>
      <c r="N49" s="18"/>
      <c r="O49" s="68">
        <v>9577735332</v>
      </c>
      <c r="P49" s="24">
        <v>43729</v>
      </c>
      <c r="Q49" s="18" t="s">
        <v>95</v>
      </c>
      <c r="R49" s="18">
        <v>4</v>
      </c>
      <c r="S49" s="18" t="s">
        <v>90</v>
      </c>
      <c r="T49" s="18"/>
    </row>
    <row r="50" spans="1:20" ht="33">
      <c r="A50" s="4">
        <v>46</v>
      </c>
      <c r="B50" s="17" t="s">
        <v>63</v>
      </c>
      <c r="C50" s="66" t="s">
        <v>850</v>
      </c>
      <c r="D50" s="18" t="s">
        <v>23</v>
      </c>
      <c r="E50" s="65" t="s">
        <v>851</v>
      </c>
      <c r="F50" s="18" t="s">
        <v>114</v>
      </c>
      <c r="G50" s="19">
        <v>69</v>
      </c>
      <c r="H50" s="19">
        <v>61</v>
      </c>
      <c r="I50" s="61">
        <f t="shared" si="0"/>
        <v>130</v>
      </c>
      <c r="J50" s="72" t="s">
        <v>887</v>
      </c>
      <c r="K50" s="18" t="s">
        <v>223</v>
      </c>
      <c r="L50" s="18" t="s">
        <v>288</v>
      </c>
      <c r="M50" s="18">
        <v>9864935553</v>
      </c>
      <c r="N50" s="18"/>
      <c r="O50" s="68">
        <v>9706532938</v>
      </c>
      <c r="P50" s="24">
        <v>43730</v>
      </c>
      <c r="Q50" s="18" t="s">
        <v>116</v>
      </c>
      <c r="R50" s="18">
        <v>12</v>
      </c>
      <c r="S50" s="18" t="s">
        <v>526</v>
      </c>
      <c r="T50" s="18"/>
    </row>
    <row r="51" spans="1:20">
      <c r="A51" s="4">
        <v>47</v>
      </c>
      <c r="B51" s="17" t="s">
        <v>62</v>
      </c>
      <c r="C51" s="68" t="s">
        <v>852</v>
      </c>
      <c r="D51" s="18" t="s">
        <v>25</v>
      </c>
      <c r="E51" s="19">
        <v>442</v>
      </c>
      <c r="F51" s="18"/>
      <c r="G51" s="19">
        <v>31</v>
      </c>
      <c r="H51" s="19">
        <v>36</v>
      </c>
      <c r="I51" s="61">
        <f t="shared" si="0"/>
        <v>67</v>
      </c>
      <c r="J51" s="72" t="s">
        <v>395</v>
      </c>
      <c r="K51" s="18" t="s">
        <v>227</v>
      </c>
      <c r="L51" s="18" t="s">
        <v>291</v>
      </c>
      <c r="M51" s="18">
        <v>9864920246</v>
      </c>
      <c r="N51" s="18" t="s">
        <v>514</v>
      </c>
      <c r="O51" s="18">
        <v>8822038550</v>
      </c>
      <c r="P51" s="24">
        <v>43730</v>
      </c>
      <c r="Q51" s="18" t="s">
        <v>116</v>
      </c>
      <c r="R51" s="18">
        <v>11</v>
      </c>
      <c r="S51" s="18" t="s">
        <v>90</v>
      </c>
      <c r="T51" s="18"/>
    </row>
    <row r="52" spans="1:20">
      <c r="A52" s="4">
        <v>48</v>
      </c>
      <c r="B52" s="17" t="s">
        <v>62</v>
      </c>
      <c r="C52" s="68" t="s">
        <v>853</v>
      </c>
      <c r="D52" s="18" t="s">
        <v>25</v>
      </c>
      <c r="E52" s="19">
        <v>443</v>
      </c>
      <c r="F52" s="18"/>
      <c r="G52" s="19">
        <v>34</v>
      </c>
      <c r="H52" s="19">
        <v>32</v>
      </c>
      <c r="I52" s="61">
        <f t="shared" si="0"/>
        <v>66</v>
      </c>
      <c r="J52" s="72" t="s">
        <v>888</v>
      </c>
      <c r="K52" s="18" t="s">
        <v>231</v>
      </c>
      <c r="L52" s="18" t="s">
        <v>295</v>
      </c>
      <c r="M52" s="18">
        <v>9864699120</v>
      </c>
      <c r="N52" s="18"/>
      <c r="O52" s="68">
        <v>8854045521</v>
      </c>
      <c r="P52" s="24">
        <v>43730</v>
      </c>
      <c r="Q52" s="18" t="s">
        <v>116</v>
      </c>
      <c r="R52" s="18">
        <v>11</v>
      </c>
      <c r="S52" s="18" t="s">
        <v>90</v>
      </c>
      <c r="T52" s="18"/>
    </row>
    <row r="53" spans="1:20" ht="33">
      <c r="A53" s="4">
        <v>49</v>
      </c>
      <c r="B53" s="17" t="s">
        <v>62</v>
      </c>
      <c r="C53" s="66" t="s">
        <v>854</v>
      </c>
      <c r="D53" s="18" t="s">
        <v>23</v>
      </c>
      <c r="E53" s="65" t="s">
        <v>855</v>
      </c>
      <c r="F53" s="18" t="s">
        <v>114</v>
      </c>
      <c r="G53" s="19">
        <v>75</v>
      </c>
      <c r="H53" s="19">
        <v>55</v>
      </c>
      <c r="I53" s="61">
        <f t="shared" si="0"/>
        <v>130</v>
      </c>
      <c r="J53" s="72" t="s">
        <v>385</v>
      </c>
      <c r="K53" s="18" t="s">
        <v>235</v>
      </c>
      <c r="L53" s="18" t="s">
        <v>297</v>
      </c>
      <c r="M53" s="18">
        <v>9508639442</v>
      </c>
      <c r="N53" s="18" t="s">
        <v>517</v>
      </c>
      <c r="O53" s="18">
        <v>9678731024</v>
      </c>
      <c r="P53" s="24">
        <v>43732</v>
      </c>
      <c r="Q53" s="18" t="s">
        <v>91</v>
      </c>
      <c r="R53" s="18">
        <v>10</v>
      </c>
      <c r="S53" s="18" t="s">
        <v>526</v>
      </c>
      <c r="T53" s="18"/>
    </row>
    <row r="54" spans="1:20">
      <c r="A54" s="4">
        <v>50</v>
      </c>
      <c r="B54" s="17" t="s">
        <v>63</v>
      </c>
      <c r="C54" s="68" t="s">
        <v>856</v>
      </c>
      <c r="D54" s="18" t="s">
        <v>25</v>
      </c>
      <c r="E54" s="19">
        <v>462</v>
      </c>
      <c r="F54" s="18"/>
      <c r="G54" s="19">
        <v>38</v>
      </c>
      <c r="H54" s="19">
        <v>35</v>
      </c>
      <c r="I54" s="61">
        <f t="shared" si="0"/>
        <v>73</v>
      </c>
      <c r="J54" s="72" t="s">
        <v>776</v>
      </c>
      <c r="K54" s="18" t="s">
        <v>239</v>
      </c>
      <c r="L54" s="18" t="s">
        <v>299</v>
      </c>
      <c r="M54" s="18">
        <v>9864965654</v>
      </c>
      <c r="N54" s="70" t="s">
        <v>321</v>
      </c>
      <c r="O54" s="68">
        <v>9864917004</v>
      </c>
      <c r="P54" s="24">
        <v>43732</v>
      </c>
      <c r="Q54" s="18" t="s">
        <v>91</v>
      </c>
      <c r="R54" s="18">
        <v>14</v>
      </c>
      <c r="S54" s="18" t="s">
        <v>90</v>
      </c>
      <c r="T54" s="18"/>
    </row>
    <row r="55" spans="1:20">
      <c r="A55" s="4">
        <v>51</v>
      </c>
      <c r="B55" s="17" t="s">
        <v>63</v>
      </c>
      <c r="C55" s="68" t="s">
        <v>857</v>
      </c>
      <c r="D55" s="18" t="s">
        <v>25</v>
      </c>
      <c r="E55" s="19">
        <v>464</v>
      </c>
      <c r="F55" s="18"/>
      <c r="G55" s="19">
        <v>32</v>
      </c>
      <c r="H55" s="19">
        <v>22</v>
      </c>
      <c r="I55" s="61">
        <f t="shared" si="0"/>
        <v>54</v>
      </c>
      <c r="J55" s="72" t="s">
        <v>523</v>
      </c>
      <c r="K55" s="18" t="s">
        <v>227</v>
      </c>
      <c r="L55" s="18" t="s">
        <v>302</v>
      </c>
      <c r="M55" s="18">
        <v>9954569078</v>
      </c>
      <c r="N55" s="70" t="s">
        <v>324</v>
      </c>
      <c r="O55" s="68">
        <v>8822390473</v>
      </c>
      <c r="P55" s="24">
        <v>43732</v>
      </c>
      <c r="Q55" s="18" t="s">
        <v>91</v>
      </c>
      <c r="R55" s="18">
        <v>14</v>
      </c>
      <c r="S55" s="18" t="s">
        <v>90</v>
      </c>
      <c r="T55" s="18"/>
    </row>
    <row r="56" spans="1:20" ht="33">
      <c r="A56" s="4">
        <v>52</v>
      </c>
      <c r="B56" s="17" t="s">
        <v>63</v>
      </c>
      <c r="C56" s="93" t="s">
        <v>858</v>
      </c>
      <c r="D56" s="18" t="s">
        <v>23</v>
      </c>
      <c r="E56" s="65" t="s">
        <v>859</v>
      </c>
      <c r="F56" s="18" t="s">
        <v>221</v>
      </c>
      <c r="G56" s="19">
        <v>0</v>
      </c>
      <c r="H56" s="19">
        <v>115</v>
      </c>
      <c r="I56" s="61">
        <f t="shared" si="0"/>
        <v>115</v>
      </c>
      <c r="J56" s="72" t="s">
        <v>889</v>
      </c>
      <c r="K56" s="18" t="s">
        <v>246</v>
      </c>
      <c r="L56" s="18" t="s">
        <v>305</v>
      </c>
      <c r="M56" s="18">
        <v>8486196669</v>
      </c>
      <c r="N56" s="18" t="s">
        <v>303</v>
      </c>
      <c r="O56" s="80">
        <v>9859016631</v>
      </c>
      <c r="P56" s="24">
        <v>43733</v>
      </c>
      <c r="Q56" s="18" t="s">
        <v>92</v>
      </c>
      <c r="R56" s="18">
        <v>13</v>
      </c>
      <c r="S56" s="18" t="s">
        <v>90</v>
      </c>
      <c r="T56" s="18"/>
    </row>
    <row r="57" spans="1:20" ht="33">
      <c r="A57" s="4">
        <v>53</v>
      </c>
      <c r="B57" s="17" t="s">
        <v>62</v>
      </c>
      <c r="C57" s="68" t="s">
        <v>860</v>
      </c>
      <c r="D57" s="18" t="s">
        <v>25</v>
      </c>
      <c r="E57" s="19">
        <v>386</v>
      </c>
      <c r="F57" s="18"/>
      <c r="G57" s="19">
        <v>29</v>
      </c>
      <c r="H57" s="19">
        <v>35</v>
      </c>
      <c r="I57" s="61">
        <f t="shared" si="0"/>
        <v>64</v>
      </c>
      <c r="J57" s="73" t="s">
        <v>571</v>
      </c>
      <c r="K57" s="18" t="s">
        <v>239</v>
      </c>
      <c r="L57" s="18" t="s">
        <v>307</v>
      </c>
      <c r="M57" s="18">
        <v>9954643525</v>
      </c>
      <c r="N57" s="70" t="s">
        <v>330</v>
      </c>
      <c r="O57" s="68">
        <v>8822620961</v>
      </c>
      <c r="P57" s="24">
        <v>43733</v>
      </c>
      <c r="Q57" s="18" t="s">
        <v>92</v>
      </c>
      <c r="R57" s="18">
        <v>10</v>
      </c>
      <c r="S57" s="18" t="s">
        <v>90</v>
      </c>
      <c r="T57" s="18"/>
    </row>
    <row r="58" spans="1:20">
      <c r="A58" s="4">
        <v>54</v>
      </c>
      <c r="B58" s="17" t="s">
        <v>62</v>
      </c>
      <c r="C58" s="70" t="s">
        <v>861</v>
      </c>
      <c r="D58" s="18" t="s">
        <v>25</v>
      </c>
      <c r="E58" s="19">
        <v>388</v>
      </c>
      <c r="F58" s="18"/>
      <c r="G58" s="19">
        <v>32</v>
      </c>
      <c r="H58" s="19">
        <v>27</v>
      </c>
      <c r="I58" s="61">
        <f t="shared" si="0"/>
        <v>59</v>
      </c>
      <c r="J58" s="73" t="s">
        <v>505</v>
      </c>
      <c r="K58" s="18" t="s">
        <v>239</v>
      </c>
      <c r="L58" s="18" t="s">
        <v>311</v>
      </c>
      <c r="M58" s="18">
        <v>9864388459</v>
      </c>
      <c r="N58" s="70" t="s">
        <v>334</v>
      </c>
      <c r="O58" s="68">
        <v>9707467105</v>
      </c>
      <c r="P58" s="24">
        <v>43733</v>
      </c>
      <c r="Q58" s="18" t="s">
        <v>92</v>
      </c>
      <c r="R58" s="18">
        <v>10</v>
      </c>
      <c r="S58" s="18" t="s">
        <v>90</v>
      </c>
      <c r="T58" s="18"/>
    </row>
    <row r="59" spans="1:20" ht="33">
      <c r="A59" s="4">
        <v>55</v>
      </c>
      <c r="B59" s="17" t="s">
        <v>62</v>
      </c>
      <c r="C59" s="93" t="s">
        <v>862</v>
      </c>
      <c r="D59" s="18" t="s">
        <v>23</v>
      </c>
      <c r="E59" s="65" t="s">
        <v>863</v>
      </c>
      <c r="F59" s="18" t="s">
        <v>220</v>
      </c>
      <c r="G59" s="19">
        <v>59</v>
      </c>
      <c r="H59" s="19">
        <v>53</v>
      </c>
      <c r="I59" s="61">
        <f t="shared" si="0"/>
        <v>112</v>
      </c>
      <c r="J59" s="72" t="s">
        <v>890</v>
      </c>
      <c r="K59" s="18" t="s">
        <v>256</v>
      </c>
      <c r="L59" s="18" t="s">
        <v>378</v>
      </c>
      <c r="M59" s="18">
        <v>9707702190</v>
      </c>
      <c r="N59" s="18" t="s">
        <v>303</v>
      </c>
      <c r="O59" s="74">
        <v>9678805875</v>
      </c>
      <c r="P59" s="24">
        <v>43734</v>
      </c>
      <c r="Q59" s="18" t="s">
        <v>93</v>
      </c>
      <c r="R59" s="18">
        <v>6</v>
      </c>
      <c r="S59" s="18" t="s">
        <v>90</v>
      </c>
      <c r="T59" s="18"/>
    </row>
    <row r="60" spans="1:20" ht="33">
      <c r="A60" s="4">
        <v>56</v>
      </c>
      <c r="B60" s="17" t="s">
        <v>63</v>
      </c>
      <c r="C60" s="68" t="s">
        <v>864</v>
      </c>
      <c r="D60" s="18" t="s">
        <v>25</v>
      </c>
      <c r="E60" s="19">
        <v>347</v>
      </c>
      <c r="F60" s="18"/>
      <c r="G60" s="19">
        <v>25</v>
      </c>
      <c r="H60" s="19">
        <v>28</v>
      </c>
      <c r="I60" s="61">
        <f t="shared" si="0"/>
        <v>53</v>
      </c>
      <c r="J60" s="73" t="s">
        <v>644</v>
      </c>
      <c r="K60" s="18" t="s">
        <v>260</v>
      </c>
      <c r="L60" s="18" t="s">
        <v>381</v>
      </c>
      <c r="M60" s="18">
        <v>9613831934</v>
      </c>
      <c r="N60" s="70" t="s">
        <v>339</v>
      </c>
      <c r="O60" s="68">
        <v>7399376153</v>
      </c>
      <c r="P60" s="24">
        <v>43734</v>
      </c>
      <c r="Q60" s="18" t="s">
        <v>93</v>
      </c>
      <c r="R60" s="18">
        <v>9</v>
      </c>
      <c r="S60" s="18" t="s">
        <v>90</v>
      </c>
      <c r="T60" s="18"/>
    </row>
    <row r="61" spans="1:20" ht="33">
      <c r="A61" s="4">
        <v>57</v>
      </c>
      <c r="B61" s="17" t="s">
        <v>63</v>
      </c>
      <c r="C61" s="68" t="s">
        <v>865</v>
      </c>
      <c r="D61" s="18" t="s">
        <v>25</v>
      </c>
      <c r="E61" s="19">
        <v>348</v>
      </c>
      <c r="F61" s="18"/>
      <c r="G61" s="19">
        <v>33</v>
      </c>
      <c r="H61" s="19">
        <v>29</v>
      </c>
      <c r="I61" s="61">
        <f t="shared" si="0"/>
        <v>62</v>
      </c>
      <c r="J61" s="73" t="s">
        <v>645</v>
      </c>
      <c r="K61" s="18" t="s">
        <v>260</v>
      </c>
      <c r="L61" s="18" t="s">
        <v>383</v>
      </c>
      <c r="M61" s="18"/>
      <c r="N61" s="70" t="s">
        <v>342</v>
      </c>
      <c r="O61" s="68">
        <v>9678452368</v>
      </c>
      <c r="P61" s="24">
        <v>43734</v>
      </c>
      <c r="Q61" s="18" t="s">
        <v>93</v>
      </c>
      <c r="R61" s="18">
        <v>10</v>
      </c>
      <c r="S61" s="18" t="s">
        <v>90</v>
      </c>
      <c r="T61" s="18"/>
    </row>
    <row r="62" spans="1:20">
      <c r="A62" s="4">
        <v>58</v>
      </c>
      <c r="B62" s="17" t="s">
        <v>63</v>
      </c>
      <c r="C62" s="93" t="s">
        <v>866</v>
      </c>
      <c r="D62" s="18" t="s">
        <v>23</v>
      </c>
      <c r="E62" s="65" t="s">
        <v>867</v>
      </c>
      <c r="F62" s="18" t="s">
        <v>220</v>
      </c>
      <c r="G62" s="19">
        <v>59</v>
      </c>
      <c r="H62" s="19">
        <v>49</v>
      </c>
      <c r="I62" s="61">
        <f t="shared" si="0"/>
        <v>108</v>
      </c>
      <c r="J62" s="72" t="s">
        <v>891</v>
      </c>
      <c r="K62" s="18" t="s">
        <v>266</v>
      </c>
      <c r="L62" s="18" t="s">
        <v>277</v>
      </c>
      <c r="M62" s="18">
        <v>9577129206</v>
      </c>
      <c r="N62" s="18" t="s">
        <v>345</v>
      </c>
      <c r="O62" s="68">
        <v>9508733067</v>
      </c>
      <c r="P62" s="24">
        <v>43735</v>
      </c>
      <c r="Q62" s="18" t="s">
        <v>94</v>
      </c>
      <c r="R62" s="18">
        <v>7</v>
      </c>
      <c r="S62" s="18" t="s">
        <v>90</v>
      </c>
      <c r="T62" s="18"/>
    </row>
    <row r="63" spans="1:20" ht="33">
      <c r="A63" s="4">
        <v>59</v>
      </c>
      <c r="B63" s="17" t="s">
        <v>62</v>
      </c>
      <c r="C63" s="68" t="s">
        <v>868</v>
      </c>
      <c r="D63" s="18" t="s">
        <v>25</v>
      </c>
      <c r="E63" s="19">
        <v>273</v>
      </c>
      <c r="F63" s="18"/>
      <c r="G63" s="19">
        <v>26</v>
      </c>
      <c r="H63" s="19">
        <v>24</v>
      </c>
      <c r="I63" s="61">
        <f t="shared" si="0"/>
        <v>50</v>
      </c>
      <c r="J63" s="72" t="s">
        <v>538</v>
      </c>
      <c r="K63" s="18" t="s">
        <v>256</v>
      </c>
      <c r="L63" s="18" t="s">
        <v>281</v>
      </c>
      <c r="M63" s="18">
        <v>9678863200</v>
      </c>
      <c r="N63" s="70" t="s">
        <v>330</v>
      </c>
      <c r="O63" s="68">
        <v>9577336030</v>
      </c>
      <c r="P63" s="24">
        <v>43735</v>
      </c>
      <c r="Q63" s="18" t="s">
        <v>94</v>
      </c>
      <c r="R63" s="18">
        <v>12</v>
      </c>
      <c r="S63" s="18" t="s">
        <v>526</v>
      </c>
      <c r="T63" s="18"/>
    </row>
    <row r="64" spans="1:20" ht="33">
      <c r="A64" s="4">
        <v>60</v>
      </c>
      <c r="B64" s="17" t="s">
        <v>62</v>
      </c>
      <c r="C64" s="68" t="s">
        <v>869</v>
      </c>
      <c r="D64" s="18" t="s">
        <v>25</v>
      </c>
      <c r="E64" s="19">
        <v>274</v>
      </c>
      <c r="F64" s="18"/>
      <c r="G64" s="19">
        <v>36</v>
      </c>
      <c r="H64" s="19">
        <v>21</v>
      </c>
      <c r="I64" s="61">
        <f t="shared" si="0"/>
        <v>57</v>
      </c>
      <c r="J64" s="72" t="s">
        <v>539</v>
      </c>
      <c r="K64" s="18" t="s">
        <v>256</v>
      </c>
      <c r="L64" s="18" t="s">
        <v>284</v>
      </c>
      <c r="M64" s="18">
        <v>9864639026</v>
      </c>
      <c r="N64" s="70" t="s">
        <v>334</v>
      </c>
      <c r="O64" s="68">
        <v>9864228571</v>
      </c>
      <c r="P64" s="24">
        <v>43735</v>
      </c>
      <c r="Q64" s="18" t="s">
        <v>94</v>
      </c>
      <c r="R64" s="18">
        <v>12</v>
      </c>
      <c r="S64" s="18" t="s">
        <v>526</v>
      </c>
      <c r="T64" s="18"/>
    </row>
    <row r="65" spans="1:20">
      <c r="A65" s="4">
        <v>61</v>
      </c>
      <c r="B65" s="17" t="s">
        <v>62</v>
      </c>
      <c r="C65" s="73" t="s">
        <v>870</v>
      </c>
      <c r="D65" s="18" t="s">
        <v>23</v>
      </c>
      <c r="E65" s="65" t="s">
        <v>871</v>
      </c>
      <c r="F65" s="18" t="s">
        <v>114</v>
      </c>
      <c r="G65" s="19">
        <v>61</v>
      </c>
      <c r="H65" s="19">
        <v>54</v>
      </c>
      <c r="I65" s="61">
        <f t="shared" si="0"/>
        <v>115</v>
      </c>
      <c r="J65" s="72" t="s">
        <v>892</v>
      </c>
      <c r="K65" s="18" t="s">
        <v>260</v>
      </c>
      <c r="L65" s="18" t="s">
        <v>288</v>
      </c>
      <c r="M65" s="18">
        <v>9864935553</v>
      </c>
      <c r="N65" s="18" t="s">
        <v>303</v>
      </c>
      <c r="O65" s="68">
        <v>9707142096</v>
      </c>
      <c r="P65" s="24">
        <v>43736</v>
      </c>
      <c r="Q65" s="18" t="s">
        <v>95</v>
      </c>
      <c r="R65" s="18">
        <v>12</v>
      </c>
      <c r="S65" s="18" t="s">
        <v>90</v>
      </c>
      <c r="T65" s="18"/>
    </row>
    <row r="66" spans="1:20">
      <c r="A66" s="4">
        <v>62</v>
      </c>
      <c r="B66" s="17" t="s">
        <v>63</v>
      </c>
      <c r="C66" s="66" t="s">
        <v>872</v>
      </c>
      <c r="D66" s="18" t="s">
        <v>25</v>
      </c>
      <c r="E66" s="19">
        <v>116</v>
      </c>
      <c r="F66" s="18"/>
      <c r="G66" s="19">
        <v>25</v>
      </c>
      <c r="H66" s="19">
        <v>24</v>
      </c>
      <c r="I66" s="61">
        <f t="shared" si="0"/>
        <v>49</v>
      </c>
      <c r="J66" s="73" t="s">
        <v>363</v>
      </c>
      <c r="K66" s="18" t="s">
        <v>231</v>
      </c>
      <c r="L66" s="18" t="s">
        <v>224</v>
      </c>
      <c r="M66" s="18">
        <v>9854745913</v>
      </c>
      <c r="N66" s="70" t="s">
        <v>339</v>
      </c>
      <c r="O66" s="68">
        <v>9707493542</v>
      </c>
      <c r="P66" s="24">
        <v>43736</v>
      </c>
      <c r="Q66" s="18" t="s">
        <v>95</v>
      </c>
      <c r="R66" s="18">
        <v>9</v>
      </c>
      <c r="S66" s="18" t="s">
        <v>90</v>
      </c>
      <c r="T66" s="18"/>
    </row>
    <row r="67" spans="1:20">
      <c r="A67" s="4">
        <v>63</v>
      </c>
      <c r="B67" s="17" t="s">
        <v>63</v>
      </c>
      <c r="C67" s="66" t="s">
        <v>840</v>
      </c>
      <c r="D67" s="18" t="s">
        <v>25</v>
      </c>
      <c r="E67" s="19">
        <v>117</v>
      </c>
      <c r="F67" s="18"/>
      <c r="G67" s="19">
        <v>33</v>
      </c>
      <c r="H67" s="19">
        <v>31</v>
      </c>
      <c r="I67" s="61">
        <f t="shared" si="0"/>
        <v>64</v>
      </c>
      <c r="J67" s="73" t="s">
        <v>366</v>
      </c>
      <c r="K67" s="18" t="s">
        <v>280</v>
      </c>
      <c r="L67" s="18" t="s">
        <v>228</v>
      </c>
      <c r="M67" s="18">
        <v>9954704060</v>
      </c>
      <c r="N67" s="70" t="s">
        <v>342</v>
      </c>
      <c r="O67" s="68">
        <v>9864408185</v>
      </c>
      <c r="P67" s="24">
        <v>43736</v>
      </c>
      <c r="Q67" s="18" t="s">
        <v>95</v>
      </c>
      <c r="R67" s="18">
        <v>9</v>
      </c>
      <c r="S67" s="18" t="s">
        <v>90</v>
      </c>
      <c r="T67" s="18"/>
    </row>
    <row r="68" spans="1:20">
      <c r="A68" s="4">
        <v>64</v>
      </c>
      <c r="B68" s="17" t="s">
        <v>63</v>
      </c>
      <c r="C68" s="66" t="s">
        <v>491</v>
      </c>
      <c r="D68" s="18" t="s">
        <v>23</v>
      </c>
      <c r="E68" s="65" t="s">
        <v>492</v>
      </c>
      <c r="F68" s="18" t="s">
        <v>114</v>
      </c>
      <c r="G68" s="19">
        <v>76</v>
      </c>
      <c r="H68" s="19">
        <v>66</v>
      </c>
      <c r="I68" s="61">
        <f t="shared" si="0"/>
        <v>142</v>
      </c>
      <c r="J68" s="72" t="s">
        <v>301</v>
      </c>
      <c r="K68" s="18" t="s">
        <v>231</v>
      </c>
      <c r="L68" s="18" t="s">
        <v>353</v>
      </c>
      <c r="M68" s="18">
        <v>9864915525</v>
      </c>
      <c r="N68" s="70" t="s">
        <v>248</v>
      </c>
      <c r="O68" s="68">
        <v>9707493542</v>
      </c>
      <c r="P68" s="24">
        <v>43737</v>
      </c>
      <c r="Q68" s="18" t="s">
        <v>116</v>
      </c>
      <c r="R68" s="18">
        <v>4</v>
      </c>
      <c r="S68" s="18" t="s">
        <v>90</v>
      </c>
      <c r="T68" s="18"/>
    </row>
    <row r="69" spans="1:20">
      <c r="A69" s="4">
        <v>65</v>
      </c>
      <c r="B69" s="17" t="s">
        <v>62</v>
      </c>
      <c r="C69" s="66" t="s">
        <v>493</v>
      </c>
      <c r="D69" s="18" t="s">
        <v>25</v>
      </c>
      <c r="E69" s="19">
        <v>196</v>
      </c>
      <c r="F69" s="18"/>
      <c r="G69" s="19">
        <v>39</v>
      </c>
      <c r="H69" s="19">
        <v>27</v>
      </c>
      <c r="I69" s="61">
        <f t="shared" si="0"/>
        <v>66</v>
      </c>
      <c r="J69" s="72" t="s">
        <v>395</v>
      </c>
      <c r="K69" s="18" t="s">
        <v>231</v>
      </c>
      <c r="L69" s="18" t="s">
        <v>355</v>
      </c>
      <c r="M69" s="18">
        <v>9859469463</v>
      </c>
      <c r="N69" s="70" t="s">
        <v>251</v>
      </c>
      <c r="O69" s="68">
        <v>9864408185</v>
      </c>
      <c r="P69" s="24">
        <v>43737</v>
      </c>
      <c r="Q69" s="18" t="s">
        <v>116</v>
      </c>
      <c r="R69" s="18">
        <v>7</v>
      </c>
      <c r="S69" s="18" t="s">
        <v>90</v>
      </c>
      <c r="T69" s="18"/>
    </row>
    <row r="70" spans="1:20">
      <c r="A70" s="4">
        <v>66</v>
      </c>
      <c r="B70" s="17" t="s">
        <v>62</v>
      </c>
      <c r="C70" s="66" t="s">
        <v>494</v>
      </c>
      <c r="D70" s="18" t="s">
        <v>25</v>
      </c>
      <c r="E70" s="19">
        <v>203</v>
      </c>
      <c r="F70" s="18"/>
      <c r="G70" s="19">
        <v>32</v>
      </c>
      <c r="H70" s="19">
        <v>31</v>
      </c>
      <c r="I70" s="61">
        <f t="shared" ref="I70:I133" si="1">SUM(G70:H70)</f>
        <v>63</v>
      </c>
      <c r="J70" s="72" t="s">
        <v>572</v>
      </c>
      <c r="K70" s="18" t="s">
        <v>231</v>
      </c>
      <c r="L70" s="18" t="s">
        <v>357</v>
      </c>
      <c r="M70" s="18">
        <v>8751963255</v>
      </c>
      <c r="N70" s="70" t="s">
        <v>254</v>
      </c>
      <c r="O70" s="68">
        <v>9508328174</v>
      </c>
      <c r="P70" s="24">
        <v>43738</v>
      </c>
      <c r="Q70" s="18" t="s">
        <v>116</v>
      </c>
      <c r="R70" s="18">
        <v>7</v>
      </c>
      <c r="S70" s="18" t="s">
        <v>90</v>
      </c>
      <c r="T70" s="18"/>
    </row>
    <row r="71" spans="1:20">
      <c r="A71" s="4">
        <v>67</v>
      </c>
      <c r="B71" s="17" t="s">
        <v>62</v>
      </c>
      <c r="C71" s="66" t="s">
        <v>495</v>
      </c>
      <c r="D71" s="18" t="s">
        <v>23</v>
      </c>
      <c r="E71" s="65" t="s">
        <v>496</v>
      </c>
      <c r="F71" s="18" t="s">
        <v>114</v>
      </c>
      <c r="G71" s="19">
        <v>49</v>
      </c>
      <c r="H71" s="19">
        <v>68</v>
      </c>
      <c r="I71" s="61">
        <f t="shared" si="1"/>
        <v>117</v>
      </c>
      <c r="J71" s="72" t="s">
        <v>573</v>
      </c>
      <c r="K71" s="18" t="s">
        <v>231</v>
      </c>
      <c r="L71" s="18" t="s">
        <v>359</v>
      </c>
      <c r="M71" s="18">
        <v>9957545591</v>
      </c>
      <c r="N71" s="70" t="s">
        <v>258</v>
      </c>
      <c r="O71" s="68">
        <v>9613971229</v>
      </c>
      <c r="P71" s="24">
        <v>43738</v>
      </c>
      <c r="Q71" s="18" t="s">
        <v>116</v>
      </c>
      <c r="R71" s="18">
        <v>2</v>
      </c>
      <c r="S71" s="18" t="s">
        <v>90</v>
      </c>
      <c r="T71" s="18"/>
    </row>
    <row r="72" spans="1:20">
      <c r="A72" s="4">
        <v>68</v>
      </c>
      <c r="B72" s="17"/>
      <c r="C72" s="48"/>
      <c r="D72" s="48"/>
      <c r="E72" s="19"/>
      <c r="F72" s="48"/>
      <c r="G72" s="19"/>
      <c r="H72" s="19"/>
      <c r="I72" s="61">
        <f t="shared" si="1"/>
        <v>0</v>
      </c>
      <c r="J72" s="48"/>
      <c r="K72" s="48"/>
      <c r="L72" s="48"/>
      <c r="M72" s="48"/>
      <c r="N72" s="48"/>
      <c r="O72" s="48"/>
      <c r="P72" s="49"/>
      <c r="Q72" s="48"/>
      <c r="R72" s="48"/>
      <c r="S72" s="18"/>
      <c r="T72" s="18"/>
    </row>
    <row r="73" spans="1:20">
      <c r="A73" s="4">
        <v>69</v>
      </c>
      <c r="B73" s="17"/>
      <c r="C73" s="18"/>
      <c r="D73" s="18"/>
      <c r="E73" s="19"/>
      <c r="F73" s="18"/>
      <c r="G73" s="19"/>
      <c r="H73" s="19"/>
      <c r="I73" s="61">
        <f t="shared" si="1"/>
        <v>0</v>
      </c>
      <c r="J73" s="18"/>
      <c r="K73" s="18"/>
      <c r="L73" s="18"/>
      <c r="M73" s="18"/>
      <c r="N73" s="18"/>
      <c r="O73" s="18"/>
      <c r="P73" s="24"/>
      <c r="Q73" s="18"/>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18"/>
      <c r="D78" s="18"/>
      <c r="E78" s="19"/>
      <c r="F78" s="18"/>
      <c r="G78" s="19"/>
      <c r="H78" s="19"/>
      <c r="I78" s="61">
        <f t="shared" si="1"/>
        <v>0</v>
      </c>
      <c r="J78" s="18"/>
      <c r="K78" s="18"/>
      <c r="L78" s="18"/>
      <c r="M78" s="18"/>
      <c r="N78" s="18"/>
      <c r="O78" s="1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48"/>
      <c r="D98" s="48"/>
      <c r="E98" s="19"/>
      <c r="F98" s="48"/>
      <c r="G98" s="19"/>
      <c r="H98" s="19"/>
      <c r="I98" s="61">
        <f t="shared" si="1"/>
        <v>0</v>
      </c>
      <c r="J98" s="48"/>
      <c r="K98" s="48"/>
      <c r="L98" s="48"/>
      <c r="M98" s="48"/>
      <c r="N98" s="48"/>
      <c r="O98" s="4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66</v>
      </c>
      <c r="D165" s="21"/>
      <c r="E165" s="13"/>
      <c r="F165" s="21"/>
      <c r="G165" s="60">
        <f>SUM(G6:G164)</f>
        <v>2776</v>
      </c>
      <c r="H165" s="60">
        <f>SUM(H6:H164)</f>
        <v>2760</v>
      </c>
      <c r="I165" s="60">
        <f>SUM(I6:I164)</f>
        <v>5536</v>
      </c>
      <c r="J165" s="21"/>
      <c r="K165" s="21"/>
      <c r="L165" s="21"/>
      <c r="M165" s="21"/>
      <c r="N165" s="21"/>
      <c r="O165" s="21"/>
      <c r="P165" s="14"/>
      <c r="Q165" s="21"/>
      <c r="R165" s="21"/>
      <c r="S165" s="21"/>
      <c r="T165" s="12"/>
    </row>
    <row r="166" spans="1:20">
      <c r="A166" s="44" t="s">
        <v>62</v>
      </c>
      <c r="B166" s="10">
        <f>COUNTIF(B$5:B$164,"Team 1")</f>
        <v>34</v>
      </c>
      <c r="C166" s="44" t="s">
        <v>25</v>
      </c>
      <c r="D166" s="10">
        <f>COUNTIF(D6:D164,"Anganwadi")</f>
        <v>44</v>
      </c>
    </row>
    <row r="167" spans="1:20">
      <c r="A167" s="44" t="s">
        <v>63</v>
      </c>
      <c r="B167" s="10">
        <f>COUNTIF(B$6:B$164,"Team 2")</f>
        <v>33</v>
      </c>
      <c r="C167" s="44" t="s">
        <v>23</v>
      </c>
      <c r="D167" s="10">
        <f>COUNTIF(D6:D164,"School")</f>
        <v>22</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F2" sqref="F2:G2"/>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56" t="s">
        <v>71</v>
      </c>
      <c r="B1" s="156"/>
      <c r="C1" s="156"/>
      <c r="D1" s="156"/>
      <c r="E1" s="156"/>
      <c r="F1" s="157"/>
      <c r="G1" s="157"/>
      <c r="H1" s="157"/>
      <c r="I1" s="157"/>
      <c r="J1" s="157"/>
    </row>
    <row r="2" spans="1:11" ht="25.5">
      <c r="A2" s="158" t="s">
        <v>0</v>
      </c>
      <c r="B2" s="159"/>
      <c r="C2" s="160" t="str">
        <f>'Block at a Glance'!C2:D2</f>
        <v>ASSAM</v>
      </c>
      <c r="D2" s="161"/>
      <c r="E2" s="27" t="s">
        <v>1</v>
      </c>
      <c r="F2" s="162"/>
      <c r="G2" s="163"/>
      <c r="H2" s="28" t="s">
        <v>24</v>
      </c>
      <c r="I2" s="162"/>
      <c r="J2" s="163"/>
    </row>
    <row r="3" spans="1:11" ht="28.5" customHeight="1">
      <c r="A3" s="167" t="s">
        <v>66</v>
      </c>
      <c r="B3" s="167"/>
      <c r="C3" s="167"/>
      <c r="D3" s="167"/>
      <c r="E3" s="167"/>
      <c r="F3" s="167"/>
      <c r="G3" s="167"/>
      <c r="H3" s="167"/>
      <c r="I3" s="167"/>
      <c r="J3" s="167"/>
    </row>
    <row r="4" spans="1:11">
      <c r="A4" s="166" t="s">
        <v>27</v>
      </c>
      <c r="B4" s="165" t="s">
        <v>28</v>
      </c>
      <c r="C4" s="164" t="s">
        <v>29</v>
      </c>
      <c r="D4" s="164" t="s">
        <v>36</v>
      </c>
      <c r="E4" s="164"/>
      <c r="F4" s="164"/>
      <c r="G4" s="164" t="s">
        <v>30</v>
      </c>
      <c r="H4" s="164" t="s">
        <v>37</v>
      </c>
      <c r="I4" s="164"/>
      <c r="J4" s="164"/>
    </row>
    <row r="5" spans="1:11" ht="22.5" customHeight="1">
      <c r="A5" s="166"/>
      <c r="B5" s="165"/>
      <c r="C5" s="164"/>
      <c r="D5" s="29" t="s">
        <v>9</v>
      </c>
      <c r="E5" s="29" t="s">
        <v>10</v>
      </c>
      <c r="F5" s="29" t="s">
        <v>11</v>
      </c>
      <c r="G5" s="164"/>
      <c r="H5" s="29" t="s">
        <v>9</v>
      </c>
      <c r="I5" s="29" t="s">
        <v>10</v>
      </c>
      <c r="J5" s="29" t="s">
        <v>11</v>
      </c>
    </row>
    <row r="6" spans="1:11" ht="22.5" customHeight="1">
      <c r="A6" s="45">
        <v>1</v>
      </c>
      <c r="B6" s="62">
        <v>43556</v>
      </c>
      <c r="C6" s="31">
        <f>COUNTIFS('April-19'!D$5:D$164,"Anganwadi")</f>
        <v>58</v>
      </c>
      <c r="D6" s="32">
        <f>SUMIF('April-19'!$D$5:$D$164,"Anganwadi",'April-19'!$G$5:$G$164)</f>
        <v>1831</v>
      </c>
      <c r="E6" s="32">
        <f>SUMIF('April-19'!$D$5:$D$164,"Anganwadi",'April-19'!$H$5:$H$164)</f>
        <v>1679</v>
      </c>
      <c r="F6" s="32">
        <f>+D6+E6</f>
        <v>3510</v>
      </c>
      <c r="G6" s="31">
        <f>COUNTIF('April-19'!D5:D164,"School")</f>
        <v>17</v>
      </c>
      <c r="H6" s="32">
        <f>SUMIF('April-19'!$D$5:$D$164,"School",'April-19'!$G$5:$G$164)</f>
        <v>886</v>
      </c>
      <c r="I6" s="32">
        <f>SUMIF('April-19'!$D$5:$D$164,"School",'April-19'!$H$5:$H$164)</f>
        <v>965</v>
      </c>
      <c r="J6" s="32">
        <f>+H6+I6</f>
        <v>1851</v>
      </c>
      <c r="K6" s="33"/>
    </row>
    <row r="7" spans="1:11" ht="22.5" customHeight="1">
      <c r="A7" s="30">
        <v>2</v>
      </c>
      <c r="B7" s="63">
        <v>43601</v>
      </c>
      <c r="C7" s="31">
        <f>COUNTIF('May-19'!D5:D164,"Anganwadi")</f>
        <v>48</v>
      </c>
      <c r="D7" s="32">
        <f>SUMIF('May-19'!$D$5:$D$164,"Anganwadi",'May-19'!$G$5:$G$164)</f>
        <v>1470</v>
      </c>
      <c r="E7" s="32">
        <f>SUMIF('May-19'!$D$5:$D$164,"Anganwadi",'May-19'!$H$5:$H$164)</f>
        <v>1336</v>
      </c>
      <c r="F7" s="32">
        <f t="shared" ref="F7:F11" si="0">+D7+E7</f>
        <v>2806</v>
      </c>
      <c r="G7" s="31">
        <f>COUNTIF('May-19'!D5:D164,"School")</f>
        <v>26</v>
      </c>
      <c r="H7" s="32">
        <f>SUMIF('May-19'!$D$5:$D$164,"School",'May-19'!$G$5:$G$164)</f>
        <v>1401</v>
      </c>
      <c r="I7" s="32">
        <f>SUMIF('May-19'!$D$5:$D$164,"School",'May-19'!$H$5:$H$164)</f>
        <v>1386</v>
      </c>
      <c r="J7" s="32">
        <f t="shared" ref="J7:J11" si="1">+H7+I7</f>
        <v>2787</v>
      </c>
    </row>
    <row r="8" spans="1:11" ht="22.5" customHeight="1">
      <c r="A8" s="30">
        <v>3</v>
      </c>
      <c r="B8" s="63">
        <v>43632</v>
      </c>
      <c r="C8" s="31">
        <f>COUNTIF('Jun-19'!D5:D164,"Anganwadi")</f>
        <v>53</v>
      </c>
      <c r="D8" s="32">
        <f>SUMIF('Jun-19'!$D$5:$D$164,"Anganwadi",'Jun-19'!$G$5:$G$164)</f>
        <v>1817</v>
      </c>
      <c r="E8" s="32">
        <f>SUMIF('Jun-19'!$D$5:$D$164,"Anganwadi",'Jun-19'!$H$5:$H$164)</f>
        <v>1617</v>
      </c>
      <c r="F8" s="32">
        <f t="shared" si="0"/>
        <v>3434</v>
      </c>
      <c r="G8" s="31">
        <f>COUNTIF('Jun-19'!D5:D164,"School")</f>
        <v>23</v>
      </c>
      <c r="H8" s="32">
        <f>SUMIF('Jun-19'!$D$5:$D$164,"School",'Jun-19'!$G$5:$G$164)</f>
        <v>1588</v>
      </c>
      <c r="I8" s="32">
        <f>SUMIF('Jun-19'!$D$5:$D$164,"School",'Jun-19'!$H$5:$H$164)</f>
        <v>1607</v>
      </c>
      <c r="J8" s="32">
        <f t="shared" si="1"/>
        <v>3195</v>
      </c>
    </row>
    <row r="9" spans="1:11" ht="22.5" customHeight="1">
      <c r="A9" s="30">
        <v>4</v>
      </c>
      <c r="B9" s="63">
        <v>43662</v>
      </c>
      <c r="C9" s="31">
        <f>COUNTIF('Jul-19'!D5:D164,"Anganwadi")</f>
        <v>75</v>
      </c>
      <c r="D9" s="32">
        <f>SUMIF('Jul-19'!$D$5:$D$164,"Anganwadi",'Jul-19'!$G$5:$G$164)</f>
        <v>2514</v>
      </c>
      <c r="E9" s="32">
        <f>SUMIF('Jul-19'!$D$5:$D$164,"Anganwadi",'Jul-19'!$H$5:$H$164)</f>
        <v>2320</v>
      </c>
      <c r="F9" s="32">
        <f t="shared" si="0"/>
        <v>4834</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46</v>
      </c>
      <c r="D10" s="32">
        <f>SUMIF('Aug-19'!$D$5:$D$164,"Anganwadi",'Aug-19'!$G$5:$G$164)</f>
        <v>1575</v>
      </c>
      <c r="E10" s="32">
        <f>SUMIF('Aug-19'!$D$5:$D$164,"Anganwadi",'Aug-19'!$H$5:$H$164)</f>
        <v>1537</v>
      </c>
      <c r="F10" s="32">
        <f t="shared" si="0"/>
        <v>3112</v>
      </c>
      <c r="G10" s="31">
        <f>COUNTIF('Aug-19'!D5:D164,"School")</f>
        <v>26</v>
      </c>
      <c r="H10" s="32">
        <f>SUMIF('Aug-19'!$D$5:$D$164,"School",'Aug-19'!$G$5:$G$164)</f>
        <v>1470</v>
      </c>
      <c r="I10" s="32">
        <f>SUMIF('Aug-19'!$D$5:$D$164,"School",'Aug-19'!$H$5:$H$164)</f>
        <v>1387</v>
      </c>
      <c r="J10" s="32">
        <f t="shared" si="1"/>
        <v>2857</v>
      </c>
    </row>
    <row r="11" spans="1:11" ht="22.5" customHeight="1">
      <c r="A11" s="30">
        <v>6</v>
      </c>
      <c r="B11" s="63">
        <v>43724</v>
      </c>
      <c r="C11" s="31">
        <f>COUNTIF('Sep-19'!D6:D164,"Anganwadi")</f>
        <v>44</v>
      </c>
      <c r="D11" s="32">
        <f>SUMIF('Sep-19'!$D$6:$D$164,"Anganwadi",'Sep-19'!$G$6:$G$164)</f>
        <v>1473</v>
      </c>
      <c r="E11" s="32">
        <f>SUMIF('Sep-19'!$D$6:$D$164,"Anganwadi",'Sep-19'!$H$6:$H$164)</f>
        <v>1367</v>
      </c>
      <c r="F11" s="32">
        <f t="shared" si="0"/>
        <v>2840</v>
      </c>
      <c r="G11" s="31">
        <f>COUNTIF('Sep-19'!D6:D164,"School")</f>
        <v>22</v>
      </c>
      <c r="H11" s="32">
        <f>SUMIF('Sep-19'!$D$6:$D$164,"School",'Sep-19'!$G$6:$G$164)</f>
        <v>1303</v>
      </c>
      <c r="I11" s="32">
        <f>SUMIF('Sep-19'!$D$6:$D$164,"School",'Sep-19'!$H$6:$H$164)</f>
        <v>1393</v>
      </c>
      <c r="J11" s="32">
        <f t="shared" si="1"/>
        <v>2696</v>
      </c>
    </row>
    <row r="12" spans="1:11" ht="19.5" customHeight="1">
      <c r="A12" s="155" t="s">
        <v>38</v>
      </c>
      <c r="B12" s="155"/>
      <c r="C12" s="34">
        <f>SUM(C6:C11)</f>
        <v>324</v>
      </c>
      <c r="D12" s="34">
        <f t="shared" ref="D12:J12" si="2">SUM(D6:D11)</f>
        <v>10680</v>
      </c>
      <c r="E12" s="34">
        <f t="shared" si="2"/>
        <v>9856</v>
      </c>
      <c r="F12" s="34">
        <f t="shared" si="2"/>
        <v>20536</v>
      </c>
      <c r="G12" s="34">
        <f t="shared" si="2"/>
        <v>114</v>
      </c>
      <c r="H12" s="34">
        <f t="shared" si="2"/>
        <v>6648</v>
      </c>
      <c r="I12" s="34">
        <f t="shared" si="2"/>
        <v>6738</v>
      </c>
      <c r="J12" s="34">
        <f t="shared" si="2"/>
        <v>13386</v>
      </c>
    </row>
    <row r="14" spans="1:11">
      <c r="A14" s="171" t="s">
        <v>67</v>
      </c>
      <c r="B14" s="171"/>
      <c r="C14" s="171"/>
      <c r="D14" s="171"/>
      <c r="E14" s="171"/>
      <c r="F14" s="171"/>
    </row>
    <row r="15" spans="1:11" ht="82.5">
      <c r="A15" s="43" t="s">
        <v>27</v>
      </c>
      <c r="B15" s="42" t="s">
        <v>28</v>
      </c>
      <c r="C15" s="46" t="s">
        <v>64</v>
      </c>
      <c r="D15" s="41" t="s">
        <v>29</v>
      </c>
      <c r="E15" s="41" t="s">
        <v>30</v>
      </c>
      <c r="F15" s="41" t="s">
        <v>65</v>
      </c>
    </row>
    <row r="16" spans="1:11">
      <c r="A16" s="174">
        <v>1</v>
      </c>
      <c r="B16" s="172">
        <v>43571</v>
      </c>
      <c r="C16" s="47" t="s">
        <v>62</v>
      </c>
      <c r="D16" s="31">
        <f>COUNTIFS('April-19'!B$5:B$164,"Team 1",'April-19'!D$5:D$164,"Anganwadi")</f>
        <v>30</v>
      </c>
      <c r="E16" s="31">
        <f>COUNTIFS('April-19'!B$5:B$164,"Team 1",'April-19'!D$5:D$164,"School")</f>
        <v>7</v>
      </c>
      <c r="F16" s="32">
        <f>SUMIF('April-19'!$B$5:$B$164,"Team 1",'April-19'!$I$5:$I$164)</f>
        <v>2586</v>
      </c>
    </row>
    <row r="17" spans="1:6">
      <c r="A17" s="175"/>
      <c r="B17" s="173"/>
      <c r="C17" s="47" t="s">
        <v>63</v>
      </c>
      <c r="D17" s="31">
        <f>COUNTIFS('April-19'!B$5:B$164,"Team 2",'April-19'!D$5:D$164,"Anganwadi")</f>
        <v>28</v>
      </c>
      <c r="E17" s="31">
        <f>COUNTIFS('April-19'!B$5:B$164,"Team 2",'April-19'!D$5:D$164,"School")</f>
        <v>10</v>
      </c>
      <c r="F17" s="32">
        <f>SUMIF('April-19'!$B$5:$B$164,"Team 2",'April-19'!$I$5:$I$164)</f>
        <v>2775</v>
      </c>
    </row>
    <row r="18" spans="1:6">
      <c r="A18" s="174">
        <v>2</v>
      </c>
      <c r="B18" s="172">
        <v>43601</v>
      </c>
      <c r="C18" s="47" t="s">
        <v>62</v>
      </c>
      <c r="D18" s="31">
        <f>COUNTIFS('May-19'!B$5:B$164,"Team 1",'May-19'!D$5:D$164,"Anganwadi")</f>
        <v>24</v>
      </c>
      <c r="E18" s="31">
        <f>COUNTIFS('May-19'!B$5:B$164,"Team 1",'May-19'!D$5:D$164,"School")</f>
        <v>13</v>
      </c>
      <c r="F18" s="32">
        <f>SUMIF('May-19'!$B$5:$B$164,"Team 1",'May-19'!$I$5:$I$164)</f>
        <v>2844</v>
      </c>
    </row>
    <row r="19" spans="1:6">
      <c r="A19" s="175"/>
      <c r="B19" s="173"/>
      <c r="C19" s="47" t="s">
        <v>63</v>
      </c>
      <c r="D19" s="31">
        <f>COUNTIFS('May-19'!B$5:B$164,"Team 2",'May-19'!D$5:D$164,"Anganwadi")</f>
        <v>24</v>
      </c>
      <c r="E19" s="31">
        <f>COUNTIFS('May-19'!B$5:B$164,"Team 2",'May-19'!D$5:D$164,"School")</f>
        <v>13</v>
      </c>
      <c r="F19" s="32">
        <f>SUMIF('May-19'!$B$5:$B$164,"Team 2",'May-19'!$I$5:$I$164)</f>
        <v>2749</v>
      </c>
    </row>
    <row r="20" spans="1:6">
      <c r="A20" s="174">
        <v>3</v>
      </c>
      <c r="B20" s="172">
        <v>43632</v>
      </c>
      <c r="C20" s="47" t="s">
        <v>62</v>
      </c>
      <c r="D20" s="31">
        <f>COUNTIFS('Jun-19'!B$5:B$164,"Team 1",'Jun-19'!D$5:D$164,"Anganwadi")</f>
        <v>25</v>
      </c>
      <c r="E20" s="31">
        <f>COUNTIFS('Jun-19'!B$5:B$164,"Team 1",'Jun-19'!D$5:D$164,"School")</f>
        <v>13</v>
      </c>
      <c r="F20" s="32">
        <f>SUMIF('Jun-19'!$B$5:$B$164,"Team 1",'Jun-19'!$I$5:$I$164)</f>
        <v>3515</v>
      </c>
    </row>
    <row r="21" spans="1:6">
      <c r="A21" s="175"/>
      <c r="B21" s="173"/>
      <c r="C21" s="47" t="s">
        <v>63</v>
      </c>
      <c r="D21" s="31">
        <f>COUNTIFS('Jun-19'!B$5:B$164,"Team 2",'Jun-19'!D$5:D$164,"Anganwadi")</f>
        <v>28</v>
      </c>
      <c r="E21" s="31">
        <f>COUNTIFS('Jun-19'!B$5:B$164,"Team 2",'Jun-19'!D$5:D$164,"School")</f>
        <v>10</v>
      </c>
      <c r="F21" s="32">
        <f>SUMIF('Jun-19'!$B$5:$B$164,"Team 2",'Jun-19'!$I$5:$I$164)</f>
        <v>3114</v>
      </c>
    </row>
    <row r="22" spans="1:6">
      <c r="A22" s="174">
        <v>4</v>
      </c>
      <c r="B22" s="172">
        <v>43662</v>
      </c>
      <c r="C22" s="47" t="s">
        <v>62</v>
      </c>
      <c r="D22" s="31">
        <f>COUNTIFS('Jul-19'!B$5:B$164,"Team 1",'Jul-19'!D$5:D$164,"Anganwadi")</f>
        <v>38</v>
      </c>
      <c r="E22" s="31">
        <f>COUNTIFS('Jul-19'!B$5:B$164,"Team 1",'Jul-19'!D$5:D$164,"School")</f>
        <v>0</v>
      </c>
      <c r="F22" s="32">
        <f>SUMIF('Jul-19'!$B$5:$B$164,"Team 1",'Jul-19'!$I$5:$I$164)</f>
        <v>2393</v>
      </c>
    </row>
    <row r="23" spans="1:6">
      <c r="A23" s="175"/>
      <c r="B23" s="173"/>
      <c r="C23" s="47" t="s">
        <v>63</v>
      </c>
      <c r="D23" s="31">
        <f>COUNTIFS('Jul-19'!B$5:B$164,"Team 2",'Jul-19'!D$5:D$164,"Anganwadi")</f>
        <v>37</v>
      </c>
      <c r="E23" s="31">
        <f>COUNTIFS('Jul-19'!B$5:B$164,"Team 2",'Jul-19'!D$5:D$164,"School")</f>
        <v>0</v>
      </c>
      <c r="F23" s="32">
        <f>SUMIF('Jul-19'!$B$5:$B$164,"Team 2",'Jul-19'!$I$5:$I$164)</f>
        <v>2441</v>
      </c>
    </row>
    <row r="24" spans="1:6">
      <c r="A24" s="174">
        <v>5</v>
      </c>
      <c r="B24" s="172">
        <v>43693</v>
      </c>
      <c r="C24" s="47" t="s">
        <v>62</v>
      </c>
      <c r="D24" s="31">
        <f>COUNTIFS('Aug-19'!B$5:B$164,"Team 1",'Aug-19'!D$5:D$164,"Anganwadi")</f>
        <v>24</v>
      </c>
      <c r="E24" s="31">
        <f>COUNTIFS('Aug-19'!B$5:B$164,"Team 1",'Aug-19'!D$5:D$164,"School")</f>
        <v>12</v>
      </c>
      <c r="F24" s="32">
        <f>SUMIF('Aug-19'!$B$5:$B$164,"Team 1",'Aug-19'!$I$5:$I$164)</f>
        <v>3047</v>
      </c>
    </row>
    <row r="25" spans="1:6">
      <c r="A25" s="175"/>
      <c r="B25" s="173"/>
      <c r="C25" s="47" t="s">
        <v>63</v>
      </c>
      <c r="D25" s="31">
        <f>COUNTIFS('Aug-19'!B$5:B$164,"Team 2",'Aug-19'!D$5:D$164,"Anganwadi")</f>
        <v>22</v>
      </c>
      <c r="E25" s="31">
        <f>COUNTIFS('Aug-19'!B$5:B$164,"Team 2",'Aug-19'!D$5:D$164,"School")</f>
        <v>14</v>
      </c>
      <c r="F25" s="32">
        <f>SUMIF('Aug-19'!$B$5:$B$164,"Team 2",'Aug-19'!$I$5:$I$164)</f>
        <v>2922</v>
      </c>
    </row>
    <row r="26" spans="1:6">
      <c r="A26" s="174">
        <v>6</v>
      </c>
      <c r="B26" s="172">
        <v>43724</v>
      </c>
      <c r="C26" s="47" t="s">
        <v>62</v>
      </c>
      <c r="D26" s="31">
        <f>COUNTIFS('Sep-19'!B$5:B$164,"Team 1",'Sep-19'!D$5:D$164,"Anganwadi")</f>
        <v>22</v>
      </c>
      <c r="E26" s="31">
        <f>COUNTIFS('Sep-19'!B$5:B$164,"Team 1",'Sep-19'!D$5:D$164,"School")</f>
        <v>12</v>
      </c>
      <c r="F26" s="32">
        <f>SUMIF('Sep-19'!$B$5:$B$164,"Team 1",'Sep-19'!$I$5:$I$164)</f>
        <v>2889</v>
      </c>
    </row>
    <row r="27" spans="1:6">
      <c r="A27" s="175"/>
      <c r="B27" s="173"/>
      <c r="C27" s="47" t="s">
        <v>63</v>
      </c>
      <c r="D27" s="31">
        <f>COUNTIFS('Sep-19'!B$5:B$164,"Team 2",'Sep-19'!D$5:D$164,"Anganwadi")</f>
        <v>22</v>
      </c>
      <c r="E27" s="31">
        <f>COUNTIFS('Sep-19'!B$5:B$164,"Team 2",'Sep-19'!D$5:D$164,"School")</f>
        <v>11</v>
      </c>
      <c r="F27" s="32">
        <f>SUMIF('Sep-19'!$B$5:$B$164,"Team 2",'Sep-19'!$I$5:$I$164)</f>
        <v>2762</v>
      </c>
    </row>
    <row r="28" spans="1:6">
      <c r="A28" s="168" t="s">
        <v>38</v>
      </c>
      <c r="B28" s="169"/>
      <c r="C28" s="170"/>
      <c r="D28" s="40">
        <f>SUM(D16:D27)</f>
        <v>324</v>
      </c>
      <c r="E28" s="40">
        <f>SUM(E16:E27)</f>
        <v>115</v>
      </c>
      <c r="F28" s="40">
        <f>SUM(F16:F27)</f>
        <v>34037</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Jul-19</vt:lpstr>
      <vt:lpstr>Jun-19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2019-04-09T23:15:27Z</dcterms:modified>
</cp:coreProperties>
</file>