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I86" i="5"/>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E27" i="11" l="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87" i="5"/>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<sst xmlns="http://schemas.openxmlformats.org/spreadsheetml/2006/main" count="4644" uniqueCount="600">
  <si>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</si>
  <si>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</si>
  <si>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</si>
  <si>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</si>
  <si>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</si>
  <si>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</si>
  <si>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</si>
  <si>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</si>
  <si>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</si>
  <si>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</si>
  <si>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</si>
  <si>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</si>
  <si>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</si>
  <si>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</si>
  <si>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</si>
  <si>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</si>
  <si>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</si>
  <si>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</si>
  <si>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</si>
  <si>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</si>
  <si>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</si>
  <si>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</si>
  <si>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</si>
  <si>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</si>
  <si>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</si>
  <si>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</si>
  <si>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</si>
  <si>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</si>
  <si>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</si>
  <si>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</si>
  <si>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</si>
  <si>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</si>
  <si>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</si>
  <si>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</si>
  <si>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</si>
  <si>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</si>
  <si>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</si>
  <si>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</si>
  <si>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</si>
  <si>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</si>
  <si>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</si>
  <si>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</si>
  <si>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</si>
  <si>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</si>
  <si>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</si>
  <si>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</si>
  <si>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</si>
  <si>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</si>
  <si>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</si>
  <si>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</si>
  <si>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</si>
  <si>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</si>
  <si>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</si>
  <si>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</si>
  <si>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</si>
  <si>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</si>
  <si>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</si>
  <si>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</si>
  <si>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</si>
  <si>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</si>
  <si>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</si>
  <si>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</si>
  <si>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</si>
  <si>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</si>
  <si>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</si>
  <si>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</si>
  <si>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</si>
  <si>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</si>
  <si>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</si>
  <si>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</si>
  <si>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</si>
  <si>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</si>
  <si>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Baksa</t>
  </si>
  <si>
    <t>MO(Homio)</t>
  </si>
  <si>
    <t>MO(AYUSH)</t>
  </si>
  <si>
    <t>Pharmacist</t>
  </si>
  <si>
    <t>ANM</t>
  </si>
  <si>
    <t>LP</t>
  </si>
  <si>
    <t>HIGH</t>
  </si>
  <si>
    <t>HS</t>
  </si>
  <si>
    <t>QAIUM UDDIN</t>
  </si>
  <si>
    <t>DR MANOJN SARMA</t>
  </si>
  <si>
    <t>DR PARESH SARMA</t>
  </si>
  <si>
    <t>RITUMANI MAHANTA KALITA</t>
  </si>
  <si>
    <t>DR DEBENDRA BHUSAN SARMA</t>
  </si>
  <si>
    <t>DR SHANTANU KR SAWRA</t>
  </si>
  <si>
    <t>RANADEEP TALUKDAR</t>
  </si>
  <si>
    <t>PURNIMA DAS</t>
  </si>
  <si>
    <t>MUSHALPUR</t>
  </si>
  <si>
    <t>ANJALI CHOUDHARY</t>
  </si>
  <si>
    <t>BARLANGFA MUSAHARY</t>
  </si>
  <si>
    <t>PASCHIM SIMILABARI LPS</t>
  </si>
  <si>
    <t>NABASTI</t>
  </si>
  <si>
    <t>LAKSHI PRABHA PATHAK</t>
  </si>
  <si>
    <t>CHAMPA BRAHMA</t>
  </si>
  <si>
    <t>NO2. SIMLABARI LPS</t>
  </si>
  <si>
    <t>PUB RAMPUR</t>
  </si>
  <si>
    <t>RAMPUR</t>
  </si>
  <si>
    <t>SWAPNA DEVI</t>
  </si>
  <si>
    <t>PARBATI RAMCHIARY</t>
  </si>
  <si>
    <t>NATHKUCHI</t>
  </si>
  <si>
    <t>ULUBARI</t>
  </si>
  <si>
    <t>SANTAPARA</t>
  </si>
  <si>
    <t>NABASTI MVS</t>
  </si>
  <si>
    <t>UP</t>
  </si>
  <si>
    <t>NAYA BASTI HIGH SCHOOL</t>
  </si>
  <si>
    <t>NAWSALI</t>
  </si>
  <si>
    <t>ULUBARI SUPA</t>
  </si>
  <si>
    <t>KUMER SUPA</t>
  </si>
  <si>
    <t>SIMALABARI MES</t>
  </si>
  <si>
    <t>BARIMAKHA LPS</t>
  </si>
  <si>
    <t>SANTIPUR LPS</t>
  </si>
  <si>
    <t>MADHYA SIMALABARI LPS</t>
  </si>
  <si>
    <t>BITHORAI LPS</t>
  </si>
  <si>
    <t>KAREMURA</t>
  </si>
  <si>
    <t>GOLDINGPARA</t>
  </si>
  <si>
    <t>UTTARA BORO</t>
  </si>
  <si>
    <t>ANJIMA BASUMATARY</t>
  </si>
  <si>
    <t>UTTARSUPA KAREMURA</t>
  </si>
  <si>
    <t>CHAUDHARITUP</t>
  </si>
  <si>
    <t>BHALUKDONGA</t>
  </si>
  <si>
    <t>BAGARI BARI LPS</t>
  </si>
  <si>
    <t>JOPADONG</t>
  </si>
  <si>
    <t>BINDU BORO</t>
  </si>
  <si>
    <t>MAITHABARI LPS</t>
  </si>
  <si>
    <t>INDIRA GANDHI BODO MES</t>
  </si>
  <si>
    <t>NALBARI</t>
  </si>
  <si>
    <t>UZAN NALBARI</t>
  </si>
  <si>
    <t>DAKSHIN GOLDINGPARA</t>
  </si>
  <si>
    <t>PACHIM GOLDINGPARA</t>
  </si>
  <si>
    <t>JOPADONG HIGH SCHOOL</t>
  </si>
  <si>
    <t>JOPADANG SANTIPUR LPS</t>
  </si>
  <si>
    <t>DOHLAPARA BENCHIMARI LPS</t>
  </si>
  <si>
    <t>BENNABARI</t>
  </si>
  <si>
    <t>BADULIPARA</t>
  </si>
  <si>
    <t>PAMUA PATHAR</t>
  </si>
  <si>
    <t>PASCHIM JOPADONG LPS</t>
  </si>
  <si>
    <t>HEDAYATPUR LPS</t>
  </si>
  <si>
    <t>BISHARPUR ADIBASHI LPS</t>
  </si>
  <si>
    <t>HATIRTARI</t>
  </si>
  <si>
    <t>3 NO HATIRTARI</t>
  </si>
  <si>
    <t>PACHIM HATIRTARI</t>
  </si>
  <si>
    <t>SONAPUR</t>
  </si>
  <si>
    <t>PURANA MUSHALPUR</t>
  </si>
  <si>
    <t>JOPADONG BAPUJI LPS</t>
  </si>
  <si>
    <t>JAPADONG MILAN MES</t>
  </si>
  <si>
    <t>BHABANIPUR LPS</t>
  </si>
  <si>
    <t>NATUN SRIPUR</t>
  </si>
  <si>
    <t>KORKABARI ADIPUR</t>
  </si>
  <si>
    <t>GARAMDEW</t>
  </si>
  <si>
    <t>ANJU MUSAHARY</t>
  </si>
  <si>
    <t>URMILA BASUMATARY</t>
  </si>
  <si>
    <t>GARAMDEW PUB SUPA</t>
  </si>
  <si>
    <t>SUBANKHATA MILAN LPS</t>
  </si>
  <si>
    <t>JOPADONG BENCHIMARI LPS</t>
  </si>
  <si>
    <t>DAKHIN MAITHABARI LPS</t>
  </si>
  <si>
    <t>SUBANPUR LPS</t>
  </si>
  <si>
    <t>BHEHBARI</t>
  </si>
  <si>
    <t>LAPHAKUCHI</t>
  </si>
  <si>
    <t>LAPHAKUCHI MAJAR SUPA</t>
  </si>
  <si>
    <t>JOPADONG CHARI CHUK LPS</t>
  </si>
  <si>
    <t>AMINGAON LPS</t>
  </si>
  <si>
    <t>NO2 BENCHIMARI LPS</t>
  </si>
  <si>
    <t>KHWDWMGURI LPS</t>
  </si>
  <si>
    <t>CHANBARI KHUTI</t>
  </si>
  <si>
    <t>HALADOLA KHAIRABARI</t>
  </si>
  <si>
    <t>PACHIM BARIMAKHA</t>
  </si>
  <si>
    <t>SRI PANCHAMI MES</t>
  </si>
  <si>
    <t>BHUTANKHUTI</t>
  </si>
  <si>
    <t>JAMALA KHATUN</t>
  </si>
  <si>
    <t>USHA BISTA</t>
  </si>
  <si>
    <t>ARNIBIL LPS</t>
  </si>
  <si>
    <t>ARAMPUR LPS</t>
  </si>
  <si>
    <t>AMBARI</t>
  </si>
  <si>
    <t>AMBARI MUSHALPUR</t>
  </si>
  <si>
    <t>GERUA RESERVE</t>
  </si>
  <si>
    <t>THALKUCHI</t>
  </si>
  <si>
    <t>DIPIKA DAS</t>
  </si>
  <si>
    <t>GITA BRAHMA</t>
  </si>
  <si>
    <t>GERUA AGRA</t>
  </si>
  <si>
    <t>MILAN MES C BLOCK</t>
  </si>
  <si>
    <t>BHABANIPUR</t>
  </si>
  <si>
    <t>NIRUPAMA LAHKAR</t>
  </si>
  <si>
    <t>NILIMA NATH</t>
  </si>
  <si>
    <t>ANANDAPUR C BLOCK LPS</t>
  </si>
  <si>
    <t>BOLERO</t>
  </si>
  <si>
    <t>DADHIGAON LPS</t>
  </si>
  <si>
    <t>ALLIA RESERVE</t>
  </si>
  <si>
    <t>DIGHALDONGA</t>
  </si>
  <si>
    <t>BISHNUPUR</t>
  </si>
  <si>
    <t>HEREMJHAR</t>
  </si>
  <si>
    <t>PAKHAMARA LPS</t>
  </si>
  <si>
    <t>ALARI LPS</t>
  </si>
  <si>
    <t>MATIPUR MILAN LPS</t>
  </si>
  <si>
    <t>N.B.NEWAR LPS</t>
  </si>
  <si>
    <t>KHAMARIGAON LPS</t>
  </si>
  <si>
    <t>BARIMAKHA</t>
  </si>
  <si>
    <t>DAKHIN SUPA</t>
  </si>
  <si>
    <t>DAKHIN GOROIMARI SUPA</t>
  </si>
  <si>
    <t>DIGHALDONGA MEDHISUPA</t>
  </si>
  <si>
    <t>LOKPALA</t>
  </si>
  <si>
    <t>NO 1 LOKPALA</t>
  </si>
  <si>
    <t>DOOMNII 33 NO LINE LPS</t>
  </si>
  <si>
    <t>ULUBARI SANKARDEV MES</t>
  </si>
  <si>
    <t>ULUBARI SANKARDEV HIGH SCHOOL</t>
  </si>
  <si>
    <t>B C BAZAR</t>
  </si>
  <si>
    <t>BHOBANIPUR B BLOCK SINAGI SUPA</t>
  </si>
  <si>
    <t>B BLOCK MUSHLIM SUPA</t>
  </si>
  <si>
    <t>DAKHIN DIRINGAPUR</t>
  </si>
  <si>
    <t>DIRINGAPUR NAYABASTI</t>
  </si>
  <si>
    <t>JNYAN BIKASH MES</t>
  </si>
  <si>
    <t>RAIPUR LPS</t>
  </si>
  <si>
    <t>GAON RAJTHAN LPS</t>
  </si>
  <si>
    <t>KRISHNAGURU BIDYAJYOTI LPS</t>
  </si>
  <si>
    <t>KRISHNAGURU BIDAYAJYOTI ME</t>
  </si>
  <si>
    <t>BRAHMAPUR C BLOCK</t>
  </si>
  <si>
    <t>C BLOCK</t>
  </si>
  <si>
    <t>BHABANIPUR CHANDRAPUR B BLOCK SUPA</t>
  </si>
  <si>
    <t>ANANDAPUR C BLOCK</t>
  </si>
  <si>
    <t>THAMNA GIRLS MES</t>
  </si>
  <si>
    <t>NO.388 THAMNA LPS</t>
  </si>
  <si>
    <t>MANDAL SUPA LPS</t>
  </si>
  <si>
    <t>HARIPUR BLOCK</t>
  </si>
  <si>
    <t xml:space="preserve">MUKTIPUR </t>
  </si>
  <si>
    <t>B BLOCK PUB SUPA</t>
  </si>
  <si>
    <t>MANIKPUR MADULIBARI</t>
  </si>
  <si>
    <t>PACHIM DIRINGAPUR</t>
  </si>
  <si>
    <t>THAMNA GIRLS HIGH SCHOOL</t>
  </si>
  <si>
    <t>PRANESWAR LPS</t>
  </si>
  <si>
    <t>NATUN SADERI LPS</t>
  </si>
  <si>
    <t>B BLOCK MAZAR SUPA</t>
  </si>
  <si>
    <t>BHABANIPUR B BLOCK PACHIM SUPA</t>
  </si>
  <si>
    <t>BOGORIBARI B BLOCK</t>
  </si>
  <si>
    <t>ULUBARI MANIKPUR</t>
  </si>
  <si>
    <t>NO. 786 ULUBARI LPS</t>
  </si>
  <si>
    <t>DAKSHIN ULUBARI LPS</t>
  </si>
  <si>
    <t>NAOSHALI ANUSUCHITA MES</t>
  </si>
  <si>
    <t>UTTAR KAMRUP MEM</t>
  </si>
  <si>
    <t>NAOSHALI LPS</t>
  </si>
  <si>
    <t>PASCHIM NAOSALI LPS</t>
  </si>
  <si>
    <t xml:space="preserve">AHOPA NADIRPAR </t>
  </si>
  <si>
    <t>AHOPA DANGPAR</t>
  </si>
  <si>
    <t>AHOPA SANKAR MANDIR</t>
  </si>
  <si>
    <t>SONAPUR 1</t>
  </si>
  <si>
    <t>SONAPUR 2</t>
  </si>
  <si>
    <t>THAMNA BINAPANI HIGH SCHOOL</t>
  </si>
  <si>
    <t>LAKHMI HIGH SCHOOL</t>
  </si>
  <si>
    <t>PALASHGURI 1</t>
  </si>
  <si>
    <t>PALASHGURI 2</t>
  </si>
  <si>
    <t>BANGABARI PUB</t>
  </si>
  <si>
    <t>BANGABARI PACHIM</t>
  </si>
  <si>
    <t>SANKARDEV JOGDALA LPS</t>
  </si>
  <si>
    <t>LAKHIMI MES</t>
  </si>
  <si>
    <t>THAMNA ANCHALIK COLLEGE</t>
  </si>
  <si>
    <t>BAN AHOPA</t>
  </si>
  <si>
    <t>NAHARBARI</t>
  </si>
  <si>
    <t>1 NO SONAPUR BARO SUBA</t>
  </si>
  <si>
    <t>PACHIM ATHIABARI</t>
  </si>
  <si>
    <t>PUB ATHIABARY</t>
  </si>
  <si>
    <t>DHULIRGURI LPS</t>
  </si>
  <si>
    <t>NO. 472 JOGDOLA LPS</t>
  </si>
  <si>
    <t>ADLA BAGANPARA MILON LPS</t>
  </si>
  <si>
    <t>NO3 ADLA LPS</t>
  </si>
  <si>
    <t>CHUTIAPARA</t>
  </si>
  <si>
    <t>NO4 ADLA LPS</t>
  </si>
  <si>
    <t>1 NO. ADLA LPS</t>
  </si>
  <si>
    <t>NO2 ADLA LPS</t>
  </si>
  <si>
    <t>DALUAPARA</t>
  </si>
  <si>
    <t>LINDA LPS</t>
  </si>
  <si>
    <t>ADLA BHELUA BASTI LPS</t>
  </si>
  <si>
    <t>BAGANPARA</t>
  </si>
  <si>
    <t>DIHIRA</t>
  </si>
  <si>
    <t>KHACHIBARI BALISHIYA LPS</t>
  </si>
  <si>
    <t>DR. B.R AMBEDKAR MES</t>
  </si>
  <si>
    <t>PAKHAMARA</t>
  </si>
  <si>
    <t>BASANTI BARMAN</t>
  </si>
  <si>
    <t>BARBARI</t>
  </si>
  <si>
    <t>DUMNI</t>
  </si>
  <si>
    <t>SADHANI URANG</t>
  </si>
  <si>
    <t>THAMNA</t>
  </si>
  <si>
    <t>ANIMA BARMAN</t>
  </si>
  <si>
    <t>USHARANI RAVA</t>
  </si>
  <si>
    <t>MONIKA SWARGIARY</t>
  </si>
  <si>
    <t>AHOPA</t>
  </si>
  <si>
    <t>PRATIBHA TALUKDAR</t>
  </si>
  <si>
    <t>KARABI KALITA</t>
  </si>
  <si>
    <t>PAGALADIAPAR MES</t>
  </si>
  <si>
    <t>GANESHGURI LPS</t>
  </si>
  <si>
    <t>SIMLUGURI LPS</t>
  </si>
  <si>
    <t>KHANALIA SUPA</t>
  </si>
  <si>
    <t>RAIPUR SUPA</t>
  </si>
  <si>
    <t>TOTLA BHULUKEKHA SUPA</t>
  </si>
  <si>
    <t xml:space="preserve">MANKAR </t>
  </si>
  <si>
    <t>JOGDOLA</t>
  </si>
  <si>
    <t xml:space="preserve">DHARAMTAL </t>
  </si>
  <si>
    <t>DONGPAR</t>
  </si>
  <si>
    <t>LOKPRIYA MES</t>
  </si>
  <si>
    <t>SIMALABARI LPS</t>
  </si>
  <si>
    <t>LADANGPAR ADARSHA LPS</t>
  </si>
  <si>
    <t>PUKHURIPAR 1 NO. BAGULAMARI LP</t>
  </si>
  <si>
    <t>BAGULAMARI MILAN MES</t>
  </si>
  <si>
    <t>PUB DUMNI</t>
  </si>
  <si>
    <t>DUMNI 4</t>
  </si>
  <si>
    <t>NARAYANPUR 2</t>
  </si>
  <si>
    <t>NO.2 BAGULAMARI LPS</t>
  </si>
  <si>
    <t>DANSWRANG LPS</t>
  </si>
  <si>
    <t>NO.1 BAGULAMARI LPS</t>
  </si>
  <si>
    <t>PALASHI LPS</t>
  </si>
  <si>
    <t>NARAYANPUR 1</t>
  </si>
  <si>
    <t>JIYAGURI</t>
  </si>
  <si>
    <t>KHAIRANI</t>
  </si>
  <si>
    <t>ASHRABARI</t>
  </si>
  <si>
    <t>BAGULAMARI ANCHALIK H.E. SCHOOL</t>
  </si>
  <si>
    <t>BAGULAMARI BIJOYPUR MES</t>
  </si>
  <si>
    <t>FUNGKHA MES</t>
  </si>
  <si>
    <t>JALIA LPS</t>
  </si>
  <si>
    <t>LAMIDARA</t>
  </si>
  <si>
    <t>MANIKPUR</t>
  </si>
  <si>
    <t>SANTIPUR SIMLABARI</t>
  </si>
  <si>
    <t>AMARABATI</t>
  </si>
  <si>
    <t>PUB AMRABATI</t>
  </si>
  <si>
    <t>MOTIPUR</t>
  </si>
  <si>
    <t>PALASHI BAGULAMARI LPS</t>
  </si>
  <si>
    <t>BAGULAMARI ANCHALIK MES</t>
  </si>
  <si>
    <t>PALASHI BAGULAMARI LPS (BM)</t>
  </si>
  <si>
    <t>SUNJWRANG LPS</t>
  </si>
  <si>
    <t>SURENDRA NATH LPS</t>
  </si>
  <si>
    <t>DIAPAR LPS</t>
  </si>
  <si>
    <t>MOTIPUR NEPALI SUBA</t>
  </si>
  <si>
    <t>BALAPARA</t>
  </si>
  <si>
    <t>DURGAPUR</t>
  </si>
  <si>
    <t>DURGAPUR UTTAR</t>
  </si>
  <si>
    <t>DOOMNI TG LPS</t>
  </si>
  <si>
    <t>DIHIRA-6</t>
  </si>
  <si>
    <t>BAHADUR SINGH BRAHMA MES</t>
  </si>
  <si>
    <t>DIHIRA MADHUPUR LPS</t>
  </si>
  <si>
    <t>BHUTANKHUTI UTTAR</t>
  </si>
  <si>
    <t>BHUTANKHUTI DAKHIN</t>
  </si>
  <si>
    <t>RUPAHI LPS</t>
  </si>
  <si>
    <t>DIHIRA LPS (B)</t>
  </si>
  <si>
    <t>MADHUPUR MAINAGURI LPS</t>
  </si>
  <si>
    <t>ARNIBIL BORO SUPA</t>
  </si>
  <si>
    <t>ARNBIL</t>
  </si>
  <si>
    <t>MADHUPUR LPS</t>
  </si>
  <si>
    <t>MADHUPUR (B) LPS</t>
  </si>
  <si>
    <t>DWIMUGURI LPS</t>
  </si>
  <si>
    <t>DARAGAON</t>
  </si>
  <si>
    <t>DHANSRIPUR</t>
  </si>
  <si>
    <t>NATUNMATI SIMLA</t>
  </si>
  <si>
    <t>DEKADONG LPS</t>
  </si>
  <si>
    <t>ARNIBIL MILAN LPS</t>
  </si>
  <si>
    <t>MAINAGURI</t>
  </si>
  <si>
    <t>SEBRUBARI</t>
  </si>
  <si>
    <t>SANTIPUR</t>
  </si>
  <si>
    <t>MADHAPUR</t>
  </si>
  <si>
    <t>SAMKATHAL (B) LPS</t>
  </si>
  <si>
    <t>GWJWNFURI LPS</t>
  </si>
  <si>
    <t>BAGANPUR LPS</t>
  </si>
  <si>
    <t>LANTHIBARI LPS</t>
  </si>
  <si>
    <t>PASCHIM DIHIRA LPS</t>
  </si>
  <si>
    <t>ARAMPUR</t>
  </si>
  <si>
    <t>DAHALPARA</t>
  </si>
  <si>
    <t>DARGAH KHALA</t>
  </si>
  <si>
    <t>DHAMDHAMA BAZAR</t>
  </si>
  <si>
    <t>AMINGAON PALASHI ANUSUSITA JATI LPS</t>
  </si>
  <si>
    <t>A B LPS</t>
  </si>
  <si>
    <t>MANIKPUR LPS</t>
  </si>
  <si>
    <t>ULUBARI LPS</t>
  </si>
  <si>
    <t>THALKUCHI NO 1</t>
  </si>
  <si>
    <t>THALKUCHI NO 2</t>
  </si>
  <si>
    <t>SANTIPUR BHELAMARI</t>
  </si>
  <si>
    <t>SANTIPUR GUWAKUCHI</t>
  </si>
  <si>
    <t>PAKHAMARA MES</t>
  </si>
  <si>
    <t>BRAMHAPUR BILAI LPS</t>
  </si>
  <si>
    <t>ANGARDHOWA</t>
  </si>
  <si>
    <t>ANGARDHOWASAHERA</t>
  </si>
  <si>
    <t>JWNGMASRI BORO</t>
  </si>
  <si>
    <t>NARAYANPUR</t>
  </si>
  <si>
    <t>NIKASHI</t>
  </si>
  <si>
    <t>DALIMI MEDHI</t>
  </si>
  <si>
    <t>JAYANTI KALITA</t>
  </si>
  <si>
    <t>ARNIBIL</t>
  </si>
  <si>
    <t>KIRAN EKKA</t>
  </si>
  <si>
    <t>MARTHA BARLA</t>
  </si>
  <si>
    <t>DHAMDHAMA</t>
  </si>
  <si>
    <t>KATHALBARI</t>
  </si>
  <si>
    <t>BAGANPARA BENCHIMARI</t>
  </si>
  <si>
    <t>JARTALUK</t>
  </si>
  <si>
    <t>PALOKATA</t>
  </si>
  <si>
    <t xml:space="preserve">KADAMTOLA </t>
  </si>
  <si>
    <t>GHORAMARA</t>
  </si>
  <si>
    <t>BHERBHERI</t>
  </si>
  <si>
    <t>NISOLAMARI</t>
  </si>
  <si>
    <t>KHAGRABARI</t>
  </si>
  <si>
    <t>BONGAON</t>
  </si>
  <si>
    <t>GARBHITAR</t>
  </si>
  <si>
    <t>UZIR KHAT</t>
  </si>
  <si>
    <t>MAHINA BUNBARI</t>
  </si>
  <si>
    <t>MAHINA</t>
  </si>
  <si>
    <t>PACHIM MAHINA</t>
  </si>
  <si>
    <t>BARIKADANGA</t>
  </si>
  <si>
    <t>BARIKADANGA NOBASTI</t>
  </si>
  <si>
    <t>BARIKADANGA DURGA KHOLA</t>
  </si>
  <si>
    <t>BARIKADANGA KHATBARI</t>
  </si>
  <si>
    <t>SIMLABARI 1 NO</t>
  </si>
  <si>
    <t>SIMLABARI 1</t>
  </si>
  <si>
    <t>ADLA</t>
  </si>
  <si>
    <t>ADLA DAKHIN</t>
  </si>
  <si>
    <t>SUBANKHATA BHOGPARA</t>
  </si>
  <si>
    <t>SUBANKHATA BHOGPARA BAZAR</t>
  </si>
  <si>
    <t>UTTARPARA</t>
  </si>
  <si>
    <t>25 NO UTTARPARA LEBRAPARA</t>
  </si>
  <si>
    <t>SUBANKHATA NC</t>
  </si>
  <si>
    <t>JOPADONG MILAN</t>
  </si>
  <si>
    <t>UTTAR SUBANKHATA</t>
  </si>
  <si>
    <t>DAKHIN JOPADONG</t>
  </si>
  <si>
    <t>AMINGAON</t>
  </si>
  <si>
    <t>MONIPUR</t>
  </si>
  <si>
    <t>ROUMARI</t>
  </si>
  <si>
    <t>LOCKPALA</t>
  </si>
  <si>
    <t>BAGULAMARI</t>
  </si>
  <si>
    <t>BAGULAMARI PUKHURIPAR</t>
  </si>
  <si>
    <t>BAGULAMARI GRAMDUM</t>
  </si>
  <si>
    <t>MAITHABARI</t>
  </si>
  <si>
    <t>DAKHINKUCHI</t>
  </si>
  <si>
    <t>UTTARKUCHI</t>
  </si>
  <si>
    <t>KATLIAGAON 1</t>
  </si>
  <si>
    <t>KATLIAGAON 2</t>
  </si>
  <si>
    <t>CHAIBARI</t>
  </si>
  <si>
    <t>CHAIBARI SUPA</t>
  </si>
  <si>
    <t>CHERABARI</t>
  </si>
  <si>
    <t>SUBANKHATA</t>
  </si>
  <si>
    <t>SARALA BARMAN</t>
  </si>
  <si>
    <t>BANESWARI BORO</t>
  </si>
  <si>
    <t>BHEHBARI LPS</t>
  </si>
  <si>
    <t>2 NO. BHEHBARI LPS</t>
  </si>
  <si>
    <t>PURBANCHAL MES</t>
  </si>
  <si>
    <t>2 NO.KATALIGAON LPS</t>
  </si>
  <si>
    <t>KATALIGAON TOTLAPARA LPS</t>
  </si>
  <si>
    <t>AMARABATI LPS</t>
  </si>
  <si>
    <t>AMAR NARAYANPUR LPS</t>
  </si>
  <si>
    <t>CHATERA CHUPA LPS</t>
  </si>
  <si>
    <t>ANGARDHOWA SANTIPUR MILAN LPS</t>
  </si>
  <si>
    <t>1118 NO BADULIPARA LPS</t>
  </si>
  <si>
    <t>ANGARDHOWA S N LPS</t>
  </si>
  <si>
    <t>ANGARDHOWA ARUNADAY LPS</t>
  </si>
  <si>
    <t>BHOLANATH LPS</t>
  </si>
  <si>
    <t>ATHIABARI UCCHA MADH.BALIKA VI</t>
  </si>
  <si>
    <t>NETAJI BODO MES</t>
  </si>
  <si>
    <t>1114 NO. GOLDDINGPARA LPS</t>
  </si>
  <si>
    <t>HATIRTARI MES</t>
  </si>
  <si>
    <t>NO1 HATIRTARI LPS</t>
  </si>
  <si>
    <t>805 NO. KAREMURA LPS</t>
  </si>
  <si>
    <t>KAREMURA MES</t>
  </si>
  <si>
    <t>NO 1 DAMALBARI BAGHMARA LPS</t>
  </si>
  <si>
    <t>KAREMURA RANAISHREE HIGH SCHOL</t>
  </si>
  <si>
    <t>KATANI PARA LPS</t>
  </si>
  <si>
    <t>NAVA MILAN MES</t>
  </si>
  <si>
    <t>NAVA MILAN HIGH SCHOOL</t>
  </si>
  <si>
    <t>BHOGPARA 1</t>
  </si>
  <si>
    <t>BHOGPARA 2</t>
  </si>
  <si>
    <t>BHOGPARA 3</t>
  </si>
  <si>
    <t>BHOGPARA SARANIA SUBA</t>
  </si>
  <si>
    <t>BHOGPARA</t>
  </si>
  <si>
    <t>PAMUA PATHER LPS</t>
  </si>
  <si>
    <t>PAMUAPATHER MES</t>
  </si>
  <si>
    <t>KAMALA KANTA LPS</t>
  </si>
  <si>
    <t>DAKSHIN PAMUA PATHAR LPS</t>
  </si>
  <si>
    <t>PAMUAPATHER HIGH SCHOOL</t>
  </si>
  <si>
    <t>18 NO DUMUNI</t>
  </si>
  <si>
    <t>DUMUNI</t>
  </si>
  <si>
    <t>ATHIABARI MVS</t>
  </si>
  <si>
    <t>PACHIM ATHIABARI LPS</t>
  </si>
  <si>
    <t>PUB ATHIABARI BUNBARI LPS</t>
  </si>
  <si>
    <t>984 NO PUB ATHIA BARI LPS</t>
  </si>
  <si>
    <t>PUB ATHIABARI MES</t>
  </si>
  <si>
    <t>BC BIDYAPITH MES</t>
  </si>
  <si>
    <t>2 NO DAMALBARI BAGHMARA LPS</t>
  </si>
  <si>
    <t>NO3 HATIRTARI LPS</t>
  </si>
  <si>
    <t>2 NO BHOGPARA LP</t>
  </si>
  <si>
    <t>DIGHALDONGA KHUTI LPS</t>
  </si>
  <si>
    <t>BHABANIPUR B.BLOCK LPS</t>
  </si>
  <si>
    <t>DUMUNI TEA GARDEN</t>
  </si>
  <si>
    <t>AHOPA MUSLIM SUBA</t>
  </si>
  <si>
    <t>AHOPA PACHIM</t>
  </si>
  <si>
    <t>BANIMANDIR MES</t>
  </si>
  <si>
    <t>CHARAIMARI LPS</t>
  </si>
  <si>
    <t>MUKTIPUR MILAN LPS</t>
  </si>
  <si>
    <t>BISHNUPUR "C" BLOCK LPS</t>
  </si>
  <si>
    <t>B C BAZAR LPS</t>
  </si>
  <si>
    <t>TUPALIA</t>
  </si>
  <si>
    <t>MADALTANA</t>
  </si>
  <si>
    <t>JWHWLAU DETSUNG MES</t>
  </si>
  <si>
    <t>ADIBASI MES</t>
  </si>
  <si>
    <t>KALBARI LPS</t>
  </si>
  <si>
    <t>ATHIABARI BUNBARI SUPA</t>
  </si>
  <si>
    <t>CHEMTIAPARA</t>
  </si>
  <si>
    <t>KATALIGAON</t>
  </si>
  <si>
    <t>BARNALI DAS</t>
  </si>
  <si>
    <t>NIRADA BORO</t>
  </si>
  <si>
    <t>BHUBALA KALITA</t>
  </si>
  <si>
    <t>MANOMATI DAS</t>
  </si>
  <si>
    <t>ATHIABARI</t>
  </si>
  <si>
    <t>RANI BALA BASUMATARY</t>
  </si>
  <si>
    <t>ANIMA BORO</t>
  </si>
  <si>
    <t>DIPALI DAS</t>
  </si>
  <si>
    <t>MIRA DAIMARY</t>
  </si>
  <si>
    <t>ANUPAMA PATHAK</t>
  </si>
  <si>
    <t>KHONARI BORO</t>
  </si>
  <si>
    <t>JACHINTA BAKLA</t>
  </si>
  <si>
    <t>MINATI DAS</t>
  </si>
  <si>
    <t>BANDANA DEKA</t>
  </si>
  <si>
    <t>CHARAIMARI</t>
  </si>
  <si>
    <t>PURNIMA DUTTA</t>
  </si>
  <si>
    <t>DIPIKA RAJBONGSHI</t>
  </si>
  <si>
    <t>PAS. ADALBARI I.GANDHI LPS</t>
  </si>
  <si>
    <t>NO 672 ADALBARI LPS</t>
  </si>
  <si>
    <t>1126 NO. ADALBARI SHRIPUR LPS</t>
  </si>
  <si>
    <t>ADALBARI BODO GIRLS' MES</t>
  </si>
  <si>
    <t>SANJA ADALBARI GUDI FORAISALI</t>
  </si>
  <si>
    <t>BENNABARI MAHATMA GANDHI LPS</t>
  </si>
  <si>
    <t>SINGRAPARA BENNABARI LPS</t>
  </si>
  <si>
    <t>BATHOUPHURI BODO ACADEMY MES</t>
  </si>
  <si>
    <t>807 NO.KATALIGAON LPS</t>
  </si>
  <si>
    <t>BATHOUPHURI B M LPS</t>
  </si>
  <si>
    <t>BATHOUPHURI BODO ACADEMY HS</t>
  </si>
  <si>
    <t>AMARABATI MES</t>
  </si>
  <si>
    <t>KRISHNAGURU KISHORE V. MES</t>
  </si>
  <si>
    <t>AMARABATI GUDI FORAISALI LPS</t>
  </si>
  <si>
    <t>UPENDRA NATH BRAMHA M MES</t>
  </si>
  <si>
    <t>BILPAR LPS</t>
  </si>
  <si>
    <t>NO 979 DAKSHIN KUCHI LPS</t>
  </si>
  <si>
    <t>DAORAIBARI NEW LP SCHOOL</t>
  </si>
  <si>
    <t>NABIN KUWARI MES</t>
  </si>
  <si>
    <t>PURANA GOLDINGPARA FARAISALI LPS</t>
  </si>
  <si>
    <t>PALOKATA MVS</t>
  </si>
  <si>
    <t>MUSHALPUR JR.BASIC SCHOOL</t>
  </si>
  <si>
    <t>AMALIGURI LPS</t>
  </si>
  <si>
    <t>AMARPUR LPS</t>
  </si>
  <si>
    <t>GARAMDEW MES</t>
  </si>
  <si>
    <t>GARAMDEW BORO MADHYAM LPS</t>
  </si>
  <si>
    <t>BINAPANI LPS</t>
  </si>
  <si>
    <t>GARAMDEW LPS</t>
  </si>
  <si>
    <t>NO 962 UTTARKUCHI LPS</t>
  </si>
  <si>
    <t>JHARBASTI LPS</t>
  </si>
  <si>
    <t>SONAJULI LPS</t>
  </si>
  <si>
    <t>BANDUGURI LPS</t>
  </si>
  <si>
    <t>ODALGURI LPS</t>
  </si>
  <si>
    <t>LEBRA SANTIPUR LPS</t>
  </si>
  <si>
    <t>JARBASTI NEW LPS</t>
  </si>
  <si>
    <t>ADALBARI</t>
  </si>
  <si>
    <t>SABITRI BASUMATARY</t>
  </si>
  <si>
    <t>JALI RAJBONGSHI</t>
  </si>
  <si>
    <t>CHITRA DEKA</t>
  </si>
  <si>
    <t>KAKALI DAS</t>
  </si>
  <si>
    <t>NIRADA DEVI</t>
  </si>
  <si>
    <t>GERUA</t>
  </si>
  <si>
    <t>DIPALI HALOI</t>
  </si>
  <si>
    <t>KAMALA DAS</t>
  </si>
  <si>
    <t>PADUMI BEZBARUAH</t>
  </si>
  <si>
    <t>RENU DAS</t>
  </si>
  <si>
    <t>PAMUAPATHAR</t>
  </si>
  <si>
    <t>SUMITA BRAHMA</t>
  </si>
  <si>
    <t>Monday</t>
  </si>
  <si>
    <t>Tuesday</t>
  </si>
  <si>
    <t>Wednesday</t>
  </si>
  <si>
    <t>Thursday</t>
  </si>
  <si>
    <t>Friday</t>
  </si>
  <si>
    <t>Saturday</t>
  </si>
  <si>
    <t>KARABI BOIRAGI</t>
  </si>
  <si>
    <t>Pachim Athiabari A</t>
  </si>
  <si>
    <t>Pachim Athiabari B</t>
  </si>
  <si>
    <t>MAYA MAJHI</t>
  </si>
  <si>
    <t>Chantapara A</t>
  </si>
  <si>
    <t>Chantapara B</t>
  </si>
  <si>
    <t>Badulipara</t>
  </si>
  <si>
    <t>CHANTAPARA</t>
  </si>
  <si>
    <t>ALARI SWARGIARY</t>
  </si>
  <si>
    <t>Uttar Charaimari</t>
  </si>
  <si>
    <t>Charaimari A</t>
  </si>
  <si>
    <t>Charaimari B</t>
  </si>
  <si>
    <t>Pub- Charaimari</t>
  </si>
  <si>
    <t>Mankar</t>
  </si>
  <si>
    <t>DASHAMI DAS</t>
  </si>
  <si>
    <t>Uttar Durgapur</t>
  </si>
  <si>
    <t>Durgapur MajorSupa</t>
  </si>
  <si>
    <t>Durgapur</t>
  </si>
  <si>
    <t>Arnibil</t>
  </si>
  <si>
    <t>Daragaon</t>
  </si>
  <si>
    <t>Butankhuti A</t>
  </si>
  <si>
    <t>JAMELA KHATUN</t>
  </si>
  <si>
    <t>LEBRA</t>
  </si>
  <si>
    <t>PURABI PATHAK</t>
  </si>
  <si>
    <t>24/9/19</t>
  </si>
  <si>
    <t>TUESDAY</t>
  </si>
  <si>
    <t>25-9-19</t>
  </si>
  <si>
    <t>26-9-19</t>
  </si>
  <si>
    <t>27-9-19</t>
  </si>
  <si>
    <t>30-9-19</t>
  </si>
  <si>
    <t>BAKSA</t>
  </si>
</sst>
</file>

<file path=xl/styles.xml><?xml version="1.0" encoding="utf-8"?>
<styleSheet xmlns="http://schemas.openxmlformats.org/spreadsheetml/2006/main">
  <numFmts count="1">
    <numFmt numFmtId="164" formatCode="[$-409]d/mmm/yy;@"/>
  </numFmts>
  <fonts count="25">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b/>
      <sz val="11"/>
      <color theme="1"/>
      <name val="Calibri"/>
      <family val="2"/>
      <scheme val="minor"/>
    </font>
    <font>
      <b/>
      <sz val="12"/>
      <color theme="1"/>
      <name val="Times New Roman"/>
      <family val="1"/>
    </font>
    <font>
      <b/>
      <sz val="12"/>
      <color theme="1"/>
      <name val="Calibri"/>
      <family val="2"/>
      <scheme val="minor"/>
    </font>
    <font>
      <sz val="11"/>
      <name val="Calibri"/>
      <family val="2"/>
      <scheme val="minor"/>
    </font>
    <font>
      <sz val="11"/>
      <name val="Arial Narrow"/>
      <family val="2"/>
    </font>
    <font>
      <sz val="12"/>
      <name val="Arial"/>
      <family val="2"/>
    </font>
    <font>
      <sz val="9"/>
      <name val="Arial"/>
      <family val="2"/>
      <charset val="1"/>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95">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protection locked="0"/>
    </xf>
    <xf numFmtId="0" fontId="0" fillId="0" borderId="1" xfId="0" applyBorder="1" applyAlignment="1" applyProtection="1">
      <alignment horizontal="left" vertical="center"/>
      <protection locked="0"/>
    </xf>
    <xf numFmtId="0" fontId="18" fillId="0" borderId="1" xfId="0" applyFont="1" applyFill="1" applyBorder="1" applyAlignment="1" applyProtection="1">
      <alignment horizontal="center"/>
      <protection locked="0"/>
    </xf>
    <xf numFmtId="0" fontId="18" fillId="0" borderId="1" xfId="0" applyFont="1" applyFill="1" applyBorder="1" applyAlignment="1" applyProtection="1">
      <alignment horizontal="center" wrapText="1"/>
      <protection locked="0"/>
    </xf>
    <xf numFmtId="0" fontId="18" fillId="0" borderId="1" xfId="0" applyFont="1" applyBorder="1" applyAlignment="1" applyProtection="1">
      <alignment horizontal="center"/>
      <protection locked="0"/>
    </xf>
    <xf numFmtId="0" fontId="1"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14" fontId="18" fillId="0" borderId="1" xfId="0" applyNumberFormat="1" applyFont="1" applyBorder="1" applyAlignment="1" applyProtection="1">
      <alignment horizontal="center"/>
      <protection locked="0"/>
    </xf>
    <xf numFmtId="0" fontId="0" fillId="0" borderId="1" xfId="0" applyBorder="1" applyAlignment="1" applyProtection="1">
      <alignment horizontal="center"/>
      <protection locked="0"/>
    </xf>
    <xf numFmtId="0" fontId="19" fillId="0" borderId="1" xfId="0" applyFont="1" applyBorder="1" applyAlignment="1" applyProtection="1">
      <alignment horizontal="center"/>
      <protection locked="0"/>
    </xf>
    <xf numFmtId="0" fontId="20" fillId="0" borderId="1" xfId="0" applyFont="1" applyBorder="1" applyAlignment="1" applyProtection="1">
      <alignment horizontal="center" vertical="center"/>
      <protection locked="0"/>
    </xf>
    <xf numFmtId="14" fontId="18" fillId="0" borderId="1" xfId="0" applyNumberFormat="1" applyFont="1" applyFill="1" applyBorder="1" applyAlignment="1" applyProtection="1">
      <alignment horizontal="center"/>
      <protection locked="0"/>
    </xf>
    <xf numFmtId="0" fontId="0" fillId="0" borderId="1" xfId="0" applyFill="1" applyBorder="1" applyProtection="1">
      <protection locked="0"/>
    </xf>
    <xf numFmtId="0" fontId="0" fillId="0" borderId="1" xfId="0" applyBorder="1" applyProtection="1">
      <protection locked="0"/>
    </xf>
    <xf numFmtId="14" fontId="0" fillId="0" borderId="1" xfId="0" applyNumberFormat="1" applyBorder="1" applyProtection="1">
      <protection locked="0"/>
    </xf>
    <xf numFmtId="0" fontId="0" fillId="0" borderId="11" xfId="0" applyBorder="1" applyAlignment="1" applyProtection="1">
      <alignment horizontal="left" wrapText="1"/>
      <protection locked="0"/>
    </xf>
    <xf numFmtId="0" fontId="0" fillId="0" borderId="11" xfId="0" applyBorder="1" applyAlignment="1" applyProtection="1">
      <alignment horizontal="right" wrapText="1"/>
      <protection locked="0"/>
    </xf>
    <xf numFmtId="0" fontId="21" fillId="0" borderId="1" xfId="0" applyFont="1" applyBorder="1" applyAlignment="1" applyProtection="1">
      <alignment horizontal="left" vertical="center" wrapText="1"/>
      <protection locked="0"/>
    </xf>
    <xf numFmtId="0" fontId="0" fillId="0" borderId="1" xfId="0" applyBorder="1" applyAlignment="1" applyProtection="1">
      <alignment horizontal="right"/>
      <protection locked="0"/>
    </xf>
    <xf numFmtId="0" fontId="0" fillId="0" borderId="1" xfId="0" applyBorder="1" applyAlignment="1" applyProtection="1">
      <alignment horizontal="left" vertical="center" wrapText="1"/>
      <protection locked="0"/>
    </xf>
    <xf numFmtId="1" fontId="3" fillId="0" borderId="1" xfId="0" applyNumberFormat="1" applyFont="1" applyBorder="1" applyAlignment="1" applyProtection="1">
      <alignment horizontal="right" vertical="center" wrapText="1"/>
      <protection locked="0"/>
    </xf>
    <xf numFmtId="0" fontId="21" fillId="0" borderId="11" xfId="0" applyFont="1" applyBorder="1" applyAlignment="1" applyProtection="1">
      <alignment horizontal="left" wrapText="1"/>
      <protection locked="0"/>
    </xf>
    <xf numFmtId="0" fontId="22" fillId="0" borderId="1" xfId="0" applyFont="1" applyBorder="1" applyAlignment="1" applyProtection="1">
      <alignment horizontal="left" vertical="center" wrapText="1"/>
      <protection locked="0"/>
    </xf>
    <xf numFmtId="0" fontId="21" fillId="0" borderId="11" xfId="0" applyFont="1" applyBorder="1" applyAlignment="1" applyProtection="1">
      <alignment horizontal="right" wrapText="1"/>
      <protection locked="0"/>
    </xf>
    <xf numFmtId="0" fontId="0" fillId="0" borderId="11" xfId="0" applyBorder="1" applyAlignment="1" applyProtection="1">
      <alignment horizontal="center" wrapText="1"/>
      <protection locked="0"/>
    </xf>
    <xf numFmtId="0" fontId="0" fillId="0" borderId="1" xfId="0" applyFont="1" applyBorder="1" applyAlignment="1" applyProtection="1">
      <alignment horizontal="left" vertical="center" wrapText="1"/>
      <protection locked="0"/>
    </xf>
    <xf numFmtId="0" fontId="0" fillId="0" borderId="1" xfId="0" applyFont="1" applyBorder="1" applyAlignment="1" applyProtection="1">
      <alignment horizontal="right"/>
      <protection locked="0"/>
    </xf>
    <xf numFmtId="0" fontId="0" fillId="0" borderId="1" xfId="0" applyFont="1" applyBorder="1" applyAlignment="1" applyProtection="1">
      <alignment horizontal="center" vertical="center"/>
      <protection locked="0"/>
    </xf>
    <xf numFmtId="0" fontId="0" fillId="0" borderId="11" xfId="0" applyFont="1" applyBorder="1" applyAlignment="1" applyProtection="1">
      <alignment horizontal="left" wrapText="1"/>
      <protection locked="0"/>
    </xf>
    <xf numFmtId="0" fontId="0" fillId="0" borderId="11" xfId="0" applyFont="1" applyBorder="1" applyAlignment="1" applyProtection="1">
      <alignment horizontal="right" wrapText="1"/>
      <protection locked="0"/>
    </xf>
    <xf numFmtId="0" fontId="0" fillId="0" borderId="11" xfId="0" applyFont="1" applyBorder="1" applyAlignment="1" applyProtection="1">
      <alignment horizontal="center" vertical="center" wrapText="1"/>
      <protection locked="0"/>
    </xf>
    <xf numFmtId="0" fontId="0" fillId="0" borderId="1" xfId="0" applyFont="1" applyBorder="1" applyAlignment="1" applyProtection="1">
      <alignment horizontal="center"/>
      <protection locked="0"/>
    </xf>
    <xf numFmtId="0" fontId="0" fillId="0" borderId="11" xfId="0" applyFont="1" applyBorder="1" applyAlignment="1" applyProtection="1">
      <alignment horizontal="center" wrapText="1"/>
      <protection locked="0"/>
    </xf>
    <xf numFmtId="0" fontId="21" fillId="0" borderId="1" xfId="0" applyFont="1" applyBorder="1" applyAlignment="1" applyProtection="1">
      <alignment horizontal="center"/>
      <protection locked="0"/>
    </xf>
    <xf numFmtId="0" fontId="21" fillId="0" borderId="1" xfId="0" applyFont="1" applyBorder="1" applyProtection="1">
      <protection locked="0"/>
    </xf>
    <xf numFmtId="0" fontId="22" fillId="0" borderId="1" xfId="0" applyFont="1" applyBorder="1" applyAlignment="1" applyProtection="1">
      <alignment horizontal="center" vertical="center"/>
      <protection locked="0"/>
    </xf>
    <xf numFmtId="0" fontId="21" fillId="0" borderId="11" xfId="0" applyFont="1" applyBorder="1" applyAlignment="1" applyProtection="1">
      <alignment horizontal="left" vertical="center" wrapText="1"/>
      <protection locked="0"/>
    </xf>
    <xf numFmtId="0" fontId="22" fillId="0" borderId="1" xfId="0" applyFont="1" applyBorder="1" applyAlignment="1" applyProtection="1">
      <alignment horizontal="center" vertical="center" wrapText="1"/>
      <protection locked="0"/>
    </xf>
    <xf numFmtId="0" fontId="21" fillId="0" borderId="11" xfId="0" applyFont="1" applyBorder="1" applyAlignment="1" applyProtection="1">
      <alignment horizontal="center" vertical="center" wrapText="1"/>
      <protection locked="0"/>
    </xf>
    <xf numFmtId="0" fontId="21" fillId="0" borderId="1" xfId="0" applyFont="1" applyBorder="1" applyAlignment="1" applyProtection="1">
      <alignment horizontal="left" vertical="center"/>
      <protection locked="0"/>
    </xf>
    <xf numFmtId="0" fontId="21" fillId="0" borderId="1" xfId="0" applyFont="1" applyBorder="1" applyAlignment="1" applyProtection="1">
      <alignment horizontal="center" vertical="center"/>
      <protection locked="0"/>
    </xf>
    <xf numFmtId="0" fontId="21" fillId="10" borderId="11" xfId="0" applyFont="1" applyFill="1" applyBorder="1" applyAlignment="1" applyProtection="1">
      <alignment horizontal="left" vertical="center" wrapText="1"/>
      <protection locked="0"/>
    </xf>
    <xf numFmtId="0" fontId="21" fillId="10" borderId="11" xfId="0" applyFont="1" applyFill="1" applyBorder="1" applyAlignment="1" applyProtection="1">
      <alignment horizontal="center" vertical="center" wrapText="1"/>
      <protection locked="0"/>
    </xf>
    <xf numFmtId="0" fontId="21" fillId="10" borderId="1" xfId="0" applyFont="1" applyFill="1" applyBorder="1" applyAlignment="1" applyProtection="1">
      <alignment horizontal="center" vertical="center"/>
      <protection locked="0"/>
    </xf>
    <xf numFmtId="0" fontId="23" fillId="10" borderId="1" xfId="0" applyFont="1" applyFill="1" applyBorder="1" applyProtection="1">
      <protection locked="0"/>
    </xf>
    <xf numFmtId="0" fontId="0" fillId="10" borderId="11" xfId="0" applyFont="1" applyFill="1" applyBorder="1" applyAlignment="1" applyProtection="1">
      <alignment horizontal="center" wrapText="1"/>
      <protection locked="0"/>
    </xf>
    <xf numFmtId="0" fontId="0" fillId="10" borderId="1" xfId="0" applyFont="1" applyFill="1" applyBorder="1" applyAlignment="1" applyProtection="1">
      <alignment horizontal="center"/>
      <protection locked="0"/>
    </xf>
    <xf numFmtId="14" fontId="0" fillId="0" borderId="1" xfId="0" applyNumberFormat="1" applyFill="1" applyBorder="1" applyProtection="1">
      <protection locked="0"/>
    </xf>
    <xf numFmtId="0" fontId="24" fillId="0" borderId="1" xfId="0" applyFont="1" applyBorder="1" applyAlignment="1" applyProtection="1">
      <alignment vertical="center" wrapText="1"/>
      <protection locked="0"/>
    </xf>
    <xf numFmtId="0" fontId="21" fillId="0" borderId="1" xfId="0" applyFont="1" applyBorder="1" applyAlignment="1" applyProtection="1">
      <alignment horizontal="left"/>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3" fillId="0" borderId="2" xfId="0" applyFont="1" applyFill="1" applyBorder="1" applyAlignment="1" applyProtection="1">
      <alignment horizontal="center" vertical="center"/>
      <protection locked="0"/>
    </xf>
    <xf numFmtId="0" fontId="13" fillId="0" borderId="3"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3"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1"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L13" sqref="L13"/>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21" t="s">
        <v>69</v>
      </c>
      <c r="B1" s="121"/>
      <c r="C1" s="121"/>
      <c r="D1" s="121"/>
      <c r="E1" s="121"/>
      <c r="F1" s="121"/>
      <c r="G1" s="121"/>
      <c r="H1" s="121"/>
      <c r="I1" s="121"/>
      <c r="J1" s="121"/>
      <c r="K1" s="121"/>
      <c r="L1" s="121"/>
      <c r="M1" s="121"/>
    </row>
    <row r="2" spans="1:14">
      <c r="A2" s="122" t="s">
        <v>0</v>
      </c>
      <c r="B2" s="122"/>
      <c r="C2" s="123" t="s">
        <v>68</v>
      </c>
      <c r="D2" s="124"/>
      <c r="E2" s="2" t="s">
        <v>1</v>
      </c>
      <c r="F2" s="112" t="s">
        <v>72</v>
      </c>
      <c r="G2" s="112"/>
      <c r="H2" s="112"/>
      <c r="I2" s="112"/>
      <c r="J2" s="112"/>
      <c r="K2" s="136" t="s">
        <v>24</v>
      </c>
      <c r="L2" s="136"/>
      <c r="M2" s="35" t="s">
        <v>88</v>
      </c>
    </row>
    <row r="3" spans="1:14" ht="7.5" customHeight="1">
      <c r="A3" s="159"/>
      <c r="B3" s="159"/>
      <c r="C3" s="159"/>
      <c r="D3" s="159"/>
      <c r="E3" s="159"/>
      <c r="F3" s="158"/>
      <c r="G3" s="158"/>
      <c r="H3" s="158"/>
      <c r="I3" s="158"/>
      <c r="J3" s="158"/>
      <c r="K3" s="160"/>
      <c r="L3" s="160"/>
      <c r="M3" s="160"/>
    </row>
    <row r="4" spans="1:14">
      <c r="A4" s="132" t="s">
        <v>2</v>
      </c>
      <c r="B4" s="133"/>
      <c r="C4" s="133"/>
      <c r="D4" s="133"/>
      <c r="E4" s="134"/>
      <c r="F4" s="158"/>
      <c r="G4" s="158"/>
      <c r="H4" s="158"/>
      <c r="I4" s="161" t="s">
        <v>60</v>
      </c>
      <c r="J4" s="161"/>
      <c r="K4" s="161"/>
      <c r="L4" s="161"/>
      <c r="M4" s="161"/>
    </row>
    <row r="5" spans="1:14" ht="18.75" customHeight="1">
      <c r="A5" s="157" t="s">
        <v>4</v>
      </c>
      <c r="B5" s="157"/>
      <c r="C5" s="123" t="s">
        <v>90</v>
      </c>
      <c r="D5" s="135"/>
      <c r="E5" s="124"/>
      <c r="F5" s="158"/>
      <c r="G5" s="158"/>
      <c r="H5" s="158"/>
      <c r="I5" s="125" t="s">
        <v>5</v>
      </c>
      <c r="J5" s="125"/>
      <c r="K5" s="129" t="s">
        <v>89</v>
      </c>
      <c r="L5" s="130"/>
      <c r="M5" s="131"/>
    </row>
    <row r="6" spans="1:14" ht="18.75" customHeight="1">
      <c r="A6" s="126" t="s">
        <v>18</v>
      </c>
      <c r="B6" s="126"/>
      <c r="C6" s="129">
        <v>9954395606</v>
      </c>
      <c r="D6" s="130"/>
      <c r="E6" s="131"/>
      <c r="F6" s="158"/>
      <c r="G6" s="158"/>
      <c r="H6" s="158"/>
      <c r="I6" s="126" t="s">
        <v>18</v>
      </c>
      <c r="J6" s="126"/>
      <c r="K6" s="127">
        <v>9435310311</v>
      </c>
      <c r="L6" s="128"/>
      <c r="M6" s="137"/>
      <c r="N6" s="138"/>
    </row>
    <row r="7" spans="1:14">
      <c r="A7" s="156" t="s">
        <v>3</v>
      </c>
      <c r="B7" s="156"/>
      <c r="C7" s="156"/>
      <c r="D7" s="156"/>
      <c r="E7" s="156"/>
      <c r="F7" s="156"/>
      <c r="G7" s="156"/>
      <c r="H7" s="156"/>
      <c r="I7" s="156"/>
      <c r="J7" s="156"/>
      <c r="K7" s="156"/>
      <c r="L7" s="156"/>
      <c r="M7" s="156"/>
    </row>
    <row r="8" spans="1:14">
      <c r="A8" s="118" t="s">
        <v>21</v>
      </c>
      <c r="B8" s="119"/>
      <c r="C8" s="120"/>
      <c r="D8" s="3" t="s">
        <v>20</v>
      </c>
      <c r="E8" s="51"/>
      <c r="F8" s="141"/>
      <c r="G8" s="142"/>
      <c r="H8" s="142"/>
      <c r="I8" s="118" t="s">
        <v>22</v>
      </c>
      <c r="J8" s="119"/>
      <c r="K8" s="120"/>
      <c r="L8" s="3" t="s">
        <v>20</v>
      </c>
      <c r="M8" s="51"/>
    </row>
    <row r="9" spans="1:14">
      <c r="A9" s="146" t="s">
        <v>26</v>
      </c>
      <c r="B9" s="147"/>
      <c r="C9" s="6" t="s">
        <v>6</v>
      </c>
      <c r="D9" s="9" t="s">
        <v>12</v>
      </c>
      <c r="E9" s="5" t="s">
        <v>15</v>
      </c>
      <c r="F9" s="143"/>
      <c r="G9" s="144"/>
      <c r="H9" s="144"/>
      <c r="I9" s="146" t="s">
        <v>26</v>
      </c>
      <c r="J9" s="147"/>
      <c r="K9" s="6" t="s">
        <v>6</v>
      </c>
      <c r="L9" s="9" t="s">
        <v>12</v>
      </c>
      <c r="M9" s="5" t="s">
        <v>15</v>
      </c>
    </row>
    <row r="10" spans="1:14">
      <c r="A10" s="148" t="s">
        <v>84</v>
      </c>
      <c r="B10" s="148"/>
      <c r="C10" s="17" t="s">
        <v>73</v>
      </c>
      <c r="D10" s="60">
        <v>8812948692</v>
      </c>
      <c r="E10" s="37"/>
      <c r="F10" s="143"/>
      <c r="G10" s="144"/>
      <c r="H10" s="144"/>
      <c r="I10" s="148" t="s">
        <v>81</v>
      </c>
      <c r="J10" s="148"/>
      <c r="K10" s="17" t="s">
        <v>73</v>
      </c>
      <c r="L10" s="60">
        <v>9864345685</v>
      </c>
      <c r="M10" s="37"/>
    </row>
    <row r="11" spans="1:14">
      <c r="A11" s="148" t="s">
        <v>85</v>
      </c>
      <c r="B11" s="148"/>
      <c r="C11" s="17" t="s">
        <v>74</v>
      </c>
      <c r="D11" s="60">
        <v>8638221890</v>
      </c>
      <c r="E11" s="37"/>
      <c r="F11" s="143"/>
      <c r="G11" s="144"/>
      <c r="H11" s="144"/>
      <c r="I11" s="149" t="s">
        <v>82</v>
      </c>
      <c r="J11" s="150"/>
      <c r="K11" s="17" t="s">
        <v>74</v>
      </c>
      <c r="L11" s="36">
        <v>8133098005</v>
      </c>
      <c r="M11" s="37"/>
    </row>
    <row r="12" spans="1:14">
      <c r="A12" s="151" t="s">
        <v>86</v>
      </c>
      <c r="B12" s="152"/>
      <c r="C12" s="17" t="s">
        <v>75</v>
      </c>
      <c r="D12" s="36">
        <v>8876238176</v>
      </c>
      <c r="E12" s="37"/>
      <c r="F12" s="143"/>
      <c r="G12" s="144"/>
      <c r="H12" s="144"/>
      <c r="I12" s="151" t="s">
        <v>80</v>
      </c>
      <c r="J12" s="152"/>
      <c r="K12" s="17" t="s">
        <v>75</v>
      </c>
      <c r="L12" s="36">
        <v>7002593057</v>
      </c>
      <c r="M12" s="37"/>
    </row>
    <row r="13" spans="1:14">
      <c r="A13" s="151" t="s">
        <v>87</v>
      </c>
      <c r="B13" s="152"/>
      <c r="C13" s="17" t="s">
        <v>76</v>
      </c>
      <c r="D13" s="60">
        <v>9678188155</v>
      </c>
      <c r="E13" s="37"/>
      <c r="F13" s="143"/>
      <c r="G13" s="144"/>
      <c r="H13" s="144"/>
      <c r="I13" s="151" t="s">
        <v>83</v>
      </c>
      <c r="J13" s="152"/>
      <c r="K13" s="17" t="s">
        <v>76</v>
      </c>
      <c r="L13" s="61">
        <v>9101989764</v>
      </c>
      <c r="M13" s="37"/>
    </row>
    <row r="14" spans="1:14">
      <c r="A14" s="153" t="s">
        <v>19</v>
      </c>
      <c r="B14" s="154"/>
      <c r="C14" s="155"/>
      <c r="D14" s="117"/>
      <c r="E14" s="117"/>
      <c r="F14" s="143"/>
      <c r="G14" s="144"/>
      <c r="H14" s="144"/>
      <c r="I14" s="145"/>
      <c r="J14" s="145"/>
      <c r="K14" s="145"/>
      <c r="L14" s="145"/>
      <c r="M14" s="145"/>
      <c r="N14" s="8"/>
    </row>
    <row r="15" spans="1:14">
      <c r="A15" s="140"/>
      <c r="B15" s="140"/>
      <c r="C15" s="140"/>
      <c r="D15" s="140"/>
      <c r="E15" s="140"/>
      <c r="F15" s="140"/>
      <c r="G15" s="140"/>
      <c r="H15" s="140"/>
      <c r="I15" s="140"/>
      <c r="J15" s="140"/>
      <c r="K15" s="140"/>
      <c r="L15" s="140"/>
      <c r="M15" s="140"/>
    </row>
    <row r="16" spans="1:14">
      <c r="A16" s="139" t="s">
        <v>44</v>
      </c>
      <c r="B16" s="139"/>
      <c r="C16" s="139"/>
      <c r="D16" s="139"/>
      <c r="E16" s="139"/>
      <c r="F16" s="139"/>
      <c r="G16" s="139"/>
      <c r="H16" s="139"/>
      <c r="I16" s="139"/>
      <c r="J16" s="139"/>
      <c r="K16" s="139"/>
      <c r="L16" s="139"/>
      <c r="M16" s="139"/>
    </row>
    <row r="17" spans="1:13" ht="32.25" customHeight="1">
      <c r="A17" s="115" t="s">
        <v>56</v>
      </c>
      <c r="B17" s="115"/>
      <c r="C17" s="115"/>
      <c r="D17" s="115"/>
      <c r="E17" s="115"/>
      <c r="F17" s="115"/>
      <c r="G17" s="115"/>
      <c r="H17" s="115"/>
      <c r="I17" s="115"/>
      <c r="J17" s="115"/>
      <c r="K17" s="115"/>
      <c r="L17" s="115"/>
      <c r="M17" s="115"/>
    </row>
    <row r="18" spans="1:13">
      <c r="A18" s="114" t="s">
        <v>57</v>
      </c>
      <c r="B18" s="114"/>
      <c r="C18" s="114"/>
      <c r="D18" s="114"/>
      <c r="E18" s="114"/>
      <c r="F18" s="114"/>
      <c r="G18" s="114"/>
      <c r="H18" s="114"/>
      <c r="I18" s="114"/>
      <c r="J18" s="114"/>
      <c r="K18" s="114"/>
      <c r="L18" s="114"/>
      <c r="M18" s="114"/>
    </row>
    <row r="19" spans="1:13">
      <c r="A19" s="114" t="s">
        <v>45</v>
      </c>
      <c r="B19" s="114"/>
      <c r="C19" s="114"/>
      <c r="D19" s="114"/>
      <c r="E19" s="114"/>
      <c r="F19" s="114"/>
      <c r="G19" s="114"/>
      <c r="H19" s="114"/>
      <c r="I19" s="114"/>
      <c r="J19" s="114"/>
      <c r="K19" s="114"/>
      <c r="L19" s="114"/>
      <c r="M19" s="114"/>
    </row>
    <row r="20" spans="1:13">
      <c r="A20" s="114" t="s">
        <v>39</v>
      </c>
      <c r="B20" s="114"/>
      <c r="C20" s="114"/>
      <c r="D20" s="114"/>
      <c r="E20" s="114"/>
      <c r="F20" s="114"/>
      <c r="G20" s="114"/>
      <c r="H20" s="114"/>
      <c r="I20" s="114"/>
      <c r="J20" s="114"/>
      <c r="K20" s="114"/>
      <c r="L20" s="114"/>
      <c r="M20" s="114"/>
    </row>
    <row r="21" spans="1:13">
      <c r="A21" s="114" t="s">
        <v>46</v>
      </c>
      <c r="B21" s="114"/>
      <c r="C21" s="114"/>
      <c r="D21" s="114"/>
      <c r="E21" s="114"/>
      <c r="F21" s="114"/>
      <c r="G21" s="114"/>
      <c r="H21" s="114"/>
      <c r="I21" s="114"/>
      <c r="J21" s="114"/>
      <c r="K21" s="114"/>
      <c r="L21" s="114"/>
      <c r="M21" s="114"/>
    </row>
    <row r="22" spans="1:13">
      <c r="A22" s="114" t="s">
        <v>40</v>
      </c>
      <c r="B22" s="114"/>
      <c r="C22" s="114"/>
      <c r="D22" s="114"/>
      <c r="E22" s="114"/>
      <c r="F22" s="114"/>
      <c r="G22" s="114"/>
      <c r="H22" s="114"/>
      <c r="I22" s="114"/>
      <c r="J22" s="114"/>
      <c r="K22" s="114"/>
      <c r="L22" s="114"/>
      <c r="M22" s="114"/>
    </row>
    <row r="23" spans="1:13">
      <c r="A23" s="116" t="s">
        <v>49</v>
      </c>
      <c r="B23" s="116"/>
      <c r="C23" s="116"/>
      <c r="D23" s="116"/>
      <c r="E23" s="116"/>
      <c r="F23" s="116"/>
      <c r="G23" s="116"/>
      <c r="H23" s="116"/>
      <c r="I23" s="116"/>
      <c r="J23" s="116"/>
      <c r="K23" s="116"/>
      <c r="L23" s="116"/>
      <c r="M23" s="116"/>
    </row>
    <row r="24" spans="1:13">
      <c r="A24" s="114" t="s">
        <v>41</v>
      </c>
      <c r="B24" s="114"/>
      <c r="C24" s="114"/>
      <c r="D24" s="114"/>
      <c r="E24" s="114"/>
      <c r="F24" s="114"/>
      <c r="G24" s="114"/>
      <c r="H24" s="114"/>
      <c r="I24" s="114"/>
      <c r="J24" s="114"/>
      <c r="K24" s="114"/>
      <c r="L24" s="114"/>
      <c r="M24" s="114"/>
    </row>
    <row r="25" spans="1:13">
      <c r="A25" s="114" t="s">
        <v>42</v>
      </c>
      <c r="B25" s="114"/>
      <c r="C25" s="114"/>
      <c r="D25" s="114"/>
      <c r="E25" s="114"/>
      <c r="F25" s="114"/>
      <c r="G25" s="114"/>
      <c r="H25" s="114"/>
      <c r="I25" s="114"/>
      <c r="J25" s="114"/>
      <c r="K25" s="114"/>
      <c r="L25" s="114"/>
      <c r="M25" s="114"/>
    </row>
    <row r="26" spans="1:13">
      <c r="A26" s="114" t="s">
        <v>43</v>
      </c>
      <c r="B26" s="114"/>
      <c r="C26" s="114"/>
      <c r="D26" s="114"/>
      <c r="E26" s="114"/>
      <c r="F26" s="114"/>
      <c r="G26" s="114"/>
      <c r="H26" s="114"/>
      <c r="I26" s="114"/>
      <c r="J26" s="114"/>
      <c r="K26" s="114"/>
      <c r="L26" s="114"/>
      <c r="M26" s="114"/>
    </row>
    <row r="27" spans="1:13">
      <c r="A27" s="113" t="s">
        <v>47</v>
      </c>
      <c r="B27" s="113"/>
      <c r="C27" s="113"/>
      <c r="D27" s="113"/>
      <c r="E27" s="113"/>
      <c r="F27" s="113"/>
      <c r="G27" s="113"/>
      <c r="H27" s="113"/>
      <c r="I27" s="113"/>
      <c r="J27" s="113"/>
      <c r="K27" s="113"/>
      <c r="L27" s="113"/>
      <c r="M27" s="113"/>
    </row>
    <row r="28" spans="1:13">
      <c r="A28" s="114" t="s">
        <v>48</v>
      </c>
      <c r="B28" s="114"/>
      <c r="C28" s="114"/>
      <c r="D28" s="114"/>
      <c r="E28" s="114"/>
      <c r="F28" s="114"/>
      <c r="G28" s="114"/>
      <c r="H28" s="114"/>
      <c r="I28" s="114"/>
      <c r="J28" s="114"/>
      <c r="K28" s="114"/>
      <c r="L28" s="114"/>
      <c r="M28" s="114"/>
    </row>
    <row r="29" spans="1:13" ht="44.25" customHeight="1">
      <c r="A29" s="111" t="s">
        <v>58</v>
      </c>
      <c r="B29" s="111"/>
      <c r="C29" s="111"/>
      <c r="D29" s="111"/>
      <c r="E29" s="111"/>
      <c r="F29" s="111"/>
      <c r="G29" s="111"/>
      <c r="H29" s="111"/>
      <c r="I29" s="111"/>
      <c r="J29" s="111"/>
      <c r="K29" s="111"/>
      <c r="L29" s="111"/>
      <c r="M29" s="111"/>
    </row>
  </sheetData>
  <sheetProtection password="8527" sheet="1" objects="1" scenarios="1"/>
  <mergeCells count="51">
    <mergeCell ref="A7:M7"/>
    <mergeCell ref="A5:B5"/>
    <mergeCell ref="A6:B6"/>
    <mergeCell ref="F3:H6"/>
    <mergeCell ref="A3:E3"/>
    <mergeCell ref="I3:M3"/>
    <mergeCell ref="I4:M4"/>
    <mergeCell ref="C6:E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1:M1"/>
    <mergeCell ref="A2:B2"/>
    <mergeCell ref="C2:D2"/>
    <mergeCell ref="I5:J5"/>
    <mergeCell ref="I6:J6"/>
    <mergeCell ref="K6:L6"/>
    <mergeCell ref="K5:M5"/>
    <mergeCell ref="A4:E4"/>
    <mergeCell ref="C5:E5"/>
    <mergeCell ref="K2:L2"/>
    <mergeCell ref="M6:N6"/>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D5" activePane="bottomRight" state="frozen"/>
      <selection pane="topRight" activeCell="C1" sqref="C1"/>
      <selection pane="bottomLeft" activeCell="A5" sqref="A5"/>
      <selection pane="bottomRight" activeCell="A2" sqref="A2:C2"/>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62" t="s">
        <v>70</v>
      </c>
      <c r="B1" s="162"/>
      <c r="C1" s="162"/>
      <c r="D1" s="162"/>
      <c r="E1" s="162"/>
      <c r="F1" s="162"/>
      <c r="G1" s="162"/>
      <c r="H1" s="162"/>
      <c r="I1" s="162"/>
      <c r="J1" s="162"/>
      <c r="K1" s="162"/>
      <c r="L1" s="162"/>
      <c r="M1" s="162"/>
      <c r="N1" s="162"/>
      <c r="O1" s="162"/>
      <c r="P1" s="162"/>
      <c r="Q1" s="162"/>
      <c r="R1" s="162"/>
      <c r="S1" s="162"/>
    </row>
    <row r="2" spans="1:20" ht="16.5" customHeight="1">
      <c r="A2" s="165" t="s">
        <v>59</v>
      </c>
      <c r="B2" s="166"/>
      <c r="C2" s="166"/>
      <c r="D2" s="24">
        <v>43556</v>
      </c>
      <c r="E2" s="21"/>
      <c r="F2" s="21"/>
      <c r="G2" s="21"/>
      <c r="H2" s="21"/>
      <c r="I2" s="21"/>
      <c r="J2" s="21"/>
      <c r="K2" s="21"/>
      <c r="L2" s="21"/>
      <c r="M2" s="21"/>
      <c r="N2" s="21"/>
      <c r="O2" s="21"/>
      <c r="P2" s="21"/>
      <c r="Q2" s="21"/>
      <c r="R2" s="21"/>
      <c r="S2" s="21"/>
    </row>
    <row r="3" spans="1:20" ht="24" customHeight="1">
      <c r="A3" s="167" t="s">
        <v>14</v>
      </c>
      <c r="B3" s="163" t="s">
        <v>61</v>
      </c>
      <c r="C3" s="168" t="s">
        <v>7</v>
      </c>
      <c r="D3" s="168" t="s">
        <v>55</v>
      </c>
      <c r="E3" s="168" t="s">
        <v>16</v>
      </c>
      <c r="F3" s="169" t="s">
        <v>17</v>
      </c>
      <c r="G3" s="168" t="s">
        <v>8</v>
      </c>
      <c r="H3" s="168"/>
      <c r="I3" s="168"/>
      <c r="J3" s="168" t="s">
        <v>31</v>
      </c>
      <c r="K3" s="163" t="s">
        <v>33</v>
      </c>
      <c r="L3" s="163" t="s">
        <v>50</v>
      </c>
      <c r="M3" s="163" t="s">
        <v>51</v>
      </c>
      <c r="N3" s="163" t="s">
        <v>34</v>
      </c>
      <c r="O3" s="163" t="s">
        <v>35</v>
      </c>
      <c r="P3" s="167" t="s">
        <v>54</v>
      </c>
      <c r="Q3" s="168" t="s">
        <v>52</v>
      </c>
      <c r="R3" s="168" t="s">
        <v>32</v>
      </c>
      <c r="S3" s="168" t="s">
        <v>53</v>
      </c>
      <c r="T3" s="168" t="s">
        <v>13</v>
      </c>
    </row>
    <row r="4" spans="1:20" ht="25.5" customHeight="1">
      <c r="A4" s="167"/>
      <c r="B4" s="170"/>
      <c r="C4" s="168"/>
      <c r="D4" s="168"/>
      <c r="E4" s="168"/>
      <c r="F4" s="169"/>
      <c r="G4" s="15" t="s">
        <v>9</v>
      </c>
      <c r="H4" s="15" t="s">
        <v>10</v>
      </c>
      <c r="I4" s="11" t="s">
        <v>11</v>
      </c>
      <c r="J4" s="168"/>
      <c r="K4" s="164"/>
      <c r="L4" s="164"/>
      <c r="M4" s="164"/>
      <c r="N4" s="164"/>
      <c r="O4" s="164"/>
      <c r="P4" s="167"/>
      <c r="Q4" s="167"/>
      <c r="R4" s="168"/>
      <c r="S4" s="168"/>
      <c r="T4" s="168"/>
    </row>
    <row r="5" spans="1:20">
      <c r="A5" s="4">
        <v>1</v>
      </c>
      <c r="B5" s="17" t="s">
        <v>62</v>
      </c>
      <c r="C5" s="76" t="s">
        <v>91</v>
      </c>
      <c r="D5" s="18" t="s">
        <v>23</v>
      </c>
      <c r="E5" s="77">
        <v>18240211503</v>
      </c>
      <c r="F5" s="18" t="s">
        <v>77</v>
      </c>
      <c r="G5" s="77">
        <v>49</v>
      </c>
      <c r="H5" s="77">
        <v>44</v>
      </c>
      <c r="I5" s="17">
        <f>+G5+H5</f>
        <v>93</v>
      </c>
      <c r="J5" s="76">
        <v>9613337658</v>
      </c>
      <c r="K5" s="18" t="s">
        <v>92</v>
      </c>
      <c r="L5" s="74" t="s">
        <v>93</v>
      </c>
      <c r="M5" s="74">
        <v>8253987671</v>
      </c>
      <c r="N5" s="74" t="s">
        <v>94</v>
      </c>
      <c r="O5" s="74">
        <v>8473921852</v>
      </c>
      <c r="P5" s="68">
        <v>43556</v>
      </c>
      <c r="Q5" s="65" t="s">
        <v>563</v>
      </c>
      <c r="R5" s="18">
        <v>15</v>
      </c>
      <c r="S5" s="18" t="s">
        <v>185</v>
      </c>
      <c r="T5" s="18"/>
    </row>
    <row r="6" spans="1:20">
      <c r="A6" s="4">
        <v>2</v>
      </c>
      <c r="B6" s="17" t="s">
        <v>62</v>
      </c>
      <c r="C6" s="76" t="s">
        <v>95</v>
      </c>
      <c r="D6" s="18" t="s">
        <v>23</v>
      </c>
      <c r="E6" s="77">
        <v>18240211504</v>
      </c>
      <c r="F6" s="18" t="s">
        <v>77</v>
      </c>
      <c r="G6" s="77">
        <v>26</v>
      </c>
      <c r="H6" s="77">
        <v>28</v>
      </c>
      <c r="I6" s="17">
        <f>+G6+H6</f>
        <v>54</v>
      </c>
      <c r="J6" s="76">
        <v>7896723725</v>
      </c>
      <c r="K6" s="18" t="s">
        <v>92</v>
      </c>
      <c r="L6" s="74" t="s">
        <v>93</v>
      </c>
      <c r="M6" s="74">
        <v>8253987671</v>
      </c>
      <c r="N6" s="74" t="s">
        <v>94</v>
      </c>
      <c r="O6" s="74">
        <v>8473921852</v>
      </c>
      <c r="P6" s="68">
        <v>43556</v>
      </c>
      <c r="Q6" s="65" t="s">
        <v>563</v>
      </c>
      <c r="R6" s="18">
        <v>15</v>
      </c>
      <c r="S6" s="18" t="s">
        <v>185</v>
      </c>
      <c r="T6" s="18"/>
    </row>
    <row r="7" spans="1:20">
      <c r="A7" s="4">
        <v>3</v>
      </c>
      <c r="B7" s="17" t="s">
        <v>63</v>
      </c>
      <c r="C7" s="78" t="s">
        <v>96</v>
      </c>
      <c r="D7" s="18" t="s">
        <v>25</v>
      </c>
      <c r="E7" s="79">
        <v>310</v>
      </c>
      <c r="F7" s="18"/>
      <c r="G7" s="74">
        <v>38</v>
      </c>
      <c r="H7" s="74">
        <v>25</v>
      </c>
      <c r="I7" s="17">
        <f t="shared" ref="I7:I70" si="0">+G7+H7</f>
        <v>63</v>
      </c>
      <c r="J7" s="74">
        <v>9577294055</v>
      </c>
      <c r="K7" s="18" t="s">
        <v>97</v>
      </c>
      <c r="L7" s="74" t="s">
        <v>98</v>
      </c>
      <c r="M7" s="74">
        <v>9508606378</v>
      </c>
      <c r="N7" s="74" t="s">
        <v>99</v>
      </c>
      <c r="O7" s="74">
        <v>801152905</v>
      </c>
      <c r="P7" s="68">
        <v>43556</v>
      </c>
      <c r="Q7" s="65" t="s">
        <v>563</v>
      </c>
      <c r="R7" s="18">
        <v>10</v>
      </c>
      <c r="S7" s="18" t="s">
        <v>185</v>
      </c>
      <c r="T7" s="18"/>
    </row>
    <row r="8" spans="1:20">
      <c r="A8" s="4">
        <v>4</v>
      </c>
      <c r="B8" s="17" t="s">
        <v>63</v>
      </c>
      <c r="C8" s="78" t="s">
        <v>100</v>
      </c>
      <c r="D8" s="18" t="s">
        <v>25</v>
      </c>
      <c r="E8" s="79">
        <v>153</v>
      </c>
      <c r="F8" s="18"/>
      <c r="G8" s="74">
        <v>38</v>
      </c>
      <c r="H8" s="74">
        <v>36</v>
      </c>
      <c r="I8" s="17">
        <f t="shared" si="0"/>
        <v>74</v>
      </c>
      <c r="J8" s="74">
        <v>9678623480</v>
      </c>
      <c r="K8" s="18" t="s">
        <v>97</v>
      </c>
      <c r="L8" s="74" t="s">
        <v>98</v>
      </c>
      <c r="M8" s="74">
        <v>9508606378</v>
      </c>
      <c r="N8" s="74" t="s">
        <v>99</v>
      </c>
      <c r="O8" s="74">
        <v>801152905</v>
      </c>
      <c r="P8" s="68">
        <v>43556</v>
      </c>
      <c r="Q8" s="65" t="s">
        <v>563</v>
      </c>
      <c r="R8" s="18">
        <v>10</v>
      </c>
      <c r="S8" s="18" t="s">
        <v>185</v>
      </c>
      <c r="T8" s="18"/>
    </row>
    <row r="9" spans="1:20">
      <c r="A9" s="4">
        <v>5</v>
      </c>
      <c r="B9" s="17" t="s">
        <v>63</v>
      </c>
      <c r="C9" s="80" t="s">
        <v>101</v>
      </c>
      <c r="D9" s="18" t="s">
        <v>25</v>
      </c>
      <c r="E9" s="79">
        <v>154</v>
      </c>
      <c r="F9" s="18"/>
      <c r="G9" s="74">
        <v>19</v>
      </c>
      <c r="H9" s="74">
        <v>30</v>
      </c>
      <c r="I9" s="17">
        <f t="shared" si="0"/>
        <v>49</v>
      </c>
      <c r="J9" s="74">
        <v>8011520928</v>
      </c>
      <c r="K9" s="18" t="s">
        <v>97</v>
      </c>
      <c r="L9" s="74" t="s">
        <v>98</v>
      </c>
      <c r="M9" s="74">
        <v>9508606378</v>
      </c>
      <c r="N9" s="74" t="s">
        <v>99</v>
      </c>
      <c r="O9" s="74">
        <v>801152905</v>
      </c>
      <c r="P9" s="68">
        <v>43557</v>
      </c>
      <c r="Q9" s="65" t="s">
        <v>564</v>
      </c>
      <c r="R9" s="18">
        <v>10</v>
      </c>
      <c r="S9" s="18" t="s">
        <v>185</v>
      </c>
      <c r="T9" s="18"/>
    </row>
    <row r="10" spans="1:20">
      <c r="A10" s="4">
        <v>6</v>
      </c>
      <c r="B10" s="17" t="s">
        <v>63</v>
      </c>
      <c r="C10" s="80" t="s">
        <v>102</v>
      </c>
      <c r="D10" s="18" t="s">
        <v>25</v>
      </c>
      <c r="E10" s="79">
        <v>177</v>
      </c>
      <c r="F10" s="18"/>
      <c r="G10" s="74">
        <v>36</v>
      </c>
      <c r="H10" s="74">
        <v>35</v>
      </c>
      <c r="I10" s="17">
        <f t="shared" si="0"/>
        <v>71</v>
      </c>
      <c r="J10" s="74">
        <v>8822403432</v>
      </c>
      <c r="K10" s="18" t="s">
        <v>97</v>
      </c>
      <c r="L10" s="74" t="s">
        <v>98</v>
      </c>
      <c r="M10" s="74">
        <v>9508606378</v>
      </c>
      <c r="N10" s="74" t="s">
        <v>99</v>
      </c>
      <c r="O10" s="74">
        <v>801152905</v>
      </c>
      <c r="P10" s="68">
        <v>43557</v>
      </c>
      <c r="Q10" s="65" t="s">
        <v>564</v>
      </c>
      <c r="R10" s="18">
        <v>10</v>
      </c>
      <c r="S10" s="18" t="s">
        <v>185</v>
      </c>
      <c r="T10" s="18"/>
    </row>
    <row r="11" spans="1:20">
      <c r="A11" s="4">
        <v>7</v>
      </c>
      <c r="B11" s="17" t="s">
        <v>63</v>
      </c>
      <c r="C11" s="80" t="s">
        <v>102</v>
      </c>
      <c r="D11" s="18" t="s">
        <v>25</v>
      </c>
      <c r="E11" s="79">
        <v>278</v>
      </c>
      <c r="F11" s="18"/>
      <c r="G11" s="74">
        <v>25</v>
      </c>
      <c r="H11" s="74">
        <v>24</v>
      </c>
      <c r="I11" s="17">
        <f t="shared" si="0"/>
        <v>49</v>
      </c>
      <c r="J11" s="74">
        <v>7896878256</v>
      </c>
      <c r="K11" s="18" t="s">
        <v>97</v>
      </c>
      <c r="L11" s="74" t="s">
        <v>98</v>
      </c>
      <c r="M11" s="74">
        <v>9508606378</v>
      </c>
      <c r="N11" s="74" t="s">
        <v>99</v>
      </c>
      <c r="O11" s="74">
        <v>801152905</v>
      </c>
      <c r="P11" s="68">
        <v>43557</v>
      </c>
      <c r="Q11" s="65" t="s">
        <v>564</v>
      </c>
      <c r="R11" s="18">
        <v>10</v>
      </c>
      <c r="S11" s="18" t="s">
        <v>185</v>
      </c>
      <c r="T11" s="18"/>
    </row>
    <row r="12" spans="1:20" s="50" customFormat="1">
      <c r="A12" s="48">
        <v>8</v>
      </c>
      <c r="B12" s="17" t="s">
        <v>62</v>
      </c>
      <c r="C12" s="76" t="s">
        <v>103</v>
      </c>
      <c r="D12" s="18" t="s">
        <v>23</v>
      </c>
      <c r="E12" s="81">
        <v>18240211506</v>
      </c>
      <c r="F12" s="18" t="s">
        <v>104</v>
      </c>
      <c r="G12" s="77">
        <v>123</v>
      </c>
      <c r="H12" s="77">
        <v>116</v>
      </c>
      <c r="I12" s="17">
        <f t="shared" si="0"/>
        <v>239</v>
      </c>
      <c r="J12" s="76">
        <v>9435975504</v>
      </c>
      <c r="K12" s="18" t="s">
        <v>92</v>
      </c>
      <c r="L12" s="74" t="s">
        <v>93</v>
      </c>
      <c r="M12" s="74">
        <v>8253987671</v>
      </c>
      <c r="N12" s="74" t="s">
        <v>94</v>
      </c>
      <c r="O12" s="74">
        <v>8473921852</v>
      </c>
      <c r="P12" s="68">
        <v>43557</v>
      </c>
      <c r="Q12" s="65" t="s">
        <v>564</v>
      </c>
      <c r="R12" s="18">
        <v>15</v>
      </c>
      <c r="S12" s="18" t="s">
        <v>185</v>
      </c>
      <c r="T12" s="49"/>
    </row>
    <row r="13" spans="1:20">
      <c r="A13" s="4">
        <v>9</v>
      </c>
      <c r="B13" s="17" t="s">
        <v>62</v>
      </c>
      <c r="C13" s="76" t="s">
        <v>105</v>
      </c>
      <c r="D13" s="18" t="s">
        <v>23</v>
      </c>
      <c r="E13" s="77">
        <v>18240211516</v>
      </c>
      <c r="F13" s="18" t="s">
        <v>104</v>
      </c>
      <c r="G13" s="77">
        <v>87</v>
      </c>
      <c r="H13" s="77">
        <v>55</v>
      </c>
      <c r="I13" s="17">
        <f t="shared" si="0"/>
        <v>142</v>
      </c>
      <c r="J13" s="76">
        <v>9859129351</v>
      </c>
      <c r="K13" s="18" t="s">
        <v>92</v>
      </c>
      <c r="L13" s="74" t="s">
        <v>93</v>
      </c>
      <c r="M13" s="74">
        <v>8253987671</v>
      </c>
      <c r="N13" s="74" t="s">
        <v>94</v>
      </c>
      <c r="O13" s="74">
        <v>8473921852</v>
      </c>
      <c r="P13" s="68">
        <v>43558</v>
      </c>
      <c r="Q13" s="65" t="s">
        <v>565</v>
      </c>
      <c r="R13" s="18">
        <v>15</v>
      </c>
      <c r="S13" s="18" t="s">
        <v>185</v>
      </c>
      <c r="T13" s="18"/>
    </row>
    <row r="14" spans="1:20">
      <c r="A14" s="4">
        <v>10</v>
      </c>
      <c r="B14" s="17" t="s">
        <v>63</v>
      </c>
      <c r="C14" s="80" t="s">
        <v>106</v>
      </c>
      <c r="D14" s="18" t="s">
        <v>25</v>
      </c>
      <c r="E14" s="79">
        <v>67</v>
      </c>
      <c r="F14" s="18"/>
      <c r="G14" s="74">
        <v>81</v>
      </c>
      <c r="H14" s="74">
        <v>53</v>
      </c>
      <c r="I14" s="17">
        <f t="shared" si="0"/>
        <v>134</v>
      </c>
      <c r="J14" s="74">
        <v>9707597112</v>
      </c>
      <c r="K14" s="18" t="s">
        <v>97</v>
      </c>
      <c r="L14" s="74" t="s">
        <v>98</v>
      </c>
      <c r="M14" s="74">
        <v>9508606378</v>
      </c>
      <c r="N14" s="74" t="s">
        <v>99</v>
      </c>
      <c r="O14" s="74">
        <v>801152905</v>
      </c>
      <c r="P14" s="68">
        <v>43558</v>
      </c>
      <c r="Q14" s="65" t="s">
        <v>565</v>
      </c>
      <c r="R14" s="18">
        <v>10</v>
      </c>
      <c r="S14" s="18" t="s">
        <v>185</v>
      </c>
      <c r="T14" s="18"/>
    </row>
    <row r="15" spans="1:20">
      <c r="A15" s="4">
        <v>11</v>
      </c>
      <c r="B15" s="17" t="s">
        <v>63</v>
      </c>
      <c r="C15" s="80" t="s">
        <v>106</v>
      </c>
      <c r="D15" s="18" t="s">
        <v>25</v>
      </c>
      <c r="E15" s="79">
        <v>164</v>
      </c>
      <c r="F15" s="18"/>
      <c r="G15" s="74">
        <v>34</v>
      </c>
      <c r="H15" s="74">
        <v>35</v>
      </c>
      <c r="I15" s="17">
        <f t="shared" si="0"/>
        <v>69</v>
      </c>
      <c r="J15" s="74">
        <v>8471845102</v>
      </c>
      <c r="K15" s="18" t="s">
        <v>97</v>
      </c>
      <c r="L15" s="74" t="s">
        <v>98</v>
      </c>
      <c r="M15" s="74">
        <v>9508606378</v>
      </c>
      <c r="N15" s="74" t="s">
        <v>99</v>
      </c>
      <c r="O15" s="74">
        <v>801152905</v>
      </c>
      <c r="P15" s="68">
        <v>43558</v>
      </c>
      <c r="Q15" s="65" t="s">
        <v>565</v>
      </c>
      <c r="R15" s="18">
        <v>12</v>
      </c>
      <c r="S15" s="18" t="s">
        <v>185</v>
      </c>
      <c r="T15" s="18"/>
    </row>
    <row r="16" spans="1:20">
      <c r="A16" s="4">
        <v>12</v>
      </c>
      <c r="B16" s="17" t="s">
        <v>63</v>
      </c>
      <c r="C16" s="80" t="s">
        <v>107</v>
      </c>
      <c r="D16" s="18" t="s">
        <v>25</v>
      </c>
      <c r="E16" s="79">
        <v>275</v>
      </c>
      <c r="F16" s="18"/>
      <c r="G16" s="74">
        <v>36</v>
      </c>
      <c r="H16" s="74">
        <v>19</v>
      </c>
      <c r="I16" s="17">
        <f t="shared" si="0"/>
        <v>55</v>
      </c>
      <c r="J16" s="74">
        <v>7399273498</v>
      </c>
      <c r="K16" s="18" t="s">
        <v>97</v>
      </c>
      <c r="L16" s="74" t="s">
        <v>98</v>
      </c>
      <c r="M16" s="74">
        <v>9508606378</v>
      </c>
      <c r="N16" s="74" t="s">
        <v>99</v>
      </c>
      <c r="O16" s="74">
        <v>801152905</v>
      </c>
      <c r="P16" s="68">
        <v>43559</v>
      </c>
      <c r="Q16" s="65" t="s">
        <v>566</v>
      </c>
      <c r="R16" s="18">
        <v>12</v>
      </c>
      <c r="S16" s="18" t="s">
        <v>185</v>
      </c>
      <c r="T16" s="18"/>
    </row>
    <row r="17" spans="1:20">
      <c r="A17" s="4">
        <v>13</v>
      </c>
      <c r="B17" s="17" t="s">
        <v>63</v>
      </c>
      <c r="C17" s="80" t="s">
        <v>108</v>
      </c>
      <c r="D17" s="18" t="s">
        <v>25</v>
      </c>
      <c r="E17" s="79">
        <v>322</v>
      </c>
      <c r="F17" s="18"/>
      <c r="G17" s="74">
        <v>32</v>
      </c>
      <c r="H17" s="74">
        <v>30</v>
      </c>
      <c r="I17" s="17">
        <f t="shared" si="0"/>
        <v>62</v>
      </c>
      <c r="J17" s="74">
        <v>8761969392</v>
      </c>
      <c r="K17" s="18" t="s">
        <v>97</v>
      </c>
      <c r="L17" s="74" t="s">
        <v>98</v>
      </c>
      <c r="M17" s="74">
        <v>9508606378</v>
      </c>
      <c r="N17" s="74" t="s">
        <v>99</v>
      </c>
      <c r="O17" s="74">
        <v>801152905</v>
      </c>
      <c r="P17" s="68">
        <v>43559</v>
      </c>
      <c r="Q17" s="65" t="s">
        <v>566</v>
      </c>
      <c r="R17" s="18">
        <v>13</v>
      </c>
      <c r="S17" s="18" t="s">
        <v>185</v>
      </c>
      <c r="T17" s="18"/>
    </row>
    <row r="18" spans="1:20">
      <c r="A18" s="4">
        <v>14</v>
      </c>
      <c r="B18" s="17" t="s">
        <v>62</v>
      </c>
      <c r="C18" s="76" t="s">
        <v>109</v>
      </c>
      <c r="D18" s="18" t="s">
        <v>23</v>
      </c>
      <c r="E18" s="77">
        <v>18240211509</v>
      </c>
      <c r="F18" s="18" t="s">
        <v>104</v>
      </c>
      <c r="G18" s="77">
        <v>25</v>
      </c>
      <c r="H18" s="77">
        <v>26</v>
      </c>
      <c r="I18" s="17">
        <f t="shared" si="0"/>
        <v>51</v>
      </c>
      <c r="J18" s="76">
        <v>9678576482</v>
      </c>
      <c r="K18" s="18" t="s">
        <v>92</v>
      </c>
      <c r="L18" s="74" t="s">
        <v>93</v>
      </c>
      <c r="M18" s="74">
        <v>8253987671</v>
      </c>
      <c r="N18" s="74" t="s">
        <v>94</v>
      </c>
      <c r="O18" s="74">
        <v>8473921852</v>
      </c>
      <c r="P18" s="68">
        <v>43559</v>
      </c>
      <c r="Q18" s="65" t="s">
        <v>566</v>
      </c>
      <c r="R18" s="18">
        <v>12</v>
      </c>
      <c r="S18" s="18" t="s">
        <v>185</v>
      </c>
      <c r="T18" s="18"/>
    </row>
    <row r="19" spans="1:20">
      <c r="A19" s="4">
        <v>15</v>
      </c>
      <c r="B19" s="17" t="s">
        <v>62</v>
      </c>
      <c r="C19" s="76" t="s">
        <v>110</v>
      </c>
      <c r="D19" s="18" t="s">
        <v>23</v>
      </c>
      <c r="E19" s="77">
        <v>18240211511</v>
      </c>
      <c r="F19" s="18" t="s">
        <v>77</v>
      </c>
      <c r="G19" s="77">
        <v>17</v>
      </c>
      <c r="H19" s="77">
        <v>20</v>
      </c>
      <c r="I19" s="17">
        <f t="shared" si="0"/>
        <v>37</v>
      </c>
      <c r="J19" s="76">
        <v>8011520706</v>
      </c>
      <c r="K19" s="18" t="s">
        <v>92</v>
      </c>
      <c r="L19" s="74" t="s">
        <v>93</v>
      </c>
      <c r="M19" s="74">
        <v>8253987671</v>
      </c>
      <c r="N19" s="74" t="s">
        <v>94</v>
      </c>
      <c r="O19" s="74">
        <v>8473921852</v>
      </c>
      <c r="P19" s="68">
        <v>43559</v>
      </c>
      <c r="Q19" s="65" t="s">
        <v>566</v>
      </c>
      <c r="R19" s="18">
        <v>16</v>
      </c>
      <c r="S19" s="18" t="s">
        <v>185</v>
      </c>
      <c r="T19" s="18"/>
    </row>
    <row r="20" spans="1:20">
      <c r="A20" s="4">
        <v>16</v>
      </c>
      <c r="B20" s="17" t="s">
        <v>62</v>
      </c>
      <c r="C20" s="76" t="s">
        <v>111</v>
      </c>
      <c r="D20" s="18" t="s">
        <v>23</v>
      </c>
      <c r="E20" s="77">
        <v>18240211512</v>
      </c>
      <c r="F20" s="18" t="s">
        <v>77</v>
      </c>
      <c r="G20" s="77">
        <v>27</v>
      </c>
      <c r="H20" s="77">
        <v>28</v>
      </c>
      <c r="I20" s="17">
        <f t="shared" si="0"/>
        <v>55</v>
      </c>
      <c r="J20" s="76">
        <v>9707047680</v>
      </c>
      <c r="K20" s="18" t="s">
        <v>92</v>
      </c>
      <c r="L20" s="74" t="s">
        <v>93</v>
      </c>
      <c r="M20" s="74">
        <v>8253987671</v>
      </c>
      <c r="N20" s="74" t="s">
        <v>94</v>
      </c>
      <c r="O20" s="74">
        <v>8473921852</v>
      </c>
      <c r="P20" s="68">
        <v>43559</v>
      </c>
      <c r="Q20" s="65" t="s">
        <v>566</v>
      </c>
      <c r="R20" s="18">
        <v>17</v>
      </c>
      <c r="S20" s="18" t="s">
        <v>185</v>
      </c>
      <c r="T20" s="18"/>
    </row>
    <row r="21" spans="1:20">
      <c r="A21" s="4">
        <v>17</v>
      </c>
      <c r="B21" s="17" t="s">
        <v>62</v>
      </c>
      <c r="C21" s="82" t="s">
        <v>112</v>
      </c>
      <c r="D21" s="83" t="s">
        <v>23</v>
      </c>
      <c r="E21" s="84">
        <v>18240211515</v>
      </c>
      <c r="F21" s="83" t="s">
        <v>77</v>
      </c>
      <c r="G21" s="84">
        <v>19</v>
      </c>
      <c r="H21" s="84">
        <v>16</v>
      </c>
      <c r="I21" s="17">
        <f t="shared" si="0"/>
        <v>35</v>
      </c>
      <c r="J21" s="82">
        <v>9613307529</v>
      </c>
      <c r="K21" s="18" t="s">
        <v>92</v>
      </c>
      <c r="L21" s="74" t="s">
        <v>93</v>
      </c>
      <c r="M21" s="74">
        <v>8253987671</v>
      </c>
      <c r="N21" s="74" t="s">
        <v>94</v>
      </c>
      <c r="O21" s="74">
        <v>8473921852</v>
      </c>
      <c r="P21" s="68">
        <v>43560</v>
      </c>
      <c r="Q21" s="65" t="s">
        <v>567</v>
      </c>
      <c r="R21" s="18">
        <v>16</v>
      </c>
      <c r="S21" s="18" t="s">
        <v>185</v>
      </c>
      <c r="T21" s="18"/>
    </row>
    <row r="22" spans="1:20">
      <c r="A22" s="4">
        <v>18</v>
      </c>
      <c r="B22" s="17" t="s">
        <v>62</v>
      </c>
      <c r="C22" s="76" t="s">
        <v>113</v>
      </c>
      <c r="D22" s="18" t="s">
        <v>23</v>
      </c>
      <c r="E22" s="77">
        <v>18240211505</v>
      </c>
      <c r="F22" s="18" t="s">
        <v>77</v>
      </c>
      <c r="G22" s="77">
        <v>16</v>
      </c>
      <c r="H22" s="77">
        <v>21</v>
      </c>
      <c r="I22" s="17">
        <f t="shared" si="0"/>
        <v>37</v>
      </c>
      <c r="J22" s="76">
        <v>7399811941</v>
      </c>
      <c r="K22" s="18" t="s">
        <v>92</v>
      </c>
      <c r="L22" s="74" t="s">
        <v>93</v>
      </c>
      <c r="M22" s="74">
        <v>8253987671</v>
      </c>
      <c r="N22" s="74" t="s">
        <v>94</v>
      </c>
      <c r="O22" s="74">
        <v>8473921852</v>
      </c>
      <c r="P22" s="68">
        <v>43560</v>
      </c>
      <c r="Q22" s="65" t="s">
        <v>567</v>
      </c>
      <c r="R22" s="18">
        <v>14</v>
      </c>
      <c r="S22" s="18" t="s">
        <v>185</v>
      </c>
      <c r="T22" s="18"/>
    </row>
    <row r="23" spans="1:20">
      <c r="A23" s="4">
        <v>19</v>
      </c>
      <c r="B23" s="17" t="s">
        <v>63</v>
      </c>
      <c r="C23" s="80" t="s">
        <v>114</v>
      </c>
      <c r="D23" s="18" t="s">
        <v>25</v>
      </c>
      <c r="E23" s="79">
        <v>71</v>
      </c>
      <c r="F23" s="18"/>
      <c r="G23" s="74">
        <v>33</v>
      </c>
      <c r="H23" s="74">
        <v>28</v>
      </c>
      <c r="I23" s="17">
        <f t="shared" si="0"/>
        <v>61</v>
      </c>
      <c r="J23" s="74">
        <v>9435975489</v>
      </c>
      <c r="K23" s="18" t="s">
        <v>115</v>
      </c>
      <c r="L23" s="74" t="s">
        <v>116</v>
      </c>
      <c r="M23" s="74">
        <v>8011690766</v>
      </c>
      <c r="N23" s="74" t="s">
        <v>117</v>
      </c>
      <c r="O23" s="74">
        <v>9508564373</v>
      </c>
      <c r="P23" s="68">
        <v>43560</v>
      </c>
      <c r="Q23" s="65" t="s">
        <v>567</v>
      </c>
      <c r="R23" s="18">
        <v>11</v>
      </c>
      <c r="S23" s="18" t="s">
        <v>185</v>
      </c>
      <c r="T23" s="18"/>
    </row>
    <row r="24" spans="1:20">
      <c r="A24" s="4">
        <v>20</v>
      </c>
      <c r="B24" s="17" t="s">
        <v>63</v>
      </c>
      <c r="C24" s="80" t="s">
        <v>118</v>
      </c>
      <c r="D24" s="18" t="s">
        <v>25</v>
      </c>
      <c r="E24" s="79">
        <v>260</v>
      </c>
      <c r="F24" s="18"/>
      <c r="G24" s="74">
        <v>22</v>
      </c>
      <c r="H24" s="74">
        <v>20</v>
      </c>
      <c r="I24" s="17">
        <f t="shared" si="0"/>
        <v>42</v>
      </c>
      <c r="J24" s="74">
        <v>9577742133</v>
      </c>
      <c r="K24" s="18" t="s">
        <v>115</v>
      </c>
      <c r="L24" s="74" t="s">
        <v>116</v>
      </c>
      <c r="M24" s="74">
        <v>8011690766</v>
      </c>
      <c r="N24" s="74" t="s">
        <v>117</v>
      </c>
      <c r="O24" s="74">
        <v>9508564373</v>
      </c>
      <c r="P24" s="68">
        <v>43560</v>
      </c>
      <c r="Q24" s="65" t="s">
        <v>567</v>
      </c>
      <c r="R24" s="18">
        <v>11</v>
      </c>
      <c r="S24" s="18" t="s">
        <v>185</v>
      </c>
      <c r="T24" s="18"/>
    </row>
    <row r="25" spans="1:20">
      <c r="A25" s="4">
        <v>21</v>
      </c>
      <c r="B25" s="17" t="s">
        <v>63</v>
      </c>
      <c r="C25" s="80" t="s">
        <v>119</v>
      </c>
      <c r="D25" s="18" t="s">
        <v>25</v>
      </c>
      <c r="E25" s="79">
        <v>159</v>
      </c>
      <c r="F25" s="18"/>
      <c r="G25" s="74">
        <v>24</v>
      </c>
      <c r="H25" s="74">
        <v>30</v>
      </c>
      <c r="I25" s="17">
        <f t="shared" si="0"/>
        <v>54</v>
      </c>
      <c r="J25" s="74">
        <v>7399806557</v>
      </c>
      <c r="K25" s="18" t="s">
        <v>115</v>
      </c>
      <c r="L25" s="74" t="s">
        <v>116</v>
      </c>
      <c r="M25" s="74">
        <v>8011690766</v>
      </c>
      <c r="N25" s="74" t="s">
        <v>117</v>
      </c>
      <c r="O25" s="74">
        <v>9508564373</v>
      </c>
      <c r="P25" s="68">
        <v>43561</v>
      </c>
      <c r="Q25" s="65" t="s">
        <v>568</v>
      </c>
      <c r="R25" s="18">
        <v>12</v>
      </c>
      <c r="S25" s="18" t="s">
        <v>185</v>
      </c>
      <c r="T25" s="18"/>
    </row>
    <row r="26" spans="1:20">
      <c r="A26" s="4">
        <v>22</v>
      </c>
      <c r="B26" s="17" t="s">
        <v>63</v>
      </c>
      <c r="C26" s="80" t="s">
        <v>120</v>
      </c>
      <c r="D26" s="18" t="s">
        <v>25</v>
      </c>
      <c r="E26" s="79">
        <v>261</v>
      </c>
      <c r="F26" s="18"/>
      <c r="G26" s="74">
        <v>32</v>
      </c>
      <c r="H26" s="74">
        <v>35</v>
      </c>
      <c r="I26" s="17">
        <f t="shared" si="0"/>
        <v>67</v>
      </c>
      <c r="J26" s="74">
        <v>9613273443</v>
      </c>
      <c r="K26" s="18" t="s">
        <v>115</v>
      </c>
      <c r="L26" s="74" t="s">
        <v>116</v>
      </c>
      <c r="M26" s="74">
        <v>8011690766</v>
      </c>
      <c r="N26" s="74" t="s">
        <v>117</v>
      </c>
      <c r="O26" s="74">
        <v>9508564373</v>
      </c>
      <c r="P26" s="68">
        <v>43561</v>
      </c>
      <c r="Q26" s="65" t="s">
        <v>568</v>
      </c>
      <c r="R26" s="18">
        <v>11</v>
      </c>
      <c r="S26" s="18" t="s">
        <v>185</v>
      </c>
      <c r="T26" s="18"/>
    </row>
    <row r="27" spans="1:20">
      <c r="A27" s="4">
        <v>23</v>
      </c>
      <c r="B27" s="17" t="s">
        <v>62</v>
      </c>
      <c r="C27" s="76" t="s">
        <v>121</v>
      </c>
      <c r="D27" s="18" t="s">
        <v>23</v>
      </c>
      <c r="E27" s="77">
        <v>18240201401</v>
      </c>
      <c r="F27" s="18" t="s">
        <v>77</v>
      </c>
      <c r="G27" s="77">
        <v>67</v>
      </c>
      <c r="H27" s="77">
        <v>48</v>
      </c>
      <c r="I27" s="17">
        <f t="shared" si="0"/>
        <v>115</v>
      </c>
      <c r="J27" s="76">
        <v>9957934922</v>
      </c>
      <c r="K27" s="18" t="s">
        <v>122</v>
      </c>
      <c r="L27" s="74" t="s">
        <v>116</v>
      </c>
      <c r="M27" s="74">
        <v>8011690766</v>
      </c>
      <c r="N27" s="74" t="s">
        <v>123</v>
      </c>
      <c r="O27" s="74">
        <v>9954516747</v>
      </c>
      <c r="P27" s="68">
        <v>43561</v>
      </c>
      <c r="Q27" s="65" t="s">
        <v>568</v>
      </c>
      <c r="R27" s="18">
        <v>13</v>
      </c>
      <c r="S27" s="18" t="s">
        <v>185</v>
      </c>
      <c r="T27" s="18"/>
    </row>
    <row r="28" spans="1:20">
      <c r="A28" s="4">
        <v>24</v>
      </c>
      <c r="B28" s="17" t="s">
        <v>62</v>
      </c>
      <c r="C28" s="76" t="s">
        <v>124</v>
      </c>
      <c r="D28" s="18" t="s">
        <v>23</v>
      </c>
      <c r="E28" s="77">
        <v>18240201402</v>
      </c>
      <c r="F28" s="18" t="s">
        <v>77</v>
      </c>
      <c r="G28" s="77">
        <v>19</v>
      </c>
      <c r="H28" s="77">
        <v>16</v>
      </c>
      <c r="I28" s="17">
        <f t="shared" si="0"/>
        <v>35</v>
      </c>
      <c r="J28" s="76">
        <v>9435902521</v>
      </c>
      <c r="K28" s="18" t="s">
        <v>122</v>
      </c>
      <c r="L28" s="74" t="s">
        <v>116</v>
      </c>
      <c r="M28" s="74">
        <v>8011690766</v>
      </c>
      <c r="N28" s="74" t="s">
        <v>123</v>
      </c>
      <c r="O28" s="74">
        <v>9954516747</v>
      </c>
      <c r="P28" s="68">
        <v>43561</v>
      </c>
      <c r="Q28" s="65" t="s">
        <v>568</v>
      </c>
      <c r="R28" s="18">
        <v>12</v>
      </c>
      <c r="S28" s="18" t="s">
        <v>185</v>
      </c>
      <c r="T28" s="18"/>
    </row>
    <row r="29" spans="1:20">
      <c r="A29" s="4">
        <v>25</v>
      </c>
      <c r="B29" s="17" t="s">
        <v>62</v>
      </c>
      <c r="C29" s="76" t="s">
        <v>125</v>
      </c>
      <c r="D29" s="18" t="s">
        <v>23</v>
      </c>
      <c r="E29" s="77">
        <v>18240207402</v>
      </c>
      <c r="F29" s="18" t="s">
        <v>104</v>
      </c>
      <c r="G29" s="77">
        <v>115</v>
      </c>
      <c r="H29" s="77">
        <v>91</v>
      </c>
      <c r="I29" s="17">
        <f t="shared" si="0"/>
        <v>206</v>
      </c>
      <c r="J29" s="76">
        <v>9954243654</v>
      </c>
      <c r="K29" s="18" t="s">
        <v>122</v>
      </c>
      <c r="L29" s="74" t="s">
        <v>116</v>
      </c>
      <c r="M29" s="74">
        <v>8011690766</v>
      </c>
      <c r="N29" s="74" t="s">
        <v>123</v>
      </c>
      <c r="O29" s="74">
        <v>9954516747</v>
      </c>
      <c r="P29" s="68">
        <v>43563</v>
      </c>
      <c r="Q29" s="65" t="s">
        <v>563</v>
      </c>
      <c r="R29" s="18">
        <v>12</v>
      </c>
      <c r="S29" s="18" t="s">
        <v>185</v>
      </c>
      <c r="T29" s="18"/>
    </row>
    <row r="30" spans="1:20">
      <c r="A30" s="4">
        <v>26</v>
      </c>
      <c r="B30" s="17" t="s">
        <v>63</v>
      </c>
      <c r="C30" s="80" t="s">
        <v>126</v>
      </c>
      <c r="D30" s="18" t="s">
        <v>25</v>
      </c>
      <c r="E30" s="79">
        <v>57</v>
      </c>
      <c r="F30" s="18"/>
      <c r="G30" s="74">
        <v>18</v>
      </c>
      <c r="H30" s="74">
        <v>29</v>
      </c>
      <c r="I30" s="17">
        <f t="shared" si="0"/>
        <v>47</v>
      </c>
      <c r="J30" s="74">
        <v>9854465086</v>
      </c>
      <c r="K30" s="18" t="s">
        <v>115</v>
      </c>
      <c r="L30" s="74" t="s">
        <v>116</v>
      </c>
      <c r="M30" s="74">
        <v>8011690766</v>
      </c>
      <c r="N30" s="74" t="s">
        <v>117</v>
      </c>
      <c r="O30" s="74">
        <v>9508564373</v>
      </c>
      <c r="P30" s="68">
        <v>43563</v>
      </c>
      <c r="Q30" s="65" t="s">
        <v>563</v>
      </c>
      <c r="R30" s="18">
        <v>15</v>
      </c>
      <c r="S30" s="18" t="s">
        <v>185</v>
      </c>
      <c r="T30" s="18"/>
    </row>
    <row r="31" spans="1:20">
      <c r="A31" s="4">
        <v>27</v>
      </c>
      <c r="B31" s="17" t="s">
        <v>63</v>
      </c>
      <c r="C31" s="80" t="s">
        <v>127</v>
      </c>
      <c r="D31" s="18" t="s">
        <v>25</v>
      </c>
      <c r="E31" s="79">
        <v>165</v>
      </c>
      <c r="F31" s="18"/>
      <c r="G31" s="74">
        <v>16</v>
      </c>
      <c r="H31" s="74">
        <v>16</v>
      </c>
      <c r="I31" s="17">
        <f t="shared" si="0"/>
        <v>32</v>
      </c>
      <c r="J31" s="74">
        <v>9401099523</v>
      </c>
      <c r="K31" s="18" t="s">
        <v>115</v>
      </c>
      <c r="L31" s="74" t="s">
        <v>116</v>
      </c>
      <c r="M31" s="74">
        <v>8011690766</v>
      </c>
      <c r="N31" s="74" t="s">
        <v>117</v>
      </c>
      <c r="O31" s="74">
        <v>9508564373</v>
      </c>
      <c r="P31" s="68">
        <v>43563</v>
      </c>
      <c r="Q31" s="65" t="s">
        <v>563</v>
      </c>
      <c r="R31" s="18">
        <v>15</v>
      </c>
      <c r="S31" s="18" t="s">
        <v>185</v>
      </c>
      <c r="T31" s="18"/>
    </row>
    <row r="32" spans="1:20">
      <c r="A32" s="4">
        <v>28</v>
      </c>
      <c r="B32" s="17" t="s">
        <v>63</v>
      </c>
      <c r="C32" s="80" t="s">
        <v>115</v>
      </c>
      <c r="D32" s="18" t="s">
        <v>25</v>
      </c>
      <c r="E32" s="79">
        <v>70</v>
      </c>
      <c r="F32" s="18"/>
      <c r="G32" s="74">
        <v>21</v>
      </c>
      <c r="H32" s="74">
        <v>16</v>
      </c>
      <c r="I32" s="17">
        <f t="shared" si="0"/>
        <v>37</v>
      </c>
      <c r="J32" s="74">
        <v>9859493069</v>
      </c>
      <c r="K32" s="18" t="s">
        <v>115</v>
      </c>
      <c r="L32" s="74" t="s">
        <v>116</v>
      </c>
      <c r="M32" s="74">
        <v>8011690766</v>
      </c>
      <c r="N32" s="74" t="s">
        <v>117</v>
      </c>
      <c r="O32" s="74">
        <v>9508564373</v>
      </c>
      <c r="P32" s="68">
        <v>43564</v>
      </c>
      <c r="Q32" s="65" t="s">
        <v>564</v>
      </c>
      <c r="R32" s="18">
        <v>17</v>
      </c>
      <c r="S32" s="18" t="s">
        <v>185</v>
      </c>
      <c r="T32" s="18"/>
    </row>
    <row r="33" spans="1:20">
      <c r="A33" s="4">
        <v>29</v>
      </c>
      <c r="B33" s="17" t="s">
        <v>63</v>
      </c>
      <c r="C33" s="80" t="s">
        <v>128</v>
      </c>
      <c r="D33" s="18" t="s">
        <v>25</v>
      </c>
      <c r="E33" s="79">
        <v>259</v>
      </c>
      <c r="F33" s="18"/>
      <c r="G33" s="74">
        <v>21</v>
      </c>
      <c r="H33" s="74">
        <v>16</v>
      </c>
      <c r="I33" s="17">
        <f t="shared" si="0"/>
        <v>37</v>
      </c>
      <c r="J33" s="74">
        <v>9435839873</v>
      </c>
      <c r="K33" s="18" t="s">
        <v>115</v>
      </c>
      <c r="L33" s="74" t="s">
        <v>116</v>
      </c>
      <c r="M33" s="74">
        <v>8011690766</v>
      </c>
      <c r="N33" s="74" t="s">
        <v>117</v>
      </c>
      <c r="O33" s="74">
        <v>9508564373</v>
      </c>
      <c r="P33" s="68">
        <v>43564</v>
      </c>
      <c r="Q33" s="65" t="s">
        <v>564</v>
      </c>
      <c r="R33" s="18">
        <v>18</v>
      </c>
      <c r="S33" s="18" t="s">
        <v>185</v>
      </c>
      <c r="T33" s="18"/>
    </row>
    <row r="34" spans="1:20">
      <c r="A34" s="4">
        <v>30</v>
      </c>
      <c r="B34" s="17" t="s">
        <v>63</v>
      </c>
      <c r="C34" s="80" t="s">
        <v>129</v>
      </c>
      <c r="D34" s="18" t="s">
        <v>25</v>
      </c>
      <c r="E34" s="79">
        <v>323</v>
      </c>
      <c r="F34" s="18"/>
      <c r="G34" s="74">
        <v>19</v>
      </c>
      <c r="H34" s="74">
        <v>11</v>
      </c>
      <c r="I34" s="17">
        <f t="shared" si="0"/>
        <v>30</v>
      </c>
      <c r="J34" s="74">
        <v>9577574118</v>
      </c>
      <c r="K34" s="18" t="s">
        <v>115</v>
      </c>
      <c r="L34" s="74" t="s">
        <v>116</v>
      </c>
      <c r="M34" s="74">
        <v>8011690766</v>
      </c>
      <c r="N34" s="74" t="s">
        <v>117</v>
      </c>
      <c r="O34" s="74">
        <v>9508564373</v>
      </c>
      <c r="P34" s="68">
        <v>43564</v>
      </c>
      <c r="Q34" s="65" t="s">
        <v>564</v>
      </c>
      <c r="R34" s="18">
        <v>19</v>
      </c>
      <c r="S34" s="18" t="s">
        <v>185</v>
      </c>
      <c r="T34" s="18"/>
    </row>
    <row r="35" spans="1:20">
      <c r="A35" s="4">
        <v>31</v>
      </c>
      <c r="B35" s="17" t="s">
        <v>62</v>
      </c>
      <c r="C35" s="76" t="s">
        <v>130</v>
      </c>
      <c r="D35" s="18" t="s">
        <v>23</v>
      </c>
      <c r="E35" s="77">
        <v>18240207405</v>
      </c>
      <c r="F35" s="18" t="s">
        <v>78</v>
      </c>
      <c r="G35" s="77">
        <v>60</v>
      </c>
      <c r="H35" s="77">
        <v>63</v>
      </c>
      <c r="I35" s="17">
        <f t="shared" si="0"/>
        <v>123</v>
      </c>
      <c r="J35" s="76">
        <v>9957693037</v>
      </c>
      <c r="K35" s="18" t="s">
        <v>122</v>
      </c>
      <c r="L35" s="74" t="s">
        <v>116</v>
      </c>
      <c r="M35" s="74">
        <v>8011690766</v>
      </c>
      <c r="N35" s="74" t="s">
        <v>123</v>
      </c>
      <c r="O35" s="74">
        <v>9954516747</v>
      </c>
      <c r="P35" s="68">
        <v>43564</v>
      </c>
      <c r="Q35" s="65" t="s">
        <v>564</v>
      </c>
      <c r="R35" s="18">
        <v>10</v>
      </c>
      <c r="S35" s="18" t="s">
        <v>185</v>
      </c>
      <c r="T35" s="18"/>
    </row>
    <row r="36" spans="1:20">
      <c r="A36" s="4">
        <v>32</v>
      </c>
      <c r="B36" s="17" t="s">
        <v>62</v>
      </c>
      <c r="C36" s="76" t="s">
        <v>131</v>
      </c>
      <c r="D36" s="18" t="s">
        <v>23</v>
      </c>
      <c r="E36" s="77">
        <v>18240207403</v>
      </c>
      <c r="F36" s="18" t="s">
        <v>77</v>
      </c>
      <c r="G36" s="77">
        <v>32</v>
      </c>
      <c r="H36" s="77">
        <v>33</v>
      </c>
      <c r="I36" s="17">
        <f t="shared" si="0"/>
        <v>65</v>
      </c>
      <c r="J36" s="76">
        <v>9678061864</v>
      </c>
      <c r="K36" s="18" t="s">
        <v>122</v>
      </c>
      <c r="L36" s="74" t="s">
        <v>116</v>
      </c>
      <c r="M36" s="74">
        <v>8011690766</v>
      </c>
      <c r="N36" s="74" t="s">
        <v>123</v>
      </c>
      <c r="O36" s="74">
        <v>9954516747</v>
      </c>
      <c r="P36" s="68">
        <v>43565</v>
      </c>
      <c r="Q36" s="65" t="s">
        <v>565</v>
      </c>
      <c r="R36" s="18">
        <v>18</v>
      </c>
      <c r="S36" s="18" t="s">
        <v>185</v>
      </c>
      <c r="T36" s="18"/>
    </row>
    <row r="37" spans="1:20" ht="30.75">
      <c r="A37" s="4">
        <v>33</v>
      </c>
      <c r="B37" s="17" t="s">
        <v>62</v>
      </c>
      <c r="C37" s="76" t="s">
        <v>132</v>
      </c>
      <c r="D37" s="18" t="s">
        <v>23</v>
      </c>
      <c r="E37" s="77">
        <v>18240207404</v>
      </c>
      <c r="F37" s="18" t="s">
        <v>77</v>
      </c>
      <c r="G37" s="77">
        <v>19</v>
      </c>
      <c r="H37" s="77">
        <v>26</v>
      </c>
      <c r="I37" s="17">
        <f t="shared" si="0"/>
        <v>45</v>
      </c>
      <c r="J37" s="76">
        <v>9678623630</v>
      </c>
      <c r="K37" s="18" t="s">
        <v>122</v>
      </c>
      <c r="L37" s="74" t="s">
        <v>116</v>
      </c>
      <c r="M37" s="74">
        <v>8011690766</v>
      </c>
      <c r="N37" s="74" t="s">
        <v>123</v>
      </c>
      <c r="O37" s="74">
        <v>9954516747</v>
      </c>
      <c r="P37" s="68">
        <v>43565</v>
      </c>
      <c r="Q37" s="65" t="s">
        <v>565</v>
      </c>
      <c r="R37" s="18">
        <v>16</v>
      </c>
      <c r="S37" s="18" t="s">
        <v>185</v>
      </c>
      <c r="T37" s="18"/>
    </row>
    <row r="38" spans="1:20">
      <c r="A38" s="4">
        <v>34</v>
      </c>
      <c r="B38" s="17" t="s">
        <v>63</v>
      </c>
      <c r="C38" s="80" t="s">
        <v>133</v>
      </c>
      <c r="D38" s="18" t="s">
        <v>25</v>
      </c>
      <c r="E38" s="79">
        <v>274</v>
      </c>
      <c r="F38" s="18"/>
      <c r="G38" s="74">
        <v>20</v>
      </c>
      <c r="H38" s="74">
        <v>18</v>
      </c>
      <c r="I38" s="17">
        <f t="shared" si="0"/>
        <v>38</v>
      </c>
      <c r="J38" s="74">
        <v>7896986909</v>
      </c>
      <c r="K38" s="18" t="s">
        <v>97</v>
      </c>
      <c r="L38" s="74" t="s">
        <v>98</v>
      </c>
      <c r="M38" s="74">
        <v>9508606378</v>
      </c>
      <c r="N38" s="74" t="s">
        <v>99</v>
      </c>
      <c r="O38" s="74">
        <v>801152905</v>
      </c>
      <c r="P38" s="68">
        <v>43565</v>
      </c>
      <c r="Q38" s="65" t="s">
        <v>565</v>
      </c>
      <c r="R38" s="18">
        <v>15</v>
      </c>
      <c r="S38" s="18" t="s">
        <v>185</v>
      </c>
      <c r="T38" s="18"/>
    </row>
    <row r="39" spans="1:20">
      <c r="A39" s="4">
        <v>35</v>
      </c>
      <c r="B39" s="17" t="s">
        <v>63</v>
      </c>
      <c r="C39" s="80" t="s">
        <v>134</v>
      </c>
      <c r="D39" s="18" t="s">
        <v>25</v>
      </c>
      <c r="E39" s="79">
        <v>273</v>
      </c>
      <c r="F39" s="18"/>
      <c r="G39" s="74">
        <v>14</v>
      </c>
      <c r="H39" s="74">
        <v>20</v>
      </c>
      <c r="I39" s="17">
        <f t="shared" si="0"/>
        <v>34</v>
      </c>
      <c r="J39" s="74">
        <v>9957693261</v>
      </c>
      <c r="K39" s="18" t="s">
        <v>97</v>
      </c>
      <c r="L39" s="74" t="s">
        <v>98</v>
      </c>
      <c r="M39" s="74">
        <v>9508606378</v>
      </c>
      <c r="N39" s="74" t="s">
        <v>99</v>
      </c>
      <c r="O39" s="74">
        <v>801152905</v>
      </c>
      <c r="P39" s="68">
        <v>43565</v>
      </c>
      <c r="Q39" s="65" t="s">
        <v>565</v>
      </c>
      <c r="R39" s="18">
        <v>12</v>
      </c>
      <c r="S39" s="18" t="s">
        <v>185</v>
      </c>
      <c r="T39" s="18"/>
    </row>
    <row r="40" spans="1:20">
      <c r="A40" s="4">
        <v>36</v>
      </c>
      <c r="B40" s="17" t="s">
        <v>63</v>
      </c>
      <c r="C40" s="80" t="s">
        <v>135</v>
      </c>
      <c r="D40" s="18" t="s">
        <v>25</v>
      </c>
      <c r="E40" s="79">
        <v>69</v>
      </c>
      <c r="F40" s="18"/>
      <c r="G40" s="74">
        <v>31</v>
      </c>
      <c r="H40" s="74">
        <v>26</v>
      </c>
      <c r="I40" s="17">
        <f t="shared" si="0"/>
        <v>57</v>
      </c>
      <c r="J40" s="74">
        <v>9435876443</v>
      </c>
      <c r="K40" s="18" t="s">
        <v>115</v>
      </c>
      <c r="L40" s="74" t="s">
        <v>116</v>
      </c>
      <c r="M40" s="74">
        <v>8011690766</v>
      </c>
      <c r="N40" s="74" t="s">
        <v>117</v>
      </c>
      <c r="O40" s="74">
        <v>9508564373</v>
      </c>
      <c r="P40" s="68">
        <v>43566</v>
      </c>
      <c r="Q40" s="65" t="s">
        <v>566</v>
      </c>
      <c r="R40" s="18">
        <v>13</v>
      </c>
      <c r="S40" s="18" t="s">
        <v>185</v>
      </c>
      <c r="T40" s="18"/>
    </row>
    <row r="41" spans="1:20">
      <c r="A41" s="4">
        <v>37</v>
      </c>
      <c r="B41" s="17" t="s">
        <v>63</v>
      </c>
      <c r="C41" s="80" t="s">
        <v>135</v>
      </c>
      <c r="D41" s="18" t="s">
        <v>25</v>
      </c>
      <c r="E41" s="79">
        <v>168</v>
      </c>
      <c r="F41" s="18"/>
      <c r="G41" s="74">
        <v>16</v>
      </c>
      <c r="H41" s="74">
        <v>15</v>
      </c>
      <c r="I41" s="17">
        <f t="shared" si="0"/>
        <v>31</v>
      </c>
      <c r="J41" s="74">
        <v>9577908174</v>
      </c>
      <c r="K41" s="18" t="s">
        <v>115</v>
      </c>
      <c r="L41" s="74" t="s">
        <v>116</v>
      </c>
      <c r="M41" s="74">
        <v>8011690766</v>
      </c>
      <c r="N41" s="74" t="s">
        <v>117</v>
      </c>
      <c r="O41" s="74">
        <v>9508564373</v>
      </c>
      <c r="P41" s="68">
        <v>43566</v>
      </c>
      <c r="Q41" s="65" t="s">
        <v>566</v>
      </c>
      <c r="R41" s="18">
        <v>13</v>
      </c>
      <c r="S41" s="18" t="s">
        <v>185</v>
      </c>
      <c r="T41" s="18"/>
    </row>
    <row r="42" spans="1:20">
      <c r="A42" s="4">
        <v>38</v>
      </c>
      <c r="B42" s="17" t="s">
        <v>63</v>
      </c>
      <c r="C42" s="80" t="s">
        <v>135</v>
      </c>
      <c r="D42" s="18" t="s">
        <v>25</v>
      </c>
      <c r="E42" s="79">
        <v>304</v>
      </c>
      <c r="F42" s="18"/>
      <c r="G42" s="74">
        <v>24</v>
      </c>
      <c r="H42" s="74">
        <v>15</v>
      </c>
      <c r="I42" s="17">
        <f t="shared" si="0"/>
        <v>39</v>
      </c>
      <c r="J42" s="74">
        <v>9508732170</v>
      </c>
      <c r="K42" s="18" t="s">
        <v>115</v>
      </c>
      <c r="L42" s="74" t="s">
        <v>116</v>
      </c>
      <c r="M42" s="74">
        <v>8011690766</v>
      </c>
      <c r="N42" s="74" t="s">
        <v>117</v>
      </c>
      <c r="O42" s="74">
        <v>9508564373</v>
      </c>
      <c r="P42" s="68">
        <v>43566</v>
      </c>
      <c r="Q42" s="65" t="s">
        <v>566</v>
      </c>
      <c r="R42" s="18">
        <v>14</v>
      </c>
      <c r="S42" s="18" t="s">
        <v>185</v>
      </c>
      <c r="T42" s="18"/>
    </row>
    <row r="43" spans="1:20">
      <c r="A43" s="4">
        <v>39</v>
      </c>
      <c r="B43" s="17" t="s">
        <v>62</v>
      </c>
      <c r="C43" s="76" t="s">
        <v>136</v>
      </c>
      <c r="D43" s="18" t="s">
        <v>23</v>
      </c>
      <c r="E43" s="77">
        <v>18240207601</v>
      </c>
      <c r="F43" s="18" t="s">
        <v>77</v>
      </c>
      <c r="G43" s="77">
        <v>33</v>
      </c>
      <c r="H43" s="77">
        <v>30</v>
      </c>
      <c r="I43" s="17">
        <f t="shared" si="0"/>
        <v>63</v>
      </c>
      <c r="J43" s="76">
        <v>9957610904</v>
      </c>
      <c r="K43" s="18" t="s">
        <v>122</v>
      </c>
      <c r="L43" s="74" t="s">
        <v>116</v>
      </c>
      <c r="M43" s="74">
        <v>8011690766</v>
      </c>
      <c r="N43" s="74" t="s">
        <v>123</v>
      </c>
      <c r="O43" s="74">
        <v>9954516747</v>
      </c>
      <c r="P43" s="68">
        <v>43566</v>
      </c>
      <c r="Q43" s="65" t="s">
        <v>566</v>
      </c>
      <c r="R43" s="18">
        <v>12</v>
      </c>
      <c r="S43" s="18" t="s">
        <v>185</v>
      </c>
      <c r="T43" s="18"/>
    </row>
    <row r="44" spans="1:20">
      <c r="A44" s="4">
        <v>40</v>
      </c>
      <c r="B44" s="17" t="s">
        <v>62</v>
      </c>
      <c r="C44" s="76" t="s">
        <v>137</v>
      </c>
      <c r="D44" s="18" t="s">
        <v>23</v>
      </c>
      <c r="E44" s="77">
        <v>18240207602</v>
      </c>
      <c r="F44" s="18" t="s">
        <v>77</v>
      </c>
      <c r="G44" s="77">
        <v>57</v>
      </c>
      <c r="H44" s="77">
        <v>50</v>
      </c>
      <c r="I44" s="17">
        <f t="shared" si="0"/>
        <v>107</v>
      </c>
      <c r="J44" s="76">
        <v>8011423758</v>
      </c>
      <c r="K44" s="18" t="s">
        <v>122</v>
      </c>
      <c r="L44" s="74" t="s">
        <v>116</v>
      </c>
      <c r="M44" s="74">
        <v>8011690766</v>
      </c>
      <c r="N44" s="74" t="s">
        <v>123</v>
      </c>
      <c r="O44" s="74">
        <v>9954516747</v>
      </c>
      <c r="P44" s="68">
        <v>43566</v>
      </c>
      <c r="Q44" s="65" t="s">
        <v>566</v>
      </c>
      <c r="R44" s="18">
        <v>11</v>
      </c>
      <c r="S44" s="18" t="s">
        <v>185</v>
      </c>
      <c r="T44" s="18"/>
    </row>
    <row r="45" spans="1:20">
      <c r="A45" s="4">
        <v>41</v>
      </c>
      <c r="B45" s="17" t="s">
        <v>62</v>
      </c>
      <c r="C45" s="76" t="s">
        <v>138</v>
      </c>
      <c r="D45" s="18" t="s">
        <v>23</v>
      </c>
      <c r="E45" s="77">
        <v>18240207603</v>
      </c>
      <c r="F45" s="18" t="s">
        <v>77</v>
      </c>
      <c r="G45" s="77">
        <v>67</v>
      </c>
      <c r="H45" s="77">
        <v>48</v>
      </c>
      <c r="I45" s="17">
        <f t="shared" si="0"/>
        <v>115</v>
      </c>
      <c r="J45" s="76">
        <v>9864885206</v>
      </c>
      <c r="K45" s="18" t="s">
        <v>122</v>
      </c>
      <c r="L45" s="74" t="s">
        <v>116</v>
      </c>
      <c r="M45" s="74">
        <v>8011690766</v>
      </c>
      <c r="N45" s="74" t="s">
        <v>123</v>
      </c>
      <c r="O45" s="74">
        <v>9954516747</v>
      </c>
      <c r="P45" s="68">
        <v>43567</v>
      </c>
      <c r="Q45" s="65" t="s">
        <v>567</v>
      </c>
      <c r="R45" s="18">
        <v>12</v>
      </c>
      <c r="S45" s="18" t="s">
        <v>185</v>
      </c>
      <c r="T45" s="18"/>
    </row>
    <row r="46" spans="1:20">
      <c r="A46" s="4">
        <v>42</v>
      </c>
      <c r="B46" s="17" t="s">
        <v>63</v>
      </c>
      <c r="C46" s="80" t="s">
        <v>139</v>
      </c>
      <c r="D46" s="18" t="s">
        <v>25</v>
      </c>
      <c r="E46" s="79">
        <v>72</v>
      </c>
      <c r="F46" s="18"/>
      <c r="G46" s="74">
        <v>18</v>
      </c>
      <c r="H46" s="74">
        <v>22</v>
      </c>
      <c r="I46" s="17">
        <f t="shared" si="0"/>
        <v>40</v>
      </c>
      <c r="J46" s="74">
        <v>8011429346</v>
      </c>
      <c r="K46" s="18" t="s">
        <v>115</v>
      </c>
      <c r="L46" s="74" t="s">
        <v>116</v>
      </c>
      <c r="M46" s="74">
        <v>8011690766</v>
      </c>
      <c r="N46" s="74" t="s">
        <v>117</v>
      </c>
      <c r="O46" s="74">
        <v>9508564373</v>
      </c>
      <c r="P46" s="68">
        <v>43567</v>
      </c>
      <c r="Q46" s="65" t="s">
        <v>567</v>
      </c>
      <c r="R46" s="18">
        <v>13</v>
      </c>
      <c r="S46" s="18" t="s">
        <v>185</v>
      </c>
      <c r="T46" s="18"/>
    </row>
    <row r="47" spans="1:20">
      <c r="A47" s="4">
        <v>43</v>
      </c>
      <c r="B47" s="17" t="s">
        <v>63</v>
      </c>
      <c r="C47" s="80" t="s">
        <v>139</v>
      </c>
      <c r="D47" s="18" t="s">
        <v>25</v>
      </c>
      <c r="E47" s="79">
        <v>324</v>
      </c>
      <c r="F47" s="18"/>
      <c r="G47" s="74">
        <v>21</v>
      </c>
      <c r="H47" s="74">
        <v>20</v>
      </c>
      <c r="I47" s="17">
        <f t="shared" si="0"/>
        <v>41</v>
      </c>
      <c r="J47" s="74">
        <v>9508963889</v>
      </c>
      <c r="K47" s="18" t="s">
        <v>115</v>
      </c>
      <c r="L47" s="74" t="s">
        <v>116</v>
      </c>
      <c r="M47" s="74">
        <v>8011690766</v>
      </c>
      <c r="N47" s="74" t="s">
        <v>117</v>
      </c>
      <c r="O47" s="74">
        <v>9508564373</v>
      </c>
      <c r="P47" s="68">
        <v>43567</v>
      </c>
      <c r="Q47" s="65" t="s">
        <v>567</v>
      </c>
      <c r="R47" s="18">
        <v>16</v>
      </c>
      <c r="S47" s="18" t="s">
        <v>185</v>
      </c>
      <c r="T47" s="18"/>
    </row>
    <row r="48" spans="1:20">
      <c r="A48" s="4">
        <v>44</v>
      </c>
      <c r="B48" s="17" t="s">
        <v>63</v>
      </c>
      <c r="C48" s="80" t="s">
        <v>140</v>
      </c>
      <c r="D48" s="18" t="s">
        <v>25</v>
      </c>
      <c r="E48" s="79">
        <v>215</v>
      </c>
      <c r="F48" s="18"/>
      <c r="G48" s="74">
        <v>18</v>
      </c>
      <c r="H48" s="74">
        <v>13</v>
      </c>
      <c r="I48" s="17">
        <f t="shared" si="0"/>
        <v>31</v>
      </c>
      <c r="J48" s="74">
        <v>9678395607</v>
      </c>
      <c r="K48" s="18" t="s">
        <v>115</v>
      </c>
      <c r="L48" s="74" t="s">
        <v>116</v>
      </c>
      <c r="M48" s="74">
        <v>8011690766</v>
      </c>
      <c r="N48" s="74" t="s">
        <v>117</v>
      </c>
      <c r="O48" s="74">
        <v>9508564373</v>
      </c>
      <c r="P48" s="68">
        <v>43567</v>
      </c>
      <c r="Q48" s="65" t="s">
        <v>567</v>
      </c>
      <c r="R48" s="18">
        <v>15</v>
      </c>
      <c r="S48" s="18" t="s">
        <v>185</v>
      </c>
      <c r="T48" s="18"/>
    </row>
    <row r="49" spans="1:20">
      <c r="A49" s="4">
        <v>45</v>
      </c>
      <c r="B49" s="17" t="s">
        <v>63</v>
      </c>
      <c r="C49" s="80" t="s">
        <v>141</v>
      </c>
      <c r="D49" s="18" t="s">
        <v>25</v>
      </c>
      <c r="E49" s="79">
        <v>280</v>
      </c>
      <c r="F49" s="18"/>
      <c r="G49" s="74">
        <v>23</v>
      </c>
      <c r="H49" s="74">
        <v>6</v>
      </c>
      <c r="I49" s="17">
        <f t="shared" si="0"/>
        <v>29</v>
      </c>
      <c r="J49" s="74">
        <v>9957105419</v>
      </c>
      <c r="K49" s="18" t="s">
        <v>115</v>
      </c>
      <c r="L49" s="74" t="s">
        <v>116</v>
      </c>
      <c r="M49" s="74">
        <v>8011690766</v>
      </c>
      <c r="N49" s="74" t="s">
        <v>117</v>
      </c>
      <c r="O49" s="74">
        <v>9508564373</v>
      </c>
      <c r="P49" s="68">
        <v>43567</v>
      </c>
      <c r="Q49" s="65" t="s">
        <v>567</v>
      </c>
      <c r="R49" s="18">
        <v>14</v>
      </c>
      <c r="S49" s="18" t="s">
        <v>185</v>
      </c>
      <c r="T49" s="18"/>
    </row>
    <row r="50" spans="1:20">
      <c r="A50" s="4">
        <v>46</v>
      </c>
      <c r="B50" s="17" t="s">
        <v>63</v>
      </c>
      <c r="C50" s="80" t="s">
        <v>142</v>
      </c>
      <c r="D50" s="18" t="s">
        <v>25</v>
      </c>
      <c r="E50" s="79">
        <v>258</v>
      </c>
      <c r="F50" s="18"/>
      <c r="G50" s="74">
        <v>17</v>
      </c>
      <c r="H50" s="74">
        <v>16</v>
      </c>
      <c r="I50" s="17">
        <f t="shared" si="0"/>
        <v>33</v>
      </c>
      <c r="J50" s="74">
        <v>8822039608</v>
      </c>
      <c r="K50" s="18" t="s">
        <v>115</v>
      </c>
      <c r="L50" s="74" t="s">
        <v>116</v>
      </c>
      <c r="M50" s="74">
        <v>8011690766</v>
      </c>
      <c r="N50" s="74" t="s">
        <v>117</v>
      </c>
      <c r="O50" s="74">
        <v>9508564373</v>
      </c>
      <c r="P50" s="68">
        <v>43572</v>
      </c>
      <c r="Q50" s="65" t="s">
        <v>565</v>
      </c>
      <c r="R50" s="18">
        <v>13</v>
      </c>
      <c r="S50" s="18" t="s">
        <v>185</v>
      </c>
      <c r="T50" s="18"/>
    </row>
    <row r="51" spans="1:20">
      <c r="A51" s="4">
        <v>47</v>
      </c>
      <c r="B51" s="17" t="s">
        <v>63</v>
      </c>
      <c r="C51" s="80" t="s">
        <v>143</v>
      </c>
      <c r="D51" s="18" t="s">
        <v>25</v>
      </c>
      <c r="E51" s="79">
        <v>186</v>
      </c>
      <c r="F51" s="18"/>
      <c r="G51" s="74">
        <v>20</v>
      </c>
      <c r="H51" s="74">
        <v>19</v>
      </c>
      <c r="I51" s="17">
        <f t="shared" si="0"/>
        <v>39</v>
      </c>
      <c r="J51" s="74">
        <v>8253989841</v>
      </c>
      <c r="K51" s="18" t="s">
        <v>115</v>
      </c>
      <c r="L51" s="74" t="s">
        <v>116</v>
      </c>
      <c r="M51" s="74">
        <v>8011690766</v>
      </c>
      <c r="N51" s="74" t="s">
        <v>117</v>
      </c>
      <c r="O51" s="74">
        <v>9508564373</v>
      </c>
      <c r="P51" s="68">
        <v>43572</v>
      </c>
      <c r="Q51" s="65" t="s">
        <v>565</v>
      </c>
      <c r="R51" s="18">
        <v>13</v>
      </c>
      <c r="S51" s="18" t="s">
        <v>185</v>
      </c>
      <c r="T51" s="18"/>
    </row>
    <row r="52" spans="1:20">
      <c r="A52" s="4">
        <v>48</v>
      </c>
      <c r="B52" s="17" t="s">
        <v>63</v>
      </c>
      <c r="C52" s="80" t="s">
        <v>143</v>
      </c>
      <c r="D52" s="18" t="s">
        <v>25</v>
      </c>
      <c r="E52" s="79">
        <v>319</v>
      </c>
      <c r="F52" s="18"/>
      <c r="G52" s="74">
        <v>14</v>
      </c>
      <c r="H52" s="74">
        <v>21</v>
      </c>
      <c r="I52" s="17">
        <f t="shared" si="0"/>
        <v>35</v>
      </c>
      <c r="J52" s="74">
        <v>9707457374</v>
      </c>
      <c r="K52" s="18" t="s">
        <v>115</v>
      </c>
      <c r="L52" s="74" t="s">
        <v>116</v>
      </c>
      <c r="M52" s="74">
        <v>8011690766</v>
      </c>
      <c r="N52" s="74" t="s">
        <v>117</v>
      </c>
      <c r="O52" s="74">
        <v>9508564373</v>
      </c>
      <c r="P52" s="68">
        <v>43572</v>
      </c>
      <c r="Q52" s="65" t="s">
        <v>565</v>
      </c>
      <c r="R52" s="18">
        <v>10</v>
      </c>
      <c r="S52" s="18" t="s">
        <v>185</v>
      </c>
      <c r="T52" s="18"/>
    </row>
    <row r="53" spans="1:20">
      <c r="A53" s="4">
        <v>49</v>
      </c>
      <c r="B53" s="17" t="s">
        <v>62</v>
      </c>
      <c r="C53" s="76" t="s">
        <v>144</v>
      </c>
      <c r="D53" s="18" t="s">
        <v>23</v>
      </c>
      <c r="E53" s="77">
        <v>18240207802</v>
      </c>
      <c r="F53" s="18" t="s">
        <v>77</v>
      </c>
      <c r="G53" s="77">
        <v>22</v>
      </c>
      <c r="H53" s="77">
        <v>15</v>
      </c>
      <c r="I53" s="17">
        <f t="shared" si="0"/>
        <v>37</v>
      </c>
      <c r="J53" s="76">
        <v>8011959598</v>
      </c>
      <c r="K53" s="18" t="s">
        <v>122</v>
      </c>
      <c r="L53" s="74" t="s">
        <v>116</v>
      </c>
      <c r="M53" s="74">
        <v>8011690766</v>
      </c>
      <c r="N53" s="74" t="s">
        <v>123</v>
      </c>
      <c r="O53" s="74">
        <v>9954516747</v>
      </c>
      <c r="P53" s="68">
        <v>43572</v>
      </c>
      <c r="Q53" s="65" t="s">
        <v>565</v>
      </c>
      <c r="R53" s="18">
        <v>12</v>
      </c>
      <c r="S53" s="18" t="s">
        <v>185</v>
      </c>
      <c r="T53" s="18"/>
    </row>
    <row r="54" spans="1:20">
      <c r="A54" s="4">
        <v>50</v>
      </c>
      <c r="B54" s="17" t="s">
        <v>62</v>
      </c>
      <c r="C54" s="76" t="s">
        <v>145</v>
      </c>
      <c r="D54" s="18" t="s">
        <v>23</v>
      </c>
      <c r="E54" s="77">
        <v>18240207803</v>
      </c>
      <c r="F54" s="18" t="s">
        <v>104</v>
      </c>
      <c r="G54" s="77">
        <v>54</v>
      </c>
      <c r="H54" s="77">
        <v>48</v>
      </c>
      <c r="I54" s="17">
        <f t="shared" si="0"/>
        <v>102</v>
      </c>
      <c r="J54" s="76">
        <v>8471926882</v>
      </c>
      <c r="K54" s="18" t="s">
        <v>122</v>
      </c>
      <c r="L54" s="74" t="s">
        <v>116</v>
      </c>
      <c r="M54" s="74">
        <v>8011690766</v>
      </c>
      <c r="N54" s="74" t="s">
        <v>123</v>
      </c>
      <c r="O54" s="74">
        <v>9954516747</v>
      </c>
      <c r="P54" s="68">
        <v>43572</v>
      </c>
      <c r="Q54" s="65" t="s">
        <v>565</v>
      </c>
      <c r="R54" s="18">
        <v>16</v>
      </c>
      <c r="S54" s="18" t="s">
        <v>185</v>
      </c>
      <c r="T54" s="18"/>
    </row>
    <row r="55" spans="1:20">
      <c r="A55" s="4">
        <v>51</v>
      </c>
      <c r="B55" s="17" t="s">
        <v>62</v>
      </c>
      <c r="C55" s="76" t="s">
        <v>146</v>
      </c>
      <c r="D55" s="18" t="s">
        <v>23</v>
      </c>
      <c r="E55" s="77">
        <v>18240207901</v>
      </c>
      <c r="F55" s="18" t="s">
        <v>77</v>
      </c>
      <c r="G55" s="77">
        <v>45</v>
      </c>
      <c r="H55" s="77">
        <v>48</v>
      </c>
      <c r="I55" s="17">
        <f t="shared" si="0"/>
        <v>93</v>
      </c>
      <c r="J55" s="76">
        <v>8822854559</v>
      </c>
      <c r="K55" s="18" t="s">
        <v>122</v>
      </c>
      <c r="L55" s="74" t="s">
        <v>116</v>
      </c>
      <c r="M55" s="74">
        <v>8011690766</v>
      </c>
      <c r="N55" s="74" t="s">
        <v>123</v>
      </c>
      <c r="O55" s="74">
        <v>9954516747</v>
      </c>
      <c r="P55" s="68">
        <v>43573</v>
      </c>
      <c r="Q55" s="65" t="s">
        <v>566</v>
      </c>
      <c r="R55" s="18">
        <v>15</v>
      </c>
      <c r="S55" s="18" t="s">
        <v>185</v>
      </c>
      <c r="T55" s="18"/>
    </row>
    <row r="56" spans="1:20">
      <c r="A56" s="4">
        <v>52</v>
      </c>
      <c r="B56" s="17" t="s">
        <v>63</v>
      </c>
      <c r="C56" s="80" t="s">
        <v>147</v>
      </c>
      <c r="D56" s="18" t="s">
        <v>25</v>
      </c>
      <c r="E56" s="79">
        <v>68</v>
      </c>
      <c r="F56" s="18"/>
      <c r="G56" s="74">
        <v>21</v>
      </c>
      <c r="H56" s="74">
        <v>28</v>
      </c>
      <c r="I56" s="17">
        <f t="shared" si="0"/>
        <v>49</v>
      </c>
      <c r="J56" s="74">
        <v>9613016524</v>
      </c>
      <c r="K56" s="18" t="s">
        <v>115</v>
      </c>
      <c r="L56" s="74" t="s">
        <v>116</v>
      </c>
      <c r="M56" s="74">
        <v>8011690766</v>
      </c>
      <c r="N56" s="74" t="s">
        <v>117</v>
      </c>
      <c r="O56" s="74">
        <v>9508564373</v>
      </c>
      <c r="P56" s="68">
        <v>43573</v>
      </c>
      <c r="Q56" s="65" t="s">
        <v>566</v>
      </c>
      <c r="R56" s="18">
        <v>12</v>
      </c>
      <c r="S56" s="18" t="s">
        <v>185</v>
      </c>
      <c r="T56" s="18"/>
    </row>
    <row r="57" spans="1:20">
      <c r="A57" s="4">
        <v>53</v>
      </c>
      <c r="B57" s="17" t="s">
        <v>63</v>
      </c>
      <c r="C57" s="80" t="s">
        <v>148</v>
      </c>
      <c r="D57" s="18" t="s">
        <v>25</v>
      </c>
      <c r="E57" s="79">
        <v>302</v>
      </c>
      <c r="F57" s="18"/>
      <c r="G57" s="74">
        <v>17</v>
      </c>
      <c r="H57" s="74">
        <v>24</v>
      </c>
      <c r="I57" s="17">
        <f t="shared" si="0"/>
        <v>41</v>
      </c>
      <c r="J57" s="74">
        <v>9613138372</v>
      </c>
      <c r="K57" s="18" t="s">
        <v>115</v>
      </c>
      <c r="L57" s="74" t="s">
        <v>116</v>
      </c>
      <c r="M57" s="74">
        <v>8011690766</v>
      </c>
      <c r="N57" s="74" t="s">
        <v>117</v>
      </c>
      <c r="O57" s="74">
        <v>9508564373</v>
      </c>
      <c r="P57" s="68">
        <v>43573</v>
      </c>
      <c r="Q57" s="65" t="s">
        <v>566</v>
      </c>
      <c r="R57" s="18">
        <v>16</v>
      </c>
      <c r="S57" s="18" t="s">
        <v>185</v>
      </c>
      <c r="T57" s="18"/>
    </row>
    <row r="58" spans="1:20">
      <c r="A58" s="4">
        <v>54</v>
      </c>
      <c r="B58" s="17" t="s">
        <v>63</v>
      </c>
      <c r="C58" s="80" t="s">
        <v>149</v>
      </c>
      <c r="D58" s="18" t="s">
        <v>25</v>
      </c>
      <c r="E58" s="79">
        <v>48</v>
      </c>
      <c r="F58" s="18"/>
      <c r="G58" s="74">
        <v>23</v>
      </c>
      <c r="H58" s="74">
        <v>27</v>
      </c>
      <c r="I58" s="17">
        <f t="shared" si="0"/>
        <v>50</v>
      </c>
      <c r="J58" s="74">
        <v>9707234835</v>
      </c>
      <c r="K58" s="18" t="s">
        <v>88</v>
      </c>
      <c r="L58" s="18" t="s">
        <v>150</v>
      </c>
      <c r="M58" s="18">
        <v>8876750667</v>
      </c>
      <c r="N58" s="74" t="s">
        <v>151</v>
      </c>
      <c r="O58" s="74">
        <v>7896045297</v>
      </c>
      <c r="P58" s="68">
        <v>43575</v>
      </c>
      <c r="Q58" s="65" t="s">
        <v>568</v>
      </c>
      <c r="R58" s="18">
        <v>5</v>
      </c>
      <c r="S58" s="18" t="s">
        <v>185</v>
      </c>
      <c r="T58" s="18"/>
    </row>
    <row r="59" spans="1:20">
      <c r="A59" s="4">
        <v>55</v>
      </c>
      <c r="B59" s="17" t="s">
        <v>63</v>
      </c>
      <c r="C59" s="80" t="s">
        <v>149</v>
      </c>
      <c r="D59" s="18" t="s">
        <v>25</v>
      </c>
      <c r="E59" s="79">
        <v>200</v>
      </c>
      <c r="F59" s="18"/>
      <c r="G59" s="74">
        <v>25</v>
      </c>
      <c r="H59" s="74">
        <v>24</v>
      </c>
      <c r="I59" s="17">
        <f t="shared" si="0"/>
        <v>49</v>
      </c>
      <c r="J59" s="74">
        <v>7896223906</v>
      </c>
      <c r="K59" s="18" t="s">
        <v>88</v>
      </c>
      <c r="L59" s="18" t="s">
        <v>150</v>
      </c>
      <c r="M59" s="18">
        <v>8876750667</v>
      </c>
      <c r="N59" s="74" t="s">
        <v>151</v>
      </c>
      <c r="O59" s="74">
        <v>7896045297</v>
      </c>
      <c r="P59" s="68">
        <v>43575</v>
      </c>
      <c r="Q59" s="65" t="s">
        <v>568</v>
      </c>
      <c r="R59" s="18">
        <v>5</v>
      </c>
      <c r="S59" s="18" t="s">
        <v>185</v>
      </c>
      <c r="T59" s="18"/>
    </row>
    <row r="60" spans="1:20">
      <c r="A60" s="4">
        <v>56</v>
      </c>
      <c r="B60" s="17" t="s">
        <v>63</v>
      </c>
      <c r="C60" s="80" t="s">
        <v>152</v>
      </c>
      <c r="D60" s="18" t="s">
        <v>25</v>
      </c>
      <c r="E60" s="79">
        <v>250</v>
      </c>
      <c r="F60" s="18"/>
      <c r="G60" s="74">
        <v>30</v>
      </c>
      <c r="H60" s="74">
        <v>28</v>
      </c>
      <c r="I60" s="17">
        <f t="shared" si="0"/>
        <v>58</v>
      </c>
      <c r="J60" s="74">
        <v>7399242798</v>
      </c>
      <c r="K60" s="18" t="s">
        <v>88</v>
      </c>
      <c r="L60" s="18" t="s">
        <v>150</v>
      </c>
      <c r="M60" s="18">
        <v>8876750667</v>
      </c>
      <c r="N60" s="74" t="s">
        <v>151</v>
      </c>
      <c r="O60" s="74">
        <v>7896045297</v>
      </c>
      <c r="P60" s="68">
        <v>43575</v>
      </c>
      <c r="Q60" s="65" t="s">
        <v>568</v>
      </c>
      <c r="R60" s="18">
        <v>6</v>
      </c>
      <c r="S60" s="18" t="s">
        <v>185</v>
      </c>
      <c r="T60" s="18"/>
    </row>
    <row r="61" spans="1:20">
      <c r="A61" s="4">
        <v>57</v>
      </c>
      <c r="B61" s="17" t="s">
        <v>62</v>
      </c>
      <c r="C61" s="76" t="s">
        <v>153</v>
      </c>
      <c r="D61" s="18" t="s">
        <v>23</v>
      </c>
      <c r="E61" s="77">
        <v>18240208209</v>
      </c>
      <c r="F61" s="18" t="s">
        <v>77</v>
      </c>
      <c r="G61" s="77">
        <v>28</v>
      </c>
      <c r="H61" s="77">
        <v>43</v>
      </c>
      <c r="I61" s="17">
        <f t="shared" si="0"/>
        <v>71</v>
      </c>
      <c r="J61" s="76">
        <v>7896047145</v>
      </c>
      <c r="K61" s="18" t="s">
        <v>122</v>
      </c>
      <c r="L61" s="74" t="s">
        <v>116</v>
      </c>
      <c r="M61" s="74">
        <v>8011690766</v>
      </c>
      <c r="N61" s="74" t="s">
        <v>123</v>
      </c>
      <c r="O61" s="74">
        <v>9954516747</v>
      </c>
      <c r="P61" s="68">
        <v>43575</v>
      </c>
      <c r="Q61" s="65" t="s">
        <v>568</v>
      </c>
      <c r="R61" s="18">
        <v>12</v>
      </c>
      <c r="S61" s="18" t="s">
        <v>185</v>
      </c>
      <c r="T61" s="18"/>
    </row>
    <row r="62" spans="1:20" ht="30.75">
      <c r="A62" s="4">
        <v>58</v>
      </c>
      <c r="B62" s="17" t="s">
        <v>62</v>
      </c>
      <c r="C62" s="76" t="s">
        <v>154</v>
      </c>
      <c r="D62" s="18" t="s">
        <v>23</v>
      </c>
      <c r="E62" s="77">
        <v>18240208301</v>
      </c>
      <c r="F62" s="18" t="s">
        <v>77</v>
      </c>
      <c r="G62" s="77">
        <v>22</v>
      </c>
      <c r="H62" s="77">
        <v>18</v>
      </c>
      <c r="I62" s="17">
        <f t="shared" si="0"/>
        <v>40</v>
      </c>
      <c r="J62" s="76">
        <v>9435764542</v>
      </c>
      <c r="K62" s="18" t="s">
        <v>122</v>
      </c>
      <c r="L62" s="74" t="s">
        <v>116</v>
      </c>
      <c r="M62" s="74">
        <v>8011690766</v>
      </c>
      <c r="N62" s="74" t="s">
        <v>123</v>
      </c>
      <c r="O62" s="74">
        <v>9954516747</v>
      </c>
      <c r="P62" s="68">
        <v>43575</v>
      </c>
      <c r="Q62" s="65" t="s">
        <v>568</v>
      </c>
      <c r="R62" s="18">
        <v>13</v>
      </c>
      <c r="S62" s="18" t="s">
        <v>185</v>
      </c>
      <c r="T62" s="18"/>
    </row>
    <row r="63" spans="1:20">
      <c r="A63" s="4">
        <v>59</v>
      </c>
      <c r="B63" s="17" t="s">
        <v>62</v>
      </c>
      <c r="C63" s="76" t="s">
        <v>155</v>
      </c>
      <c r="D63" s="18" t="s">
        <v>23</v>
      </c>
      <c r="E63" s="77">
        <v>18240209101</v>
      </c>
      <c r="F63" s="18" t="s">
        <v>77</v>
      </c>
      <c r="G63" s="77">
        <v>33</v>
      </c>
      <c r="H63" s="77">
        <v>31</v>
      </c>
      <c r="I63" s="17">
        <f t="shared" si="0"/>
        <v>64</v>
      </c>
      <c r="J63" s="76">
        <v>9435847840</v>
      </c>
      <c r="K63" s="18" t="s">
        <v>122</v>
      </c>
      <c r="L63" s="74" t="s">
        <v>116</v>
      </c>
      <c r="M63" s="74">
        <v>8011690766</v>
      </c>
      <c r="N63" s="74" t="s">
        <v>123</v>
      </c>
      <c r="O63" s="74">
        <v>9954516747</v>
      </c>
      <c r="P63" s="68">
        <v>43577</v>
      </c>
      <c r="Q63" s="65" t="s">
        <v>563</v>
      </c>
      <c r="R63" s="18">
        <v>15</v>
      </c>
      <c r="S63" s="18" t="s">
        <v>185</v>
      </c>
      <c r="T63" s="18"/>
    </row>
    <row r="64" spans="1:20">
      <c r="A64" s="4">
        <v>60</v>
      </c>
      <c r="B64" s="17" t="s">
        <v>62</v>
      </c>
      <c r="C64" s="76" t="s">
        <v>156</v>
      </c>
      <c r="D64" s="18" t="s">
        <v>23</v>
      </c>
      <c r="E64" s="77">
        <v>18240209102</v>
      </c>
      <c r="F64" s="18" t="s">
        <v>77</v>
      </c>
      <c r="G64" s="77">
        <v>27</v>
      </c>
      <c r="H64" s="77">
        <v>32</v>
      </c>
      <c r="I64" s="17">
        <f t="shared" si="0"/>
        <v>59</v>
      </c>
      <c r="J64" s="76">
        <v>9859400354</v>
      </c>
      <c r="K64" s="18" t="s">
        <v>122</v>
      </c>
      <c r="L64" s="74" t="s">
        <v>116</v>
      </c>
      <c r="M64" s="74">
        <v>8011690766</v>
      </c>
      <c r="N64" s="74" t="s">
        <v>123</v>
      </c>
      <c r="O64" s="74">
        <v>9954516747</v>
      </c>
      <c r="P64" s="68">
        <v>43577</v>
      </c>
      <c r="Q64" s="65" t="s">
        <v>563</v>
      </c>
      <c r="R64" s="18">
        <v>12</v>
      </c>
      <c r="S64" s="18" t="s">
        <v>185</v>
      </c>
      <c r="T64" s="18"/>
    </row>
    <row r="65" spans="1:20">
      <c r="A65" s="4">
        <v>61</v>
      </c>
      <c r="B65" s="17" t="s">
        <v>63</v>
      </c>
      <c r="C65" s="80" t="s">
        <v>157</v>
      </c>
      <c r="D65" s="18" t="s">
        <v>25</v>
      </c>
      <c r="E65" s="79">
        <v>158</v>
      </c>
      <c r="F65" s="18"/>
      <c r="G65" s="74">
        <v>32</v>
      </c>
      <c r="H65" s="74">
        <v>31</v>
      </c>
      <c r="I65" s="17">
        <f t="shared" si="0"/>
        <v>63</v>
      </c>
      <c r="J65" s="74">
        <v>8822160060</v>
      </c>
      <c r="K65" s="18" t="s">
        <v>88</v>
      </c>
      <c r="L65" s="18" t="s">
        <v>150</v>
      </c>
      <c r="M65" s="18">
        <v>8876750667</v>
      </c>
      <c r="N65" s="74" t="s">
        <v>151</v>
      </c>
      <c r="O65" s="74">
        <v>7896045297</v>
      </c>
      <c r="P65" s="68">
        <v>43577</v>
      </c>
      <c r="Q65" s="65" t="s">
        <v>563</v>
      </c>
      <c r="R65" s="18">
        <v>2</v>
      </c>
      <c r="S65" s="18" t="s">
        <v>185</v>
      </c>
      <c r="T65" s="18"/>
    </row>
    <row r="66" spans="1:20">
      <c r="A66" s="4">
        <v>62</v>
      </c>
      <c r="B66" s="17" t="s">
        <v>63</v>
      </c>
      <c r="C66" s="80" t="s">
        <v>157</v>
      </c>
      <c r="D66" s="18" t="s">
        <v>25</v>
      </c>
      <c r="E66" s="79">
        <v>206</v>
      </c>
      <c r="F66" s="18"/>
      <c r="G66" s="74">
        <v>25</v>
      </c>
      <c r="H66" s="74">
        <v>28</v>
      </c>
      <c r="I66" s="17">
        <f t="shared" si="0"/>
        <v>53</v>
      </c>
      <c r="J66" s="74">
        <v>9957237672</v>
      </c>
      <c r="K66" s="18" t="s">
        <v>88</v>
      </c>
      <c r="L66" s="18" t="s">
        <v>150</v>
      </c>
      <c r="M66" s="18">
        <v>8876750667</v>
      </c>
      <c r="N66" s="74" t="s">
        <v>151</v>
      </c>
      <c r="O66" s="74">
        <v>7896045297</v>
      </c>
      <c r="P66" s="68">
        <v>43577</v>
      </c>
      <c r="Q66" s="65" t="s">
        <v>563</v>
      </c>
      <c r="R66" s="18">
        <v>3</v>
      </c>
      <c r="S66" s="18" t="s">
        <v>185</v>
      </c>
      <c r="T66" s="18"/>
    </row>
    <row r="67" spans="1:20">
      <c r="A67" s="4">
        <v>63</v>
      </c>
      <c r="B67" s="17" t="s">
        <v>63</v>
      </c>
      <c r="C67" s="80" t="s">
        <v>158</v>
      </c>
      <c r="D67" s="18" t="s">
        <v>25</v>
      </c>
      <c r="E67" s="79">
        <v>66</v>
      </c>
      <c r="F67" s="18"/>
      <c r="G67" s="74">
        <v>30</v>
      </c>
      <c r="H67" s="74">
        <v>35</v>
      </c>
      <c r="I67" s="17">
        <f t="shared" si="0"/>
        <v>65</v>
      </c>
      <c r="J67" s="74">
        <v>9401227465</v>
      </c>
      <c r="K67" s="18" t="s">
        <v>88</v>
      </c>
      <c r="L67" s="18" t="s">
        <v>150</v>
      </c>
      <c r="M67" s="18">
        <v>8876750667</v>
      </c>
      <c r="N67" s="74" t="s">
        <v>151</v>
      </c>
      <c r="O67" s="74">
        <v>7896045297</v>
      </c>
      <c r="P67" s="68">
        <v>43578</v>
      </c>
      <c r="Q67" s="65" t="s">
        <v>564</v>
      </c>
      <c r="R67" s="18">
        <v>5</v>
      </c>
      <c r="S67" s="18" t="s">
        <v>185</v>
      </c>
      <c r="T67" s="18"/>
    </row>
    <row r="68" spans="1:20">
      <c r="A68" s="4">
        <v>64</v>
      </c>
      <c r="B68" s="17" t="s">
        <v>63</v>
      </c>
      <c r="C68" s="80" t="s">
        <v>158</v>
      </c>
      <c r="D68" s="18" t="s">
        <v>25</v>
      </c>
      <c r="E68" s="79">
        <v>208</v>
      </c>
      <c r="F68" s="18"/>
      <c r="G68" s="74">
        <v>24</v>
      </c>
      <c r="H68" s="74">
        <v>22</v>
      </c>
      <c r="I68" s="17">
        <f t="shared" si="0"/>
        <v>46</v>
      </c>
      <c r="J68" s="74">
        <v>9864484212</v>
      </c>
      <c r="K68" s="18" t="s">
        <v>88</v>
      </c>
      <c r="L68" s="18" t="s">
        <v>150</v>
      </c>
      <c r="M68" s="18">
        <v>8876750667</v>
      </c>
      <c r="N68" s="74" t="s">
        <v>151</v>
      </c>
      <c r="O68" s="74">
        <v>7896045297</v>
      </c>
      <c r="P68" s="68">
        <v>43578</v>
      </c>
      <c r="Q68" s="65" t="s">
        <v>564</v>
      </c>
      <c r="R68" s="18">
        <v>8</v>
      </c>
      <c r="S68" s="18" t="s">
        <v>185</v>
      </c>
      <c r="T68" s="18"/>
    </row>
    <row r="69" spans="1:20">
      <c r="A69" s="4">
        <v>65</v>
      </c>
      <c r="B69" s="17" t="s">
        <v>63</v>
      </c>
      <c r="C69" s="80" t="s">
        <v>159</v>
      </c>
      <c r="D69" s="18" t="s">
        <v>25</v>
      </c>
      <c r="E69" s="79">
        <v>257</v>
      </c>
      <c r="F69" s="18"/>
      <c r="G69" s="74">
        <v>28</v>
      </c>
      <c r="H69" s="74">
        <v>23</v>
      </c>
      <c r="I69" s="17">
        <f t="shared" si="0"/>
        <v>51</v>
      </c>
      <c r="J69" s="74">
        <v>9678628935</v>
      </c>
      <c r="K69" s="18" t="s">
        <v>88</v>
      </c>
      <c r="L69" s="18" t="s">
        <v>150</v>
      </c>
      <c r="M69" s="18">
        <v>8876750667</v>
      </c>
      <c r="N69" s="74" t="s">
        <v>151</v>
      </c>
      <c r="O69" s="74">
        <v>7896045297</v>
      </c>
      <c r="P69" s="68">
        <v>43578</v>
      </c>
      <c r="Q69" s="65" t="s">
        <v>564</v>
      </c>
      <c r="R69" s="18">
        <v>7</v>
      </c>
      <c r="S69" s="18" t="s">
        <v>185</v>
      </c>
      <c r="T69" s="18"/>
    </row>
    <row r="70" spans="1:20" ht="30.75">
      <c r="A70" s="4">
        <v>66</v>
      </c>
      <c r="B70" s="17" t="s">
        <v>62</v>
      </c>
      <c r="C70" s="76" t="s">
        <v>160</v>
      </c>
      <c r="D70" s="18" t="s">
        <v>23</v>
      </c>
      <c r="E70" s="77">
        <v>18240207401</v>
      </c>
      <c r="F70" s="18" t="s">
        <v>77</v>
      </c>
      <c r="G70" s="77">
        <v>57</v>
      </c>
      <c r="H70" s="77">
        <v>45</v>
      </c>
      <c r="I70" s="17">
        <f t="shared" si="0"/>
        <v>102</v>
      </c>
      <c r="J70" s="76">
        <v>8011078169</v>
      </c>
      <c r="K70" s="18" t="s">
        <v>122</v>
      </c>
      <c r="L70" s="74" t="s">
        <v>116</v>
      </c>
      <c r="M70" s="74">
        <v>8011690766</v>
      </c>
      <c r="N70" s="74" t="s">
        <v>123</v>
      </c>
      <c r="O70" s="74">
        <v>9954516747</v>
      </c>
      <c r="P70" s="68">
        <v>43578</v>
      </c>
      <c r="Q70" s="65" t="s">
        <v>564</v>
      </c>
      <c r="R70" s="18">
        <v>15</v>
      </c>
      <c r="S70" s="18" t="s">
        <v>185</v>
      </c>
      <c r="T70" s="18"/>
    </row>
    <row r="71" spans="1:20">
      <c r="A71" s="4">
        <v>67</v>
      </c>
      <c r="B71" s="17" t="s">
        <v>62</v>
      </c>
      <c r="C71" s="76" t="s">
        <v>161</v>
      </c>
      <c r="D71" s="18" t="s">
        <v>23</v>
      </c>
      <c r="E71" s="77">
        <v>18240209701</v>
      </c>
      <c r="F71" s="18" t="s">
        <v>77</v>
      </c>
      <c r="G71" s="77">
        <v>40</v>
      </c>
      <c r="H71" s="77">
        <v>29</v>
      </c>
      <c r="I71" s="17">
        <f t="shared" ref="I71:I86" si="1">+G71+H71</f>
        <v>69</v>
      </c>
      <c r="J71" s="76">
        <v>7896046994</v>
      </c>
      <c r="K71" s="18" t="s">
        <v>122</v>
      </c>
      <c r="L71" s="74" t="s">
        <v>116</v>
      </c>
      <c r="M71" s="74">
        <v>8011690766</v>
      </c>
      <c r="N71" s="74" t="s">
        <v>123</v>
      </c>
      <c r="O71" s="74">
        <v>9954516747</v>
      </c>
      <c r="P71" s="68">
        <v>43579</v>
      </c>
      <c r="Q71" s="65" t="s">
        <v>565</v>
      </c>
      <c r="R71" s="18">
        <v>12</v>
      </c>
      <c r="S71" s="18" t="s">
        <v>185</v>
      </c>
      <c r="T71" s="18"/>
    </row>
    <row r="72" spans="1:20">
      <c r="A72" s="4">
        <v>68</v>
      </c>
      <c r="B72" s="17" t="s">
        <v>62</v>
      </c>
      <c r="C72" s="76" t="s">
        <v>162</v>
      </c>
      <c r="D72" s="18" t="s">
        <v>23</v>
      </c>
      <c r="E72" s="77">
        <v>18240211507</v>
      </c>
      <c r="F72" s="18" t="s">
        <v>77</v>
      </c>
      <c r="G72" s="77">
        <v>13</v>
      </c>
      <c r="H72" s="77">
        <v>13</v>
      </c>
      <c r="I72" s="17">
        <f t="shared" si="1"/>
        <v>26</v>
      </c>
      <c r="J72" s="76">
        <v>9435758048</v>
      </c>
      <c r="K72" s="18" t="s">
        <v>122</v>
      </c>
      <c r="L72" s="74" t="s">
        <v>116</v>
      </c>
      <c r="M72" s="74">
        <v>8011690766</v>
      </c>
      <c r="N72" s="74" t="s">
        <v>123</v>
      </c>
      <c r="O72" s="74">
        <v>9954516747</v>
      </c>
      <c r="P72" s="68">
        <v>43579</v>
      </c>
      <c r="Q72" s="65" t="s">
        <v>565</v>
      </c>
      <c r="R72" s="18">
        <v>11</v>
      </c>
      <c r="S72" s="18" t="s">
        <v>185</v>
      </c>
      <c r="T72" s="18"/>
    </row>
    <row r="73" spans="1:20">
      <c r="A73" s="4">
        <v>69</v>
      </c>
      <c r="B73" s="17" t="s">
        <v>62</v>
      </c>
      <c r="C73" s="76" t="s">
        <v>163</v>
      </c>
      <c r="D73" s="18" t="s">
        <v>23</v>
      </c>
      <c r="E73" s="77">
        <v>18240214001</v>
      </c>
      <c r="F73" s="18" t="s">
        <v>77</v>
      </c>
      <c r="G73" s="77">
        <v>27</v>
      </c>
      <c r="H73" s="77">
        <v>33</v>
      </c>
      <c r="I73" s="17">
        <f t="shared" si="1"/>
        <v>60</v>
      </c>
      <c r="J73" s="76">
        <v>9957867983</v>
      </c>
      <c r="K73" s="18" t="s">
        <v>122</v>
      </c>
      <c r="L73" s="74" t="s">
        <v>116</v>
      </c>
      <c r="M73" s="74">
        <v>8011690766</v>
      </c>
      <c r="N73" s="74" t="s">
        <v>123</v>
      </c>
      <c r="O73" s="74">
        <v>9954516747</v>
      </c>
      <c r="P73" s="68">
        <v>43579</v>
      </c>
      <c r="Q73" s="65" t="s">
        <v>565</v>
      </c>
      <c r="R73" s="18">
        <v>12</v>
      </c>
      <c r="S73" s="18" t="s">
        <v>185</v>
      </c>
      <c r="T73" s="18"/>
    </row>
    <row r="74" spans="1:20">
      <c r="A74" s="4">
        <v>70</v>
      </c>
      <c r="B74" s="17" t="s">
        <v>63</v>
      </c>
      <c r="C74" s="80" t="s">
        <v>164</v>
      </c>
      <c r="D74" s="18" t="s">
        <v>25</v>
      </c>
      <c r="E74" s="79">
        <v>63</v>
      </c>
      <c r="F74" s="18"/>
      <c r="G74" s="74">
        <v>25</v>
      </c>
      <c r="H74" s="74">
        <v>28</v>
      </c>
      <c r="I74" s="17">
        <f t="shared" si="1"/>
        <v>53</v>
      </c>
      <c r="J74" s="74">
        <v>9678254456</v>
      </c>
      <c r="K74" s="18" t="s">
        <v>88</v>
      </c>
      <c r="L74" s="18" t="s">
        <v>150</v>
      </c>
      <c r="M74" s="18">
        <v>8876750667</v>
      </c>
      <c r="N74" s="74" t="s">
        <v>151</v>
      </c>
      <c r="O74" s="74">
        <v>7896045297</v>
      </c>
      <c r="P74" s="68">
        <v>43579</v>
      </c>
      <c r="Q74" s="65" t="s">
        <v>565</v>
      </c>
      <c r="R74" s="18">
        <v>8</v>
      </c>
      <c r="S74" s="18" t="s">
        <v>185</v>
      </c>
      <c r="T74" s="18"/>
    </row>
    <row r="75" spans="1:20">
      <c r="A75" s="4">
        <v>71</v>
      </c>
      <c r="B75" s="17" t="s">
        <v>63</v>
      </c>
      <c r="C75" s="80" t="s">
        <v>164</v>
      </c>
      <c r="D75" s="18" t="s">
        <v>25</v>
      </c>
      <c r="E75" s="79">
        <v>173</v>
      </c>
      <c r="F75" s="18"/>
      <c r="G75" s="74">
        <v>24</v>
      </c>
      <c r="H75" s="74">
        <v>30</v>
      </c>
      <c r="I75" s="17">
        <f t="shared" si="1"/>
        <v>54</v>
      </c>
      <c r="J75" s="74">
        <v>9707598693</v>
      </c>
      <c r="K75" s="18" t="s">
        <v>88</v>
      </c>
      <c r="L75" s="18" t="s">
        <v>150</v>
      </c>
      <c r="M75" s="18">
        <v>8876750667</v>
      </c>
      <c r="N75" s="74" t="s">
        <v>151</v>
      </c>
      <c r="O75" s="74">
        <v>7896045297</v>
      </c>
      <c r="P75" s="68">
        <v>43579</v>
      </c>
      <c r="Q75" s="65" t="s">
        <v>565</v>
      </c>
      <c r="R75" s="18">
        <v>7</v>
      </c>
      <c r="S75" s="18" t="s">
        <v>185</v>
      </c>
      <c r="T75" s="18"/>
    </row>
    <row r="76" spans="1:20">
      <c r="A76" s="4">
        <v>72</v>
      </c>
      <c r="B76" s="17" t="s">
        <v>63</v>
      </c>
      <c r="C76" s="80" t="s">
        <v>165</v>
      </c>
      <c r="D76" s="18" t="s">
        <v>25</v>
      </c>
      <c r="E76" s="79">
        <v>300</v>
      </c>
      <c r="F76" s="18"/>
      <c r="G76" s="74">
        <v>22</v>
      </c>
      <c r="H76" s="74">
        <v>18</v>
      </c>
      <c r="I76" s="17">
        <f t="shared" si="1"/>
        <v>40</v>
      </c>
      <c r="J76" s="74">
        <v>8822682846</v>
      </c>
      <c r="K76" s="18" t="s">
        <v>88</v>
      </c>
      <c r="L76" s="18" t="s">
        <v>150</v>
      </c>
      <c r="M76" s="18">
        <v>8876750667</v>
      </c>
      <c r="N76" s="74" t="s">
        <v>151</v>
      </c>
      <c r="O76" s="74">
        <v>7896045297</v>
      </c>
      <c r="P76" s="68">
        <v>43580</v>
      </c>
      <c r="Q76" s="65" t="s">
        <v>566</v>
      </c>
      <c r="R76" s="18">
        <v>6</v>
      </c>
      <c r="S76" s="18" t="s">
        <v>185</v>
      </c>
      <c r="T76" s="18"/>
    </row>
    <row r="77" spans="1:20">
      <c r="A77" s="4">
        <v>73</v>
      </c>
      <c r="B77" s="17" t="s">
        <v>63</v>
      </c>
      <c r="C77" s="80" t="s">
        <v>166</v>
      </c>
      <c r="D77" s="18" t="s">
        <v>25</v>
      </c>
      <c r="E77" s="79">
        <v>252</v>
      </c>
      <c r="F77" s="18"/>
      <c r="G77" s="74">
        <v>39</v>
      </c>
      <c r="H77" s="74">
        <v>32</v>
      </c>
      <c r="I77" s="17">
        <f t="shared" si="1"/>
        <v>71</v>
      </c>
      <c r="J77" s="74">
        <v>8254884503</v>
      </c>
      <c r="K77" s="18" t="s">
        <v>88</v>
      </c>
      <c r="L77" s="18" t="s">
        <v>150</v>
      </c>
      <c r="M77" s="18">
        <v>8876750667</v>
      </c>
      <c r="N77" s="74" t="s">
        <v>151</v>
      </c>
      <c r="O77" s="74">
        <v>7896045297</v>
      </c>
      <c r="P77" s="68">
        <v>43580</v>
      </c>
      <c r="Q77" s="65" t="s">
        <v>566</v>
      </c>
      <c r="R77" s="18">
        <v>7</v>
      </c>
      <c r="S77" s="18" t="s">
        <v>185</v>
      </c>
      <c r="T77" s="18"/>
    </row>
    <row r="78" spans="1:20">
      <c r="A78" s="4">
        <v>74</v>
      </c>
      <c r="B78" s="17" t="s">
        <v>62</v>
      </c>
      <c r="C78" s="76" t="s">
        <v>167</v>
      </c>
      <c r="D78" s="18" t="s">
        <v>23</v>
      </c>
      <c r="E78" s="77">
        <v>18240210302</v>
      </c>
      <c r="F78" s="18" t="s">
        <v>104</v>
      </c>
      <c r="G78" s="77">
        <v>83</v>
      </c>
      <c r="H78" s="77">
        <v>61</v>
      </c>
      <c r="I78" s="17">
        <f t="shared" si="1"/>
        <v>144</v>
      </c>
      <c r="J78" s="76">
        <v>9401062681</v>
      </c>
      <c r="K78" s="18" t="s">
        <v>168</v>
      </c>
      <c r="L78" s="74" t="s">
        <v>169</v>
      </c>
      <c r="M78" s="74">
        <v>9864958184</v>
      </c>
      <c r="N78" s="74" t="s">
        <v>170</v>
      </c>
      <c r="O78" s="74">
        <v>7896669002</v>
      </c>
      <c r="P78" s="68">
        <v>43580</v>
      </c>
      <c r="Q78" s="65" t="s">
        <v>566</v>
      </c>
      <c r="R78" s="18">
        <v>15</v>
      </c>
      <c r="S78" s="18" t="s">
        <v>185</v>
      </c>
      <c r="T78" s="18"/>
    </row>
    <row r="79" spans="1:20">
      <c r="A79" s="4">
        <v>75</v>
      </c>
      <c r="B79" s="17" t="s">
        <v>62</v>
      </c>
      <c r="C79" s="76" t="s">
        <v>171</v>
      </c>
      <c r="D79" s="18" t="s">
        <v>23</v>
      </c>
      <c r="E79" s="77">
        <v>18240210202</v>
      </c>
      <c r="F79" s="18" t="s">
        <v>77</v>
      </c>
      <c r="G79" s="77">
        <v>28</v>
      </c>
      <c r="H79" s="77">
        <v>32</v>
      </c>
      <c r="I79" s="17">
        <f t="shared" si="1"/>
        <v>60</v>
      </c>
      <c r="J79" s="76">
        <v>9401346913</v>
      </c>
      <c r="K79" s="18" t="s">
        <v>168</v>
      </c>
      <c r="L79" s="74" t="s">
        <v>169</v>
      </c>
      <c r="M79" s="74">
        <v>9864958184</v>
      </c>
      <c r="N79" s="74" t="s">
        <v>170</v>
      </c>
      <c r="O79" s="74">
        <v>7896669002</v>
      </c>
      <c r="P79" s="68">
        <v>43582</v>
      </c>
      <c r="Q79" s="68" t="s">
        <v>568</v>
      </c>
      <c r="R79" s="18">
        <v>17</v>
      </c>
      <c r="S79" s="18" t="s">
        <v>185</v>
      </c>
      <c r="T79" s="18"/>
    </row>
    <row r="80" spans="1:20">
      <c r="A80" s="4">
        <v>76</v>
      </c>
      <c r="B80" s="17" t="s">
        <v>62</v>
      </c>
      <c r="C80" s="76" t="s">
        <v>172</v>
      </c>
      <c r="D80" s="18" t="s">
        <v>23</v>
      </c>
      <c r="E80" s="77">
        <v>18240210301</v>
      </c>
      <c r="F80" s="18" t="s">
        <v>77</v>
      </c>
      <c r="G80" s="77">
        <v>11</v>
      </c>
      <c r="H80" s="77">
        <v>22</v>
      </c>
      <c r="I80" s="17">
        <f t="shared" si="1"/>
        <v>33</v>
      </c>
      <c r="J80" s="76">
        <v>9613449157</v>
      </c>
      <c r="K80" s="18" t="s">
        <v>168</v>
      </c>
      <c r="L80" s="74" t="s">
        <v>169</v>
      </c>
      <c r="M80" s="74">
        <v>9864958184</v>
      </c>
      <c r="N80" s="74" t="s">
        <v>170</v>
      </c>
      <c r="O80" s="74">
        <v>7896669002</v>
      </c>
      <c r="P80" s="68">
        <v>43582</v>
      </c>
      <c r="Q80" s="68" t="s">
        <v>568</v>
      </c>
      <c r="R80" s="18">
        <v>18</v>
      </c>
      <c r="S80" s="18" t="s">
        <v>185</v>
      </c>
      <c r="T80" s="18"/>
    </row>
    <row r="81" spans="1:20">
      <c r="A81" s="4">
        <v>77</v>
      </c>
      <c r="B81" s="17" t="s">
        <v>63</v>
      </c>
      <c r="C81" s="80" t="s">
        <v>173</v>
      </c>
      <c r="D81" s="18" t="s">
        <v>25</v>
      </c>
      <c r="E81" s="79">
        <v>44</v>
      </c>
      <c r="F81" s="18"/>
      <c r="G81" s="74">
        <v>26</v>
      </c>
      <c r="H81" s="74">
        <v>32</v>
      </c>
      <c r="I81" s="17">
        <f t="shared" si="1"/>
        <v>58</v>
      </c>
      <c r="J81" s="74">
        <v>9859898789</v>
      </c>
      <c r="K81" s="18" t="s">
        <v>88</v>
      </c>
      <c r="L81" s="18" t="s">
        <v>150</v>
      </c>
      <c r="M81" s="18">
        <v>8876750667</v>
      </c>
      <c r="N81" s="74" t="s">
        <v>151</v>
      </c>
      <c r="O81" s="74">
        <v>7896045297</v>
      </c>
      <c r="P81" s="68">
        <v>43582</v>
      </c>
      <c r="Q81" s="68" t="s">
        <v>568</v>
      </c>
      <c r="R81" s="18">
        <v>3</v>
      </c>
      <c r="S81" s="18" t="s">
        <v>185</v>
      </c>
      <c r="T81" s="18"/>
    </row>
    <row r="82" spans="1:20">
      <c r="A82" s="4">
        <v>78</v>
      </c>
      <c r="B82" s="17" t="s">
        <v>63</v>
      </c>
      <c r="C82" s="80" t="s">
        <v>174</v>
      </c>
      <c r="D82" s="18" t="s">
        <v>25</v>
      </c>
      <c r="E82" s="79">
        <v>45</v>
      </c>
      <c r="F82" s="18"/>
      <c r="G82" s="74">
        <v>27</v>
      </c>
      <c r="H82" s="74">
        <v>26</v>
      </c>
      <c r="I82" s="17">
        <f t="shared" si="1"/>
        <v>53</v>
      </c>
      <c r="J82" s="74">
        <v>9957769499</v>
      </c>
      <c r="K82" s="18" t="s">
        <v>88</v>
      </c>
      <c r="L82" s="18" t="s">
        <v>150</v>
      </c>
      <c r="M82" s="18">
        <v>8876750667</v>
      </c>
      <c r="N82" s="74" t="s">
        <v>151</v>
      </c>
      <c r="O82" s="74">
        <v>7896045297</v>
      </c>
      <c r="P82" s="68">
        <v>43582</v>
      </c>
      <c r="Q82" s="68" t="s">
        <v>568</v>
      </c>
      <c r="R82" s="18">
        <v>2</v>
      </c>
      <c r="S82" s="18" t="s">
        <v>185</v>
      </c>
      <c r="T82" s="18"/>
    </row>
    <row r="83" spans="1:20">
      <c r="A83" s="4">
        <v>79</v>
      </c>
      <c r="B83" s="17" t="s">
        <v>63</v>
      </c>
      <c r="C83" s="80" t="s">
        <v>175</v>
      </c>
      <c r="D83" s="18" t="s">
        <v>25</v>
      </c>
      <c r="E83" s="69">
        <v>23</v>
      </c>
      <c r="F83" s="18"/>
      <c r="G83" s="74">
        <v>23</v>
      </c>
      <c r="H83" s="74">
        <v>30</v>
      </c>
      <c r="I83" s="17">
        <f t="shared" si="1"/>
        <v>53</v>
      </c>
      <c r="J83" s="69">
        <v>9954287852</v>
      </c>
      <c r="K83" s="18" t="s">
        <v>176</v>
      </c>
      <c r="L83" s="18" t="s">
        <v>177</v>
      </c>
      <c r="M83" s="18">
        <v>9435763877</v>
      </c>
      <c r="N83" s="74" t="s">
        <v>178</v>
      </c>
      <c r="O83" s="74">
        <v>9864938100</v>
      </c>
      <c r="P83" s="68">
        <v>43584</v>
      </c>
      <c r="Q83" s="68" t="s">
        <v>563</v>
      </c>
      <c r="R83" s="18">
        <v>14</v>
      </c>
      <c r="S83" s="18" t="s">
        <v>185</v>
      </c>
      <c r="T83" s="18"/>
    </row>
    <row r="84" spans="1:20">
      <c r="A84" s="4">
        <v>80</v>
      </c>
      <c r="B84" s="17" t="s">
        <v>63</v>
      </c>
      <c r="C84" s="80" t="s">
        <v>179</v>
      </c>
      <c r="D84" s="18" t="s">
        <v>25</v>
      </c>
      <c r="E84" s="69">
        <v>22</v>
      </c>
      <c r="F84" s="18"/>
      <c r="G84" s="74">
        <v>31</v>
      </c>
      <c r="H84" s="74">
        <v>32</v>
      </c>
      <c r="I84" s="17">
        <f t="shared" si="1"/>
        <v>63</v>
      </c>
      <c r="J84" s="69">
        <v>9957693039</v>
      </c>
      <c r="K84" s="18" t="s">
        <v>176</v>
      </c>
      <c r="L84" s="18" t="s">
        <v>177</v>
      </c>
      <c r="M84" s="18">
        <v>9435763877</v>
      </c>
      <c r="N84" s="74" t="s">
        <v>178</v>
      </c>
      <c r="O84" s="74">
        <v>9864938100</v>
      </c>
      <c r="P84" s="68">
        <v>43584</v>
      </c>
      <c r="Q84" s="68" t="s">
        <v>563</v>
      </c>
      <c r="R84" s="18">
        <v>13</v>
      </c>
      <c r="S84" s="18" t="s">
        <v>185</v>
      </c>
      <c r="T84" s="18"/>
    </row>
    <row r="85" spans="1:20">
      <c r="A85" s="4">
        <v>81</v>
      </c>
      <c r="B85" s="17" t="s">
        <v>62</v>
      </c>
      <c r="C85" s="76" t="s">
        <v>180</v>
      </c>
      <c r="D85" s="18" t="s">
        <v>23</v>
      </c>
      <c r="E85" s="85">
        <v>18240203601</v>
      </c>
      <c r="F85" s="18" t="s">
        <v>104</v>
      </c>
      <c r="G85" s="77">
        <v>22</v>
      </c>
      <c r="H85" s="77">
        <v>31</v>
      </c>
      <c r="I85" s="17">
        <f t="shared" si="1"/>
        <v>53</v>
      </c>
      <c r="J85" s="85">
        <v>9577719926</v>
      </c>
      <c r="K85" s="18" t="s">
        <v>181</v>
      </c>
      <c r="L85" s="18" t="s">
        <v>182</v>
      </c>
      <c r="M85" s="18">
        <v>8876435785</v>
      </c>
      <c r="N85" s="74" t="s">
        <v>183</v>
      </c>
      <c r="O85" s="74">
        <v>9613175104</v>
      </c>
      <c r="P85" s="68">
        <v>43584</v>
      </c>
      <c r="Q85" s="68" t="s">
        <v>563</v>
      </c>
      <c r="R85" s="18">
        <v>11</v>
      </c>
      <c r="S85" s="18" t="s">
        <v>185</v>
      </c>
      <c r="T85" s="18"/>
    </row>
    <row r="86" spans="1:20">
      <c r="A86" s="4">
        <v>82</v>
      </c>
      <c r="B86" s="17" t="s">
        <v>62</v>
      </c>
      <c r="C86" s="76" t="s">
        <v>184</v>
      </c>
      <c r="D86" s="18" t="s">
        <v>23</v>
      </c>
      <c r="E86" s="85">
        <v>18240203602</v>
      </c>
      <c r="F86" s="18" t="s">
        <v>77</v>
      </c>
      <c r="G86" s="77">
        <v>34</v>
      </c>
      <c r="H86" s="77">
        <v>42</v>
      </c>
      <c r="I86" s="17">
        <f t="shared" si="1"/>
        <v>76</v>
      </c>
      <c r="J86" s="85">
        <v>9678101573</v>
      </c>
      <c r="K86" s="18" t="s">
        <v>181</v>
      </c>
      <c r="L86" s="18" t="s">
        <v>182</v>
      </c>
      <c r="M86" s="18">
        <v>8876435785</v>
      </c>
      <c r="N86" s="74" t="s">
        <v>183</v>
      </c>
      <c r="O86" s="74">
        <v>9613175104</v>
      </c>
      <c r="P86" s="68">
        <v>43584</v>
      </c>
      <c r="Q86" s="68" t="s">
        <v>563</v>
      </c>
      <c r="R86" s="18">
        <v>12</v>
      </c>
      <c r="S86" s="18" t="s">
        <v>185</v>
      </c>
      <c r="T86" s="18"/>
    </row>
    <row r="87" spans="1:20">
      <c r="A87" s="4">
        <v>83</v>
      </c>
      <c r="B87" s="17"/>
      <c r="C87" s="18"/>
      <c r="D87" s="18"/>
      <c r="E87" s="19"/>
      <c r="F87" s="18"/>
      <c r="G87" s="19"/>
      <c r="H87" s="19"/>
      <c r="I87" s="53">
        <f t="shared" ref="I87:I133" si="2">SUM(G87:H87)</f>
        <v>0</v>
      </c>
      <c r="J87" s="18"/>
      <c r="K87" s="18"/>
      <c r="L87" s="18"/>
      <c r="M87" s="18"/>
      <c r="N87" s="18"/>
      <c r="O87" s="18"/>
      <c r="P87" s="23"/>
      <c r="Q87" s="18"/>
      <c r="R87" s="18"/>
      <c r="S87" s="18"/>
      <c r="T87" s="18"/>
    </row>
    <row r="88" spans="1:20">
      <c r="A88" s="4">
        <v>84</v>
      </c>
      <c r="B88" s="17"/>
      <c r="C88" s="18"/>
      <c r="D88" s="18"/>
      <c r="E88" s="19"/>
      <c r="F88" s="18"/>
      <c r="G88" s="19"/>
      <c r="H88" s="19"/>
      <c r="I88" s="53">
        <f t="shared" si="2"/>
        <v>0</v>
      </c>
      <c r="J88" s="18"/>
      <c r="K88" s="18"/>
      <c r="L88" s="18"/>
      <c r="M88" s="18"/>
      <c r="N88" s="18"/>
      <c r="O88" s="18"/>
      <c r="P88" s="23"/>
      <c r="Q88" s="18"/>
      <c r="R88" s="18"/>
      <c r="S88" s="18"/>
      <c r="T88" s="18"/>
    </row>
    <row r="89" spans="1:20">
      <c r="A89" s="4">
        <v>85</v>
      </c>
      <c r="B89" s="17"/>
      <c r="C89" s="18"/>
      <c r="D89" s="18"/>
      <c r="E89" s="19"/>
      <c r="F89" s="18"/>
      <c r="G89" s="19"/>
      <c r="H89" s="19"/>
      <c r="I89" s="53">
        <f t="shared" si="2"/>
        <v>0</v>
      </c>
      <c r="J89" s="18"/>
      <c r="K89" s="18"/>
      <c r="L89" s="18"/>
      <c r="M89" s="18"/>
      <c r="N89" s="18"/>
      <c r="O89" s="18"/>
      <c r="P89" s="23"/>
      <c r="Q89" s="18"/>
      <c r="R89" s="18"/>
      <c r="S89" s="18"/>
      <c r="T89" s="18"/>
    </row>
    <row r="90" spans="1:20">
      <c r="A90" s="4">
        <v>86</v>
      </c>
      <c r="B90" s="17"/>
      <c r="C90" s="18"/>
      <c r="D90" s="18"/>
      <c r="E90" s="19"/>
      <c r="F90" s="18"/>
      <c r="G90" s="19"/>
      <c r="H90" s="19"/>
      <c r="I90" s="53">
        <f t="shared" si="2"/>
        <v>0</v>
      </c>
      <c r="J90" s="18"/>
      <c r="K90" s="18"/>
      <c r="L90" s="18"/>
      <c r="M90" s="18"/>
      <c r="N90" s="18"/>
      <c r="O90" s="18"/>
      <c r="P90" s="23"/>
      <c r="Q90" s="18"/>
      <c r="R90" s="18"/>
      <c r="S90" s="18"/>
      <c r="T90" s="18"/>
    </row>
    <row r="91" spans="1:20">
      <c r="A91" s="4">
        <v>87</v>
      </c>
      <c r="B91" s="17"/>
      <c r="C91" s="18"/>
      <c r="D91" s="18"/>
      <c r="E91" s="19"/>
      <c r="F91" s="18"/>
      <c r="G91" s="19"/>
      <c r="H91" s="19"/>
      <c r="I91" s="53">
        <f t="shared" si="2"/>
        <v>0</v>
      </c>
      <c r="J91" s="18"/>
      <c r="K91" s="18"/>
      <c r="L91" s="18"/>
      <c r="M91" s="18"/>
      <c r="N91" s="18"/>
      <c r="O91" s="18"/>
      <c r="P91" s="23"/>
      <c r="Q91" s="18"/>
      <c r="R91" s="18"/>
      <c r="S91" s="18"/>
      <c r="T91" s="18"/>
    </row>
    <row r="92" spans="1:20">
      <c r="A92" s="4">
        <v>88</v>
      </c>
      <c r="B92" s="17"/>
      <c r="C92" s="18"/>
      <c r="D92" s="18"/>
      <c r="E92" s="19"/>
      <c r="F92" s="18"/>
      <c r="G92" s="19"/>
      <c r="H92" s="19"/>
      <c r="I92" s="53">
        <f t="shared" si="2"/>
        <v>0</v>
      </c>
      <c r="J92" s="18"/>
      <c r="K92" s="18"/>
      <c r="L92" s="18"/>
      <c r="M92" s="18"/>
      <c r="N92" s="18"/>
      <c r="O92" s="18"/>
      <c r="P92" s="23"/>
      <c r="Q92" s="18"/>
      <c r="R92" s="18"/>
      <c r="S92" s="18"/>
      <c r="T92" s="18"/>
    </row>
    <row r="93" spans="1:20">
      <c r="A93" s="4">
        <v>89</v>
      </c>
      <c r="B93" s="17"/>
      <c r="C93" s="18"/>
      <c r="D93" s="18"/>
      <c r="E93" s="19"/>
      <c r="F93" s="18"/>
      <c r="G93" s="19"/>
      <c r="H93" s="19"/>
      <c r="I93" s="53">
        <f t="shared" si="2"/>
        <v>0</v>
      </c>
      <c r="J93" s="18"/>
      <c r="K93" s="18"/>
      <c r="L93" s="18"/>
      <c r="M93" s="18"/>
      <c r="N93" s="18"/>
      <c r="O93" s="18"/>
      <c r="P93" s="23"/>
      <c r="Q93" s="18"/>
      <c r="R93" s="18"/>
      <c r="S93" s="18"/>
      <c r="T93" s="18"/>
    </row>
    <row r="94" spans="1:20">
      <c r="A94" s="4">
        <v>90</v>
      </c>
      <c r="B94" s="17"/>
      <c r="C94" s="18"/>
      <c r="D94" s="18"/>
      <c r="E94" s="19"/>
      <c r="F94" s="18"/>
      <c r="G94" s="19"/>
      <c r="H94" s="19"/>
      <c r="I94" s="53">
        <f t="shared" si="2"/>
        <v>0</v>
      </c>
      <c r="J94" s="18"/>
      <c r="K94" s="18"/>
      <c r="L94" s="18"/>
      <c r="M94" s="18"/>
      <c r="N94" s="18"/>
      <c r="O94" s="18"/>
      <c r="P94" s="23"/>
      <c r="Q94" s="18"/>
      <c r="R94" s="18"/>
      <c r="S94" s="18"/>
      <c r="T94" s="18"/>
    </row>
    <row r="95" spans="1:20">
      <c r="A95" s="4">
        <v>91</v>
      </c>
      <c r="B95" s="17"/>
      <c r="C95" s="18"/>
      <c r="D95" s="18"/>
      <c r="E95" s="19"/>
      <c r="F95" s="18"/>
      <c r="G95" s="19"/>
      <c r="H95" s="19"/>
      <c r="I95" s="53">
        <f t="shared" si="2"/>
        <v>0</v>
      </c>
      <c r="J95" s="18"/>
      <c r="K95" s="18"/>
      <c r="L95" s="18"/>
      <c r="M95" s="18"/>
      <c r="N95" s="18"/>
      <c r="O95" s="18"/>
      <c r="P95" s="23"/>
      <c r="Q95" s="18"/>
      <c r="R95" s="18"/>
      <c r="S95" s="18"/>
      <c r="T95" s="18"/>
    </row>
    <row r="96" spans="1:20">
      <c r="A96" s="4">
        <v>92</v>
      </c>
      <c r="B96" s="17"/>
      <c r="C96" s="18"/>
      <c r="D96" s="18"/>
      <c r="E96" s="19"/>
      <c r="F96" s="18"/>
      <c r="G96" s="19"/>
      <c r="H96" s="19"/>
      <c r="I96" s="53">
        <f t="shared" si="2"/>
        <v>0</v>
      </c>
      <c r="J96" s="18"/>
      <c r="K96" s="18"/>
      <c r="L96" s="18"/>
      <c r="M96" s="18"/>
      <c r="N96" s="18"/>
      <c r="O96" s="18"/>
      <c r="P96" s="23"/>
      <c r="Q96" s="18"/>
      <c r="R96" s="18"/>
      <c r="S96" s="18"/>
      <c r="T96" s="18"/>
    </row>
    <row r="97" spans="1:20">
      <c r="A97" s="4">
        <v>93</v>
      </c>
      <c r="B97" s="17"/>
      <c r="C97" s="18"/>
      <c r="D97" s="18"/>
      <c r="E97" s="19"/>
      <c r="F97" s="18"/>
      <c r="G97" s="19"/>
      <c r="H97" s="19"/>
      <c r="I97" s="53">
        <f t="shared" si="2"/>
        <v>0</v>
      </c>
      <c r="J97" s="18"/>
      <c r="K97" s="18"/>
      <c r="L97" s="18"/>
      <c r="M97" s="18"/>
      <c r="N97" s="18"/>
      <c r="O97" s="18"/>
      <c r="P97" s="23"/>
      <c r="Q97" s="18"/>
      <c r="R97" s="18"/>
      <c r="S97" s="18"/>
      <c r="T97" s="18"/>
    </row>
    <row r="98" spans="1:20">
      <c r="A98" s="4">
        <v>94</v>
      </c>
      <c r="B98" s="17"/>
      <c r="C98" s="18"/>
      <c r="D98" s="18"/>
      <c r="E98" s="19"/>
      <c r="F98" s="18"/>
      <c r="G98" s="19"/>
      <c r="H98" s="19"/>
      <c r="I98" s="53">
        <f t="shared" si="2"/>
        <v>0</v>
      </c>
      <c r="J98" s="18"/>
      <c r="K98" s="18"/>
      <c r="L98" s="18"/>
      <c r="M98" s="18"/>
      <c r="N98" s="18"/>
      <c r="O98" s="18"/>
      <c r="P98" s="23"/>
      <c r="Q98" s="18"/>
      <c r="R98" s="18"/>
      <c r="S98" s="18"/>
      <c r="T98" s="18"/>
    </row>
    <row r="99" spans="1:20">
      <c r="A99" s="4">
        <v>95</v>
      </c>
      <c r="B99" s="17"/>
      <c r="C99" s="18"/>
      <c r="D99" s="18"/>
      <c r="E99" s="19"/>
      <c r="F99" s="18"/>
      <c r="G99" s="19"/>
      <c r="H99" s="19"/>
      <c r="I99" s="53">
        <f t="shared" si="2"/>
        <v>0</v>
      </c>
      <c r="J99" s="18"/>
      <c r="K99" s="18"/>
      <c r="L99" s="18"/>
      <c r="M99" s="18"/>
      <c r="N99" s="18"/>
      <c r="O99" s="18"/>
      <c r="P99" s="23"/>
      <c r="Q99" s="18"/>
      <c r="R99" s="18"/>
      <c r="S99" s="18"/>
      <c r="T99" s="18"/>
    </row>
    <row r="100" spans="1:20">
      <c r="A100" s="4">
        <v>96</v>
      </c>
      <c r="B100" s="17"/>
      <c r="C100" s="18"/>
      <c r="D100" s="18"/>
      <c r="E100" s="19"/>
      <c r="F100" s="18"/>
      <c r="G100" s="19"/>
      <c r="H100" s="19"/>
      <c r="I100" s="53">
        <f t="shared" si="2"/>
        <v>0</v>
      </c>
      <c r="J100" s="18"/>
      <c r="K100" s="18"/>
      <c r="L100" s="18"/>
      <c r="M100" s="18"/>
      <c r="N100" s="18"/>
      <c r="O100" s="18"/>
      <c r="P100" s="23"/>
      <c r="Q100" s="18"/>
      <c r="R100" s="18"/>
      <c r="S100" s="18"/>
      <c r="T100" s="18"/>
    </row>
    <row r="101" spans="1:20">
      <c r="A101" s="4">
        <v>97</v>
      </c>
      <c r="B101" s="17"/>
      <c r="C101" s="18"/>
      <c r="D101" s="18"/>
      <c r="E101" s="19"/>
      <c r="F101" s="18"/>
      <c r="G101" s="19"/>
      <c r="H101" s="19"/>
      <c r="I101" s="53">
        <f t="shared" si="2"/>
        <v>0</v>
      </c>
      <c r="J101" s="18"/>
      <c r="K101" s="18"/>
      <c r="L101" s="18"/>
      <c r="M101" s="18"/>
      <c r="N101" s="18"/>
      <c r="O101" s="18"/>
      <c r="P101" s="23"/>
      <c r="Q101" s="18"/>
      <c r="R101" s="18"/>
      <c r="S101" s="18"/>
      <c r="T101" s="18"/>
    </row>
    <row r="102" spans="1:20">
      <c r="A102" s="4">
        <v>98</v>
      </c>
      <c r="B102" s="17"/>
      <c r="C102" s="18"/>
      <c r="D102" s="18"/>
      <c r="E102" s="19"/>
      <c r="F102" s="18"/>
      <c r="G102" s="19"/>
      <c r="H102" s="19"/>
      <c r="I102" s="53">
        <f t="shared" si="2"/>
        <v>0</v>
      </c>
      <c r="J102" s="18"/>
      <c r="K102" s="18"/>
      <c r="L102" s="18"/>
      <c r="M102" s="18"/>
      <c r="N102" s="18"/>
      <c r="O102" s="18"/>
      <c r="P102" s="23"/>
      <c r="Q102" s="18"/>
      <c r="R102" s="18"/>
      <c r="S102" s="18"/>
      <c r="T102" s="18"/>
    </row>
    <row r="103" spans="1:20">
      <c r="A103" s="4">
        <v>99</v>
      </c>
      <c r="B103" s="17"/>
      <c r="C103" s="18"/>
      <c r="D103" s="18"/>
      <c r="E103" s="19"/>
      <c r="F103" s="18"/>
      <c r="G103" s="19"/>
      <c r="H103" s="19"/>
      <c r="I103" s="53">
        <f t="shared" si="2"/>
        <v>0</v>
      </c>
      <c r="J103" s="18"/>
      <c r="K103" s="18"/>
      <c r="L103" s="18"/>
      <c r="M103" s="18"/>
      <c r="N103" s="18"/>
      <c r="O103" s="18"/>
      <c r="P103" s="23"/>
      <c r="Q103" s="18"/>
      <c r="R103" s="18"/>
      <c r="S103" s="18"/>
      <c r="T103" s="18"/>
    </row>
    <row r="104" spans="1:20">
      <c r="A104" s="4">
        <v>100</v>
      </c>
      <c r="B104" s="17"/>
      <c r="C104" s="18"/>
      <c r="D104" s="18"/>
      <c r="E104" s="19"/>
      <c r="F104" s="18"/>
      <c r="G104" s="19"/>
      <c r="H104" s="19"/>
      <c r="I104" s="53">
        <f t="shared" si="2"/>
        <v>0</v>
      </c>
      <c r="J104" s="18"/>
      <c r="K104" s="18"/>
      <c r="L104" s="18"/>
      <c r="M104" s="18"/>
      <c r="N104" s="18"/>
      <c r="O104" s="18"/>
      <c r="P104" s="23"/>
      <c r="Q104" s="18"/>
      <c r="R104" s="18"/>
      <c r="S104" s="18"/>
      <c r="T104" s="18"/>
    </row>
    <row r="105" spans="1:20">
      <c r="A105" s="4">
        <v>101</v>
      </c>
      <c r="B105" s="17"/>
      <c r="C105" s="18"/>
      <c r="D105" s="18"/>
      <c r="E105" s="19"/>
      <c r="F105" s="18"/>
      <c r="G105" s="19"/>
      <c r="H105" s="19"/>
      <c r="I105" s="53">
        <f t="shared" si="2"/>
        <v>0</v>
      </c>
      <c r="J105" s="18"/>
      <c r="K105" s="18"/>
      <c r="L105" s="18"/>
      <c r="M105" s="18"/>
      <c r="N105" s="18"/>
      <c r="O105" s="18"/>
      <c r="P105" s="23"/>
      <c r="Q105" s="18"/>
      <c r="R105" s="18"/>
      <c r="S105" s="18"/>
      <c r="T105" s="18"/>
    </row>
    <row r="106" spans="1:20">
      <c r="A106" s="4">
        <v>102</v>
      </c>
      <c r="B106" s="17"/>
      <c r="C106" s="18"/>
      <c r="D106" s="18"/>
      <c r="E106" s="19"/>
      <c r="F106" s="18"/>
      <c r="G106" s="19"/>
      <c r="H106" s="19"/>
      <c r="I106" s="53">
        <f t="shared" si="2"/>
        <v>0</v>
      </c>
      <c r="J106" s="18"/>
      <c r="K106" s="18"/>
      <c r="L106" s="18"/>
      <c r="M106" s="18"/>
      <c r="N106" s="18"/>
      <c r="O106" s="18"/>
      <c r="P106" s="23"/>
      <c r="Q106" s="18"/>
      <c r="R106" s="18"/>
      <c r="S106" s="18"/>
      <c r="T106" s="18"/>
    </row>
    <row r="107" spans="1:20">
      <c r="A107" s="4">
        <v>103</v>
      </c>
      <c r="B107" s="17"/>
      <c r="C107" s="18"/>
      <c r="D107" s="18"/>
      <c r="E107" s="19"/>
      <c r="F107" s="18"/>
      <c r="G107" s="19"/>
      <c r="H107" s="19"/>
      <c r="I107" s="53">
        <f t="shared" si="2"/>
        <v>0</v>
      </c>
      <c r="J107" s="18"/>
      <c r="K107" s="18"/>
      <c r="L107" s="18"/>
      <c r="M107" s="18"/>
      <c r="N107" s="18"/>
      <c r="O107" s="18"/>
      <c r="P107" s="23"/>
      <c r="Q107" s="18"/>
      <c r="R107" s="18"/>
      <c r="S107" s="18"/>
      <c r="T107" s="18"/>
    </row>
    <row r="108" spans="1:20">
      <c r="A108" s="4">
        <v>104</v>
      </c>
      <c r="B108" s="17"/>
      <c r="C108" s="18"/>
      <c r="D108" s="18"/>
      <c r="E108" s="19"/>
      <c r="F108" s="18"/>
      <c r="G108" s="19"/>
      <c r="H108" s="19"/>
      <c r="I108" s="53">
        <f t="shared" si="2"/>
        <v>0</v>
      </c>
      <c r="J108" s="18"/>
      <c r="K108" s="18"/>
      <c r="L108" s="18"/>
      <c r="M108" s="18"/>
      <c r="N108" s="18"/>
      <c r="O108" s="18"/>
      <c r="P108" s="23"/>
      <c r="Q108" s="18"/>
      <c r="R108" s="18"/>
      <c r="S108" s="18"/>
      <c r="T108" s="18"/>
    </row>
    <row r="109" spans="1:20">
      <c r="A109" s="4">
        <v>105</v>
      </c>
      <c r="B109" s="17"/>
      <c r="C109" s="18"/>
      <c r="D109" s="18"/>
      <c r="E109" s="19"/>
      <c r="F109" s="18"/>
      <c r="G109" s="19"/>
      <c r="H109" s="19"/>
      <c r="I109" s="53">
        <f t="shared" si="2"/>
        <v>0</v>
      </c>
      <c r="J109" s="18"/>
      <c r="K109" s="18"/>
      <c r="L109" s="18"/>
      <c r="M109" s="18"/>
      <c r="N109" s="18"/>
      <c r="O109" s="18"/>
      <c r="P109" s="23"/>
      <c r="Q109" s="18"/>
      <c r="R109" s="18"/>
      <c r="S109" s="18"/>
      <c r="T109" s="18"/>
    </row>
    <row r="110" spans="1:20">
      <c r="A110" s="4">
        <v>106</v>
      </c>
      <c r="B110" s="17"/>
      <c r="C110" s="18"/>
      <c r="D110" s="18"/>
      <c r="E110" s="19"/>
      <c r="F110" s="18"/>
      <c r="G110" s="19"/>
      <c r="H110" s="19"/>
      <c r="I110" s="53">
        <f t="shared" si="2"/>
        <v>0</v>
      </c>
      <c r="J110" s="18"/>
      <c r="K110" s="18"/>
      <c r="L110" s="18"/>
      <c r="M110" s="18"/>
      <c r="N110" s="18"/>
      <c r="O110" s="18"/>
      <c r="P110" s="23"/>
      <c r="Q110" s="18"/>
      <c r="R110" s="18"/>
      <c r="S110" s="18"/>
      <c r="T110" s="18"/>
    </row>
    <row r="111" spans="1:20">
      <c r="A111" s="4">
        <v>107</v>
      </c>
      <c r="B111" s="17"/>
      <c r="C111" s="18"/>
      <c r="D111" s="18"/>
      <c r="E111" s="19"/>
      <c r="F111" s="18"/>
      <c r="G111" s="19"/>
      <c r="H111" s="19"/>
      <c r="I111" s="53">
        <f t="shared" si="2"/>
        <v>0</v>
      </c>
      <c r="J111" s="18"/>
      <c r="K111" s="18"/>
      <c r="L111" s="18"/>
      <c r="M111" s="18"/>
      <c r="N111" s="18"/>
      <c r="O111" s="18"/>
      <c r="P111" s="23"/>
      <c r="Q111" s="18"/>
      <c r="R111" s="18"/>
      <c r="S111" s="18"/>
      <c r="T111" s="18"/>
    </row>
    <row r="112" spans="1:20">
      <c r="A112" s="4">
        <v>108</v>
      </c>
      <c r="B112" s="17"/>
      <c r="C112" s="18"/>
      <c r="D112" s="18"/>
      <c r="E112" s="19"/>
      <c r="F112" s="18"/>
      <c r="G112" s="19"/>
      <c r="H112" s="19"/>
      <c r="I112" s="53">
        <f t="shared" si="2"/>
        <v>0</v>
      </c>
      <c r="J112" s="18"/>
      <c r="K112" s="18"/>
      <c r="L112" s="18"/>
      <c r="M112" s="18"/>
      <c r="N112" s="18"/>
      <c r="O112" s="18"/>
      <c r="P112" s="23"/>
      <c r="Q112" s="18"/>
      <c r="R112" s="18"/>
      <c r="S112" s="18"/>
      <c r="T112" s="18"/>
    </row>
    <row r="113" spans="1:20">
      <c r="A113" s="4">
        <v>109</v>
      </c>
      <c r="B113" s="17"/>
      <c r="C113" s="18"/>
      <c r="D113" s="18"/>
      <c r="E113" s="19"/>
      <c r="F113" s="18"/>
      <c r="G113" s="19"/>
      <c r="H113" s="19"/>
      <c r="I113" s="53">
        <f t="shared" si="2"/>
        <v>0</v>
      </c>
      <c r="J113" s="18"/>
      <c r="K113" s="18"/>
      <c r="L113" s="18"/>
      <c r="M113" s="18"/>
      <c r="N113" s="18"/>
      <c r="O113" s="18"/>
      <c r="P113" s="23"/>
      <c r="Q113" s="18"/>
      <c r="R113" s="18"/>
      <c r="S113" s="18"/>
      <c r="T113" s="18"/>
    </row>
    <row r="114" spans="1:20">
      <c r="A114" s="4">
        <v>110</v>
      </c>
      <c r="B114" s="17"/>
      <c r="C114" s="18"/>
      <c r="D114" s="18"/>
      <c r="E114" s="19"/>
      <c r="F114" s="18"/>
      <c r="G114" s="19"/>
      <c r="H114" s="19"/>
      <c r="I114" s="53">
        <f t="shared" si="2"/>
        <v>0</v>
      </c>
      <c r="J114" s="18"/>
      <c r="K114" s="18"/>
      <c r="L114" s="18"/>
      <c r="M114" s="18"/>
      <c r="N114" s="18"/>
      <c r="O114" s="18"/>
      <c r="P114" s="23"/>
      <c r="Q114" s="18"/>
      <c r="R114" s="18"/>
      <c r="S114" s="18"/>
      <c r="T114" s="18"/>
    </row>
    <row r="115" spans="1:20">
      <c r="A115" s="4">
        <v>111</v>
      </c>
      <c r="B115" s="17"/>
      <c r="C115" s="18"/>
      <c r="D115" s="18"/>
      <c r="E115" s="19"/>
      <c r="F115" s="18"/>
      <c r="G115" s="19"/>
      <c r="H115" s="19"/>
      <c r="I115" s="53">
        <f t="shared" si="2"/>
        <v>0</v>
      </c>
      <c r="J115" s="18"/>
      <c r="K115" s="18"/>
      <c r="L115" s="18"/>
      <c r="M115" s="18"/>
      <c r="N115" s="18"/>
      <c r="O115" s="18"/>
      <c r="P115" s="23"/>
      <c r="Q115" s="18"/>
      <c r="R115" s="18"/>
      <c r="S115" s="18"/>
      <c r="T115" s="18"/>
    </row>
    <row r="116" spans="1:20">
      <c r="A116" s="4">
        <v>112</v>
      </c>
      <c r="B116" s="17"/>
      <c r="C116" s="18"/>
      <c r="D116" s="18"/>
      <c r="E116" s="19"/>
      <c r="F116" s="18"/>
      <c r="G116" s="19"/>
      <c r="H116" s="19"/>
      <c r="I116" s="53">
        <f t="shared" si="2"/>
        <v>0</v>
      </c>
      <c r="J116" s="18"/>
      <c r="K116" s="18"/>
      <c r="L116" s="18"/>
      <c r="M116" s="18"/>
      <c r="N116" s="18"/>
      <c r="O116" s="18"/>
      <c r="P116" s="23"/>
      <c r="Q116" s="18"/>
      <c r="R116" s="18"/>
      <c r="S116" s="18"/>
      <c r="T116" s="18"/>
    </row>
    <row r="117" spans="1:20">
      <c r="A117" s="4">
        <v>113</v>
      </c>
      <c r="B117" s="17"/>
      <c r="C117" s="18"/>
      <c r="D117" s="18"/>
      <c r="E117" s="19"/>
      <c r="F117" s="18"/>
      <c r="G117" s="19"/>
      <c r="H117" s="19"/>
      <c r="I117" s="53">
        <f t="shared" si="2"/>
        <v>0</v>
      </c>
      <c r="J117" s="18"/>
      <c r="K117" s="18"/>
      <c r="L117" s="18"/>
      <c r="M117" s="18"/>
      <c r="N117" s="18"/>
      <c r="O117" s="18"/>
      <c r="P117" s="23"/>
      <c r="Q117" s="18"/>
      <c r="R117" s="18"/>
      <c r="S117" s="18"/>
      <c r="T117" s="18"/>
    </row>
    <row r="118" spans="1:20">
      <c r="A118" s="4">
        <v>114</v>
      </c>
      <c r="B118" s="17"/>
      <c r="C118" s="18"/>
      <c r="D118" s="18"/>
      <c r="E118" s="19"/>
      <c r="F118" s="18"/>
      <c r="G118" s="19"/>
      <c r="H118" s="19"/>
      <c r="I118" s="53">
        <f t="shared" si="2"/>
        <v>0</v>
      </c>
      <c r="J118" s="18"/>
      <c r="K118" s="18"/>
      <c r="L118" s="18"/>
      <c r="M118" s="18"/>
      <c r="N118" s="18"/>
      <c r="O118" s="18"/>
      <c r="P118" s="23"/>
      <c r="Q118" s="18"/>
      <c r="R118" s="18"/>
      <c r="S118" s="18"/>
      <c r="T118" s="18"/>
    </row>
    <row r="119" spans="1:20">
      <c r="A119" s="4">
        <v>115</v>
      </c>
      <c r="B119" s="17"/>
      <c r="C119" s="18"/>
      <c r="D119" s="18"/>
      <c r="E119" s="19"/>
      <c r="F119" s="18"/>
      <c r="G119" s="19"/>
      <c r="H119" s="19"/>
      <c r="I119" s="53">
        <f t="shared" si="2"/>
        <v>0</v>
      </c>
      <c r="J119" s="18"/>
      <c r="K119" s="18"/>
      <c r="L119" s="18"/>
      <c r="M119" s="18"/>
      <c r="N119" s="18"/>
      <c r="O119" s="18"/>
      <c r="P119" s="23"/>
      <c r="Q119" s="18"/>
      <c r="R119" s="18"/>
      <c r="S119" s="18"/>
      <c r="T119" s="18"/>
    </row>
    <row r="120" spans="1:20">
      <c r="A120" s="4">
        <v>116</v>
      </c>
      <c r="B120" s="17"/>
      <c r="C120" s="18"/>
      <c r="D120" s="18"/>
      <c r="E120" s="19"/>
      <c r="F120" s="18"/>
      <c r="G120" s="19"/>
      <c r="H120" s="19"/>
      <c r="I120" s="53">
        <f t="shared" si="2"/>
        <v>0</v>
      </c>
      <c r="J120" s="18"/>
      <c r="K120" s="18"/>
      <c r="L120" s="18"/>
      <c r="M120" s="18"/>
      <c r="N120" s="18"/>
      <c r="O120" s="18"/>
      <c r="P120" s="23"/>
      <c r="Q120" s="18"/>
      <c r="R120" s="18"/>
      <c r="S120" s="18"/>
      <c r="T120" s="18"/>
    </row>
    <row r="121" spans="1:20">
      <c r="A121" s="4">
        <v>117</v>
      </c>
      <c r="B121" s="17"/>
      <c r="C121" s="18"/>
      <c r="D121" s="18"/>
      <c r="E121" s="19"/>
      <c r="F121" s="18"/>
      <c r="G121" s="19"/>
      <c r="H121" s="19"/>
      <c r="I121" s="53">
        <f t="shared" si="2"/>
        <v>0</v>
      </c>
      <c r="J121" s="18"/>
      <c r="K121" s="18"/>
      <c r="L121" s="18"/>
      <c r="M121" s="18"/>
      <c r="N121" s="18"/>
      <c r="O121" s="18"/>
      <c r="P121" s="23"/>
      <c r="Q121" s="18"/>
      <c r="R121" s="18"/>
      <c r="S121" s="18"/>
      <c r="T121" s="18"/>
    </row>
    <row r="122" spans="1:20">
      <c r="A122" s="4">
        <v>118</v>
      </c>
      <c r="B122" s="17"/>
      <c r="C122" s="18"/>
      <c r="D122" s="18"/>
      <c r="E122" s="19"/>
      <c r="F122" s="18"/>
      <c r="G122" s="19"/>
      <c r="H122" s="19"/>
      <c r="I122" s="53">
        <f t="shared" si="2"/>
        <v>0</v>
      </c>
      <c r="J122" s="18"/>
      <c r="K122" s="18"/>
      <c r="L122" s="18"/>
      <c r="M122" s="18"/>
      <c r="N122" s="18"/>
      <c r="O122" s="18"/>
      <c r="P122" s="23"/>
      <c r="Q122" s="18"/>
      <c r="R122" s="18"/>
      <c r="S122" s="18"/>
      <c r="T122" s="18"/>
    </row>
    <row r="123" spans="1:20">
      <c r="A123" s="4">
        <v>119</v>
      </c>
      <c r="B123" s="17"/>
      <c r="C123" s="18"/>
      <c r="D123" s="18"/>
      <c r="E123" s="19"/>
      <c r="F123" s="18"/>
      <c r="G123" s="19"/>
      <c r="H123" s="19"/>
      <c r="I123" s="53">
        <f t="shared" si="2"/>
        <v>0</v>
      </c>
      <c r="J123" s="18"/>
      <c r="K123" s="18"/>
      <c r="L123" s="18"/>
      <c r="M123" s="18"/>
      <c r="N123" s="18"/>
      <c r="O123" s="18"/>
      <c r="P123" s="23"/>
      <c r="Q123" s="18"/>
      <c r="R123" s="18"/>
      <c r="S123" s="18"/>
      <c r="T123" s="18"/>
    </row>
    <row r="124" spans="1:20">
      <c r="A124" s="4">
        <v>120</v>
      </c>
      <c r="B124" s="17"/>
      <c r="C124" s="18"/>
      <c r="D124" s="18"/>
      <c r="E124" s="19"/>
      <c r="F124" s="18"/>
      <c r="G124" s="19"/>
      <c r="H124" s="19"/>
      <c r="I124" s="53">
        <f t="shared" si="2"/>
        <v>0</v>
      </c>
      <c r="J124" s="18"/>
      <c r="K124" s="18"/>
      <c r="L124" s="18"/>
      <c r="M124" s="18"/>
      <c r="N124" s="18"/>
      <c r="O124" s="18"/>
      <c r="P124" s="23"/>
      <c r="Q124" s="18"/>
      <c r="R124" s="18"/>
      <c r="S124" s="18"/>
      <c r="T124" s="18"/>
    </row>
    <row r="125" spans="1:20">
      <c r="A125" s="4">
        <v>121</v>
      </c>
      <c r="B125" s="17"/>
      <c r="C125" s="18"/>
      <c r="D125" s="18"/>
      <c r="E125" s="19"/>
      <c r="F125" s="18"/>
      <c r="G125" s="19"/>
      <c r="H125" s="19"/>
      <c r="I125" s="53">
        <f t="shared" si="2"/>
        <v>0</v>
      </c>
      <c r="J125" s="18"/>
      <c r="K125" s="18"/>
      <c r="L125" s="18"/>
      <c r="M125" s="18"/>
      <c r="N125" s="18"/>
      <c r="O125" s="18"/>
      <c r="P125" s="23"/>
      <c r="Q125" s="18"/>
      <c r="R125" s="18"/>
      <c r="S125" s="18"/>
      <c r="T125" s="18"/>
    </row>
    <row r="126" spans="1:20">
      <c r="A126" s="4">
        <v>122</v>
      </c>
      <c r="B126" s="17"/>
      <c r="C126" s="18"/>
      <c r="D126" s="18"/>
      <c r="E126" s="19"/>
      <c r="F126" s="18"/>
      <c r="G126" s="19"/>
      <c r="H126" s="19"/>
      <c r="I126" s="53">
        <f t="shared" si="2"/>
        <v>0</v>
      </c>
      <c r="J126" s="18"/>
      <c r="K126" s="18"/>
      <c r="L126" s="18"/>
      <c r="M126" s="18"/>
      <c r="N126" s="18"/>
      <c r="O126" s="18"/>
      <c r="P126" s="23"/>
      <c r="Q126" s="18"/>
      <c r="R126" s="18"/>
      <c r="S126" s="18"/>
      <c r="T126" s="18"/>
    </row>
    <row r="127" spans="1:20">
      <c r="A127" s="4">
        <v>123</v>
      </c>
      <c r="B127" s="17"/>
      <c r="C127" s="18"/>
      <c r="D127" s="18"/>
      <c r="E127" s="19"/>
      <c r="F127" s="18"/>
      <c r="G127" s="19"/>
      <c r="H127" s="19"/>
      <c r="I127" s="53">
        <f t="shared" si="2"/>
        <v>0</v>
      </c>
      <c r="J127" s="18"/>
      <c r="K127" s="18"/>
      <c r="L127" s="18"/>
      <c r="M127" s="18"/>
      <c r="N127" s="18"/>
      <c r="O127" s="18"/>
      <c r="P127" s="23"/>
      <c r="Q127" s="18"/>
      <c r="R127" s="18"/>
      <c r="S127" s="18"/>
      <c r="T127" s="18"/>
    </row>
    <row r="128" spans="1:20">
      <c r="A128" s="4">
        <v>124</v>
      </c>
      <c r="B128" s="17"/>
      <c r="C128" s="18"/>
      <c r="D128" s="18"/>
      <c r="E128" s="19"/>
      <c r="F128" s="18"/>
      <c r="G128" s="19"/>
      <c r="H128" s="19"/>
      <c r="I128" s="53">
        <f t="shared" si="2"/>
        <v>0</v>
      </c>
      <c r="J128" s="18"/>
      <c r="K128" s="18"/>
      <c r="L128" s="18"/>
      <c r="M128" s="18"/>
      <c r="N128" s="18"/>
      <c r="O128" s="18"/>
      <c r="P128" s="23"/>
      <c r="Q128" s="18"/>
      <c r="R128" s="18"/>
      <c r="S128" s="18"/>
      <c r="T128" s="18"/>
    </row>
    <row r="129" spans="1:20">
      <c r="A129" s="4">
        <v>125</v>
      </c>
      <c r="B129" s="17"/>
      <c r="C129" s="18"/>
      <c r="D129" s="18"/>
      <c r="E129" s="19"/>
      <c r="F129" s="18"/>
      <c r="G129" s="19"/>
      <c r="H129" s="19"/>
      <c r="I129" s="53">
        <f t="shared" si="2"/>
        <v>0</v>
      </c>
      <c r="J129" s="18"/>
      <c r="K129" s="18"/>
      <c r="L129" s="18"/>
      <c r="M129" s="18"/>
      <c r="N129" s="18"/>
      <c r="O129" s="18"/>
      <c r="P129" s="23"/>
      <c r="Q129" s="18"/>
      <c r="R129" s="18"/>
      <c r="S129" s="18"/>
      <c r="T129" s="18"/>
    </row>
    <row r="130" spans="1:20">
      <c r="A130" s="4">
        <v>126</v>
      </c>
      <c r="B130" s="17"/>
      <c r="C130" s="18"/>
      <c r="D130" s="18"/>
      <c r="E130" s="19"/>
      <c r="F130" s="18"/>
      <c r="G130" s="19"/>
      <c r="H130" s="19"/>
      <c r="I130" s="53">
        <f t="shared" si="2"/>
        <v>0</v>
      </c>
      <c r="J130" s="18"/>
      <c r="K130" s="18"/>
      <c r="L130" s="18"/>
      <c r="M130" s="18"/>
      <c r="N130" s="18"/>
      <c r="O130" s="18"/>
      <c r="P130" s="23"/>
      <c r="Q130" s="18"/>
      <c r="R130" s="18"/>
      <c r="S130" s="18"/>
      <c r="T130" s="18"/>
    </row>
    <row r="131" spans="1:20">
      <c r="A131" s="4">
        <v>127</v>
      </c>
      <c r="B131" s="17"/>
      <c r="C131" s="18"/>
      <c r="D131" s="18"/>
      <c r="E131" s="19"/>
      <c r="F131" s="18"/>
      <c r="G131" s="19"/>
      <c r="H131" s="19"/>
      <c r="I131" s="53">
        <f t="shared" si="2"/>
        <v>0</v>
      </c>
      <c r="J131" s="18"/>
      <c r="K131" s="18"/>
      <c r="L131" s="18"/>
      <c r="M131" s="18"/>
      <c r="N131" s="18"/>
      <c r="O131" s="18"/>
      <c r="P131" s="23"/>
      <c r="Q131" s="18"/>
      <c r="R131" s="18"/>
      <c r="S131" s="18"/>
      <c r="T131" s="18"/>
    </row>
    <row r="132" spans="1:20">
      <c r="A132" s="4">
        <v>128</v>
      </c>
      <c r="B132" s="17"/>
      <c r="C132" s="18"/>
      <c r="D132" s="18"/>
      <c r="E132" s="19"/>
      <c r="F132" s="18"/>
      <c r="G132" s="19"/>
      <c r="H132" s="19"/>
      <c r="I132" s="53">
        <f t="shared" si="2"/>
        <v>0</v>
      </c>
      <c r="J132" s="18"/>
      <c r="K132" s="18"/>
      <c r="L132" s="18"/>
      <c r="M132" s="18"/>
      <c r="N132" s="18"/>
      <c r="O132" s="18"/>
      <c r="P132" s="23"/>
      <c r="Q132" s="18"/>
      <c r="R132" s="18"/>
      <c r="S132" s="18"/>
      <c r="T132" s="18"/>
    </row>
    <row r="133" spans="1:20">
      <c r="A133" s="4">
        <v>129</v>
      </c>
      <c r="B133" s="17"/>
      <c r="C133" s="18"/>
      <c r="D133" s="18"/>
      <c r="E133" s="19"/>
      <c r="F133" s="18"/>
      <c r="G133" s="19"/>
      <c r="H133" s="19"/>
      <c r="I133" s="53">
        <f t="shared" si="2"/>
        <v>0</v>
      </c>
      <c r="J133" s="18"/>
      <c r="K133" s="18"/>
      <c r="L133" s="18"/>
      <c r="M133" s="18"/>
      <c r="N133" s="18"/>
      <c r="O133" s="18"/>
      <c r="P133" s="23"/>
      <c r="Q133" s="18"/>
      <c r="R133" s="18"/>
      <c r="S133" s="18"/>
      <c r="T133" s="18"/>
    </row>
    <row r="134" spans="1:20">
      <c r="A134" s="4">
        <v>130</v>
      </c>
      <c r="B134" s="17"/>
      <c r="C134" s="18"/>
      <c r="D134" s="18"/>
      <c r="E134" s="19"/>
      <c r="F134" s="18"/>
      <c r="G134" s="19"/>
      <c r="H134" s="19"/>
      <c r="I134" s="53">
        <f t="shared" ref="I134:I164" si="3">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3">
        <f t="shared" si="3"/>
        <v>0</v>
      </c>
      <c r="J135" s="18"/>
      <c r="K135" s="18"/>
      <c r="L135" s="18"/>
      <c r="M135" s="18"/>
      <c r="N135" s="18"/>
      <c r="O135" s="18"/>
      <c r="P135" s="23"/>
      <c r="Q135" s="18"/>
      <c r="R135" s="18"/>
      <c r="S135" s="18"/>
      <c r="T135" s="18"/>
    </row>
    <row r="136" spans="1:20">
      <c r="A136" s="4">
        <v>132</v>
      </c>
      <c r="B136" s="17"/>
      <c r="C136" s="18"/>
      <c r="D136" s="18"/>
      <c r="E136" s="19"/>
      <c r="F136" s="18"/>
      <c r="G136" s="19"/>
      <c r="H136" s="19"/>
      <c r="I136" s="53">
        <f t="shared" si="3"/>
        <v>0</v>
      </c>
      <c r="J136" s="18"/>
      <c r="K136" s="18"/>
      <c r="L136" s="18"/>
      <c r="M136" s="18"/>
      <c r="N136" s="18"/>
      <c r="O136" s="18"/>
      <c r="P136" s="23"/>
      <c r="Q136" s="18"/>
      <c r="R136" s="18"/>
      <c r="S136" s="18"/>
      <c r="T136" s="18"/>
    </row>
    <row r="137" spans="1:20">
      <c r="A137" s="4">
        <v>133</v>
      </c>
      <c r="B137" s="17"/>
      <c r="C137" s="18"/>
      <c r="D137" s="18"/>
      <c r="E137" s="19"/>
      <c r="F137" s="18"/>
      <c r="G137" s="19"/>
      <c r="H137" s="19"/>
      <c r="I137" s="53">
        <f t="shared" si="3"/>
        <v>0</v>
      </c>
      <c r="J137" s="18"/>
      <c r="K137" s="18"/>
      <c r="L137" s="18"/>
      <c r="M137" s="18"/>
      <c r="N137" s="18"/>
      <c r="O137" s="18"/>
      <c r="P137" s="23"/>
      <c r="Q137" s="18"/>
      <c r="R137" s="18"/>
      <c r="S137" s="18"/>
      <c r="T137" s="18"/>
    </row>
    <row r="138" spans="1:20">
      <c r="A138" s="4">
        <v>134</v>
      </c>
      <c r="B138" s="17"/>
      <c r="C138" s="18"/>
      <c r="D138" s="18"/>
      <c r="E138" s="19"/>
      <c r="F138" s="18"/>
      <c r="G138" s="19"/>
      <c r="H138" s="19"/>
      <c r="I138" s="53">
        <f t="shared" si="3"/>
        <v>0</v>
      </c>
      <c r="J138" s="18"/>
      <c r="K138" s="18"/>
      <c r="L138" s="18"/>
      <c r="M138" s="18"/>
      <c r="N138" s="18"/>
      <c r="O138" s="18"/>
      <c r="P138" s="23"/>
      <c r="Q138" s="18"/>
      <c r="R138" s="18"/>
      <c r="S138" s="18"/>
      <c r="T138" s="18"/>
    </row>
    <row r="139" spans="1:20">
      <c r="A139" s="4">
        <v>135</v>
      </c>
      <c r="B139" s="17"/>
      <c r="C139" s="18"/>
      <c r="D139" s="18"/>
      <c r="E139" s="19"/>
      <c r="F139" s="18"/>
      <c r="G139" s="19"/>
      <c r="H139" s="19"/>
      <c r="I139" s="53">
        <f t="shared" si="3"/>
        <v>0</v>
      </c>
      <c r="J139" s="18"/>
      <c r="K139" s="18"/>
      <c r="L139" s="18"/>
      <c r="M139" s="18"/>
      <c r="N139" s="18"/>
      <c r="O139" s="18"/>
      <c r="P139" s="23"/>
      <c r="Q139" s="18"/>
      <c r="R139" s="18"/>
      <c r="S139" s="18"/>
      <c r="T139" s="18"/>
    </row>
    <row r="140" spans="1:20">
      <c r="A140" s="4">
        <v>136</v>
      </c>
      <c r="B140" s="17"/>
      <c r="C140" s="18"/>
      <c r="D140" s="18"/>
      <c r="E140" s="19"/>
      <c r="F140" s="18"/>
      <c r="G140" s="19"/>
      <c r="H140" s="19"/>
      <c r="I140" s="53">
        <f t="shared" si="3"/>
        <v>0</v>
      </c>
      <c r="J140" s="18"/>
      <c r="K140" s="18"/>
      <c r="L140" s="18"/>
      <c r="M140" s="18"/>
      <c r="N140" s="18"/>
      <c r="O140" s="18"/>
      <c r="P140" s="23"/>
      <c r="Q140" s="18"/>
      <c r="R140" s="18"/>
      <c r="S140" s="18"/>
      <c r="T140" s="18"/>
    </row>
    <row r="141" spans="1:20">
      <c r="A141" s="4">
        <v>137</v>
      </c>
      <c r="B141" s="17"/>
      <c r="C141" s="18"/>
      <c r="D141" s="18"/>
      <c r="E141" s="19"/>
      <c r="F141" s="18"/>
      <c r="G141" s="19"/>
      <c r="H141" s="19"/>
      <c r="I141" s="53">
        <f t="shared" si="3"/>
        <v>0</v>
      </c>
      <c r="J141" s="18"/>
      <c r="K141" s="18"/>
      <c r="L141" s="18"/>
      <c r="M141" s="18"/>
      <c r="N141" s="18"/>
      <c r="O141" s="18"/>
      <c r="P141" s="23"/>
      <c r="Q141" s="18"/>
      <c r="R141" s="18"/>
      <c r="S141" s="18"/>
      <c r="T141" s="18"/>
    </row>
    <row r="142" spans="1:20">
      <c r="A142" s="4">
        <v>138</v>
      </c>
      <c r="B142" s="17"/>
      <c r="C142" s="18"/>
      <c r="D142" s="18"/>
      <c r="E142" s="19"/>
      <c r="F142" s="18"/>
      <c r="G142" s="19"/>
      <c r="H142" s="19"/>
      <c r="I142" s="53">
        <f t="shared" si="3"/>
        <v>0</v>
      </c>
      <c r="J142" s="18"/>
      <c r="K142" s="18"/>
      <c r="L142" s="18"/>
      <c r="M142" s="18"/>
      <c r="N142" s="18"/>
      <c r="O142" s="18"/>
      <c r="P142" s="23"/>
      <c r="Q142" s="18"/>
      <c r="R142" s="18"/>
      <c r="S142" s="18"/>
      <c r="T142" s="18"/>
    </row>
    <row r="143" spans="1:20">
      <c r="A143" s="4">
        <v>139</v>
      </c>
      <c r="B143" s="17"/>
      <c r="C143" s="18"/>
      <c r="D143" s="18"/>
      <c r="E143" s="19"/>
      <c r="F143" s="18"/>
      <c r="G143" s="19"/>
      <c r="H143" s="19"/>
      <c r="I143" s="53">
        <f t="shared" si="3"/>
        <v>0</v>
      </c>
      <c r="J143" s="18"/>
      <c r="K143" s="18"/>
      <c r="L143" s="18"/>
      <c r="M143" s="18"/>
      <c r="N143" s="18"/>
      <c r="O143" s="18"/>
      <c r="P143" s="23"/>
      <c r="Q143" s="18"/>
      <c r="R143" s="18"/>
      <c r="S143" s="18"/>
      <c r="T143" s="18"/>
    </row>
    <row r="144" spans="1:20">
      <c r="A144" s="4">
        <v>140</v>
      </c>
      <c r="B144" s="17"/>
      <c r="C144" s="18"/>
      <c r="D144" s="18"/>
      <c r="E144" s="19"/>
      <c r="F144" s="18"/>
      <c r="G144" s="19"/>
      <c r="H144" s="19"/>
      <c r="I144" s="53">
        <f t="shared" si="3"/>
        <v>0</v>
      </c>
      <c r="J144" s="18"/>
      <c r="K144" s="18"/>
      <c r="L144" s="18"/>
      <c r="M144" s="18"/>
      <c r="N144" s="18"/>
      <c r="O144" s="18"/>
      <c r="P144" s="23"/>
      <c r="Q144" s="18"/>
      <c r="R144" s="18"/>
      <c r="S144" s="18"/>
      <c r="T144" s="18"/>
    </row>
    <row r="145" spans="1:20">
      <c r="A145" s="4">
        <v>141</v>
      </c>
      <c r="B145" s="17"/>
      <c r="C145" s="18"/>
      <c r="D145" s="18"/>
      <c r="E145" s="19"/>
      <c r="F145" s="18"/>
      <c r="G145" s="19"/>
      <c r="H145" s="19"/>
      <c r="I145" s="53">
        <f t="shared" si="3"/>
        <v>0</v>
      </c>
      <c r="J145" s="18"/>
      <c r="K145" s="18"/>
      <c r="L145" s="18"/>
      <c r="M145" s="18"/>
      <c r="N145" s="18"/>
      <c r="O145" s="18"/>
      <c r="P145" s="23"/>
      <c r="Q145" s="18"/>
      <c r="R145" s="18"/>
      <c r="S145" s="18"/>
      <c r="T145" s="18"/>
    </row>
    <row r="146" spans="1:20">
      <c r="A146" s="4">
        <v>142</v>
      </c>
      <c r="B146" s="17"/>
      <c r="C146" s="18"/>
      <c r="D146" s="18"/>
      <c r="E146" s="19"/>
      <c r="F146" s="18"/>
      <c r="G146" s="19"/>
      <c r="H146" s="19"/>
      <c r="I146" s="53">
        <f t="shared" si="3"/>
        <v>0</v>
      </c>
      <c r="J146" s="18"/>
      <c r="K146" s="18"/>
      <c r="L146" s="18"/>
      <c r="M146" s="18"/>
      <c r="N146" s="18"/>
      <c r="O146" s="18"/>
      <c r="P146" s="23"/>
      <c r="Q146" s="18"/>
      <c r="R146" s="18"/>
      <c r="S146" s="18"/>
      <c r="T146" s="18"/>
    </row>
    <row r="147" spans="1:20">
      <c r="A147" s="4">
        <v>143</v>
      </c>
      <c r="B147" s="17"/>
      <c r="C147" s="18"/>
      <c r="D147" s="18"/>
      <c r="E147" s="19"/>
      <c r="F147" s="18"/>
      <c r="G147" s="19"/>
      <c r="H147" s="19"/>
      <c r="I147" s="53">
        <f t="shared" si="3"/>
        <v>0</v>
      </c>
      <c r="J147" s="18"/>
      <c r="K147" s="18"/>
      <c r="L147" s="18"/>
      <c r="M147" s="18"/>
      <c r="N147" s="18"/>
      <c r="O147" s="18"/>
      <c r="P147" s="23"/>
      <c r="Q147" s="18"/>
      <c r="R147" s="18"/>
      <c r="S147" s="18"/>
      <c r="T147" s="18"/>
    </row>
    <row r="148" spans="1:20">
      <c r="A148" s="4">
        <v>144</v>
      </c>
      <c r="B148" s="17"/>
      <c r="C148" s="18"/>
      <c r="D148" s="18"/>
      <c r="E148" s="19"/>
      <c r="F148" s="18"/>
      <c r="G148" s="19"/>
      <c r="H148" s="19"/>
      <c r="I148" s="53">
        <f t="shared" si="3"/>
        <v>0</v>
      </c>
      <c r="J148" s="18"/>
      <c r="K148" s="18"/>
      <c r="L148" s="18"/>
      <c r="M148" s="18"/>
      <c r="N148" s="18"/>
      <c r="O148" s="18"/>
      <c r="P148" s="23"/>
      <c r="Q148" s="18"/>
      <c r="R148" s="18"/>
      <c r="S148" s="18"/>
      <c r="T148" s="18"/>
    </row>
    <row r="149" spans="1:20">
      <c r="A149" s="4">
        <v>145</v>
      </c>
      <c r="B149" s="17"/>
      <c r="C149" s="18"/>
      <c r="D149" s="18"/>
      <c r="E149" s="19"/>
      <c r="F149" s="18"/>
      <c r="G149" s="19"/>
      <c r="H149" s="19"/>
      <c r="I149" s="53">
        <f t="shared" si="3"/>
        <v>0</v>
      </c>
      <c r="J149" s="18"/>
      <c r="K149" s="18"/>
      <c r="L149" s="18"/>
      <c r="M149" s="18"/>
      <c r="N149" s="18"/>
      <c r="O149" s="18"/>
      <c r="P149" s="23"/>
      <c r="Q149" s="18"/>
      <c r="R149" s="18"/>
      <c r="S149" s="18"/>
      <c r="T149" s="18"/>
    </row>
    <row r="150" spans="1:20">
      <c r="A150" s="4">
        <v>146</v>
      </c>
      <c r="B150" s="17"/>
      <c r="C150" s="18"/>
      <c r="D150" s="18"/>
      <c r="E150" s="19"/>
      <c r="F150" s="18"/>
      <c r="G150" s="19"/>
      <c r="H150" s="19"/>
      <c r="I150" s="53">
        <f t="shared" si="3"/>
        <v>0</v>
      </c>
      <c r="J150" s="18"/>
      <c r="K150" s="18"/>
      <c r="L150" s="18"/>
      <c r="M150" s="18"/>
      <c r="N150" s="18"/>
      <c r="O150" s="18"/>
      <c r="P150" s="23"/>
      <c r="Q150" s="18"/>
      <c r="R150" s="18"/>
      <c r="S150" s="18"/>
      <c r="T150" s="18"/>
    </row>
    <row r="151" spans="1:20">
      <c r="A151" s="4">
        <v>147</v>
      </c>
      <c r="B151" s="17"/>
      <c r="C151" s="18"/>
      <c r="D151" s="18"/>
      <c r="E151" s="19"/>
      <c r="F151" s="18"/>
      <c r="G151" s="19"/>
      <c r="H151" s="19"/>
      <c r="I151" s="53">
        <f t="shared" si="3"/>
        <v>0</v>
      </c>
      <c r="J151" s="18"/>
      <c r="K151" s="18"/>
      <c r="L151" s="18"/>
      <c r="M151" s="18"/>
      <c r="N151" s="18"/>
      <c r="O151" s="18"/>
      <c r="P151" s="23"/>
      <c r="Q151" s="18"/>
      <c r="R151" s="18"/>
      <c r="S151" s="18"/>
      <c r="T151" s="18"/>
    </row>
    <row r="152" spans="1:20">
      <c r="A152" s="4">
        <v>148</v>
      </c>
      <c r="B152" s="17"/>
      <c r="C152" s="18"/>
      <c r="D152" s="18"/>
      <c r="E152" s="19"/>
      <c r="F152" s="18"/>
      <c r="G152" s="19"/>
      <c r="H152" s="19"/>
      <c r="I152" s="53">
        <f t="shared" si="3"/>
        <v>0</v>
      </c>
      <c r="J152" s="18"/>
      <c r="K152" s="18"/>
      <c r="L152" s="18"/>
      <c r="M152" s="18"/>
      <c r="N152" s="18"/>
      <c r="O152" s="18"/>
      <c r="P152" s="23"/>
      <c r="Q152" s="18"/>
      <c r="R152" s="18"/>
      <c r="S152" s="18"/>
      <c r="T152" s="18"/>
    </row>
    <row r="153" spans="1:20">
      <c r="A153" s="4">
        <v>149</v>
      </c>
      <c r="B153" s="17"/>
      <c r="C153" s="18"/>
      <c r="D153" s="18"/>
      <c r="E153" s="19"/>
      <c r="F153" s="18"/>
      <c r="G153" s="19"/>
      <c r="H153" s="19"/>
      <c r="I153" s="53">
        <f t="shared" si="3"/>
        <v>0</v>
      </c>
      <c r="J153" s="18"/>
      <c r="K153" s="18"/>
      <c r="L153" s="18"/>
      <c r="M153" s="18"/>
      <c r="N153" s="18"/>
      <c r="O153" s="18"/>
      <c r="P153" s="23"/>
      <c r="Q153" s="18"/>
      <c r="R153" s="18"/>
      <c r="S153" s="18"/>
      <c r="T153" s="18"/>
    </row>
    <row r="154" spans="1:20">
      <c r="A154" s="4">
        <v>150</v>
      </c>
      <c r="B154" s="17"/>
      <c r="C154" s="18"/>
      <c r="D154" s="18"/>
      <c r="E154" s="19"/>
      <c r="F154" s="18"/>
      <c r="G154" s="19"/>
      <c r="H154" s="19"/>
      <c r="I154" s="53">
        <f t="shared" si="3"/>
        <v>0</v>
      </c>
      <c r="J154" s="18"/>
      <c r="K154" s="18"/>
      <c r="L154" s="18"/>
      <c r="M154" s="18"/>
      <c r="N154" s="18"/>
      <c r="O154" s="18"/>
      <c r="P154" s="23"/>
      <c r="Q154" s="18"/>
      <c r="R154" s="18"/>
      <c r="S154" s="18"/>
      <c r="T154" s="18"/>
    </row>
    <row r="155" spans="1:20">
      <c r="A155" s="4">
        <v>151</v>
      </c>
      <c r="B155" s="17"/>
      <c r="C155" s="18"/>
      <c r="D155" s="18"/>
      <c r="E155" s="19"/>
      <c r="F155" s="18"/>
      <c r="G155" s="19"/>
      <c r="H155" s="19"/>
      <c r="I155" s="53">
        <f t="shared" si="3"/>
        <v>0</v>
      </c>
      <c r="J155" s="18"/>
      <c r="K155" s="18"/>
      <c r="L155" s="18"/>
      <c r="M155" s="18"/>
      <c r="N155" s="18"/>
      <c r="O155" s="18"/>
      <c r="P155" s="23"/>
      <c r="Q155" s="18"/>
      <c r="R155" s="18"/>
      <c r="S155" s="18"/>
      <c r="T155" s="18"/>
    </row>
    <row r="156" spans="1:20">
      <c r="A156" s="4">
        <v>152</v>
      </c>
      <c r="B156" s="17"/>
      <c r="C156" s="18"/>
      <c r="D156" s="18"/>
      <c r="E156" s="19"/>
      <c r="F156" s="18"/>
      <c r="G156" s="19"/>
      <c r="H156" s="19"/>
      <c r="I156" s="53">
        <f t="shared" si="3"/>
        <v>0</v>
      </c>
      <c r="J156" s="18"/>
      <c r="K156" s="18"/>
      <c r="L156" s="18"/>
      <c r="M156" s="18"/>
      <c r="N156" s="18"/>
      <c r="O156" s="18"/>
      <c r="P156" s="23"/>
      <c r="Q156" s="18"/>
      <c r="R156" s="18"/>
      <c r="S156" s="18"/>
      <c r="T156" s="18"/>
    </row>
    <row r="157" spans="1:20">
      <c r="A157" s="4">
        <v>153</v>
      </c>
      <c r="B157" s="17"/>
      <c r="C157" s="18"/>
      <c r="D157" s="18"/>
      <c r="E157" s="19"/>
      <c r="F157" s="18"/>
      <c r="G157" s="19"/>
      <c r="H157" s="19"/>
      <c r="I157" s="53">
        <f t="shared" si="3"/>
        <v>0</v>
      </c>
      <c r="J157" s="18"/>
      <c r="K157" s="18"/>
      <c r="L157" s="18"/>
      <c r="M157" s="18"/>
      <c r="N157" s="18"/>
      <c r="O157" s="18"/>
      <c r="P157" s="23"/>
      <c r="Q157" s="18"/>
      <c r="R157" s="18"/>
      <c r="S157" s="18"/>
      <c r="T157" s="18"/>
    </row>
    <row r="158" spans="1:20">
      <c r="A158" s="4">
        <v>154</v>
      </c>
      <c r="B158" s="17"/>
      <c r="C158" s="18"/>
      <c r="D158" s="18"/>
      <c r="E158" s="19"/>
      <c r="F158" s="18"/>
      <c r="G158" s="19"/>
      <c r="H158" s="19"/>
      <c r="I158" s="53">
        <f t="shared" si="3"/>
        <v>0</v>
      </c>
      <c r="J158" s="18"/>
      <c r="K158" s="18"/>
      <c r="L158" s="18"/>
      <c r="M158" s="18"/>
      <c r="N158" s="18"/>
      <c r="O158" s="18"/>
      <c r="P158" s="23"/>
      <c r="Q158" s="18"/>
      <c r="R158" s="18"/>
      <c r="S158" s="18"/>
      <c r="T158" s="18"/>
    </row>
    <row r="159" spans="1:20">
      <c r="A159" s="4">
        <v>155</v>
      </c>
      <c r="B159" s="17"/>
      <c r="C159" s="18"/>
      <c r="D159" s="18"/>
      <c r="E159" s="19"/>
      <c r="F159" s="18"/>
      <c r="G159" s="19"/>
      <c r="H159" s="19"/>
      <c r="I159" s="53">
        <f t="shared" si="3"/>
        <v>0</v>
      </c>
      <c r="J159" s="18"/>
      <c r="K159" s="18"/>
      <c r="L159" s="18"/>
      <c r="M159" s="18"/>
      <c r="N159" s="18"/>
      <c r="O159" s="18"/>
      <c r="P159" s="23"/>
      <c r="Q159" s="18"/>
      <c r="R159" s="18"/>
      <c r="S159" s="18"/>
      <c r="T159" s="18"/>
    </row>
    <row r="160" spans="1:20">
      <c r="A160" s="4">
        <v>156</v>
      </c>
      <c r="B160" s="17"/>
      <c r="C160" s="18"/>
      <c r="D160" s="18"/>
      <c r="E160" s="19"/>
      <c r="F160" s="18"/>
      <c r="G160" s="19"/>
      <c r="H160" s="19"/>
      <c r="I160" s="53">
        <f t="shared" si="3"/>
        <v>0</v>
      </c>
      <c r="J160" s="18"/>
      <c r="K160" s="18"/>
      <c r="L160" s="18"/>
      <c r="M160" s="18"/>
      <c r="N160" s="18"/>
      <c r="O160" s="18"/>
      <c r="P160" s="23"/>
      <c r="Q160" s="18"/>
      <c r="R160" s="18"/>
      <c r="S160" s="18"/>
      <c r="T160" s="18"/>
    </row>
    <row r="161" spans="1:20">
      <c r="A161" s="4">
        <v>157</v>
      </c>
      <c r="B161" s="17"/>
      <c r="C161" s="18"/>
      <c r="D161" s="18"/>
      <c r="E161" s="19"/>
      <c r="F161" s="18"/>
      <c r="G161" s="19"/>
      <c r="H161" s="19"/>
      <c r="I161" s="53">
        <f t="shared" si="3"/>
        <v>0</v>
      </c>
      <c r="J161" s="18"/>
      <c r="K161" s="18"/>
      <c r="L161" s="18"/>
      <c r="M161" s="18"/>
      <c r="N161" s="18"/>
      <c r="O161" s="18"/>
      <c r="P161" s="23"/>
      <c r="Q161" s="18"/>
      <c r="R161" s="18"/>
      <c r="S161" s="18"/>
      <c r="T161" s="18"/>
    </row>
    <row r="162" spans="1:20">
      <c r="A162" s="4">
        <v>158</v>
      </c>
      <c r="B162" s="17"/>
      <c r="C162" s="18"/>
      <c r="D162" s="18"/>
      <c r="E162" s="19"/>
      <c r="F162" s="18"/>
      <c r="G162" s="19"/>
      <c r="H162" s="19"/>
      <c r="I162" s="53">
        <f t="shared" si="3"/>
        <v>0</v>
      </c>
      <c r="J162" s="18"/>
      <c r="K162" s="18"/>
      <c r="L162" s="18"/>
      <c r="M162" s="18"/>
      <c r="N162" s="18"/>
      <c r="O162" s="18"/>
      <c r="P162" s="23"/>
      <c r="Q162" s="18"/>
      <c r="R162" s="18"/>
      <c r="S162" s="18"/>
      <c r="T162" s="18"/>
    </row>
    <row r="163" spans="1:20">
      <c r="A163" s="4">
        <v>159</v>
      </c>
      <c r="B163" s="17"/>
      <c r="C163" s="18"/>
      <c r="D163" s="18"/>
      <c r="E163" s="19"/>
      <c r="F163" s="18"/>
      <c r="G163" s="19"/>
      <c r="H163" s="19"/>
      <c r="I163" s="53">
        <f t="shared" si="3"/>
        <v>0</v>
      </c>
      <c r="J163" s="18"/>
      <c r="K163" s="18"/>
      <c r="L163" s="18"/>
      <c r="M163" s="18"/>
      <c r="N163" s="18"/>
      <c r="O163" s="18"/>
      <c r="P163" s="23"/>
      <c r="Q163" s="18"/>
      <c r="R163" s="18"/>
      <c r="S163" s="18"/>
      <c r="T163" s="18"/>
    </row>
    <row r="164" spans="1:20">
      <c r="A164" s="4">
        <v>160</v>
      </c>
      <c r="B164" s="17"/>
      <c r="C164" s="18"/>
      <c r="D164" s="18"/>
      <c r="E164" s="19"/>
      <c r="F164" s="18"/>
      <c r="G164" s="19"/>
      <c r="H164" s="19"/>
      <c r="I164" s="53">
        <f t="shared" si="3"/>
        <v>0</v>
      </c>
      <c r="J164" s="18"/>
      <c r="K164" s="18"/>
      <c r="L164" s="18"/>
      <c r="M164" s="18"/>
      <c r="N164" s="18"/>
      <c r="O164" s="18"/>
      <c r="P164" s="23"/>
      <c r="Q164" s="18"/>
      <c r="R164" s="18"/>
      <c r="S164" s="18"/>
      <c r="T164" s="18"/>
    </row>
    <row r="165" spans="1:20">
      <c r="A165" s="3" t="s">
        <v>11</v>
      </c>
      <c r="B165" s="38"/>
      <c r="C165" s="3">
        <f>COUNTIFS(C5:C164,"*")</f>
        <v>82</v>
      </c>
      <c r="D165" s="3"/>
      <c r="E165" s="13"/>
      <c r="F165" s="3"/>
      <c r="G165" s="54">
        <f>SUM(G5:G164)</f>
        <v>2657</v>
      </c>
      <c r="H165" s="54">
        <f>SUM(H5:H164)</f>
        <v>2499</v>
      </c>
      <c r="I165" s="54">
        <f>SUM(I5:I164)</f>
        <v>5156</v>
      </c>
      <c r="J165" s="3"/>
      <c r="K165" s="7"/>
      <c r="L165" s="20"/>
      <c r="M165" s="20"/>
      <c r="N165" s="7"/>
      <c r="O165" s="7"/>
      <c r="P165" s="14"/>
      <c r="Q165" s="3"/>
      <c r="R165" s="3"/>
      <c r="S165" s="3"/>
      <c r="T165" s="12"/>
    </row>
    <row r="166" spans="1:20">
      <c r="A166" s="43" t="s">
        <v>62</v>
      </c>
      <c r="B166" s="10">
        <f>COUNTIF(B$5:B$164,"Team 1")</f>
        <v>34</v>
      </c>
      <c r="C166" s="43" t="s">
        <v>25</v>
      </c>
      <c r="D166" s="10">
        <f>COUNTIF(D5:D164,"Anganwadi")</f>
        <v>48</v>
      </c>
    </row>
    <row r="167" spans="1:20">
      <c r="A167" s="43" t="s">
        <v>63</v>
      </c>
      <c r="B167" s="10">
        <f>COUNTIF(B$6:B$164,"Team 2")</f>
        <v>48</v>
      </c>
      <c r="C167" s="43" t="s">
        <v>23</v>
      </c>
      <c r="D167" s="10">
        <f>COUNTIF(D5:D164,"School")</f>
        <v>34</v>
      </c>
    </row>
  </sheetData>
  <sheetProtection password="8527" sheet="1" objects="1" scenarios="1"/>
  <mergeCells count="20">
    <mergeCell ref="T3:T4"/>
    <mergeCell ref="J3:J4"/>
    <mergeCell ref="P3:P4"/>
    <mergeCell ref="Q3:Q4"/>
    <mergeCell ref="R3:R4"/>
    <mergeCell ref="S3:S4"/>
    <mergeCell ref="A1:S1"/>
    <mergeCell ref="K3:K4"/>
    <mergeCell ref="N3:N4"/>
    <mergeCell ref="O3:O4"/>
    <mergeCell ref="A2:C2"/>
    <mergeCell ref="A3:A4"/>
    <mergeCell ref="C3:C4"/>
    <mergeCell ref="D3:D4"/>
    <mergeCell ref="E3:E4"/>
    <mergeCell ref="F3:F4"/>
    <mergeCell ref="G3:I3"/>
    <mergeCell ref="L3:L4"/>
    <mergeCell ref="M3:M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A5" sqref="A5"/>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71" t="s">
        <v>70</v>
      </c>
      <c r="B1" s="171"/>
      <c r="C1" s="171"/>
      <c r="D1" s="52"/>
      <c r="E1" s="52"/>
      <c r="F1" s="52"/>
      <c r="G1" s="52"/>
      <c r="H1" s="52"/>
      <c r="I1" s="52"/>
      <c r="J1" s="52"/>
      <c r="K1" s="52"/>
      <c r="L1" s="52"/>
      <c r="M1" s="172"/>
      <c r="N1" s="172"/>
      <c r="O1" s="172"/>
      <c r="P1" s="172"/>
      <c r="Q1" s="172"/>
      <c r="R1" s="172"/>
      <c r="S1" s="172"/>
      <c r="T1" s="172"/>
    </row>
    <row r="2" spans="1:20">
      <c r="A2" s="165" t="s">
        <v>59</v>
      </c>
      <c r="B2" s="166"/>
      <c r="C2" s="166"/>
      <c r="D2" s="24">
        <v>43586</v>
      </c>
      <c r="E2" s="21"/>
      <c r="F2" s="21"/>
      <c r="G2" s="21"/>
      <c r="H2" s="21"/>
      <c r="I2" s="21"/>
      <c r="J2" s="21"/>
      <c r="K2" s="21"/>
      <c r="L2" s="21"/>
      <c r="M2" s="21"/>
      <c r="N2" s="21"/>
      <c r="O2" s="21"/>
      <c r="P2" s="21"/>
      <c r="Q2" s="21"/>
      <c r="R2" s="21"/>
      <c r="S2" s="21"/>
    </row>
    <row r="3" spans="1:20" ht="24" customHeight="1">
      <c r="A3" s="167" t="s">
        <v>14</v>
      </c>
      <c r="B3" s="163" t="s">
        <v>61</v>
      </c>
      <c r="C3" s="168" t="s">
        <v>7</v>
      </c>
      <c r="D3" s="168" t="s">
        <v>55</v>
      </c>
      <c r="E3" s="168" t="s">
        <v>16</v>
      </c>
      <c r="F3" s="169" t="s">
        <v>17</v>
      </c>
      <c r="G3" s="168" t="s">
        <v>8</v>
      </c>
      <c r="H3" s="168"/>
      <c r="I3" s="168"/>
      <c r="J3" s="168" t="s">
        <v>31</v>
      </c>
      <c r="K3" s="163" t="s">
        <v>33</v>
      </c>
      <c r="L3" s="163" t="s">
        <v>50</v>
      </c>
      <c r="M3" s="163" t="s">
        <v>51</v>
      </c>
      <c r="N3" s="163" t="s">
        <v>34</v>
      </c>
      <c r="O3" s="163" t="s">
        <v>35</v>
      </c>
      <c r="P3" s="167" t="s">
        <v>54</v>
      </c>
      <c r="Q3" s="168" t="s">
        <v>52</v>
      </c>
      <c r="R3" s="168" t="s">
        <v>32</v>
      </c>
      <c r="S3" s="168" t="s">
        <v>53</v>
      </c>
      <c r="T3" s="168" t="s">
        <v>13</v>
      </c>
    </row>
    <row r="4" spans="1:20" ht="25.5" customHeight="1">
      <c r="A4" s="167"/>
      <c r="B4" s="170"/>
      <c r="C4" s="168"/>
      <c r="D4" s="168"/>
      <c r="E4" s="168"/>
      <c r="F4" s="169"/>
      <c r="G4" s="22" t="s">
        <v>9</v>
      </c>
      <c r="H4" s="22" t="s">
        <v>10</v>
      </c>
      <c r="I4" s="22" t="s">
        <v>11</v>
      </c>
      <c r="J4" s="168"/>
      <c r="K4" s="164"/>
      <c r="L4" s="164"/>
      <c r="M4" s="164"/>
      <c r="N4" s="164"/>
      <c r="O4" s="164"/>
      <c r="P4" s="167"/>
      <c r="Q4" s="167"/>
      <c r="R4" s="168"/>
      <c r="S4" s="168"/>
      <c r="T4" s="168"/>
    </row>
    <row r="5" spans="1:20">
      <c r="A5" s="4">
        <v>1</v>
      </c>
      <c r="B5" s="17" t="s">
        <v>62</v>
      </c>
      <c r="C5" s="76" t="s">
        <v>186</v>
      </c>
      <c r="D5" s="18" t="s">
        <v>23</v>
      </c>
      <c r="E5" s="76">
        <v>18240204601</v>
      </c>
      <c r="F5" s="18" t="s">
        <v>77</v>
      </c>
      <c r="G5" s="77">
        <v>20</v>
      </c>
      <c r="H5" s="77">
        <v>30</v>
      </c>
      <c r="I5" s="55">
        <f>SUM(G5:H5)</f>
        <v>50</v>
      </c>
      <c r="J5" s="77">
        <v>7896112749</v>
      </c>
      <c r="K5" s="18" t="s">
        <v>274</v>
      </c>
      <c r="L5" s="18" t="s">
        <v>182</v>
      </c>
      <c r="M5" s="18">
        <v>8876435785</v>
      </c>
      <c r="N5" s="18" t="s">
        <v>275</v>
      </c>
      <c r="O5" s="74">
        <v>9613273519</v>
      </c>
      <c r="P5" s="68">
        <v>43587</v>
      </c>
      <c r="Q5" s="64" t="s">
        <v>566</v>
      </c>
      <c r="R5" s="18">
        <v>12</v>
      </c>
      <c r="S5" s="18" t="s">
        <v>185</v>
      </c>
      <c r="T5" s="47"/>
    </row>
    <row r="6" spans="1:20">
      <c r="A6" s="4">
        <v>2</v>
      </c>
      <c r="B6" s="17" t="s">
        <v>63</v>
      </c>
      <c r="C6" s="80" t="s">
        <v>187</v>
      </c>
      <c r="D6" s="18" t="s">
        <v>25</v>
      </c>
      <c r="E6" s="74">
        <v>316</v>
      </c>
      <c r="F6" s="18"/>
      <c r="G6" s="74">
        <v>23</v>
      </c>
      <c r="H6" s="74">
        <v>27</v>
      </c>
      <c r="I6" s="55">
        <f t="shared" ref="I6:I69" si="0">SUM(G6:H6)</f>
        <v>50</v>
      </c>
      <c r="J6" s="79">
        <v>9678830082</v>
      </c>
      <c r="K6" s="18" t="s">
        <v>276</v>
      </c>
      <c r="L6" s="18" t="s">
        <v>182</v>
      </c>
      <c r="M6" s="18">
        <v>8876435785</v>
      </c>
      <c r="N6" s="74" t="s">
        <v>275</v>
      </c>
      <c r="O6" s="74">
        <v>9613273519</v>
      </c>
      <c r="P6" s="68">
        <v>43587</v>
      </c>
      <c r="Q6" s="64" t="s">
        <v>566</v>
      </c>
      <c r="R6" s="18">
        <v>11</v>
      </c>
      <c r="S6" s="18" t="s">
        <v>185</v>
      </c>
      <c r="T6" s="47"/>
    </row>
    <row r="7" spans="1:20">
      <c r="A7" s="4">
        <v>3</v>
      </c>
      <c r="B7" s="17" t="s">
        <v>63</v>
      </c>
      <c r="C7" s="80" t="s">
        <v>188</v>
      </c>
      <c r="D7" s="18" t="s">
        <v>25</v>
      </c>
      <c r="E7" s="74">
        <v>140</v>
      </c>
      <c r="F7" s="18"/>
      <c r="G7" s="74">
        <v>24</v>
      </c>
      <c r="H7" s="74">
        <v>23</v>
      </c>
      <c r="I7" s="55">
        <f t="shared" si="0"/>
        <v>47</v>
      </c>
      <c r="J7" s="79">
        <v>9957967949</v>
      </c>
      <c r="K7" s="18" t="s">
        <v>276</v>
      </c>
      <c r="L7" s="18" t="s">
        <v>182</v>
      </c>
      <c r="M7" s="18">
        <v>8876435785</v>
      </c>
      <c r="N7" s="74" t="s">
        <v>275</v>
      </c>
      <c r="O7" s="74">
        <v>9613273519</v>
      </c>
      <c r="P7" s="68">
        <v>43587</v>
      </c>
      <c r="Q7" s="64" t="s">
        <v>566</v>
      </c>
      <c r="R7" s="18">
        <v>14</v>
      </c>
      <c r="S7" s="18" t="s">
        <v>185</v>
      </c>
      <c r="T7" s="47"/>
    </row>
    <row r="8" spans="1:20">
      <c r="A8" s="4">
        <v>4</v>
      </c>
      <c r="B8" s="17" t="s">
        <v>63</v>
      </c>
      <c r="C8" s="80" t="s">
        <v>189</v>
      </c>
      <c r="D8" s="18" t="s">
        <v>25</v>
      </c>
      <c r="E8" s="74">
        <v>283</v>
      </c>
      <c r="F8" s="18"/>
      <c r="G8" s="74">
        <v>25</v>
      </c>
      <c r="H8" s="74">
        <v>22</v>
      </c>
      <c r="I8" s="55">
        <f t="shared" si="0"/>
        <v>47</v>
      </c>
      <c r="J8" s="79">
        <v>8822535192</v>
      </c>
      <c r="K8" s="18" t="s">
        <v>276</v>
      </c>
      <c r="L8" s="18" t="s">
        <v>182</v>
      </c>
      <c r="M8" s="18">
        <v>8876435785</v>
      </c>
      <c r="N8" s="74" t="s">
        <v>275</v>
      </c>
      <c r="O8" s="74">
        <v>9613273519</v>
      </c>
      <c r="P8" s="68">
        <v>43588</v>
      </c>
      <c r="Q8" s="64" t="s">
        <v>567</v>
      </c>
      <c r="R8" s="18">
        <v>13</v>
      </c>
      <c r="S8" s="18" t="s">
        <v>185</v>
      </c>
      <c r="T8" s="47"/>
    </row>
    <row r="9" spans="1:20">
      <c r="A9" s="4">
        <v>5</v>
      </c>
      <c r="B9" s="17" t="s">
        <v>63</v>
      </c>
      <c r="C9" s="80" t="s">
        <v>189</v>
      </c>
      <c r="D9" s="18" t="s">
        <v>25</v>
      </c>
      <c r="E9" s="74">
        <v>187</v>
      </c>
      <c r="F9" s="18"/>
      <c r="G9" s="74">
        <v>21</v>
      </c>
      <c r="H9" s="74">
        <v>22</v>
      </c>
      <c r="I9" s="55">
        <f t="shared" si="0"/>
        <v>43</v>
      </c>
      <c r="J9" s="79">
        <v>9954451484</v>
      </c>
      <c r="K9" s="18" t="s">
        <v>276</v>
      </c>
      <c r="L9" s="18" t="s">
        <v>182</v>
      </c>
      <c r="M9" s="18">
        <v>8876435785</v>
      </c>
      <c r="N9" s="74" t="s">
        <v>275</v>
      </c>
      <c r="O9" s="74">
        <v>9613273519</v>
      </c>
      <c r="P9" s="68">
        <v>43588</v>
      </c>
      <c r="Q9" s="64" t="s">
        <v>567</v>
      </c>
      <c r="R9" s="18">
        <v>12</v>
      </c>
      <c r="S9" s="18" t="s">
        <v>185</v>
      </c>
      <c r="T9" s="47"/>
    </row>
    <row r="10" spans="1:20">
      <c r="A10" s="4">
        <v>6</v>
      </c>
      <c r="B10" s="17" t="s">
        <v>63</v>
      </c>
      <c r="C10" s="80" t="s">
        <v>190</v>
      </c>
      <c r="D10" s="18" t="s">
        <v>25</v>
      </c>
      <c r="E10" s="74">
        <v>223</v>
      </c>
      <c r="F10" s="18"/>
      <c r="G10" s="74">
        <v>20</v>
      </c>
      <c r="H10" s="74">
        <v>22</v>
      </c>
      <c r="I10" s="55">
        <f t="shared" si="0"/>
        <v>42</v>
      </c>
      <c r="J10" s="79">
        <v>8752024701</v>
      </c>
      <c r="K10" s="18" t="s">
        <v>276</v>
      </c>
      <c r="L10" s="18" t="s">
        <v>182</v>
      </c>
      <c r="M10" s="18">
        <v>8876435785</v>
      </c>
      <c r="N10" s="74" t="s">
        <v>275</v>
      </c>
      <c r="O10" s="74">
        <v>9613273519</v>
      </c>
      <c r="P10" s="68">
        <v>43588</v>
      </c>
      <c r="Q10" s="64" t="s">
        <v>567</v>
      </c>
      <c r="R10" s="18">
        <v>13</v>
      </c>
      <c r="S10" s="18" t="s">
        <v>185</v>
      </c>
      <c r="T10" s="47"/>
    </row>
    <row r="11" spans="1:20">
      <c r="A11" s="4">
        <v>7</v>
      </c>
      <c r="B11" s="17" t="s">
        <v>62</v>
      </c>
      <c r="C11" s="76" t="s">
        <v>191</v>
      </c>
      <c r="D11" s="18" t="s">
        <v>23</v>
      </c>
      <c r="E11" s="76">
        <v>18240204701</v>
      </c>
      <c r="F11" s="18" t="s">
        <v>77</v>
      </c>
      <c r="G11" s="77">
        <v>45</v>
      </c>
      <c r="H11" s="77">
        <v>40</v>
      </c>
      <c r="I11" s="55">
        <f t="shared" si="0"/>
        <v>85</v>
      </c>
      <c r="J11" s="77">
        <v>9401265269</v>
      </c>
      <c r="K11" s="18" t="s">
        <v>274</v>
      </c>
      <c r="L11" s="18" t="s">
        <v>182</v>
      </c>
      <c r="M11" s="18">
        <v>8876435785</v>
      </c>
      <c r="N11" s="18" t="s">
        <v>275</v>
      </c>
      <c r="O11" s="74">
        <v>9613273519</v>
      </c>
      <c r="P11" s="68">
        <v>43588</v>
      </c>
      <c r="Q11" s="64" t="s">
        <v>567</v>
      </c>
      <c r="R11" s="18">
        <v>11</v>
      </c>
      <c r="S11" s="18" t="s">
        <v>185</v>
      </c>
      <c r="T11" s="47"/>
    </row>
    <row r="12" spans="1:20">
      <c r="A12" s="4">
        <v>8</v>
      </c>
      <c r="B12" s="17" t="s">
        <v>62</v>
      </c>
      <c r="C12" s="76" t="s">
        <v>192</v>
      </c>
      <c r="D12" s="18" t="s">
        <v>23</v>
      </c>
      <c r="E12" s="76">
        <v>18240204702</v>
      </c>
      <c r="F12" s="18" t="s">
        <v>77</v>
      </c>
      <c r="G12" s="77">
        <v>23</v>
      </c>
      <c r="H12" s="77">
        <v>31</v>
      </c>
      <c r="I12" s="55">
        <f t="shared" si="0"/>
        <v>54</v>
      </c>
      <c r="J12" s="77">
        <v>8011363671</v>
      </c>
      <c r="K12" s="18" t="s">
        <v>274</v>
      </c>
      <c r="L12" s="18" t="s">
        <v>182</v>
      </c>
      <c r="M12" s="18">
        <v>8876435785</v>
      </c>
      <c r="N12" s="18" t="s">
        <v>275</v>
      </c>
      <c r="O12" s="74">
        <v>9613273519</v>
      </c>
      <c r="P12" s="68">
        <v>43588</v>
      </c>
      <c r="Q12" s="64" t="s">
        <v>567</v>
      </c>
      <c r="R12" s="18">
        <v>14</v>
      </c>
      <c r="S12" s="18" t="s">
        <v>185</v>
      </c>
      <c r="T12" s="47"/>
    </row>
    <row r="13" spans="1:20">
      <c r="A13" s="4">
        <v>9</v>
      </c>
      <c r="B13" s="17" t="s">
        <v>62</v>
      </c>
      <c r="C13" s="76" t="s">
        <v>193</v>
      </c>
      <c r="D13" s="18" t="s">
        <v>23</v>
      </c>
      <c r="E13" s="76">
        <v>18240212001</v>
      </c>
      <c r="F13" s="18" t="s">
        <v>77</v>
      </c>
      <c r="G13" s="77">
        <v>49</v>
      </c>
      <c r="H13" s="77">
        <v>43</v>
      </c>
      <c r="I13" s="55">
        <f t="shared" si="0"/>
        <v>92</v>
      </c>
      <c r="J13" s="77">
        <v>9435272007</v>
      </c>
      <c r="K13" s="18" t="s">
        <v>274</v>
      </c>
      <c r="L13" s="18" t="s">
        <v>182</v>
      </c>
      <c r="M13" s="18">
        <v>8876435785</v>
      </c>
      <c r="N13" s="18" t="s">
        <v>275</v>
      </c>
      <c r="O13" s="74">
        <v>9613273519</v>
      </c>
      <c r="P13" s="68">
        <v>43589</v>
      </c>
      <c r="Q13" s="64" t="s">
        <v>568</v>
      </c>
      <c r="R13" s="18">
        <v>13</v>
      </c>
      <c r="S13" s="18" t="s">
        <v>185</v>
      </c>
      <c r="T13" s="47"/>
    </row>
    <row r="14" spans="1:20">
      <c r="A14" s="4">
        <v>10</v>
      </c>
      <c r="B14" s="17" t="s">
        <v>62</v>
      </c>
      <c r="C14" s="76" t="s">
        <v>194</v>
      </c>
      <c r="D14" s="18" t="s">
        <v>23</v>
      </c>
      <c r="E14" s="76">
        <v>18240212005</v>
      </c>
      <c r="F14" s="18" t="s">
        <v>77</v>
      </c>
      <c r="G14" s="77">
        <v>26</v>
      </c>
      <c r="H14" s="77">
        <v>21</v>
      </c>
      <c r="I14" s="55">
        <f t="shared" si="0"/>
        <v>47</v>
      </c>
      <c r="J14" s="77">
        <v>9957541703</v>
      </c>
      <c r="K14" s="18" t="s">
        <v>274</v>
      </c>
      <c r="L14" s="18" t="s">
        <v>182</v>
      </c>
      <c r="M14" s="18">
        <v>8876435785</v>
      </c>
      <c r="N14" s="18" t="s">
        <v>275</v>
      </c>
      <c r="O14" s="74">
        <v>9613273519</v>
      </c>
      <c r="P14" s="68">
        <v>43589</v>
      </c>
      <c r="Q14" s="64" t="s">
        <v>568</v>
      </c>
      <c r="R14" s="18">
        <v>16</v>
      </c>
      <c r="S14" s="18" t="s">
        <v>185</v>
      </c>
      <c r="T14" s="47"/>
    </row>
    <row r="15" spans="1:20">
      <c r="A15" s="4">
        <v>11</v>
      </c>
      <c r="B15" s="17" t="s">
        <v>62</v>
      </c>
      <c r="C15" s="76" t="s">
        <v>195</v>
      </c>
      <c r="D15" s="18" t="s">
        <v>23</v>
      </c>
      <c r="E15" s="76">
        <v>18240212601</v>
      </c>
      <c r="F15" s="18" t="s">
        <v>77</v>
      </c>
      <c r="G15" s="77">
        <v>18</v>
      </c>
      <c r="H15" s="77">
        <v>27</v>
      </c>
      <c r="I15" s="55">
        <f t="shared" si="0"/>
        <v>45</v>
      </c>
      <c r="J15" s="77">
        <v>7399272626</v>
      </c>
      <c r="K15" s="18" t="s">
        <v>274</v>
      </c>
      <c r="L15" s="18" t="s">
        <v>182</v>
      </c>
      <c r="M15" s="18">
        <v>8876435785</v>
      </c>
      <c r="N15" s="18" t="s">
        <v>275</v>
      </c>
      <c r="O15" s="74">
        <v>9613273519</v>
      </c>
      <c r="P15" s="68">
        <v>43589</v>
      </c>
      <c r="Q15" s="64" t="s">
        <v>568</v>
      </c>
      <c r="R15" s="18">
        <v>15</v>
      </c>
      <c r="S15" s="18" t="s">
        <v>185</v>
      </c>
      <c r="T15" s="47"/>
    </row>
    <row r="16" spans="1:20">
      <c r="A16" s="4">
        <v>12</v>
      </c>
      <c r="B16" s="17" t="s">
        <v>63</v>
      </c>
      <c r="C16" s="80" t="s">
        <v>196</v>
      </c>
      <c r="D16" s="18" t="s">
        <v>25</v>
      </c>
      <c r="E16" s="74">
        <v>38</v>
      </c>
      <c r="F16" s="18"/>
      <c r="G16" s="74">
        <v>42</v>
      </c>
      <c r="H16" s="74">
        <v>40</v>
      </c>
      <c r="I16" s="55">
        <f t="shared" si="0"/>
        <v>82</v>
      </c>
      <c r="J16" s="79">
        <v>0</v>
      </c>
      <c r="K16" s="18" t="s">
        <v>276</v>
      </c>
      <c r="L16" s="18" t="s">
        <v>182</v>
      </c>
      <c r="M16" s="18">
        <v>8876435785</v>
      </c>
      <c r="N16" s="74" t="s">
        <v>275</v>
      </c>
      <c r="O16" s="74">
        <v>9613273519</v>
      </c>
      <c r="P16" s="68">
        <v>43589</v>
      </c>
      <c r="Q16" s="64" t="s">
        <v>568</v>
      </c>
      <c r="R16" s="18">
        <v>12</v>
      </c>
      <c r="S16" s="18" t="s">
        <v>185</v>
      </c>
      <c r="T16" s="47"/>
    </row>
    <row r="17" spans="1:20">
      <c r="A17" s="4">
        <v>13</v>
      </c>
      <c r="B17" s="17" t="s">
        <v>63</v>
      </c>
      <c r="C17" s="80" t="s">
        <v>197</v>
      </c>
      <c r="D17" s="18" t="s">
        <v>25</v>
      </c>
      <c r="E17" s="74">
        <v>205</v>
      </c>
      <c r="F17" s="18"/>
      <c r="G17" s="74">
        <v>20</v>
      </c>
      <c r="H17" s="74">
        <v>17</v>
      </c>
      <c r="I17" s="55">
        <f t="shared" si="0"/>
        <v>37</v>
      </c>
      <c r="J17" s="79">
        <v>9401915378</v>
      </c>
      <c r="K17" s="18" t="s">
        <v>276</v>
      </c>
      <c r="L17" s="18" t="s">
        <v>182</v>
      </c>
      <c r="M17" s="18">
        <v>8876435785</v>
      </c>
      <c r="N17" s="74" t="s">
        <v>275</v>
      </c>
      <c r="O17" s="74">
        <v>9613273519</v>
      </c>
      <c r="P17" s="68">
        <v>43589</v>
      </c>
      <c r="Q17" s="64" t="s">
        <v>568</v>
      </c>
      <c r="R17" s="18">
        <v>14</v>
      </c>
      <c r="S17" s="18" t="s">
        <v>185</v>
      </c>
      <c r="T17" s="47"/>
    </row>
    <row r="18" spans="1:20">
      <c r="A18" s="4">
        <v>14</v>
      </c>
      <c r="B18" s="17" t="s">
        <v>63</v>
      </c>
      <c r="C18" s="80" t="s">
        <v>198</v>
      </c>
      <c r="D18" s="18" t="s">
        <v>25</v>
      </c>
      <c r="E18" s="74">
        <v>296</v>
      </c>
      <c r="F18" s="18"/>
      <c r="G18" s="74">
        <v>18</v>
      </c>
      <c r="H18" s="74">
        <v>15</v>
      </c>
      <c r="I18" s="55">
        <f t="shared" si="0"/>
        <v>33</v>
      </c>
      <c r="J18" s="79">
        <v>9613083850</v>
      </c>
      <c r="K18" s="18" t="s">
        <v>276</v>
      </c>
      <c r="L18" s="18" t="s">
        <v>182</v>
      </c>
      <c r="M18" s="18">
        <v>8876435785</v>
      </c>
      <c r="N18" s="74" t="s">
        <v>275</v>
      </c>
      <c r="O18" s="74">
        <v>9613273519</v>
      </c>
      <c r="P18" s="68">
        <v>43591</v>
      </c>
      <c r="Q18" s="64" t="s">
        <v>563</v>
      </c>
      <c r="R18" s="18">
        <v>13</v>
      </c>
      <c r="S18" s="18" t="s">
        <v>185</v>
      </c>
      <c r="T18" s="47"/>
    </row>
    <row r="19" spans="1:20">
      <c r="A19" s="4">
        <v>15</v>
      </c>
      <c r="B19" s="17" t="s">
        <v>63</v>
      </c>
      <c r="C19" s="80" t="s">
        <v>199</v>
      </c>
      <c r="D19" s="18" t="s">
        <v>25</v>
      </c>
      <c r="E19" s="74">
        <v>317</v>
      </c>
      <c r="F19" s="18"/>
      <c r="G19" s="74">
        <v>22</v>
      </c>
      <c r="H19" s="74">
        <v>20</v>
      </c>
      <c r="I19" s="55">
        <f t="shared" si="0"/>
        <v>42</v>
      </c>
      <c r="J19" s="79">
        <v>9859439149</v>
      </c>
      <c r="K19" s="18" t="s">
        <v>276</v>
      </c>
      <c r="L19" s="18" t="s">
        <v>182</v>
      </c>
      <c r="M19" s="18">
        <v>8876435785</v>
      </c>
      <c r="N19" s="74" t="s">
        <v>275</v>
      </c>
      <c r="O19" s="74">
        <v>9613273519</v>
      </c>
      <c r="P19" s="68">
        <v>43591</v>
      </c>
      <c r="Q19" s="64" t="s">
        <v>563</v>
      </c>
      <c r="R19" s="18">
        <v>14</v>
      </c>
      <c r="S19" s="18" t="s">
        <v>185</v>
      </c>
      <c r="T19" s="47"/>
    </row>
    <row r="20" spans="1:20">
      <c r="A20" s="4">
        <v>16</v>
      </c>
      <c r="B20" s="17" t="s">
        <v>63</v>
      </c>
      <c r="C20" s="80" t="s">
        <v>200</v>
      </c>
      <c r="D20" s="18" t="s">
        <v>25</v>
      </c>
      <c r="E20" s="74">
        <v>141</v>
      </c>
      <c r="F20" s="18"/>
      <c r="G20" s="74">
        <v>28</v>
      </c>
      <c r="H20" s="74">
        <v>24</v>
      </c>
      <c r="I20" s="55">
        <f t="shared" si="0"/>
        <v>52</v>
      </c>
      <c r="J20" s="79">
        <v>8011145975</v>
      </c>
      <c r="K20" s="18" t="s">
        <v>276</v>
      </c>
      <c r="L20" s="18" t="s">
        <v>182</v>
      </c>
      <c r="M20" s="18">
        <v>8876435785</v>
      </c>
      <c r="N20" s="74" t="s">
        <v>275</v>
      </c>
      <c r="O20" s="74">
        <v>9613273519</v>
      </c>
      <c r="P20" s="68">
        <v>43591</v>
      </c>
      <c r="Q20" s="64" t="s">
        <v>563</v>
      </c>
      <c r="R20" s="18">
        <v>14</v>
      </c>
      <c r="S20" s="18" t="s">
        <v>185</v>
      </c>
      <c r="T20" s="47"/>
    </row>
    <row r="21" spans="1:20">
      <c r="A21" s="4">
        <v>17</v>
      </c>
      <c r="B21" s="17" t="s">
        <v>63</v>
      </c>
      <c r="C21" s="80" t="s">
        <v>201</v>
      </c>
      <c r="D21" s="18" t="s">
        <v>25</v>
      </c>
      <c r="E21" s="74">
        <v>318</v>
      </c>
      <c r="F21" s="18"/>
      <c r="G21" s="74">
        <v>24</v>
      </c>
      <c r="H21" s="74">
        <v>22</v>
      </c>
      <c r="I21" s="55">
        <f t="shared" si="0"/>
        <v>46</v>
      </c>
      <c r="J21" s="79">
        <v>9435296777</v>
      </c>
      <c r="K21" s="18" t="s">
        <v>276</v>
      </c>
      <c r="L21" s="18" t="s">
        <v>182</v>
      </c>
      <c r="M21" s="18">
        <v>8876435785</v>
      </c>
      <c r="N21" s="74" t="s">
        <v>275</v>
      </c>
      <c r="O21" s="74">
        <v>9613273519</v>
      </c>
      <c r="P21" s="68">
        <v>43591</v>
      </c>
      <c r="Q21" s="64" t="s">
        <v>563</v>
      </c>
      <c r="R21" s="18">
        <v>14</v>
      </c>
      <c r="S21" s="18" t="s">
        <v>185</v>
      </c>
      <c r="T21" s="47"/>
    </row>
    <row r="22" spans="1:20">
      <c r="A22" s="4">
        <v>18</v>
      </c>
      <c r="B22" s="17" t="s">
        <v>62</v>
      </c>
      <c r="C22" s="76" t="s">
        <v>202</v>
      </c>
      <c r="D22" s="18" t="s">
        <v>23</v>
      </c>
      <c r="E22" s="76">
        <v>18240210101</v>
      </c>
      <c r="F22" s="18" t="s">
        <v>77</v>
      </c>
      <c r="G22" s="77">
        <v>39</v>
      </c>
      <c r="H22" s="77">
        <v>41</v>
      </c>
      <c r="I22" s="55">
        <f t="shared" si="0"/>
        <v>80</v>
      </c>
      <c r="J22" s="77">
        <v>8474822205</v>
      </c>
      <c r="K22" s="18" t="s">
        <v>277</v>
      </c>
      <c r="L22" s="18"/>
      <c r="M22" s="18"/>
      <c r="N22" s="74" t="s">
        <v>278</v>
      </c>
      <c r="O22" s="74">
        <v>7896114003</v>
      </c>
      <c r="P22" s="68">
        <v>43591</v>
      </c>
      <c r="Q22" s="64" t="s">
        <v>563</v>
      </c>
      <c r="R22" s="18">
        <v>18</v>
      </c>
      <c r="S22" s="18" t="s">
        <v>185</v>
      </c>
      <c r="T22" s="47"/>
    </row>
    <row r="23" spans="1:20">
      <c r="A23" s="4">
        <v>19</v>
      </c>
      <c r="B23" s="17" t="s">
        <v>62</v>
      </c>
      <c r="C23" s="76" t="s">
        <v>203</v>
      </c>
      <c r="D23" s="18" t="s">
        <v>23</v>
      </c>
      <c r="E23" s="76">
        <v>18240206002</v>
      </c>
      <c r="F23" s="18" t="s">
        <v>104</v>
      </c>
      <c r="G23" s="77">
        <v>44</v>
      </c>
      <c r="H23" s="77">
        <v>53</v>
      </c>
      <c r="I23" s="55">
        <f t="shared" si="0"/>
        <v>97</v>
      </c>
      <c r="J23" s="77">
        <v>9435629388</v>
      </c>
      <c r="K23" s="18" t="s">
        <v>279</v>
      </c>
      <c r="L23" s="74" t="s">
        <v>280</v>
      </c>
      <c r="M23" s="74">
        <v>9435764631</v>
      </c>
      <c r="N23" s="74" t="s">
        <v>281</v>
      </c>
      <c r="O23" s="74">
        <v>9613832907</v>
      </c>
      <c r="P23" s="68">
        <v>43592</v>
      </c>
      <c r="Q23" s="64" t="s">
        <v>564</v>
      </c>
      <c r="R23" s="18">
        <v>16</v>
      </c>
      <c r="S23" s="18" t="s">
        <v>185</v>
      </c>
      <c r="T23" s="47"/>
    </row>
    <row r="24" spans="1:20" ht="30.75">
      <c r="A24" s="4">
        <v>20</v>
      </c>
      <c r="B24" s="17" t="s">
        <v>62</v>
      </c>
      <c r="C24" s="76" t="s">
        <v>204</v>
      </c>
      <c r="D24" s="18" t="s">
        <v>23</v>
      </c>
      <c r="E24" s="76">
        <v>18240206007</v>
      </c>
      <c r="F24" s="18" t="s">
        <v>78</v>
      </c>
      <c r="G24" s="77">
        <v>41</v>
      </c>
      <c r="H24" s="77">
        <v>25</v>
      </c>
      <c r="I24" s="55">
        <f t="shared" si="0"/>
        <v>66</v>
      </c>
      <c r="J24" s="77">
        <v>9435876611</v>
      </c>
      <c r="K24" s="18" t="s">
        <v>279</v>
      </c>
      <c r="L24" s="74" t="s">
        <v>280</v>
      </c>
      <c r="M24" s="74">
        <v>9435764631</v>
      </c>
      <c r="N24" s="74" t="s">
        <v>281</v>
      </c>
      <c r="O24" s="74">
        <v>9613832907</v>
      </c>
      <c r="P24" s="68">
        <v>43592</v>
      </c>
      <c r="Q24" s="64" t="s">
        <v>564</v>
      </c>
      <c r="R24" s="18">
        <v>15</v>
      </c>
      <c r="S24" s="18" t="s">
        <v>185</v>
      </c>
      <c r="T24" s="47"/>
    </row>
    <row r="25" spans="1:20">
      <c r="A25" s="4">
        <v>21</v>
      </c>
      <c r="B25" s="17" t="s">
        <v>63</v>
      </c>
      <c r="C25" s="80" t="s">
        <v>205</v>
      </c>
      <c r="D25" s="18" t="s">
        <v>25</v>
      </c>
      <c r="E25" s="74">
        <v>224</v>
      </c>
      <c r="F25" s="18"/>
      <c r="G25" s="74">
        <v>4</v>
      </c>
      <c r="H25" s="74">
        <v>28</v>
      </c>
      <c r="I25" s="55">
        <f t="shared" si="0"/>
        <v>32</v>
      </c>
      <c r="J25" s="79">
        <v>8011009683</v>
      </c>
      <c r="K25" s="18" t="s">
        <v>181</v>
      </c>
      <c r="L25" s="18" t="s">
        <v>282</v>
      </c>
      <c r="M25" s="18">
        <v>8812851381</v>
      </c>
      <c r="N25" s="74" t="s">
        <v>183</v>
      </c>
      <c r="O25" s="74">
        <v>9613175104</v>
      </c>
      <c r="P25" s="68">
        <v>43592</v>
      </c>
      <c r="Q25" s="64" t="s">
        <v>564</v>
      </c>
      <c r="R25" s="18">
        <v>14</v>
      </c>
      <c r="S25" s="18" t="s">
        <v>185</v>
      </c>
      <c r="T25" s="47"/>
    </row>
    <row r="26" spans="1:20" ht="30">
      <c r="A26" s="4">
        <v>22</v>
      </c>
      <c r="B26" s="17" t="s">
        <v>63</v>
      </c>
      <c r="C26" s="80" t="s">
        <v>206</v>
      </c>
      <c r="D26" s="18" t="s">
        <v>25</v>
      </c>
      <c r="E26" s="74">
        <v>284</v>
      </c>
      <c r="F26" s="18"/>
      <c r="G26" s="74">
        <v>22</v>
      </c>
      <c r="H26" s="74">
        <v>27</v>
      </c>
      <c r="I26" s="55">
        <f t="shared" si="0"/>
        <v>49</v>
      </c>
      <c r="J26" s="79">
        <v>9613365519</v>
      </c>
      <c r="K26" s="18" t="s">
        <v>181</v>
      </c>
      <c r="L26" s="18" t="s">
        <v>282</v>
      </c>
      <c r="M26" s="18">
        <v>8812851381</v>
      </c>
      <c r="N26" s="74" t="s">
        <v>183</v>
      </c>
      <c r="O26" s="74">
        <v>9613175104</v>
      </c>
      <c r="P26" s="68">
        <v>43592</v>
      </c>
      <c r="Q26" s="64" t="s">
        <v>564</v>
      </c>
      <c r="R26" s="18">
        <v>13</v>
      </c>
      <c r="S26" s="18" t="s">
        <v>185</v>
      </c>
      <c r="T26" s="47"/>
    </row>
    <row r="27" spans="1:20">
      <c r="A27" s="4">
        <v>23</v>
      </c>
      <c r="B27" s="17" t="s">
        <v>63</v>
      </c>
      <c r="C27" s="80" t="s">
        <v>207</v>
      </c>
      <c r="D27" s="18" t="s">
        <v>25</v>
      </c>
      <c r="E27" s="74">
        <v>82</v>
      </c>
      <c r="F27" s="18"/>
      <c r="G27" s="74">
        <v>35</v>
      </c>
      <c r="H27" s="74">
        <v>45</v>
      </c>
      <c r="I27" s="55">
        <f t="shared" si="0"/>
        <v>80</v>
      </c>
      <c r="J27" s="79">
        <v>9613181495</v>
      </c>
      <c r="K27" s="18" t="s">
        <v>181</v>
      </c>
      <c r="L27" s="18" t="s">
        <v>282</v>
      </c>
      <c r="M27" s="18">
        <v>8812851381</v>
      </c>
      <c r="N27" s="74" t="s">
        <v>183</v>
      </c>
      <c r="O27" s="74">
        <v>9613175104</v>
      </c>
      <c r="P27" s="68">
        <v>43592</v>
      </c>
      <c r="Q27" s="64" t="s">
        <v>564</v>
      </c>
      <c r="R27" s="18">
        <v>14</v>
      </c>
      <c r="S27" s="18" t="s">
        <v>185</v>
      </c>
      <c r="T27" s="47"/>
    </row>
    <row r="28" spans="1:20">
      <c r="A28" s="4">
        <v>24</v>
      </c>
      <c r="B28" s="17" t="s">
        <v>63</v>
      </c>
      <c r="C28" s="80" t="s">
        <v>208</v>
      </c>
      <c r="D28" s="18" t="s">
        <v>25</v>
      </c>
      <c r="E28" s="74">
        <v>286</v>
      </c>
      <c r="F28" s="18"/>
      <c r="G28" s="74">
        <v>41</v>
      </c>
      <c r="H28" s="74">
        <v>49</v>
      </c>
      <c r="I28" s="55">
        <f t="shared" si="0"/>
        <v>90</v>
      </c>
      <c r="J28" s="79">
        <v>8751919300</v>
      </c>
      <c r="K28" s="18" t="s">
        <v>181</v>
      </c>
      <c r="L28" s="18" t="s">
        <v>282</v>
      </c>
      <c r="M28" s="18">
        <v>8812851381</v>
      </c>
      <c r="N28" s="74" t="s">
        <v>183</v>
      </c>
      <c r="O28" s="74">
        <v>9613175104</v>
      </c>
      <c r="P28" s="68">
        <v>43593</v>
      </c>
      <c r="Q28" s="64" t="s">
        <v>565</v>
      </c>
      <c r="R28" s="18">
        <v>12</v>
      </c>
      <c r="S28" s="18" t="s">
        <v>185</v>
      </c>
      <c r="T28" s="47"/>
    </row>
    <row r="29" spans="1:20">
      <c r="A29" s="4">
        <v>25</v>
      </c>
      <c r="B29" s="17" t="s">
        <v>63</v>
      </c>
      <c r="C29" s="80" t="s">
        <v>209</v>
      </c>
      <c r="D29" s="18" t="s">
        <v>25</v>
      </c>
      <c r="E29" s="74">
        <v>321</v>
      </c>
      <c r="F29" s="18"/>
      <c r="G29" s="74">
        <v>29</v>
      </c>
      <c r="H29" s="74">
        <v>32</v>
      </c>
      <c r="I29" s="55">
        <f t="shared" si="0"/>
        <v>61</v>
      </c>
      <c r="J29" s="79">
        <v>9577880196</v>
      </c>
      <c r="K29" s="18" t="s">
        <v>181</v>
      </c>
      <c r="L29" s="18" t="s">
        <v>282</v>
      </c>
      <c r="M29" s="18">
        <v>8812851381</v>
      </c>
      <c r="N29" s="74" t="s">
        <v>183</v>
      </c>
      <c r="O29" s="74">
        <v>9613175104</v>
      </c>
      <c r="P29" s="68">
        <v>43593</v>
      </c>
      <c r="Q29" s="64" t="s">
        <v>565</v>
      </c>
      <c r="R29" s="18">
        <v>16</v>
      </c>
      <c r="S29" s="18" t="s">
        <v>185</v>
      </c>
      <c r="T29" s="47"/>
    </row>
    <row r="30" spans="1:20">
      <c r="A30" s="4">
        <v>26</v>
      </c>
      <c r="B30" s="17" t="s">
        <v>62</v>
      </c>
      <c r="C30" s="76" t="s">
        <v>210</v>
      </c>
      <c r="D30" s="18" t="s">
        <v>23</v>
      </c>
      <c r="E30" s="76">
        <v>18240205601</v>
      </c>
      <c r="F30" s="18" t="s">
        <v>104</v>
      </c>
      <c r="G30" s="77">
        <v>37</v>
      </c>
      <c r="H30" s="77">
        <v>38</v>
      </c>
      <c r="I30" s="55">
        <f t="shared" si="0"/>
        <v>75</v>
      </c>
      <c r="J30" s="77">
        <v>9859698310</v>
      </c>
      <c r="K30" s="18" t="s">
        <v>279</v>
      </c>
      <c r="L30" s="74" t="s">
        <v>280</v>
      </c>
      <c r="M30" s="74">
        <v>9435764631</v>
      </c>
      <c r="N30" s="74" t="s">
        <v>281</v>
      </c>
      <c r="O30" s="74">
        <v>9613832907</v>
      </c>
      <c r="P30" s="68">
        <v>43593</v>
      </c>
      <c r="Q30" s="64" t="s">
        <v>565</v>
      </c>
      <c r="R30" s="18">
        <v>18</v>
      </c>
      <c r="S30" s="18" t="s">
        <v>185</v>
      </c>
      <c r="T30" s="47"/>
    </row>
    <row r="31" spans="1:20">
      <c r="A31" s="4">
        <v>27</v>
      </c>
      <c r="B31" s="17" t="s">
        <v>62</v>
      </c>
      <c r="C31" s="76" t="s">
        <v>211</v>
      </c>
      <c r="D31" s="18" t="s">
        <v>23</v>
      </c>
      <c r="E31" s="76">
        <v>18240205604</v>
      </c>
      <c r="F31" s="18" t="s">
        <v>77</v>
      </c>
      <c r="G31" s="77">
        <v>33</v>
      </c>
      <c r="H31" s="77">
        <v>32</v>
      </c>
      <c r="I31" s="55">
        <f t="shared" si="0"/>
        <v>65</v>
      </c>
      <c r="J31" s="77">
        <v>8721034492</v>
      </c>
      <c r="K31" s="18" t="s">
        <v>279</v>
      </c>
      <c r="L31" s="74" t="s">
        <v>280</v>
      </c>
      <c r="M31" s="74">
        <v>9435764631</v>
      </c>
      <c r="N31" s="74" t="s">
        <v>281</v>
      </c>
      <c r="O31" s="74">
        <v>9613832907</v>
      </c>
      <c r="P31" s="68">
        <v>43593</v>
      </c>
      <c r="Q31" s="64" t="s">
        <v>565</v>
      </c>
      <c r="R31" s="18">
        <v>19</v>
      </c>
      <c r="S31" s="18" t="s">
        <v>185</v>
      </c>
      <c r="T31" s="47"/>
    </row>
    <row r="32" spans="1:20">
      <c r="A32" s="4">
        <v>28</v>
      </c>
      <c r="B32" s="17" t="s">
        <v>62</v>
      </c>
      <c r="C32" s="76" t="s">
        <v>212</v>
      </c>
      <c r="D32" s="18" t="s">
        <v>23</v>
      </c>
      <c r="E32" s="76">
        <v>18240205605</v>
      </c>
      <c r="F32" s="18" t="s">
        <v>77</v>
      </c>
      <c r="G32" s="77">
        <v>23</v>
      </c>
      <c r="H32" s="77">
        <v>28</v>
      </c>
      <c r="I32" s="55">
        <f t="shared" si="0"/>
        <v>51</v>
      </c>
      <c r="J32" s="77">
        <v>9707155784</v>
      </c>
      <c r="K32" s="18" t="s">
        <v>279</v>
      </c>
      <c r="L32" s="74" t="s">
        <v>280</v>
      </c>
      <c r="M32" s="74">
        <v>9435764631</v>
      </c>
      <c r="N32" s="74" t="s">
        <v>281</v>
      </c>
      <c r="O32" s="74">
        <v>9613832907</v>
      </c>
      <c r="P32" s="68">
        <v>43593</v>
      </c>
      <c r="Q32" s="64" t="s">
        <v>565</v>
      </c>
      <c r="R32" s="18">
        <v>17</v>
      </c>
      <c r="S32" s="18" t="s">
        <v>185</v>
      </c>
      <c r="T32" s="47"/>
    </row>
    <row r="33" spans="1:20" ht="30.75">
      <c r="A33" s="4">
        <v>29</v>
      </c>
      <c r="B33" s="17" t="s">
        <v>62</v>
      </c>
      <c r="C33" s="76" t="s">
        <v>213</v>
      </c>
      <c r="D33" s="18" t="s">
        <v>23</v>
      </c>
      <c r="E33" s="76">
        <v>18240202006</v>
      </c>
      <c r="F33" s="18" t="s">
        <v>77</v>
      </c>
      <c r="G33" s="77">
        <v>26</v>
      </c>
      <c r="H33" s="77">
        <v>16</v>
      </c>
      <c r="I33" s="55">
        <f t="shared" si="0"/>
        <v>42</v>
      </c>
      <c r="J33" s="77">
        <v>9678026052</v>
      </c>
      <c r="K33" s="18" t="s">
        <v>279</v>
      </c>
      <c r="L33" s="74" t="s">
        <v>280</v>
      </c>
      <c r="M33" s="74">
        <v>9435764631</v>
      </c>
      <c r="N33" s="74" t="s">
        <v>281</v>
      </c>
      <c r="O33" s="74">
        <v>9613832907</v>
      </c>
      <c r="P33" s="68">
        <v>43594</v>
      </c>
      <c r="Q33" s="64" t="s">
        <v>566</v>
      </c>
      <c r="R33" s="18">
        <v>16</v>
      </c>
      <c r="S33" s="18" t="s">
        <v>185</v>
      </c>
      <c r="T33" s="47"/>
    </row>
    <row r="34" spans="1:20" ht="30.75">
      <c r="A34" s="4">
        <v>30</v>
      </c>
      <c r="B34" s="17" t="s">
        <v>62</v>
      </c>
      <c r="C34" s="76" t="s">
        <v>214</v>
      </c>
      <c r="D34" s="18" t="s">
        <v>23</v>
      </c>
      <c r="E34" s="76">
        <v>18240202008</v>
      </c>
      <c r="F34" s="18" t="s">
        <v>104</v>
      </c>
      <c r="G34" s="77">
        <v>18</v>
      </c>
      <c r="H34" s="77">
        <v>10</v>
      </c>
      <c r="I34" s="55">
        <f t="shared" si="0"/>
        <v>28</v>
      </c>
      <c r="J34" s="77">
        <v>9954884030</v>
      </c>
      <c r="K34" s="18" t="s">
        <v>279</v>
      </c>
      <c r="L34" s="74" t="s">
        <v>280</v>
      </c>
      <c r="M34" s="74">
        <v>9435764631</v>
      </c>
      <c r="N34" s="74" t="s">
        <v>281</v>
      </c>
      <c r="O34" s="74">
        <v>9613832907</v>
      </c>
      <c r="P34" s="68">
        <v>43594</v>
      </c>
      <c r="Q34" s="64" t="s">
        <v>566</v>
      </c>
      <c r="R34" s="18">
        <v>16</v>
      </c>
      <c r="S34" s="18" t="s">
        <v>185</v>
      </c>
      <c r="T34" s="47"/>
    </row>
    <row r="35" spans="1:20">
      <c r="A35" s="4">
        <v>31</v>
      </c>
      <c r="B35" s="17" t="s">
        <v>63</v>
      </c>
      <c r="C35" s="80" t="s">
        <v>215</v>
      </c>
      <c r="D35" s="18" t="s">
        <v>25</v>
      </c>
      <c r="E35" s="74">
        <v>214</v>
      </c>
      <c r="F35" s="18"/>
      <c r="G35" s="74">
        <v>27</v>
      </c>
      <c r="H35" s="74">
        <v>22</v>
      </c>
      <c r="I35" s="55">
        <f t="shared" si="0"/>
        <v>49</v>
      </c>
      <c r="J35" s="79">
        <v>7399272442</v>
      </c>
      <c r="K35" s="18" t="s">
        <v>181</v>
      </c>
      <c r="L35" s="18" t="s">
        <v>282</v>
      </c>
      <c r="M35" s="18">
        <v>8812851381</v>
      </c>
      <c r="N35" s="74" t="s">
        <v>183</v>
      </c>
      <c r="O35" s="74">
        <v>9613175104</v>
      </c>
      <c r="P35" s="68">
        <v>43594</v>
      </c>
      <c r="Q35" s="64" t="s">
        <v>566</v>
      </c>
      <c r="R35" s="18">
        <v>15</v>
      </c>
      <c r="S35" s="18" t="s">
        <v>185</v>
      </c>
      <c r="T35" s="47"/>
    </row>
    <row r="36" spans="1:20">
      <c r="A36" s="4">
        <v>32</v>
      </c>
      <c r="B36" s="17" t="s">
        <v>63</v>
      </c>
      <c r="C36" s="80" t="s">
        <v>216</v>
      </c>
      <c r="D36" s="18" t="s">
        <v>25</v>
      </c>
      <c r="E36" s="74">
        <v>79</v>
      </c>
      <c r="F36" s="18"/>
      <c r="G36" s="74">
        <v>31</v>
      </c>
      <c r="H36" s="74">
        <v>34</v>
      </c>
      <c r="I36" s="55">
        <f t="shared" si="0"/>
        <v>65</v>
      </c>
      <c r="J36" s="79">
        <v>9577363494</v>
      </c>
      <c r="K36" s="18" t="s">
        <v>181</v>
      </c>
      <c r="L36" s="18" t="s">
        <v>282</v>
      </c>
      <c r="M36" s="18">
        <v>8812851381</v>
      </c>
      <c r="N36" s="74" t="s">
        <v>183</v>
      </c>
      <c r="O36" s="74">
        <v>9613175104</v>
      </c>
      <c r="P36" s="68">
        <v>43594</v>
      </c>
      <c r="Q36" s="64" t="s">
        <v>566</v>
      </c>
      <c r="R36" s="18">
        <v>14</v>
      </c>
      <c r="S36" s="18" t="s">
        <v>185</v>
      </c>
      <c r="T36" s="18"/>
    </row>
    <row r="37" spans="1:20" ht="45">
      <c r="A37" s="4">
        <v>33</v>
      </c>
      <c r="B37" s="17" t="s">
        <v>63</v>
      </c>
      <c r="C37" s="80" t="s">
        <v>217</v>
      </c>
      <c r="D37" s="18" t="s">
        <v>25</v>
      </c>
      <c r="E37" s="74">
        <v>163</v>
      </c>
      <c r="F37" s="18"/>
      <c r="G37" s="74">
        <v>29</v>
      </c>
      <c r="H37" s="74">
        <v>22</v>
      </c>
      <c r="I37" s="55">
        <f t="shared" si="0"/>
        <v>51</v>
      </c>
      <c r="J37" s="79">
        <v>9613307357</v>
      </c>
      <c r="K37" s="18" t="s">
        <v>181</v>
      </c>
      <c r="L37" s="18" t="s">
        <v>282</v>
      </c>
      <c r="M37" s="18">
        <v>8812851381</v>
      </c>
      <c r="N37" s="74" t="s">
        <v>183</v>
      </c>
      <c r="O37" s="74">
        <v>9613175104</v>
      </c>
      <c r="P37" s="68">
        <v>43595</v>
      </c>
      <c r="Q37" s="64" t="s">
        <v>567</v>
      </c>
      <c r="R37" s="18">
        <v>16</v>
      </c>
      <c r="S37" s="18" t="s">
        <v>185</v>
      </c>
      <c r="T37" s="18"/>
    </row>
    <row r="38" spans="1:20">
      <c r="A38" s="4">
        <v>34</v>
      </c>
      <c r="B38" s="17" t="s">
        <v>63</v>
      </c>
      <c r="C38" s="80" t="s">
        <v>218</v>
      </c>
      <c r="D38" s="18" t="s">
        <v>25</v>
      </c>
      <c r="E38" s="74">
        <v>189</v>
      </c>
      <c r="F38" s="18"/>
      <c r="G38" s="74">
        <v>44</v>
      </c>
      <c r="H38" s="74">
        <v>39</v>
      </c>
      <c r="I38" s="55">
        <f t="shared" si="0"/>
        <v>83</v>
      </c>
      <c r="J38" s="79">
        <v>9613400675</v>
      </c>
      <c r="K38" s="18" t="s">
        <v>181</v>
      </c>
      <c r="L38" s="18" t="s">
        <v>282</v>
      </c>
      <c r="M38" s="18">
        <v>8812851381</v>
      </c>
      <c r="N38" s="74" t="s">
        <v>183</v>
      </c>
      <c r="O38" s="74">
        <v>9613175104</v>
      </c>
      <c r="P38" s="68">
        <v>43595</v>
      </c>
      <c r="Q38" s="64" t="s">
        <v>567</v>
      </c>
      <c r="R38" s="18">
        <v>17</v>
      </c>
      <c r="S38" s="18" t="s">
        <v>185</v>
      </c>
      <c r="T38" s="18"/>
    </row>
    <row r="39" spans="1:20">
      <c r="A39" s="4">
        <v>35</v>
      </c>
      <c r="B39" s="17" t="s">
        <v>62</v>
      </c>
      <c r="C39" s="76" t="s">
        <v>219</v>
      </c>
      <c r="D39" s="18" t="s">
        <v>23</v>
      </c>
      <c r="E39" s="76">
        <v>18240207201</v>
      </c>
      <c r="F39" s="18" t="s">
        <v>104</v>
      </c>
      <c r="G39" s="77">
        <v>0</v>
      </c>
      <c r="H39" s="77">
        <v>146</v>
      </c>
      <c r="I39" s="55">
        <f t="shared" si="0"/>
        <v>146</v>
      </c>
      <c r="J39" s="77">
        <v>9957295524</v>
      </c>
      <c r="K39" s="18" t="s">
        <v>279</v>
      </c>
      <c r="L39" s="74" t="s">
        <v>280</v>
      </c>
      <c r="M39" s="74">
        <v>9435764631</v>
      </c>
      <c r="N39" s="74" t="s">
        <v>281</v>
      </c>
      <c r="O39" s="74">
        <v>9613832907</v>
      </c>
      <c r="P39" s="68">
        <v>43595</v>
      </c>
      <c r="Q39" s="64" t="s">
        <v>567</v>
      </c>
      <c r="R39" s="18">
        <v>18</v>
      </c>
      <c r="S39" s="18" t="s">
        <v>185</v>
      </c>
      <c r="T39" s="18"/>
    </row>
    <row r="40" spans="1:20">
      <c r="A40" s="4">
        <v>36</v>
      </c>
      <c r="B40" s="17" t="s">
        <v>62</v>
      </c>
      <c r="C40" s="76" t="s">
        <v>220</v>
      </c>
      <c r="D40" s="18" t="s">
        <v>23</v>
      </c>
      <c r="E40" s="76">
        <v>18240207203</v>
      </c>
      <c r="F40" s="18" t="s">
        <v>77</v>
      </c>
      <c r="G40" s="77">
        <v>55</v>
      </c>
      <c r="H40" s="77">
        <v>78</v>
      </c>
      <c r="I40" s="55">
        <f t="shared" si="0"/>
        <v>133</v>
      </c>
      <c r="J40" s="77">
        <v>9957941440</v>
      </c>
      <c r="K40" s="18" t="s">
        <v>279</v>
      </c>
      <c r="L40" s="74" t="s">
        <v>280</v>
      </c>
      <c r="M40" s="74">
        <v>9435764631</v>
      </c>
      <c r="N40" s="74" t="s">
        <v>281</v>
      </c>
      <c r="O40" s="74">
        <v>9613832907</v>
      </c>
      <c r="P40" s="68">
        <v>43596</v>
      </c>
      <c r="Q40" s="64" t="s">
        <v>568</v>
      </c>
      <c r="R40" s="18">
        <v>19</v>
      </c>
      <c r="S40" s="18" t="s">
        <v>185</v>
      </c>
      <c r="T40" s="18"/>
    </row>
    <row r="41" spans="1:20">
      <c r="A41" s="4">
        <v>37</v>
      </c>
      <c r="B41" s="17" t="s">
        <v>62</v>
      </c>
      <c r="C41" s="76" t="s">
        <v>221</v>
      </c>
      <c r="D41" s="18" t="s">
        <v>23</v>
      </c>
      <c r="E41" s="76">
        <v>18240207205</v>
      </c>
      <c r="F41" s="18" t="s">
        <v>77</v>
      </c>
      <c r="G41" s="77">
        <v>35</v>
      </c>
      <c r="H41" s="77">
        <v>15</v>
      </c>
      <c r="I41" s="55">
        <f t="shared" si="0"/>
        <v>50</v>
      </c>
      <c r="J41" s="77">
        <v>8724851034</v>
      </c>
      <c r="K41" s="18" t="s">
        <v>279</v>
      </c>
      <c r="L41" s="74" t="s">
        <v>280</v>
      </c>
      <c r="M41" s="74">
        <v>9435764631</v>
      </c>
      <c r="N41" s="74" t="s">
        <v>281</v>
      </c>
      <c r="O41" s="74">
        <v>9613832907</v>
      </c>
      <c r="P41" s="68">
        <v>43596</v>
      </c>
      <c r="Q41" s="64" t="s">
        <v>568</v>
      </c>
      <c r="R41" s="18">
        <v>17</v>
      </c>
      <c r="S41" s="18" t="s">
        <v>185</v>
      </c>
      <c r="T41" s="18"/>
    </row>
    <row r="42" spans="1:20">
      <c r="A42" s="4">
        <v>38</v>
      </c>
      <c r="B42" s="17" t="s">
        <v>63</v>
      </c>
      <c r="C42" s="80" t="s">
        <v>222</v>
      </c>
      <c r="D42" s="18" t="s">
        <v>25</v>
      </c>
      <c r="E42" s="74">
        <v>225</v>
      </c>
      <c r="F42" s="18"/>
      <c r="G42" s="74">
        <v>28</v>
      </c>
      <c r="H42" s="74">
        <v>24</v>
      </c>
      <c r="I42" s="55">
        <f t="shared" si="0"/>
        <v>52</v>
      </c>
      <c r="J42" s="79">
        <v>9846799168</v>
      </c>
      <c r="K42" s="18" t="s">
        <v>181</v>
      </c>
      <c r="L42" s="18" t="s">
        <v>282</v>
      </c>
      <c r="M42" s="18">
        <v>8812851381</v>
      </c>
      <c r="N42" s="74" t="s">
        <v>183</v>
      </c>
      <c r="O42" s="74">
        <v>9613175104</v>
      </c>
      <c r="P42" s="68">
        <v>43596</v>
      </c>
      <c r="Q42" s="64" t="s">
        <v>568</v>
      </c>
      <c r="R42" s="18">
        <v>15</v>
      </c>
      <c r="S42" s="18" t="s">
        <v>185</v>
      </c>
      <c r="T42" s="18"/>
    </row>
    <row r="43" spans="1:20">
      <c r="A43" s="4">
        <v>39</v>
      </c>
      <c r="B43" s="17" t="s">
        <v>63</v>
      </c>
      <c r="C43" s="80" t="s">
        <v>223</v>
      </c>
      <c r="D43" s="18" t="s">
        <v>25</v>
      </c>
      <c r="E43" s="74">
        <v>221</v>
      </c>
      <c r="F43" s="18"/>
      <c r="G43" s="74">
        <v>17</v>
      </c>
      <c r="H43" s="74">
        <v>16</v>
      </c>
      <c r="I43" s="55">
        <f t="shared" si="0"/>
        <v>33</v>
      </c>
      <c r="J43" s="79">
        <v>9613486386</v>
      </c>
      <c r="K43" s="18" t="s">
        <v>181</v>
      </c>
      <c r="L43" s="18" t="s">
        <v>282</v>
      </c>
      <c r="M43" s="18">
        <v>8812851381</v>
      </c>
      <c r="N43" s="74" t="s">
        <v>183</v>
      </c>
      <c r="O43" s="74">
        <v>9613175104</v>
      </c>
      <c r="P43" s="68">
        <v>43596</v>
      </c>
      <c r="Q43" s="64" t="s">
        <v>568</v>
      </c>
      <c r="R43" s="18">
        <v>13</v>
      </c>
      <c r="S43" s="18" t="s">
        <v>185</v>
      </c>
      <c r="T43" s="18"/>
    </row>
    <row r="44" spans="1:20">
      <c r="A44" s="4">
        <v>40</v>
      </c>
      <c r="B44" s="17" t="s">
        <v>63</v>
      </c>
      <c r="C44" s="80" t="s">
        <v>224</v>
      </c>
      <c r="D44" s="18" t="s">
        <v>25</v>
      </c>
      <c r="E44" s="74">
        <v>284</v>
      </c>
      <c r="F44" s="18"/>
      <c r="G44" s="74">
        <v>22</v>
      </c>
      <c r="H44" s="74">
        <v>27</v>
      </c>
      <c r="I44" s="55">
        <f t="shared" si="0"/>
        <v>49</v>
      </c>
      <c r="J44" s="79">
        <v>9613376594</v>
      </c>
      <c r="K44" s="18" t="s">
        <v>181</v>
      </c>
      <c r="L44" s="18" t="s">
        <v>282</v>
      </c>
      <c r="M44" s="18">
        <v>8812851381</v>
      </c>
      <c r="N44" s="74" t="s">
        <v>183</v>
      </c>
      <c r="O44" s="74">
        <v>9613175104</v>
      </c>
      <c r="P44" s="68">
        <v>43596</v>
      </c>
      <c r="Q44" s="64" t="s">
        <v>568</v>
      </c>
      <c r="R44" s="18">
        <v>14</v>
      </c>
      <c r="S44" s="18" t="s">
        <v>185</v>
      </c>
      <c r="T44" s="18"/>
    </row>
    <row r="45" spans="1:20">
      <c r="A45" s="4">
        <v>41</v>
      </c>
      <c r="B45" s="17" t="s">
        <v>63</v>
      </c>
      <c r="C45" s="80" t="s">
        <v>225</v>
      </c>
      <c r="D45" s="18" t="s">
        <v>25</v>
      </c>
      <c r="E45" s="74">
        <v>80</v>
      </c>
      <c r="F45" s="18"/>
      <c r="G45" s="74">
        <v>16</v>
      </c>
      <c r="H45" s="74">
        <v>16</v>
      </c>
      <c r="I45" s="55">
        <f t="shared" si="0"/>
        <v>32</v>
      </c>
      <c r="J45" s="79">
        <v>9707063309</v>
      </c>
      <c r="K45" s="18" t="s">
        <v>181</v>
      </c>
      <c r="L45" s="18" t="s">
        <v>282</v>
      </c>
      <c r="M45" s="18">
        <v>8812851381</v>
      </c>
      <c r="N45" s="74" t="s">
        <v>183</v>
      </c>
      <c r="O45" s="74">
        <v>9613175104</v>
      </c>
      <c r="P45" s="68">
        <v>43598</v>
      </c>
      <c r="Q45" s="64" t="s">
        <v>563</v>
      </c>
      <c r="R45" s="18">
        <v>16</v>
      </c>
      <c r="S45" s="18" t="s">
        <v>185</v>
      </c>
      <c r="T45" s="18"/>
    </row>
    <row r="46" spans="1:20">
      <c r="A46" s="4">
        <v>42</v>
      </c>
      <c r="B46" s="17" t="s">
        <v>63</v>
      </c>
      <c r="C46" s="80" t="s">
        <v>226</v>
      </c>
      <c r="D46" s="18" t="s">
        <v>25</v>
      </c>
      <c r="E46" s="74">
        <v>226</v>
      </c>
      <c r="F46" s="18"/>
      <c r="G46" s="74">
        <v>61</v>
      </c>
      <c r="H46" s="74">
        <v>34</v>
      </c>
      <c r="I46" s="55">
        <f t="shared" si="0"/>
        <v>95</v>
      </c>
      <c r="J46" s="79">
        <v>9577577899</v>
      </c>
      <c r="K46" s="18" t="s">
        <v>181</v>
      </c>
      <c r="L46" s="18" t="s">
        <v>282</v>
      </c>
      <c r="M46" s="18">
        <v>8812851381</v>
      </c>
      <c r="N46" s="74" t="s">
        <v>183</v>
      </c>
      <c r="O46" s="74">
        <v>9613175104</v>
      </c>
      <c r="P46" s="68">
        <v>43598</v>
      </c>
      <c r="Q46" s="64" t="s">
        <v>563</v>
      </c>
      <c r="R46" s="18">
        <v>14</v>
      </c>
      <c r="S46" s="18" t="s">
        <v>185</v>
      </c>
      <c r="T46" s="18"/>
    </row>
    <row r="47" spans="1:20" ht="30.75">
      <c r="A47" s="4">
        <v>43</v>
      </c>
      <c r="B47" s="17" t="s">
        <v>62</v>
      </c>
      <c r="C47" s="76" t="s">
        <v>227</v>
      </c>
      <c r="D47" s="18" t="s">
        <v>23</v>
      </c>
      <c r="E47" s="76">
        <v>18240207206</v>
      </c>
      <c r="F47" s="18" t="s">
        <v>78</v>
      </c>
      <c r="G47" s="84">
        <v>0</v>
      </c>
      <c r="H47" s="84">
        <v>176</v>
      </c>
      <c r="I47" s="55">
        <f t="shared" si="0"/>
        <v>176</v>
      </c>
      <c r="J47" s="77">
        <v>9864661003</v>
      </c>
      <c r="K47" s="18" t="s">
        <v>279</v>
      </c>
      <c r="L47" s="74" t="s">
        <v>280</v>
      </c>
      <c r="M47" s="74">
        <v>9435764631</v>
      </c>
      <c r="N47" s="74" t="s">
        <v>281</v>
      </c>
      <c r="O47" s="74">
        <v>9613832907</v>
      </c>
      <c r="P47" s="68">
        <v>43598</v>
      </c>
      <c r="Q47" s="64" t="s">
        <v>563</v>
      </c>
      <c r="R47" s="18">
        <v>18</v>
      </c>
      <c r="S47" s="18" t="s">
        <v>185</v>
      </c>
      <c r="T47" s="18"/>
    </row>
    <row r="48" spans="1:20">
      <c r="A48" s="4">
        <v>44</v>
      </c>
      <c r="B48" s="17" t="s">
        <v>62</v>
      </c>
      <c r="C48" s="76" t="s">
        <v>228</v>
      </c>
      <c r="D48" s="18" t="s">
        <v>23</v>
      </c>
      <c r="E48" s="76">
        <v>18240207101</v>
      </c>
      <c r="F48" s="18" t="s">
        <v>77</v>
      </c>
      <c r="G48" s="77">
        <v>22</v>
      </c>
      <c r="H48" s="77">
        <v>23</v>
      </c>
      <c r="I48" s="55">
        <f t="shared" si="0"/>
        <v>45</v>
      </c>
      <c r="J48" s="77">
        <v>7896877760</v>
      </c>
      <c r="K48" s="18" t="s">
        <v>279</v>
      </c>
      <c r="L48" s="74" t="s">
        <v>280</v>
      </c>
      <c r="M48" s="74">
        <v>9435764631</v>
      </c>
      <c r="N48" s="74" t="s">
        <v>281</v>
      </c>
      <c r="O48" s="74">
        <v>9613832907</v>
      </c>
      <c r="P48" s="68">
        <v>43599</v>
      </c>
      <c r="Q48" s="64" t="s">
        <v>564</v>
      </c>
      <c r="R48" s="18">
        <v>19</v>
      </c>
      <c r="S48" s="18" t="s">
        <v>185</v>
      </c>
      <c r="T48" s="18"/>
    </row>
    <row r="49" spans="1:20">
      <c r="A49" s="4">
        <v>45</v>
      </c>
      <c r="B49" s="17" t="s">
        <v>62</v>
      </c>
      <c r="C49" s="76" t="s">
        <v>229</v>
      </c>
      <c r="D49" s="18" t="s">
        <v>23</v>
      </c>
      <c r="E49" s="76">
        <v>18240207102</v>
      </c>
      <c r="F49" s="18" t="s">
        <v>77</v>
      </c>
      <c r="G49" s="77">
        <v>41</v>
      </c>
      <c r="H49" s="77">
        <v>41</v>
      </c>
      <c r="I49" s="55">
        <f t="shared" si="0"/>
        <v>82</v>
      </c>
      <c r="J49" s="77">
        <v>9435902491</v>
      </c>
      <c r="K49" s="18" t="s">
        <v>279</v>
      </c>
      <c r="L49" s="74" t="s">
        <v>280</v>
      </c>
      <c r="M49" s="74">
        <v>9435764631</v>
      </c>
      <c r="N49" s="74" t="s">
        <v>281</v>
      </c>
      <c r="O49" s="74">
        <v>9613832907</v>
      </c>
      <c r="P49" s="68">
        <v>43599</v>
      </c>
      <c r="Q49" s="64" t="s">
        <v>564</v>
      </c>
      <c r="R49" s="18">
        <v>15</v>
      </c>
      <c r="S49" s="18" t="s">
        <v>185</v>
      </c>
      <c r="T49" s="18"/>
    </row>
    <row r="50" spans="1:20">
      <c r="A50" s="4">
        <v>46</v>
      </c>
      <c r="B50" s="17" t="s">
        <v>63</v>
      </c>
      <c r="C50" s="80" t="s">
        <v>230</v>
      </c>
      <c r="D50" s="18" t="s">
        <v>25</v>
      </c>
      <c r="E50" s="74">
        <v>81</v>
      </c>
      <c r="F50" s="18"/>
      <c r="G50" s="74">
        <v>26</v>
      </c>
      <c r="H50" s="74">
        <v>38</v>
      </c>
      <c r="I50" s="55">
        <f t="shared" si="0"/>
        <v>64</v>
      </c>
      <c r="J50" s="79">
        <v>8822404781</v>
      </c>
      <c r="K50" s="18" t="s">
        <v>181</v>
      </c>
      <c r="L50" s="18" t="s">
        <v>182</v>
      </c>
      <c r="M50" s="18">
        <v>8876435785</v>
      </c>
      <c r="N50" s="74" t="s">
        <v>183</v>
      </c>
      <c r="O50" s="74">
        <v>9613175104</v>
      </c>
      <c r="P50" s="68">
        <v>43599</v>
      </c>
      <c r="Q50" s="64" t="s">
        <v>564</v>
      </c>
      <c r="R50" s="18">
        <v>14</v>
      </c>
      <c r="S50" s="18" t="s">
        <v>185</v>
      </c>
      <c r="T50" s="18"/>
    </row>
    <row r="51" spans="1:20" ht="30">
      <c r="A51" s="4">
        <v>47</v>
      </c>
      <c r="B51" s="17" t="s">
        <v>63</v>
      </c>
      <c r="C51" s="80" t="s">
        <v>231</v>
      </c>
      <c r="D51" s="18" t="s">
        <v>25</v>
      </c>
      <c r="E51" s="74">
        <v>285</v>
      </c>
      <c r="F51" s="18"/>
      <c r="G51" s="74">
        <v>37</v>
      </c>
      <c r="H51" s="74">
        <v>40</v>
      </c>
      <c r="I51" s="55">
        <f t="shared" si="0"/>
        <v>77</v>
      </c>
      <c r="J51" s="79">
        <v>9577652202</v>
      </c>
      <c r="K51" s="18" t="s">
        <v>181</v>
      </c>
      <c r="L51" s="18" t="s">
        <v>182</v>
      </c>
      <c r="M51" s="18">
        <v>8876435785</v>
      </c>
      <c r="N51" s="74" t="s">
        <v>183</v>
      </c>
      <c r="O51" s="74">
        <v>9613175104</v>
      </c>
      <c r="P51" s="68">
        <v>43599</v>
      </c>
      <c r="Q51" s="64" t="s">
        <v>564</v>
      </c>
      <c r="R51" s="18">
        <v>13</v>
      </c>
      <c r="S51" s="18" t="s">
        <v>185</v>
      </c>
      <c r="T51" s="18"/>
    </row>
    <row r="52" spans="1:20">
      <c r="A52" s="4">
        <v>48</v>
      </c>
      <c r="B52" s="17" t="s">
        <v>63</v>
      </c>
      <c r="C52" s="80" t="s">
        <v>232</v>
      </c>
      <c r="D52" s="18" t="s">
        <v>25</v>
      </c>
      <c r="E52" s="74">
        <v>162</v>
      </c>
      <c r="F52" s="18"/>
      <c r="G52" s="74">
        <v>35</v>
      </c>
      <c r="H52" s="74">
        <v>21</v>
      </c>
      <c r="I52" s="55">
        <f t="shared" si="0"/>
        <v>56</v>
      </c>
      <c r="J52" s="79">
        <v>9854221600</v>
      </c>
      <c r="K52" s="18" t="s">
        <v>181</v>
      </c>
      <c r="L52" s="18" t="s">
        <v>182</v>
      </c>
      <c r="M52" s="18">
        <v>8876435785</v>
      </c>
      <c r="N52" s="74" t="s">
        <v>183</v>
      </c>
      <c r="O52" s="74">
        <v>9613175104</v>
      </c>
      <c r="P52" s="68">
        <v>43600</v>
      </c>
      <c r="Q52" s="64" t="s">
        <v>565</v>
      </c>
      <c r="R52" s="18">
        <v>12</v>
      </c>
      <c r="S52" s="18" t="s">
        <v>185</v>
      </c>
      <c r="T52" s="18"/>
    </row>
    <row r="53" spans="1:20">
      <c r="A53" s="4">
        <v>49</v>
      </c>
      <c r="B53" s="17" t="s">
        <v>63</v>
      </c>
      <c r="C53" s="80" t="s">
        <v>233</v>
      </c>
      <c r="D53" s="18" t="s">
        <v>25</v>
      </c>
      <c r="E53" s="74">
        <v>222</v>
      </c>
      <c r="F53" s="18"/>
      <c r="G53" s="74">
        <v>21</v>
      </c>
      <c r="H53" s="74">
        <v>12</v>
      </c>
      <c r="I53" s="55">
        <f t="shared" si="0"/>
        <v>33</v>
      </c>
      <c r="J53" s="79">
        <v>8876223104</v>
      </c>
      <c r="K53" s="18" t="s">
        <v>181</v>
      </c>
      <c r="L53" s="18" t="s">
        <v>182</v>
      </c>
      <c r="M53" s="18">
        <v>8876435785</v>
      </c>
      <c r="N53" s="74" t="s">
        <v>183</v>
      </c>
      <c r="O53" s="74">
        <v>9613175104</v>
      </c>
      <c r="P53" s="68">
        <v>43600</v>
      </c>
      <c r="Q53" s="64" t="s">
        <v>565</v>
      </c>
      <c r="R53" s="18">
        <v>15</v>
      </c>
      <c r="S53" s="18" t="s">
        <v>185</v>
      </c>
      <c r="T53" s="18"/>
    </row>
    <row r="54" spans="1:20">
      <c r="A54" s="4">
        <v>50</v>
      </c>
      <c r="B54" s="17" t="s">
        <v>62</v>
      </c>
      <c r="C54" s="76" t="s">
        <v>234</v>
      </c>
      <c r="D54" s="18" t="s">
        <v>23</v>
      </c>
      <c r="E54" s="76">
        <v>18240206003</v>
      </c>
      <c r="F54" s="18" t="s">
        <v>77</v>
      </c>
      <c r="G54" s="77">
        <v>18</v>
      </c>
      <c r="H54" s="77">
        <v>27</v>
      </c>
      <c r="I54" s="55">
        <f t="shared" si="0"/>
        <v>45</v>
      </c>
      <c r="J54" s="77">
        <v>9957862741</v>
      </c>
      <c r="K54" s="18" t="s">
        <v>279</v>
      </c>
      <c r="L54" s="74" t="s">
        <v>280</v>
      </c>
      <c r="M54" s="74">
        <v>9435764631</v>
      </c>
      <c r="N54" s="74" t="s">
        <v>281</v>
      </c>
      <c r="O54" s="74">
        <v>9613832907</v>
      </c>
      <c r="P54" s="68">
        <v>43600</v>
      </c>
      <c r="Q54" s="64" t="s">
        <v>565</v>
      </c>
      <c r="R54" s="18">
        <v>19</v>
      </c>
      <c r="S54" s="18" t="s">
        <v>185</v>
      </c>
      <c r="T54" s="18"/>
    </row>
    <row r="55" spans="1:20">
      <c r="A55" s="4">
        <v>51</v>
      </c>
      <c r="B55" s="17" t="s">
        <v>62</v>
      </c>
      <c r="C55" s="76" t="s">
        <v>235</v>
      </c>
      <c r="D55" s="18" t="s">
        <v>23</v>
      </c>
      <c r="E55" s="76">
        <v>18240206004</v>
      </c>
      <c r="F55" s="18" t="s">
        <v>77</v>
      </c>
      <c r="G55" s="77">
        <v>19</v>
      </c>
      <c r="H55" s="77">
        <v>15</v>
      </c>
      <c r="I55" s="55">
        <f t="shared" si="0"/>
        <v>34</v>
      </c>
      <c r="J55" s="77">
        <v>8753994408</v>
      </c>
      <c r="K55" s="18" t="s">
        <v>279</v>
      </c>
      <c r="L55" s="74" t="s">
        <v>280</v>
      </c>
      <c r="M55" s="74">
        <v>9435764631</v>
      </c>
      <c r="N55" s="74" t="s">
        <v>281</v>
      </c>
      <c r="O55" s="74">
        <v>9613832907</v>
      </c>
      <c r="P55" s="68">
        <v>43600</v>
      </c>
      <c r="Q55" s="64" t="s">
        <v>565</v>
      </c>
      <c r="R55" s="18">
        <v>18</v>
      </c>
      <c r="S55" s="18" t="s">
        <v>185</v>
      </c>
      <c r="T55" s="18"/>
    </row>
    <row r="56" spans="1:20" ht="30.75">
      <c r="A56" s="4">
        <v>52</v>
      </c>
      <c r="B56" s="17" t="s">
        <v>62</v>
      </c>
      <c r="C56" s="76" t="s">
        <v>236</v>
      </c>
      <c r="D56" s="18" t="s">
        <v>23</v>
      </c>
      <c r="E56" s="76">
        <v>18240206801</v>
      </c>
      <c r="F56" s="18" t="s">
        <v>104</v>
      </c>
      <c r="G56" s="77">
        <v>23</v>
      </c>
      <c r="H56" s="77">
        <v>32</v>
      </c>
      <c r="I56" s="55">
        <f t="shared" si="0"/>
        <v>55</v>
      </c>
      <c r="J56" s="77">
        <v>7896245165</v>
      </c>
      <c r="K56" s="18" t="s">
        <v>279</v>
      </c>
      <c r="L56" s="74" t="s">
        <v>280</v>
      </c>
      <c r="M56" s="74">
        <v>9435764631</v>
      </c>
      <c r="N56" s="74" t="s">
        <v>281</v>
      </c>
      <c r="O56" s="74">
        <v>9613832907</v>
      </c>
      <c r="P56" s="68">
        <v>43601</v>
      </c>
      <c r="Q56" s="64" t="s">
        <v>566</v>
      </c>
      <c r="R56" s="18">
        <v>17</v>
      </c>
      <c r="S56" s="18" t="s">
        <v>185</v>
      </c>
      <c r="T56" s="18"/>
    </row>
    <row r="57" spans="1:20">
      <c r="A57" s="4">
        <v>53</v>
      </c>
      <c r="B57" s="17" t="s">
        <v>62</v>
      </c>
      <c r="C57" s="76" t="s">
        <v>237</v>
      </c>
      <c r="D57" s="18" t="s">
        <v>23</v>
      </c>
      <c r="E57" s="76">
        <v>18240206802</v>
      </c>
      <c r="F57" s="18" t="s">
        <v>104</v>
      </c>
      <c r="G57" s="77">
        <v>10</v>
      </c>
      <c r="H57" s="77">
        <v>19</v>
      </c>
      <c r="I57" s="55">
        <f t="shared" si="0"/>
        <v>29</v>
      </c>
      <c r="J57" s="77">
        <v>9678035320</v>
      </c>
      <c r="K57" s="18" t="s">
        <v>279</v>
      </c>
      <c r="L57" s="74" t="s">
        <v>280</v>
      </c>
      <c r="M57" s="74">
        <v>9435764631</v>
      </c>
      <c r="N57" s="74" t="s">
        <v>281</v>
      </c>
      <c r="O57" s="74">
        <v>9613832907</v>
      </c>
      <c r="P57" s="68">
        <v>43601</v>
      </c>
      <c r="Q57" s="64" t="s">
        <v>566</v>
      </c>
      <c r="R57" s="18">
        <v>16</v>
      </c>
      <c r="S57" s="18" t="s">
        <v>185</v>
      </c>
      <c r="T57" s="18"/>
    </row>
    <row r="58" spans="1:20">
      <c r="A58" s="4">
        <v>54</v>
      </c>
      <c r="B58" s="17" t="s">
        <v>62</v>
      </c>
      <c r="C58" s="76" t="s">
        <v>238</v>
      </c>
      <c r="D58" s="18" t="s">
        <v>23</v>
      </c>
      <c r="E58" s="76">
        <v>18240206803</v>
      </c>
      <c r="F58" s="18" t="s">
        <v>77</v>
      </c>
      <c r="G58" s="77">
        <v>14</v>
      </c>
      <c r="H58" s="77">
        <v>18</v>
      </c>
      <c r="I58" s="55">
        <f t="shared" si="0"/>
        <v>32</v>
      </c>
      <c r="J58" s="77">
        <v>9954240771</v>
      </c>
      <c r="K58" s="18" t="s">
        <v>279</v>
      </c>
      <c r="L58" s="74" t="s">
        <v>280</v>
      </c>
      <c r="M58" s="74">
        <v>9435764631</v>
      </c>
      <c r="N58" s="74" t="s">
        <v>281</v>
      </c>
      <c r="O58" s="74">
        <v>9613832907</v>
      </c>
      <c r="P58" s="68">
        <v>43601</v>
      </c>
      <c r="Q58" s="64" t="s">
        <v>566</v>
      </c>
      <c r="R58" s="18">
        <v>16</v>
      </c>
      <c r="S58" s="18" t="s">
        <v>185</v>
      </c>
      <c r="T58" s="18"/>
    </row>
    <row r="59" spans="1:20">
      <c r="A59" s="4">
        <v>55</v>
      </c>
      <c r="B59" s="17" t="s">
        <v>62</v>
      </c>
      <c r="C59" s="76" t="s">
        <v>239</v>
      </c>
      <c r="D59" s="18" t="s">
        <v>23</v>
      </c>
      <c r="E59" s="76">
        <v>18240206805</v>
      </c>
      <c r="F59" s="18" t="s">
        <v>77</v>
      </c>
      <c r="G59" s="77">
        <v>20</v>
      </c>
      <c r="H59" s="77">
        <v>30</v>
      </c>
      <c r="I59" s="55">
        <f t="shared" si="0"/>
        <v>50</v>
      </c>
      <c r="J59" s="77">
        <v>9678177483</v>
      </c>
      <c r="K59" s="18" t="s">
        <v>279</v>
      </c>
      <c r="L59" s="74" t="s">
        <v>280</v>
      </c>
      <c r="M59" s="74">
        <v>9435764631</v>
      </c>
      <c r="N59" s="74" t="s">
        <v>281</v>
      </c>
      <c r="O59" s="74">
        <v>9613832907</v>
      </c>
      <c r="P59" s="68">
        <v>43601</v>
      </c>
      <c r="Q59" s="64" t="s">
        <v>566</v>
      </c>
      <c r="R59" s="18">
        <v>15</v>
      </c>
      <c r="S59" s="18" t="s">
        <v>185</v>
      </c>
      <c r="T59" s="18"/>
    </row>
    <row r="60" spans="1:20">
      <c r="A60" s="4">
        <v>56</v>
      </c>
      <c r="B60" s="17" t="s">
        <v>63</v>
      </c>
      <c r="C60" s="80" t="s">
        <v>240</v>
      </c>
      <c r="D60" s="18" t="s">
        <v>25</v>
      </c>
      <c r="E60" s="74">
        <v>240</v>
      </c>
      <c r="F60" s="18"/>
      <c r="G60" s="74">
        <v>39</v>
      </c>
      <c r="H60" s="74">
        <v>33</v>
      </c>
      <c r="I60" s="55">
        <f t="shared" si="0"/>
        <v>72</v>
      </c>
      <c r="J60" s="79">
        <v>9435440275</v>
      </c>
      <c r="K60" s="18" t="s">
        <v>283</v>
      </c>
      <c r="L60" s="74" t="s">
        <v>280</v>
      </c>
      <c r="M60" s="74">
        <v>9435764631</v>
      </c>
      <c r="N60" s="74" t="s">
        <v>284</v>
      </c>
      <c r="O60" s="74">
        <v>9678388863</v>
      </c>
      <c r="P60" s="68">
        <v>43601</v>
      </c>
      <c r="Q60" s="64" t="s">
        <v>566</v>
      </c>
      <c r="R60" s="18">
        <v>14</v>
      </c>
      <c r="S60" s="18" t="s">
        <v>185</v>
      </c>
      <c r="T60" s="18"/>
    </row>
    <row r="61" spans="1:20">
      <c r="A61" s="4">
        <v>57</v>
      </c>
      <c r="B61" s="17" t="s">
        <v>63</v>
      </c>
      <c r="C61" s="80" t="s">
        <v>241</v>
      </c>
      <c r="D61" s="18" t="s">
        <v>25</v>
      </c>
      <c r="E61" s="74">
        <v>294</v>
      </c>
      <c r="F61" s="18"/>
      <c r="G61" s="74">
        <v>34</v>
      </c>
      <c r="H61" s="74">
        <v>39</v>
      </c>
      <c r="I61" s="55">
        <f t="shared" si="0"/>
        <v>73</v>
      </c>
      <c r="J61" s="79">
        <v>7399241654</v>
      </c>
      <c r="K61" s="18" t="s">
        <v>283</v>
      </c>
      <c r="L61" s="74" t="s">
        <v>280</v>
      </c>
      <c r="M61" s="74">
        <v>9435764631</v>
      </c>
      <c r="N61" s="74" t="s">
        <v>284</v>
      </c>
      <c r="O61" s="74">
        <v>9678388863</v>
      </c>
      <c r="P61" s="68">
        <v>43601</v>
      </c>
      <c r="Q61" s="64" t="s">
        <v>566</v>
      </c>
      <c r="R61" s="18">
        <v>16</v>
      </c>
      <c r="S61" s="18" t="s">
        <v>185</v>
      </c>
      <c r="T61" s="18"/>
    </row>
    <row r="62" spans="1:20">
      <c r="A62" s="4">
        <v>58</v>
      </c>
      <c r="B62" s="17" t="s">
        <v>63</v>
      </c>
      <c r="C62" s="80" t="s">
        <v>242</v>
      </c>
      <c r="D62" s="18" t="s">
        <v>25</v>
      </c>
      <c r="E62" s="74">
        <v>241</v>
      </c>
      <c r="F62" s="18"/>
      <c r="G62" s="74">
        <v>11</v>
      </c>
      <c r="H62" s="74">
        <v>13</v>
      </c>
      <c r="I62" s="55">
        <f t="shared" si="0"/>
        <v>24</v>
      </c>
      <c r="J62" s="79">
        <v>8474813642</v>
      </c>
      <c r="K62" s="18" t="s">
        <v>283</v>
      </c>
      <c r="L62" s="74" t="s">
        <v>280</v>
      </c>
      <c r="M62" s="74">
        <v>9435764631</v>
      </c>
      <c r="N62" s="74" t="s">
        <v>284</v>
      </c>
      <c r="O62" s="74">
        <v>9678388863</v>
      </c>
      <c r="P62" s="68">
        <v>43601</v>
      </c>
      <c r="Q62" s="64" t="s">
        <v>566</v>
      </c>
      <c r="R62" s="18">
        <v>14</v>
      </c>
      <c r="S62" s="18" t="s">
        <v>185</v>
      </c>
      <c r="T62" s="18"/>
    </row>
    <row r="63" spans="1:20">
      <c r="A63" s="4">
        <v>59</v>
      </c>
      <c r="B63" s="17" t="s">
        <v>63</v>
      </c>
      <c r="C63" s="80" t="s">
        <v>243</v>
      </c>
      <c r="D63" s="18" t="s">
        <v>25</v>
      </c>
      <c r="E63" s="74">
        <v>99</v>
      </c>
      <c r="F63" s="18"/>
      <c r="G63" s="74">
        <v>44</v>
      </c>
      <c r="H63" s="74">
        <v>43</v>
      </c>
      <c r="I63" s="55">
        <f t="shared" si="0"/>
        <v>87</v>
      </c>
      <c r="J63" s="79">
        <v>8011657396</v>
      </c>
      <c r="K63" s="18" t="s">
        <v>283</v>
      </c>
      <c r="L63" s="74" t="s">
        <v>280</v>
      </c>
      <c r="M63" s="74">
        <v>9435764631</v>
      </c>
      <c r="N63" s="74" t="s">
        <v>284</v>
      </c>
      <c r="O63" s="74">
        <v>9678388863</v>
      </c>
      <c r="P63" s="68">
        <v>43602</v>
      </c>
      <c r="Q63" s="64" t="s">
        <v>567</v>
      </c>
      <c r="R63" s="18">
        <v>15</v>
      </c>
      <c r="S63" s="18" t="s">
        <v>185</v>
      </c>
      <c r="T63" s="18"/>
    </row>
    <row r="64" spans="1:20">
      <c r="A64" s="4">
        <v>60</v>
      </c>
      <c r="B64" s="17" t="s">
        <v>63</v>
      </c>
      <c r="C64" s="80" t="s">
        <v>244</v>
      </c>
      <c r="D64" s="18" t="s">
        <v>25</v>
      </c>
      <c r="E64" s="74">
        <v>191</v>
      </c>
      <c r="F64" s="18"/>
      <c r="G64" s="74">
        <v>41</v>
      </c>
      <c r="H64" s="74">
        <v>33</v>
      </c>
      <c r="I64" s="55">
        <f t="shared" si="0"/>
        <v>74</v>
      </c>
      <c r="J64" s="79">
        <v>7896877806</v>
      </c>
      <c r="K64" s="18" t="s">
        <v>283</v>
      </c>
      <c r="L64" s="74" t="s">
        <v>280</v>
      </c>
      <c r="M64" s="74">
        <v>9435764631</v>
      </c>
      <c r="N64" s="74" t="s">
        <v>284</v>
      </c>
      <c r="O64" s="74">
        <v>9678388863</v>
      </c>
      <c r="P64" s="68">
        <v>43602</v>
      </c>
      <c r="Q64" s="64" t="s">
        <v>567</v>
      </c>
      <c r="R64" s="18">
        <v>14</v>
      </c>
      <c r="S64" s="18" t="s">
        <v>185</v>
      </c>
      <c r="T64" s="18"/>
    </row>
    <row r="65" spans="1:20" ht="30.75">
      <c r="A65" s="4">
        <v>61</v>
      </c>
      <c r="B65" s="17" t="s">
        <v>62</v>
      </c>
      <c r="C65" s="76" t="s">
        <v>245</v>
      </c>
      <c r="D65" s="18" t="s">
        <v>23</v>
      </c>
      <c r="E65" s="76">
        <v>18240207210</v>
      </c>
      <c r="F65" s="18" t="s">
        <v>78</v>
      </c>
      <c r="G65" s="77">
        <v>286</v>
      </c>
      <c r="H65" s="77">
        <v>23</v>
      </c>
      <c r="I65" s="55">
        <f t="shared" si="0"/>
        <v>309</v>
      </c>
      <c r="J65" s="77">
        <v>9864859734</v>
      </c>
      <c r="K65" s="18" t="s">
        <v>279</v>
      </c>
      <c r="L65" s="74" t="s">
        <v>280</v>
      </c>
      <c r="M65" s="74">
        <v>9435764631</v>
      </c>
      <c r="N65" s="74" t="s">
        <v>281</v>
      </c>
      <c r="O65" s="74">
        <v>9613832907</v>
      </c>
      <c r="P65" s="68">
        <v>43602</v>
      </c>
      <c r="Q65" s="64" t="s">
        <v>567</v>
      </c>
      <c r="R65" s="18">
        <v>17</v>
      </c>
      <c r="S65" s="18" t="s">
        <v>185</v>
      </c>
      <c r="T65" s="18"/>
    </row>
    <row r="66" spans="1:20" ht="30.75">
      <c r="A66" s="4">
        <v>62</v>
      </c>
      <c r="B66" s="17" t="s">
        <v>62</v>
      </c>
      <c r="C66" s="76" t="s">
        <v>245</v>
      </c>
      <c r="D66" s="18" t="s">
        <v>23</v>
      </c>
      <c r="E66" s="76">
        <v>18240207210</v>
      </c>
      <c r="F66" s="18" t="s">
        <v>78</v>
      </c>
      <c r="G66" s="77">
        <v>286</v>
      </c>
      <c r="H66" s="77">
        <v>23</v>
      </c>
      <c r="I66" s="55">
        <f t="shared" si="0"/>
        <v>309</v>
      </c>
      <c r="J66" s="77">
        <v>9864859734</v>
      </c>
      <c r="K66" s="18" t="s">
        <v>279</v>
      </c>
      <c r="L66" s="74" t="s">
        <v>280</v>
      </c>
      <c r="M66" s="74">
        <v>9435764631</v>
      </c>
      <c r="N66" s="74" t="s">
        <v>281</v>
      </c>
      <c r="O66" s="74">
        <v>9613832907</v>
      </c>
      <c r="P66" s="68">
        <v>43605</v>
      </c>
      <c r="Q66" s="64" t="s">
        <v>563</v>
      </c>
      <c r="R66" s="18">
        <v>18</v>
      </c>
      <c r="S66" s="18" t="s">
        <v>185</v>
      </c>
      <c r="T66" s="18"/>
    </row>
    <row r="67" spans="1:20">
      <c r="A67" s="4">
        <v>63</v>
      </c>
      <c r="B67" s="17" t="s">
        <v>62</v>
      </c>
      <c r="C67" s="76" t="s">
        <v>246</v>
      </c>
      <c r="D67" s="18" t="s">
        <v>23</v>
      </c>
      <c r="E67" s="76">
        <v>18240207207</v>
      </c>
      <c r="F67" s="18" t="s">
        <v>78</v>
      </c>
      <c r="G67" s="77">
        <v>45</v>
      </c>
      <c r="H67" s="77">
        <v>42</v>
      </c>
      <c r="I67" s="55">
        <f t="shared" si="0"/>
        <v>87</v>
      </c>
      <c r="J67" s="77">
        <v>9577936127</v>
      </c>
      <c r="K67" s="18" t="s">
        <v>279</v>
      </c>
      <c r="L67" s="74" t="s">
        <v>280</v>
      </c>
      <c r="M67" s="74">
        <v>9435764631</v>
      </c>
      <c r="N67" s="74" t="s">
        <v>281</v>
      </c>
      <c r="O67" s="74">
        <v>9613832907</v>
      </c>
      <c r="P67" s="68">
        <v>43605</v>
      </c>
      <c r="Q67" s="64" t="s">
        <v>563</v>
      </c>
      <c r="R67" s="18">
        <v>19</v>
      </c>
      <c r="S67" s="18" t="s">
        <v>185</v>
      </c>
      <c r="T67" s="18"/>
    </row>
    <row r="68" spans="1:20">
      <c r="A68" s="4">
        <v>64</v>
      </c>
      <c r="B68" s="17" t="s">
        <v>63</v>
      </c>
      <c r="C68" s="80" t="s">
        <v>247</v>
      </c>
      <c r="D68" s="18" t="s">
        <v>25</v>
      </c>
      <c r="E68" s="74">
        <v>98</v>
      </c>
      <c r="F68" s="18"/>
      <c r="G68" s="74">
        <v>38</v>
      </c>
      <c r="H68" s="74">
        <v>36</v>
      </c>
      <c r="I68" s="55">
        <f t="shared" si="0"/>
        <v>74</v>
      </c>
      <c r="J68" s="79">
        <v>8473931129</v>
      </c>
      <c r="K68" s="18" t="s">
        <v>283</v>
      </c>
      <c r="L68" s="74" t="s">
        <v>280</v>
      </c>
      <c r="M68" s="74">
        <v>9435764631</v>
      </c>
      <c r="N68" s="74" t="s">
        <v>284</v>
      </c>
      <c r="O68" s="74">
        <v>9678388863</v>
      </c>
      <c r="P68" s="68">
        <v>43605</v>
      </c>
      <c r="Q68" s="64" t="s">
        <v>563</v>
      </c>
      <c r="R68" s="18">
        <v>15</v>
      </c>
      <c r="S68" s="18" t="s">
        <v>185</v>
      </c>
      <c r="T68" s="18"/>
    </row>
    <row r="69" spans="1:20">
      <c r="A69" s="4">
        <v>65</v>
      </c>
      <c r="B69" s="17" t="s">
        <v>63</v>
      </c>
      <c r="C69" s="80" t="s">
        <v>248</v>
      </c>
      <c r="D69" s="18" t="s">
        <v>25</v>
      </c>
      <c r="E69" s="74">
        <v>210</v>
      </c>
      <c r="F69" s="18"/>
      <c r="G69" s="74">
        <v>32</v>
      </c>
      <c r="H69" s="74">
        <v>27</v>
      </c>
      <c r="I69" s="55">
        <f t="shared" si="0"/>
        <v>59</v>
      </c>
      <c r="J69" s="79">
        <v>8486710567</v>
      </c>
      <c r="K69" s="18" t="s">
        <v>283</v>
      </c>
      <c r="L69" s="74" t="s">
        <v>280</v>
      </c>
      <c r="M69" s="74">
        <v>9435764631</v>
      </c>
      <c r="N69" s="74" t="s">
        <v>284</v>
      </c>
      <c r="O69" s="74">
        <v>9678388863</v>
      </c>
      <c r="P69" s="68">
        <v>43605</v>
      </c>
      <c r="Q69" s="64" t="s">
        <v>563</v>
      </c>
      <c r="R69" s="18">
        <v>14</v>
      </c>
      <c r="S69" s="18" t="s">
        <v>185</v>
      </c>
      <c r="T69" s="18"/>
    </row>
    <row r="70" spans="1:20">
      <c r="A70" s="4">
        <v>66</v>
      </c>
      <c r="B70" s="17" t="s">
        <v>63</v>
      </c>
      <c r="C70" s="80" t="s">
        <v>249</v>
      </c>
      <c r="D70" s="18" t="s">
        <v>25</v>
      </c>
      <c r="E70" s="74">
        <v>47</v>
      </c>
      <c r="F70" s="18"/>
      <c r="G70" s="74">
        <v>35</v>
      </c>
      <c r="H70" s="74">
        <v>30</v>
      </c>
      <c r="I70" s="55">
        <f t="shared" ref="I70:I133" si="1">SUM(G70:H70)</f>
        <v>65</v>
      </c>
      <c r="J70" s="79">
        <v>9859613031</v>
      </c>
      <c r="K70" s="18" t="s">
        <v>283</v>
      </c>
      <c r="L70" s="74" t="s">
        <v>280</v>
      </c>
      <c r="M70" s="74">
        <v>9435764631</v>
      </c>
      <c r="N70" s="74" t="s">
        <v>284</v>
      </c>
      <c r="O70" s="74">
        <v>9678388863</v>
      </c>
      <c r="P70" s="68">
        <v>43606</v>
      </c>
      <c r="Q70" s="64" t="s">
        <v>564</v>
      </c>
      <c r="R70" s="18">
        <v>16</v>
      </c>
      <c r="S70" s="18" t="s">
        <v>185</v>
      </c>
      <c r="T70" s="18"/>
    </row>
    <row r="71" spans="1:20">
      <c r="A71" s="4">
        <v>67</v>
      </c>
      <c r="B71" s="17" t="s">
        <v>63</v>
      </c>
      <c r="C71" s="80" t="s">
        <v>250</v>
      </c>
      <c r="D71" s="18" t="s">
        <v>25</v>
      </c>
      <c r="E71" s="74">
        <v>145</v>
      </c>
      <c r="F71" s="18"/>
      <c r="G71" s="74">
        <v>22</v>
      </c>
      <c r="H71" s="74">
        <v>30</v>
      </c>
      <c r="I71" s="55">
        <f t="shared" si="1"/>
        <v>52</v>
      </c>
      <c r="J71" s="79">
        <v>8876665184</v>
      </c>
      <c r="K71" s="18" t="s">
        <v>283</v>
      </c>
      <c r="L71" s="74" t="s">
        <v>280</v>
      </c>
      <c r="M71" s="74">
        <v>9435764631</v>
      </c>
      <c r="N71" s="74" t="s">
        <v>284</v>
      </c>
      <c r="O71" s="74">
        <v>9678388863</v>
      </c>
      <c r="P71" s="68">
        <v>43606</v>
      </c>
      <c r="Q71" s="64" t="s">
        <v>564</v>
      </c>
      <c r="R71" s="18">
        <v>14</v>
      </c>
      <c r="S71" s="18" t="s">
        <v>185</v>
      </c>
      <c r="T71" s="18"/>
    </row>
    <row r="72" spans="1:20">
      <c r="A72" s="4">
        <v>68</v>
      </c>
      <c r="B72" s="17" t="s">
        <v>62</v>
      </c>
      <c r="C72" s="76" t="s">
        <v>251</v>
      </c>
      <c r="D72" s="18" t="s">
        <v>23</v>
      </c>
      <c r="E72" s="76">
        <v>18240205701</v>
      </c>
      <c r="F72" s="18" t="s">
        <v>77</v>
      </c>
      <c r="G72" s="77">
        <v>13</v>
      </c>
      <c r="H72" s="77">
        <v>18</v>
      </c>
      <c r="I72" s="55">
        <f t="shared" si="1"/>
        <v>31</v>
      </c>
      <c r="J72" s="77">
        <v>7399227059</v>
      </c>
      <c r="K72" s="18" t="s">
        <v>279</v>
      </c>
      <c r="L72" s="74" t="s">
        <v>280</v>
      </c>
      <c r="M72" s="74">
        <v>9435764631</v>
      </c>
      <c r="N72" s="74" t="s">
        <v>281</v>
      </c>
      <c r="O72" s="74">
        <v>9613832907</v>
      </c>
      <c r="P72" s="68">
        <v>43606</v>
      </c>
      <c r="Q72" s="64" t="s">
        <v>564</v>
      </c>
      <c r="R72" s="18">
        <v>17</v>
      </c>
      <c r="S72" s="18" t="s">
        <v>185</v>
      </c>
      <c r="T72" s="18"/>
    </row>
    <row r="73" spans="1:20">
      <c r="A73" s="4">
        <v>69</v>
      </c>
      <c r="B73" s="17" t="s">
        <v>62</v>
      </c>
      <c r="C73" s="76" t="s">
        <v>252</v>
      </c>
      <c r="D73" s="18" t="s">
        <v>23</v>
      </c>
      <c r="E73" s="76">
        <v>18240206001</v>
      </c>
      <c r="F73" s="18" t="s">
        <v>104</v>
      </c>
      <c r="G73" s="77">
        <v>41</v>
      </c>
      <c r="H73" s="77">
        <v>24</v>
      </c>
      <c r="I73" s="55">
        <f t="shared" si="1"/>
        <v>65</v>
      </c>
      <c r="J73" s="77">
        <v>9435876665</v>
      </c>
      <c r="K73" s="18" t="s">
        <v>279</v>
      </c>
      <c r="L73" s="74" t="s">
        <v>280</v>
      </c>
      <c r="M73" s="74">
        <v>9435764631</v>
      </c>
      <c r="N73" s="74" t="s">
        <v>281</v>
      </c>
      <c r="O73" s="74">
        <v>9613832907</v>
      </c>
      <c r="P73" s="68">
        <v>43606</v>
      </c>
      <c r="Q73" s="64" t="s">
        <v>564</v>
      </c>
      <c r="R73" s="18">
        <v>16</v>
      </c>
      <c r="S73" s="18" t="s">
        <v>185</v>
      </c>
      <c r="T73" s="18"/>
    </row>
    <row r="74" spans="1:20" ht="30.75">
      <c r="A74" s="4">
        <v>70</v>
      </c>
      <c r="B74" s="17" t="s">
        <v>62</v>
      </c>
      <c r="C74" s="76" t="s">
        <v>253</v>
      </c>
      <c r="D74" s="18" t="s">
        <v>23</v>
      </c>
      <c r="E74" s="76">
        <v>18240207211</v>
      </c>
      <c r="F74" s="18" t="s">
        <v>79</v>
      </c>
      <c r="G74" s="77">
        <v>241</v>
      </c>
      <c r="H74" s="77">
        <v>199</v>
      </c>
      <c r="I74" s="55">
        <f t="shared" si="1"/>
        <v>440</v>
      </c>
      <c r="J74" s="77">
        <v>9678274464</v>
      </c>
      <c r="K74" s="18" t="s">
        <v>279</v>
      </c>
      <c r="L74" s="74" t="s">
        <v>280</v>
      </c>
      <c r="M74" s="74">
        <v>9435764631</v>
      </c>
      <c r="N74" s="74" t="s">
        <v>281</v>
      </c>
      <c r="O74" s="74">
        <v>9613832907</v>
      </c>
      <c r="P74" s="68">
        <v>43607</v>
      </c>
      <c r="Q74" s="64" t="s">
        <v>565</v>
      </c>
      <c r="R74" s="18">
        <v>15</v>
      </c>
      <c r="S74" s="18" t="s">
        <v>185</v>
      </c>
      <c r="T74" s="18"/>
    </row>
    <row r="75" spans="1:20">
      <c r="A75" s="4">
        <v>71</v>
      </c>
      <c r="B75" s="17" t="s">
        <v>63</v>
      </c>
      <c r="C75" s="80" t="s">
        <v>254</v>
      </c>
      <c r="D75" s="18" t="s">
        <v>25</v>
      </c>
      <c r="E75" s="74">
        <v>144</v>
      </c>
      <c r="F75" s="18"/>
      <c r="G75" s="74">
        <v>29</v>
      </c>
      <c r="H75" s="74">
        <v>18</v>
      </c>
      <c r="I75" s="55">
        <f t="shared" si="1"/>
        <v>47</v>
      </c>
      <c r="J75" s="79">
        <v>8753852163</v>
      </c>
      <c r="K75" s="18" t="s">
        <v>283</v>
      </c>
      <c r="L75" s="74" t="s">
        <v>280</v>
      </c>
      <c r="M75" s="74">
        <v>9435764631</v>
      </c>
      <c r="N75" s="74" t="s">
        <v>284</v>
      </c>
      <c r="O75" s="74">
        <v>9678388863</v>
      </c>
      <c r="P75" s="68">
        <v>43607</v>
      </c>
      <c r="Q75" s="64" t="s">
        <v>565</v>
      </c>
      <c r="R75" s="18">
        <v>16</v>
      </c>
      <c r="S75" s="18" t="s">
        <v>185</v>
      </c>
      <c r="T75" s="18"/>
    </row>
    <row r="76" spans="1:20">
      <c r="A76" s="4">
        <v>72</v>
      </c>
      <c r="B76" s="17" t="s">
        <v>63</v>
      </c>
      <c r="C76" s="80" t="s">
        <v>255</v>
      </c>
      <c r="D76" s="18" t="s">
        <v>25</v>
      </c>
      <c r="E76" s="74">
        <v>143</v>
      </c>
      <c r="F76" s="18"/>
      <c r="G76" s="74">
        <v>24</v>
      </c>
      <c r="H76" s="74">
        <v>24</v>
      </c>
      <c r="I76" s="55">
        <f t="shared" si="1"/>
        <v>48</v>
      </c>
      <c r="J76" s="79">
        <v>8751788620</v>
      </c>
      <c r="K76" s="18" t="s">
        <v>283</v>
      </c>
      <c r="L76" s="74" t="s">
        <v>280</v>
      </c>
      <c r="M76" s="74">
        <v>9435764631</v>
      </c>
      <c r="N76" s="74" t="s">
        <v>284</v>
      </c>
      <c r="O76" s="74">
        <v>9678388863</v>
      </c>
      <c r="P76" s="68">
        <v>43607</v>
      </c>
      <c r="Q76" s="64" t="s">
        <v>565</v>
      </c>
      <c r="R76" s="18">
        <v>15</v>
      </c>
      <c r="S76" s="18" t="s">
        <v>185</v>
      </c>
      <c r="T76" s="18"/>
    </row>
    <row r="77" spans="1:20">
      <c r="A77" s="4">
        <v>73</v>
      </c>
      <c r="B77" s="17" t="s">
        <v>63</v>
      </c>
      <c r="C77" s="80" t="s">
        <v>256</v>
      </c>
      <c r="D77" s="18" t="s">
        <v>25</v>
      </c>
      <c r="E77" s="74">
        <v>290</v>
      </c>
      <c r="F77" s="18"/>
      <c r="G77" s="74">
        <v>31</v>
      </c>
      <c r="H77" s="74">
        <v>36</v>
      </c>
      <c r="I77" s="55">
        <f t="shared" si="1"/>
        <v>67</v>
      </c>
      <c r="J77" s="79">
        <v>9678578909</v>
      </c>
      <c r="K77" s="18" t="s">
        <v>283</v>
      </c>
      <c r="L77" s="74" t="s">
        <v>280</v>
      </c>
      <c r="M77" s="74">
        <v>9435764631</v>
      </c>
      <c r="N77" s="74" t="s">
        <v>284</v>
      </c>
      <c r="O77" s="74">
        <v>9678388863</v>
      </c>
      <c r="P77" s="68">
        <v>43607</v>
      </c>
      <c r="Q77" s="64" t="s">
        <v>565</v>
      </c>
      <c r="R77" s="18">
        <v>17</v>
      </c>
      <c r="S77" s="18" t="s">
        <v>185</v>
      </c>
      <c r="T77" s="18"/>
    </row>
    <row r="78" spans="1:20" ht="30.75">
      <c r="A78" s="4">
        <v>74</v>
      </c>
      <c r="B78" s="17" t="s">
        <v>62</v>
      </c>
      <c r="C78" s="76" t="s">
        <v>253</v>
      </c>
      <c r="D78" s="18" t="s">
        <v>23</v>
      </c>
      <c r="E78" s="76">
        <v>18240207211</v>
      </c>
      <c r="F78" s="18" t="s">
        <v>79</v>
      </c>
      <c r="G78" s="77">
        <v>241</v>
      </c>
      <c r="H78" s="77">
        <v>199</v>
      </c>
      <c r="I78" s="55">
        <f t="shared" si="1"/>
        <v>440</v>
      </c>
      <c r="J78" s="77">
        <v>9678274464</v>
      </c>
      <c r="K78" s="18" t="s">
        <v>279</v>
      </c>
      <c r="L78" s="74" t="s">
        <v>280</v>
      </c>
      <c r="M78" s="74">
        <v>9435764631</v>
      </c>
      <c r="N78" s="74" t="s">
        <v>281</v>
      </c>
      <c r="O78" s="74">
        <v>9613832907</v>
      </c>
      <c r="P78" s="68">
        <v>43608</v>
      </c>
      <c r="Q78" s="64" t="s">
        <v>566</v>
      </c>
      <c r="R78" s="18">
        <v>15</v>
      </c>
      <c r="S78" s="18" t="s">
        <v>185</v>
      </c>
      <c r="T78" s="18"/>
    </row>
    <row r="79" spans="1:20">
      <c r="A79" s="4">
        <v>75</v>
      </c>
      <c r="B79" s="17" t="s">
        <v>63</v>
      </c>
      <c r="C79" s="80" t="s">
        <v>257</v>
      </c>
      <c r="D79" s="18" t="s">
        <v>25</v>
      </c>
      <c r="E79" s="74">
        <v>172</v>
      </c>
      <c r="F79" s="18"/>
      <c r="G79" s="74">
        <v>31</v>
      </c>
      <c r="H79" s="74">
        <v>21</v>
      </c>
      <c r="I79" s="55">
        <f t="shared" si="1"/>
        <v>52</v>
      </c>
      <c r="J79" s="79">
        <v>9957632978</v>
      </c>
      <c r="K79" s="18" t="s">
        <v>97</v>
      </c>
      <c r="L79" s="74" t="s">
        <v>98</v>
      </c>
      <c r="M79" s="74">
        <v>9508606378</v>
      </c>
      <c r="N79" s="74" t="s">
        <v>99</v>
      </c>
      <c r="O79" s="74">
        <v>801152905</v>
      </c>
      <c r="P79" s="68">
        <v>43608</v>
      </c>
      <c r="Q79" s="64" t="s">
        <v>566</v>
      </c>
      <c r="R79" s="18">
        <v>13</v>
      </c>
      <c r="S79" s="18" t="s">
        <v>185</v>
      </c>
      <c r="T79" s="18"/>
    </row>
    <row r="80" spans="1:20">
      <c r="A80" s="4">
        <v>76</v>
      </c>
      <c r="B80" s="17" t="s">
        <v>63</v>
      </c>
      <c r="C80" s="80" t="s">
        <v>257</v>
      </c>
      <c r="D80" s="18" t="s">
        <v>25</v>
      </c>
      <c r="E80" s="74">
        <v>74</v>
      </c>
      <c r="F80" s="18"/>
      <c r="G80" s="74">
        <v>45</v>
      </c>
      <c r="H80" s="74">
        <v>43</v>
      </c>
      <c r="I80" s="55">
        <f t="shared" si="1"/>
        <v>88</v>
      </c>
      <c r="J80" s="79">
        <v>8011717731</v>
      </c>
      <c r="K80" s="18" t="s">
        <v>97</v>
      </c>
      <c r="L80" s="74" t="s">
        <v>98</v>
      </c>
      <c r="M80" s="74">
        <v>9508606378</v>
      </c>
      <c r="N80" s="74" t="s">
        <v>99</v>
      </c>
      <c r="O80" s="74">
        <v>801152905</v>
      </c>
      <c r="P80" s="68">
        <v>43608</v>
      </c>
      <c r="Q80" s="64" t="s">
        <v>566</v>
      </c>
      <c r="R80" s="18">
        <v>14</v>
      </c>
      <c r="S80" s="18" t="s">
        <v>185</v>
      </c>
      <c r="T80" s="18"/>
    </row>
    <row r="81" spans="1:20">
      <c r="A81" s="4">
        <v>77</v>
      </c>
      <c r="B81" s="17" t="s">
        <v>63</v>
      </c>
      <c r="C81" s="80" t="s">
        <v>258</v>
      </c>
      <c r="D81" s="18" t="s">
        <v>25</v>
      </c>
      <c r="E81" s="74">
        <v>73</v>
      </c>
      <c r="F81" s="18"/>
      <c r="G81" s="74">
        <v>40</v>
      </c>
      <c r="H81" s="74">
        <v>27</v>
      </c>
      <c r="I81" s="55">
        <f t="shared" si="1"/>
        <v>67</v>
      </c>
      <c r="J81" s="79">
        <v>8822452523</v>
      </c>
      <c r="K81" s="18" t="s">
        <v>97</v>
      </c>
      <c r="L81" s="74" t="s">
        <v>98</v>
      </c>
      <c r="M81" s="74">
        <v>9508606378</v>
      </c>
      <c r="N81" s="74" t="s">
        <v>99</v>
      </c>
      <c r="O81" s="74">
        <v>801152905</v>
      </c>
      <c r="P81" s="68">
        <v>43609</v>
      </c>
      <c r="Q81" s="64" t="s">
        <v>567</v>
      </c>
      <c r="R81" s="18">
        <v>15</v>
      </c>
      <c r="S81" s="18" t="s">
        <v>185</v>
      </c>
      <c r="T81" s="18"/>
    </row>
    <row r="82" spans="1:20">
      <c r="A82" s="4">
        <v>78</v>
      </c>
      <c r="B82" s="17" t="s">
        <v>63</v>
      </c>
      <c r="C82" s="80" t="s">
        <v>258</v>
      </c>
      <c r="D82" s="18" t="s">
        <v>25</v>
      </c>
      <c r="E82" s="74">
        <v>203</v>
      </c>
      <c r="F82" s="18"/>
      <c r="G82" s="74">
        <v>17</v>
      </c>
      <c r="H82" s="74">
        <v>20</v>
      </c>
      <c r="I82" s="55">
        <f t="shared" si="1"/>
        <v>37</v>
      </c>
      <c r="J82" s="79">
        <v>8011735060</v>
      </c>
      <c r="K82" s="18" t="s">
        <v>97</v>
      </c>
      <c r="L82" s="74" t="s">
        <v>98</v>
      </c>
      <c r="M82" s="74">
        <v>9508606378</v>
      </c>
      <c r="N82" s="74" t="s">
        <v>99</v>
      </c>
      <c r="O82" s="74">
        <v>801152905</v>
      </c>
      <c r="P82" s="68">
        <v>43609</v>
      </c>
      <c r="Q82" s="64" t="s">
        <v>567</v>
      </c>
      <c r="R82" s="18">
        <v>13</v>
      </c>
      <c r="S82" s="18" t="s">
        <v>185</v>
      </c>
      <c r="T82" s="18"/>
    </row>
    <row r="83" spans="1:20">
      <c r="A83" s="4">
        <v>79</v>
      </c>
      <c r="B83" s="17" t="s">
        <v>62</v>
      </c>
      <c r="C83" s="76" t="s">
        <v>259</v>
      </c>
      <c r="D83" s="18" t="s">
        <v>23</v>
      </c>
      <c r="E83" s="76">
        <v>18240205001</v>
      </c>
      <c r="F83" s="18" t="s">
        <v>77</v>
      </c>
      <c r="G83" s="77">
        <v>7</v>
      </c>
      <c r="H83" s="77">
        <v>10</v>
      </c>
      <c r="I83" s="55">
        <f t="shared" si="1"/>
        <v>17</v>
      </c>
      <c r="J83" s="77">
        <v>9435758011</v>
      </c>
      <c r="K83" s="18" t="s">
        <v>279</v>
      </c>
      <c r="L83" s="74" t="s">
        <v>280</v>
      </c>
      <c r="M83" s="74">
        <v>9435764631</v>
      </c>
      <c r="N83" s="74" t="s">
        <v>281</v>
      </c>
      <c r="O83" s="74">
        <v>9613832907</v>
      </c>
      <c r="P83" s="68">
        <v>43609</v>
      </c>
      <c r="Q83" s="64" t="s">
        <v>567</v>
      </c>
      <c r="R83" s="18">
        <v>14</v>
      </c>
      <c r="S83" s="18" t="s">
        <v>185</v>
      </c>
      <c r="T83" s="18"/>
    </row>
    <row r="84" spans="1:20">
      <c r="A84" s="4">
        <v>80</v>
      </c>
      <c r="B84" s="17" t="s">
        <v>62</v>
      </c>
      <c r="C84" s="76" t="s">
        <v>260</v>
      </c>
      <c r="D84" s="18" t="s">
        <v>23</v>
      </c>
      <c r="E84" s="76">
        <v>18240205002</v>
      </c>
      <c r="F84" s="18" t="s">
        <v>77</v>
      </c>
      <c r="G84" s="77">
        <v>20</v>
      </c>
      <c r="H84" s="77">
        <v>29</v>
      </c>
      <c r="I84" s="55">
        <f t="shared" si="1"/>
        <v>49</v>
      </c>
      <c r="J84" s="77">
        <v>9707796914</v>
      </c>
      <c r="K84" s="18" t="s">
        <v>279</v>
      </c>
      <c r="L84" s="74" t="s">
        <v>280</v>
      </c>
      <c r="M84" s="74">
        <v>9435764631</v>
      </c>
      <c r="N84" s="74" t="s">
        <v>281</v>
      </c>
      <c r="O84" s="74">
        <v>9613832907</v>
      </c>
      <c r="P84" s="68">
        <v>43609</v>
      </c>
      <c r="Q84" s="64" t="s">
        <v>567</v>
      </c>
      <c r="R84" s="18">
        <v>15</v>
      </c>
      <c r="S84" s="18" t="s">
        <v>185</v>
      </c>
      <c r="T84" s="18"/>
    </row>
    <row r="85" spans="1:20" ht="30.75">
      <c r="A85" s="4">
        <v>81</v>
      </c>
      <c r="B85" s="17" t="s">
        <v>62</v>
      </c>
      <c r="C85" s="76" t="s">
        <v>261</v>
      </c>
      <c r="D85" s="18" t="s">
        <v>23</v>
      </c>
      <c r="E85" s="76">
        <v>18240210901</v>
      </c>
      <c r="F85" s="18" t="s">
        <v>77</v>
      </c>
      <c r="G85" s="77">
        <v>17</v>
      </c>
      <c r="H85" s="77">
        <v>27</v>
      </c>
      <c r="I85" s="55">
        <f t="shared" si="1"/>
        <v>44</v>
      </c>
      <c r="J85" s="77">
        <v>7399611844</v>
      </c>
      <c r="K85" s="18" t="s">
        <v>92</v>
      </c>
      <c r="L85" s="74" t="s">
        <v>93</v>
      </c>
      <c r="M85" s="74">
        <v>8253987671</v>
      </c>
      <c r="N85" s="74" t="s">
        <v>94</v>
      </c>
      <c r="O85" s="74">
        <v>8473921852</v>
      </c>
      <c r="P85" s="68">
        <v>43610</v>
      </c>
      <c r="Q85" s="64" t="s">
        <v>568</v>
      </c>
      <c r="R85" s="18">
        <v>20</v>
      </c>
      <c r="S85" s="18" t="s">
        <v>185</v>
      </c>
      <c r="T85" s="18"/>
    </row>
    <row r="86" spans="1:20">
      <c r="A86" s="4">
        <v>82</v>
      </c>
      <c r="B86" s="17" t="s">
        <v>62</v>
      </c>
      <c r="C86" s="76" t="s">
        <v>262</v>
      </c>
      <c r="D86" s="18" t="s">
        <v>23</v>
      </c>
      <c r="E86" s="76">
        <v>18240210902</v>
      </c>
      <c r="F86" s="18" t="s">
        <v>77</v>
      </c>
      <c r="G86" s="77">
        <v>42</v>
      </c>
      <c r="H86" s="77">
        <v>46</v>
      </c>
      <c r="I86" s="55">
        <f t="shared" si="1"/>
        <v>88</v>
      </c>
      <c r="J86" s="77">
        <v>9859876451</v>
      </c>
      <c r="K86" s="18" t="s">
        <v>92</v>
      </c>
      <c r="L86" s="74" t="s">
        <v>93</v>
      </c>
      <c r="M86" s="74">
        <v>8253987671</v>
      </c>
      <c r="N86" s="74" t="s">
        <v>94</v>
      </c>
      <c r="O86" s="74">
        <v>8473921852</v>
      </c>
      <c r="P86" s="68">
        <v>43610</v>
      </c>
      <c r="Q86" s="64" t="s">
        <v>568</v>
      </c>
      <c r="R86" s="18">
        <v>22</v>
      </c>
      <c r="S86" s="18" t="s">
        <v>185</v>
      </c>
      <c r="T86" s="18"/>
    </row>
    <row r="87" spans="1:20">
      <c r="A87" s="4">
        <v>83</v>
      </c>
      <c r="B87" s="17" t="s">
        <v>63</v>
      </c>
      <c r="C87" s="80" t="s">
        <v>263</v>
      </c>
      <c r="D87" s="18" t="s">
        <v>25</v>
      </c>
      <c r="E87" s="74">
        <v>130</v>
      </c>
      <c r="F87" s="18"/>
      <c r="G87" s="74">
        <v>116</v>
      </c>
      <c r="H87" s="74">
        <v>110</v>
      </c>
      <c r="I87" s="55">
        <f t="shared" si="1"/>
        <v>226</v>
      </c>
      <c r="J87" s="79">
        <v>8473952124</v>
      </c>
      <c r="K87" s="18" t="s">
        <v>97</v>
      </c>
      <c r="L87" s="74" t="s">
        <v>98</v>
      </c>
      <c r="M87" s="74">
        <v>9508606378</v>
      </c>
      <c r="N87" s="74" t="s">
        <v>99</v>
      </c>
      <c r="O87" s="74">
        <v>801152905</v>
      </c>
      <c r="P87" s="68">
        <v>43610</v>
      </c>
      <c r="Q87" s="64" t="s">
        <v>568</v>
      </c>
      <c r="R87" s="18">
        <v>11</v>
      </c>
      <c r="S87" s="18" t="s">
        <v>185</v>
      </c>
      <c r="T87" s="18"/>
    </row>
    <row r="88" spans="1:20">
      <c r="A88" s="4">
        <v>84</v>
      </c>
      <c r="B88" s="17" t="s">
        <v>63</v>
      </c>
      <c r="C88" s="80" t="s">
        <v>263</v>
      </c>
      <c r="D88" s="18" t="s">
        <v>25</v>
      </c>
      <c r="E88" s="74">
        <v>276</v>
      </c>
      <c r="F88" s="18"/>
      <c r="G88" s="74">
        <v>25</v>
      </c>
      <c r="H88" s="74">
        <v>19</v>
      </c>
      <c r="I88" s="55">
        <f t="shared" si="1"/>
        <v>44</v>
      </c>
      <c r="J88" s="79">
        <v>8011471462</v>
      </c>
      <c r="K88" s="18" t="s">
        <v>97</v>
      </c>
      <c r="L88" s="74" t="s">
        <v>98</v>
      </c>
      <c r="M88" s="74">
        <v>9508606378</v>
      </c>
      <c r="N88" s="74" t="s">
        <v>99</v>
      </c>
      <c r="O88" s="74">
        <v>801152905</v>
      </c>
      <c r="P88" s="68">
        <v>43610</v>
      </c>
      <c r="Q88" s="64" t="s">
        <v>568</v>
      </c>
      <c r="R88" s="18">
        <v>12</v>
      </c>
      <c r="S88" s="18" t="s">
        <v>185</v>
      </c>
      <c r="T88" s="18"/>
    </row>
    <row r="89" spans="1:20">
      <c r="A89" s="4">
        <v>85</v>
      </c>
      <c r="B89" s="17" t="s">
        <v>63</v>
      </c>
      <c r="C89" s="80" t="s">
        <v>97</v>
      </c>
      <c r="D89" s="18" t="s">
        <v>25</v>
      </c>
      <c r="E89" s="74">
        <v>75</v>
      </c>
      <c r="F89" s="18"/>
      <c r="G89" s="74">
        <v>63</v>
      </c>
      <c r="H89" s="74">
        <v>176</v>
      </c>
      <c r="I89" s="55">
        <f t="shared" si="1"/>
        <v>239</v>
      </c>
      <c r="J89" s="79">
        <v>8822268001</v>
      </c>
      <c r="K89" s="18" t="s">
        <v>97</v>
      </c>
      <c r="L89" s="74" t="s">
        <v>98</v>
      </c>
      <c r="M89" s="74">
        <v>9508606378</v>
      </c>
      <c r="N89" s="74" t="s">
        <v>99</v>
      </c>
      <c r="O89" s="74">
        <v>801152905</v>
      </c>
      <c r="P89" s="68">
        <v>43612</v>
      </c>
      <c r="Q89" s="64" t="s">
        <v>563</v>
      </c>
      <c r="R89" s="18">
        <v>11</v>
      </c>
      <c r="S89" s="18" t="s">
        <v>185</v>
      </c>
      <c r="T89" s="18"/>
    </row>
    <row r="90" spans="1:20">
      <c r="A90" s="4">
        <v>86</v>
      </c>
      <c r="B90" s="17" t="s">
        <v>62</v>
      </c>
      <c r="C90" s="76" t="s">
        <v>264</v>
      </c>
      <c r="D90" s="18" t="s">
        <v>23</v>
      </c>
      <c r="E90" s="76">
        <v>18240210906</v>
      </c>
      <c r="F90" s="18" t="s">
        <v>77</v>
      </c>
      <c r="G90" s="77">
        <v>20</v>
      </c>
      <c r="H90" s="77">
        <v>22</v>
      </c>
      <c r="I90" s="55">
        <f t="shared" si="1"/>
        <v>42</v>
      </c>
      <c r="J90" s="77">
        <v>9859981445</v>
      </c>
      <c r="K90" s="18" t="s">
        <v>92</v>
      </c>
      <c r="L90" s="74" t="s">
        <v>93</v>
      </c>
      <c r="M90" s="74">
        <v>8253987671</v>
      </c>
      <c r="N90" s="74" t="s">
        <v>94</v>
      </c>
      <c r="O90" s="74">
        <v>8473921852</v>
      </c>
      <c r="P90" s="68">
        <v>43612</v>
      </c>
      <c r="Q90" s="64" t="s">
        <v>563</v>
      </c>
      <c r="R90" s="18">
        <v>21</v>
      </c>
      <c r="S90" s="18" t="s">
        <v>185</v>
      </c>
      <c r="T90" s="18"/>
    </row>
    <row r="91" spans="1:20">
      <c r="A91" s="4">
        <v>87</v>
      </c>
      <c r="B91" s="17" t="s">
        <v>62</v>
      </c>
      <c r="C91" s="76" t="s">
        <v>265</v>
      </c>
      <c r="D91" s="18" t="s">
        <v>23</v>
      </c>
      <c r="E91" s="76">
        <v>18240210907</v>
      </c>
      <c r="F91" s="18" t="s">
        <v>77</v>
      </c>
      <c r="G91" s="77">
        <v>20</v>
      </c>
      <c r="H91" s="77">
        <v>24</v>
      </c>
      <c r="I91" s="55">
        <f t="shared" si="1"/>
        <v>44</v>
      </c>
      <c r="J91" s="77">
        <v>8471927003</v>
      </c>
      <c r="K91" s="18" t="s">
        <v>92</v>
      </c>
      <c r="L91" s="74" t="s">
        <v>93</v>
      </c>
      <c r="M91" s="74">
        <v>8253987671</v>
      </c>
      <c r="N91" s="74" t="s">
        <v>94</v>
      </c>
      <c r="O91" s="74">
        <v>8473921852</v>
      </c>
      <c r="P91" s="68">
        <v>43612</v>
      </c>
      <c r="Q91" s="64" t="s">
        <v>563</v>
      </c>
      <c r="R91" s="18">
        <v>22</v>
      </c>
      <c r="S91" s="18" t="s">
        <v>185</v>
      </c>
      <c r="T91" s="18"/>
    </row>
    <row r="92" spans="1:20">
      <c r="A92" s="4">
        <v>88</v>
      </c>
      <c r="B92" s="17" t="s">
        <v>62</v>
      </c>
      <c r="C92" s="76" t="s">
        <v>266</v>
      </c>
      <c r="D92" s="18" t="s">
        <v>23</v>
      </c>
      <c r="E92" s="76">
        <v>18240210904</v>
      </c>
      <c r="F92" s="18" t="s">
        <v>77</v>
      </c>
      <c r="G92" s="77">
        <v>7</v>
      </c>
      <c r="H92" s="77">
        <v>18</v>
      </c>
      <c r="I92" s="55">
        <f t="shared" si="1"/>
        <v>25</v>
      </c>
      <c r="J92" s="77">
        <v>9678880265</v>
      </c>
      <c r="K92" s="18" t="s">
        <v>92</v>
      </c>
      <c r="L92" s="74" t="s">
        <v>93</v>
      </c>
      <c r="M92" s="74">
        <v>8253987671</v>
      </c>
      <c r="N92" s="74" t="s">
        <v>94</v>
      </c>
      <c r="O92" s="74">
        <v>8473921852</v>
      </c>
      <c r="P92" s="68">
        <v>43612</v>
      </c>
      <c r="Q92" s="64" t="s">
        <v>563</v>
      </c>
      <c r="R92" s="18">
        <v>20</v>
      </c>
      <c r="S92" s="18" t="s">
        <v>185</v>
      </c>
      <c r="T92" s="18"/>
    </row>
    <row r="93" spans="1:20">
      <c r="A93" s="4">
        <v>89</v>
      </c>
      <c r="B93" s="17" t="s">
        <v>63</v>
      </c>
      <c r="C93" s="80" t="s">
        <v>97</v>
      </c>
      <c r="D93" s="18" t="s">
        <v>25</v>
      </c>
      <c r="E93" s="74">
        <v>75</v>
      </c>
      <c r="F93" s="18"/>
      <c r="G93" s="74">
        <v>63</v>
      </c>
      <c r="H93" s="74">
        <v>176</v>
      </c>
      <c r="I93" s="55">
        <f t="shared" si="1"/>
        <v>239</v>
      </c>
      <c r="J93" s="79">
        <v>8822268001</v>
      </c>
      <c r="K93" s="18" t="s">
        <v>97</v>
      </c>
      <c r="L93" s="74" t="s">
        <v>98</v>
      </c>
      <c r="M93" s="74">
        <v>9508606378</v>
      </c>
      <c r="N93" s="74" t="s">
        <v>99</v>
      </c>
      <c r="O93" s="74">
        <v>801152905</v>
      </c>
      <c r="P93" s="68">
        <v>43613</v>
      </c>
      <c r="Q93" s="64" t="s">
        <v>564</v>
      </c>
      <c r="R93" s="18">
        <v>11</v>
      </c>
      <c r="S93" s="18" t="s">
        <v>185</v>
      </c>
      <c r="T93" s="18"/>
    </row>
    <row r="94" spans="1:20">
      <c r="A94" s="4">
        <v>90</v>
      </c>
      <c r="B94" s="17" t="s">
        <v>63</v>
      </c>
      <c r="C94" s="80" t="s">
        <v>267</v>
      </c>
      <c r="D94" s="18" t="s">
        <v>25</v>
      </c>
      <c r="E94" s="74">
        <v>315</v>
      </c>
      <c r="F94" s="18"/>
      <c r="G94" s="74">
        <v>27</v>
      </c>
      <c r="H94" s="74">
        <v>28</v>
      </c>
      <c r="I94" s="55">
        <f t="shared" si="1"/>
        <v>55</v>
      </c>
      <c r="J94" s="79">
        <v>7896587729</v>
      </c>
      <c r="K94" s="18" t="s">
        <v>97</v>
      </c>
      <c r="L94" s="74" t="s">
        <v>98</v>
      </c>
      <c r="M94" s="74">
        <v>9508606378</v>
      </c>
      <c r="N94" s="74" t="s">
        <v>99</v>
      </c>
      <c r="O94" s="74">
        <v>801152905</v>
      </c>
      <c r="P94" s="68">
        <v>43613</v>
      </c>
      <c r="Q94" s="64" t="s">
        <v>564</v>
      </c>
      <c r="R94" s="18">
        <v>12</v>
      </c>
      <c r="S94" s="18" t="s">
        <v>185</v>
      </c>
      <c r="T94" s="18"/>
    </row>
    <row r="95" spans="1:20">
      <c r="A95" s="4">
        <v>91</v>
      </c>
      <c r="B95" s="17" t="s">
        <v>62</v>
      </c>
      <c r="C95" s="76" t="s">
        <v>268</v>
      </c>
      <c r="D95" s="18" t="s">
        <v>23</v>
      </c>
      <c r="E95" s="76">
        <v>18240210903</v>
      </c>
      <c r="F95" s="18" t="s">
        <v>77</v>
      </c>
      <c r="G95" s="77">
        <v>32</v>
      </c>
      <c r="H95" s="77">
        <v>44</v>
      </c>
      <c r="I95" s="55">
        <f t="shared" si="1"/>
        <v>76</v>
      </c>
      <c r="J95" s="77">
        <v>7896922405</v>
      </c>
      <c r="K95" s="18" t="s">
        <v>92</v>
      </c>
      <c r="L95" s="74" t="s">
        <v>93</v>
      </c>
      <c r="M95" s="74">
        <v>8253987671</v>
      </c>
      <c r="N95" s="74" t="s">
        <v>94</v>
      </c>
      <c r="O95" s="74">
        <v>8473921852</v>
      </c>
      <c r="P95" s="68">
        <v>43613</v>
      </c>
      <c r="Q95" s="64" t="s">
        <v>564</v>
      </c>
      <c r="R95" s="18">
        <v>22</v>
      </c>
      <c r="S95" s="18" t="s">
        <v>185</v>
      </c>
      <c r="T95" s="18"/>
    </row>
    <row r="96" spans="1:20">
      <c r="A96" s="4">
        <v>92</v>
      </c>
      <c r="B96" s="17" t="s">
        <v>62</v>
      </c>
      <c r="C96" s="76" t="s">
        <v>269</v>
      </c>
      <c r="D96" s="18" t="s">
        <v>23</v>
      </c>
      <c r="E96" s="76">
        <v>18240210905</v>
      </c>
      <c r="F96" s="18" t="s">
        <v>77</v>
      </c>
      <c r="G96" s="77">
        <v>32</v>
      </c>
      <c r="H96" s="77">
        <v>32</v>
      </c>
      <c r="I96" s="55">
        <f t="shared" si="1"/>
        <v>64</v>
      </c>
      <c r="J96" s="77">
        <v>9957547196</v>
      </c>
      <c r="K96" s="18" t="s">
        <v>92</v>
      </c>
      <c r="L96" s="74" t="s">
        <v>93</v>
      </c>
      <c r="M96" s="74">
        <v>8253987671</v>
      </c>
      <c r="N96" s="74" t="s">
        <v>94</v>
      </c>
      <c r="O96" s="74">
        <v>8473921852</v>
      </c>
      <c r="P96" s="68">
        <v>43613</v>
      </c>
      <c r="Q96" s="64" t="s">
        <v>564</v>
      </c>
      <c r="R96" s="18">
        <v>21</v>
      </c>
      <c r="S96" s="18" t="s">
        <v>185</v>
      </c>
      <c r="T96" s="18"/>
    </row>
    <row r="97" spans="1:20">
      <c r="A97" s="4">
        <v>93</v>
      </c>
      <c r="B97" s="17" t="s">
        <v>63</v>
      </c>
      <c r="C97" s="86" t="s">
        <v>270</v>
      </c>
      <c r="D97" s="18" t="s">
        <v>25</v>
      </c>
      <c r="E97" s="87">
        <v>217</v>
      </c>
      <c r="F97" s="18"/>
      <c r="G97" s="88">
        <v>24</v>
      </c>
      <c r="H97" s="88">
        <v>18</v>
      </c>
      <c r="I97" s="55">
        <f t="shared" si="1"/>
        <v>42</v>
      </c>
      <c r="J97" s="92">
        <v>9613107516</v>
      </c>
      <c r="K97" s="18" t="s">
        <v>168</v>
      </c>
      <c r="L97" s="74" t="s">
        <v>285</v>
      </c>
      <c r="M97" s="74">
        <v>8812826187</v>
      </c>
      <c r="N97" s="74" t="s">
        <v>170</v>
      </c>
      <c r="O97" s="74">
        <v>7896669002</v>
      </c>
      <c r="P97" s="68">
        <v>43614</v>
      </c>
      <c r="Q97" s="64" t="s">
        <v>565</v>
      </c>
      <c r="R97" s="18">
        <v>23</v>
      </c>
      <c r="S97" s="18" t="s">
        <v>185</v>
      </c>
      <c r="T97" s="18"/>
    </row>
    <row r="98" spans="1:20">
      <c r="A98" s="4">
        <v>94</v>
      </c>
      <c r="B98" s="17" t="s">
        <v>63</v>
      </c>
      <c r="C98" s="86" t="s">
        <v>168</v>
      </c>
      <c r="D98" s="18" t="s">
        <v>25</v>
      </c>
      <c r="E98" s="87">
        <v>182</v>
      </c>
      <c r="F98" s="18"/>
      <c r="G98" s="88">
        <v>24</v>
      </c>
      <c r="H98" s="88">
        <v>28</v>
      </c>
      <c r="I98" s="55">
        <f t="shared" si="1"/>
        <v>52</v>
      </c>
      <c r="J98" s="92">
        <v>9401279285</v>
      </c>
      <c r="K98" s="18" t="s">
        <v>168</v>
      </c>
      <c r="L98" s="74" t="s">
        <v>169</v>
      </c>
      <c r="M98" s="74">
        <v>9864958184</v>
      </c>
      <c r="N98" s="74" t="s">
        <v>170</v>
      </c>
      <c r="O98" s="74">
        <v>7896669002</v>
      </c>
      <c r="P98" s="68">
        <v>43614</v>
      </c>
      <c r="Q98" s="64" t="s">
        <v>565</v>
      </c>
      <c r="R98" s="18">
        <v>22</v>
      </c>
      <c r="S98" s="18" t="s">
        <v>185</v>
      </c>
      <c r="T98" s="18"/>
    </row>
    <row r="99" spans="1:20">
      <c r="A99" s="4">
        <v>95</v>
      </c>
      <c r="B99" s="17" t="s">
        <v>63</v>
      </c>
      <c r="C99" s="86" t="s">
        <v>271</v>
      </c>
      <c r="D99" s="18" t="s">
        <v>25</v>
      </c>
      <c r="E99" s="87">
        <v>131</v>
      </c>
      <c r="F99" s="18"/>
      <c r="G99" s="88">
        <v>23</v>
      </c>
      <c r="H99" s="88">
        <v>21</v>
      </c>
      <c r="I99" s="55">
        <f t="shared" si="1"/>
        <v>44</v>
      </c>
      <c r="J99" s="92">
        <v>9613376512</v>
      </c>
      <c r="K99" s="18" t="s">
        <v>168</v>
      </c>
      <c r="L99" s="74" t="s">
        <v>169</v>
      </c>
      <c r="M99" s="74">
        <v>9864958184</v>
      </c>
      <c r="N99" s="74" t="s">
        <v>170</v>
      </c>
      <c r="O99" s="74">
        <v>7896669002</v>
      </c>
      <c r="P99" s="68">
        <v>43614</v>
      </c>
      <c r="Q99" s="64" t="s">
        <v>565</v>
      </c>
      <c r="R99" s="18">
        <v>24</v>
      </c>
      <c r="S99" s="18" t="s">
        <v>185</v>
      </c>
      <c r="T99" s="18"/>
    </row>
    <row r="100" spans="1:20">
      <c r="A100" s="4">
        <v>96</v>
      </c>
      <c r="B100" s="17" t="s">
        <v>62</v>
      </c>
      <c r="C100" s="89" t="s">
        <v>272</v>
      </c>
      <c r="D100" s="18" t="s">
        <v>23</v>
      </c>
      <c r="E100" s="90">
        <v>18240201902</v>
      </c>
      <c r="F100" s="18" t="s">
        <v>77</v>
      </c>
      <c r="G100" s="91">
        <v>17</v>
      </c>
      <c r="H100" s="91">
        <v>18</v>
      </c>
      <c r="I100" s="55">
        <f t="shared" si="1"/>
        <v>35</v>
      </c>
      <c r="J100" s="93">
        <v>9678737110</v>
      </c>
      <c r="K100" s="18" t="s">
        <v>88</v>
      </c>
      <c r="L100" s="18" t="s">
        <v>150</v>
      </c>
      <c r="M100" s="18">
        <v>8876750667</v>
      </c>
      <c r="N100" s="74" t="s">
        <v>151</v>
      </c>
      <c r="O100" s="74">
        <v>7896045297</v>
      </c>
      <c r="P100" s="68">
        <v>43614</v>
      </c>
      <c r="Q100" s="64" t="s">
        <v>565</v>
      </c>
      <c r="R100" s="18">
        <v>5</v>
      </c>
      <c r="S100" s="18" t="s">
        <v>185</v>
      </c>
      <c r="T100" s="18"/>
    </row>
    <row r="101" spans="1:20">
      <c r="A101" s="4">
        <v>97</v>
      </c>
      <c r="B101" s="17" t="s">
        <v>62</v>
      </c>
      <c r="C101" s="89" t="s">
        <v>273</v>
      </c>
      <c r="D101" s="18" t="s">
        <v>23</v>
      </c>
      <c r="E101" s="90">
        <v>18240201903</v>
      </c>
      <c r="F101" s="18" t="s">
        <v>104</v>
      </c>
      <c r="G101" s="91">
        <v>42</v>
      </c>
      <c r="H101" s="91">
        <v>28</v>
      </c>
      <c r="I101" s="55">
        <f t="shared" si="1"/>
        <v>70</v>
      </c>
      <c r="J101" s="93">
        <v>9957075221</v>
      </c>
      <c r="K101" s="18" t="s">
        <v>88</v>
      </c>
      <c r="L101" s="18" t="s">
        <v>150</v>
      </c>
      <c r="M101" s="18">
        <v>8876750667</v>
      </c>
      <c r="N101" s="74" t="s">
        <v>151</v>
      </c>
      <c r="O101" s="74">
        <v>7896045297</v>
      </c>
      <c r="P101" s="68">
        <v>43614</v>
      </c>
      <c r="Q101" s="64" t="s">
        <v>565</v>
      </c>
      <c r="R101" s="18">
        <v>7</v>
      </c>
      <c r="S101" s="18" t="s">
        <v>185</v>
      </c>
      <c r="T101" s="18"/>
    </row>
    <row r="102" spans="1:20">
      <c r="A102" s="4">
        <v>98</v>
      </c>
      <c r="B102" s="17"/>
      <c r="C102" s="18"/>
      <c r="D102" s="18"/>
      <c r="E102" s="19"/>
      <c r="F102" s="18"/>
      <c r="G102" s="19"/>
      <c r="H102" s="19"/>
      <c r="I102" s="55">
        <f t="shared" si="1"/>
        <v>0</v>
      </c>
      <c r="J102" s="18"/>
      <c r="K102" s="18"/>
      <c r="L102" s="18"/>
      <c r="M102" s="18"/>
      <c r="N102" s="18"/>
      <c r="O102" s="18"/>
      <c r="P102" s="23"/>
      <c r="Q102" s="18"/>
      <c r="R102" s="18"/>
      <c r="S102" s="18"/>
      <c r="T102" s="18"/>
    </row>
    <row r="103" spans="1:20">
      <c r="A103" s="4">
        <v>99</v>
      </c>
      <c r="B103" s="17"/>
      <c r="C103" s="18"/>
      <c r="D103" s="18"/>
      <c r="E103" s="19"/>
      <c r="F103" s="18"/>
      <c r="G103" s="19"/>
      <c r="H103" s="19"/>
      <c r="I103" s="55">
        <f t="shared" si="1"/>
        <v>0</v>
      </c>
      <c r="J103" s="18"/>
      <c r="K103" s="18"/>
      <c r="L103" s="18"/>
      <c r="M103" s="18"/>
      <c r="N103" s="18"/>
      <c r="O103" s="18"/>
      <c r="P103" s="23"/>
      <c r="Q103" s="18"/>
      <c r="R103" s="18"/>
      <c r="S103" s="18"/>
      <c r="T103" s="18"/>
    </row>
    <row r="104" spans="1:20">
      <c r="A104" s="4">
        <v>100</v>
      </c>
      <c r="B104" s="17"/>
      <c r="C104" s="18"/>
      <c r="D104" s="18"/>
      <c r="E104" s="19"/>
      <c r="F104" s="18"/>
      <c r="G104" s="19"/>
      <c r="H104" s="19"/>
      <c r="I104" s="55">
        <f t="shared" si="1"/>
        <v>0</v>
      </c>
      <c r="J104" s="18"/>
      <c r="K104" s="18"/>
      <c r="L104" s="18"/>
      <c r="M104" s="18"/>
      <c r="N104" s="18"/>
      <c r="O104" s="18"/>
      <c r="P104" s="23"/>
      <c r="Q104" s="18"/>
      <c r="R104" s="18"/>
      <c r="S104" s="18"/>
      <c r="T104" s="18"/>
    </row>
    <row r="105" spans="1:20">
      <c r="A105" s="4">
        <v>101</v>
      </c>
      <c r="B105" s="17"/>
      <c r="C105" s="18"/>
      <c r="D105" s="18"/>
      <c r="E105" s="19"/>
      <c r="F105" s="18"/>
      <c r="G105" s="19"/>
      <c r="H105" s="19"/>
      <c r="I105" s="55">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5">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5">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5">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5">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5">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5">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5">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5">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5">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5">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5">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5">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5">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5">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5">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5">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5">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5">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5">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5">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5">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5">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5">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5">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5">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5">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5">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5">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5">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5">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5">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5">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5">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5">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5">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5">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5">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5">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5">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5">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5">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5">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5">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5">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5">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5">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5">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5">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5">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5">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5">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5">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5">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5">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5">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5">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5">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5">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5">
        <f t="shared" si="2"/>
        <v>0</v>
      </c>
      <c r="J164" s="18"/>
      <c r="K164" s="18"/>
      <c r="L164" s="18"/>
      <c r="M164" s="18"/>
      <c r="N164" s="18"/>
      <c r="O164" s="18"/>
      <c r="P164" s="23"/>
      <c r="Q164" s="18"/>
      <c r="R164" s="18"/>
      <c r="S164" s="18"/>
      <c r="T164" s="18"/>
    </row>
    <row r="165" spans="1:20">
      <c r="A165" s="20" t="s">
        <v>11</v>
      </c>
      <c r="B165" s="38"/>
      <c r="C165" s="20">
        <f>COUNTIFS(C5:C164,"*")</f>
        <v>97</v>
      </c>
      <c r="D165" s="20"/>
      <c r="E165" s="13"/>
      <c r="F165" s="20"/>
      <c r="G165" s="56">
        <f>SUM(G5:G164)</f>
        <v>3778</v>
      </c>
      <c r="H165" s="56">
        <f>SUM(H5:H164)</f>
        <v>3710</v>
      </c>
      <c r="I165" s="56">
        <f>SUM(I5:I164)</f>
        <v>7488</v>
      </c>
      <c r="J165" s="20"/>
      <c r="K165" s="20"/>
      <c r="L165" s="20"/>
      <c r="M165" s="20"/>
      <c r="N165" s="20"/>
      <c r="O165" s="20"/>
      <c r="P165" s="14"/>
      <c r="Q165" s="20"/>
      <c r="R165" s="20"/>
      <c r="S165" s="20"/>
      <c r="T165" s="12"/>
    </row>
    <row r="166" spans="1:20">
      <c r="A166" s="43" t="s">
        <v>62</v>
      </c>
      <c r="B166" s="10">
        <f>COUNTIF(B$5:B$164,"Team 1")</f>
        <v>44</v>
      </c>
      <c r="C166" s="43" t="s">
        <v>25</v>
      </c>
      <c r="D166" s="10">
        <f>COUNTIF(D5:D164,"Anganwadi")</f>
        <v>53</v>
      </c>
    </row>
    <row r="167" spans="1:20">
      <c r="A167" s="43" t="s">
        <v>63</v>
      </c>
      <c r="B167" s="10">
        <f>COUNTIF(B$6:B$164,"Team 2")</f>
        <v>53</v>
      </c>
      <c r="C167" s="43" t="s">
        <v>23</v>
      </c>
      <c r="D167" s="10">
        <f>COUNTIF(D5:D164,"School")</f>
        <v>44</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96" activePane="bottomRight" state="frozen"/>
      <selection pane="topRight" activeCell="C1" sqref="C1"/>
      <selection pane="bottomLeft" activeCell="A5" sqref="A5"/>
      <selection pane="bottomRight" activeCell="C101" sqref="C101"/>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71" t="s">
        <v>70</v>
      </c>
      <c r="B1" s="171"/>
      <c r="C1" s="171"/>
      <c r="D1" s="52"/>
      <c r="E1" s="52"/>
      <c r="F1" s="52"/>
      <c r="G1" s="52"/>
      <c r="H1" s="52"/>
      <c r="I1" s="52"/>
      <c r="J1" s="52"/>
      <c r="K1" s="52"/>
      <c r="L1" s="52"/>
      <c r="M1" s="172"/>
      <c r="N1" s="172"/>
      <c r="O1" s="172"/>
      <c r="P1" s="172"/>
      <c r="Q1" s="172"/>
      <c r="R1" s="172"/>
      <c r="S1" s="172"/>
      <c r="T1" s="172"/>
    </row>
    <row r="2" spans="1:20">
      <c r="A2" s="165" t="s">
        <v>59</v>
      </c>
      <c r="B2" s="166"/>
      <c r="C2" s="166"/>
      <c r="D2" s="24">
        <v>43617</v>
      </c>
      <c r="E2" s="21"/>
      <c r="F2" s="21"/>
      <c r="G2" s="21"/>
      <c r="H2" s="21"/>
      <c r="I2" s="21"/>
      <c r="J2" s="21"/>
      <c r="K2" s="21"/>
      <c r="L2" s="21"/>
      <c r="M2" s="21"/>
      <c r="N2" s="21"/>
      <c r="O2" s="21"/>
      <c r="P2" s="21"/>
      <c r="Q2" s="21"/>
      <c r="R2" s="21"/>
      <c r="S2" s="21"/>
    </row>
    <row r="3" spans="1:20" ht="24" customHeight="1">
      <c r="A3" s="167" t="s">
        <v>14</v>
      </c>
      <c r="B3" s="163" t="s">
        <v>61</v>
      </c>
      <c r="C3" s="168" t="s">
        <v>7</v>
      </c>
      <c r="D3" s="168" t="s">
        <v>55</v>
      </c>
      <c r="E3" s="168" t="s">
        <v>16</v>
      </c>
      <c r="F3" s="169" t="s">
        <v>17</v>
      </c>
      <c r="G3" s="168" t="s">
        <v>8</v>
      </c>
      <c r="H3" s="168"/>
      <c r="I3" s="168"/>
      <c r="J3" s="168" t="s">
        <v>31</v>
      </c>
      <c r="K3" s="163" t="s">
        <v>33</v>
      </c>
      <c r="L3" s="163" t="s">
        <v>50</v>
      </c>
      <c r="M3" s="163" t="s">
        <v>51</v>
      </c>
      <c r="N3" s="163" t="s">
        <v>34</v>
      </c>
      <c r="O3" s="163" t="s">
        <v>35</v>
      </c>
      <c r="P3" s="167" t="s">
        <v>54</v>
      </c>
      <c r="Q3" s="168" t="s">
        <v>52</v>
      </c>
      <c r="R3" s="168" t="s">
        <v>32</v>
      </c>
      <c r="S3" s="168" t="s">
        <v>53</v>
      </c>
      <c r="T3" s="168" t="s">
        <v>13</v>
      </c>
    </row>
    <row r="4" spans="1:20" ht="25.5" customHeight="1">
      <c r="A4" s="167"/>
      <c r="B4" s="170"/>
      <c r="C4" s="168"/>
      <c r="D4" s="168"/>
      <c r="E4" s="168"/>
      <c r="F4" s="169"/>
      <c r="G4" s="22" t="s">
        <v>9</v>
      </c>
      <c r="H4" s="22" t="s">
        <v>10</v>
      </c>
      <c r="I4" s="22" t="s">
        <v>11</v>
      </c>
      <c r="J4" s="168"/>
      <c r="K4" s="164"/>
      <c r="L4" s="164"/>
      <c r="M4" s="164"/>
      <c r="N4" s="164"/>
      <c r="O4" s="164"/>
      <c r="P4" s="167"/>
      <c r="Q4" s="167"/>
      <c r="R4" s="168"/>
      <c r="S4" s="168"/>
      <c r="T4" s="168"/>
    </row>
    <row r="5" spans="1:20">
      <c r="A5" s="4">
        <v>1</v>
      </c>
      <c r="B5" s="17" t="s">
        <v>62</v>
      </c>
      <c r="C5" s="76" t="s">
        <v>286</v>
      </c>
      <c r="D5" s="18" t="s">
        <v>23</v>
      </c>
      <c r="E5" s="85">
        <v>18240211304</v>
      </c>
      <c r="F5" s="18" t="s">
        <v>104</v>
      </c>
      <c r="G5" s="77">
        <v>26</v>
      </c>
      <c r="H5" s="77">
        <v>35</v>
      </c>
      <c r="I5" s="55">
        <f>SUM(G5:H5)</f>
        <v>61</v>
      </c>
      <c r="J5" s="85">
        <v>9854412128</v>
      </c>
      <c r="K5" s="18" t="s">
        <v>270</v>
      </c>
      <c r="L5" s="74" t="s">
        <v>569</v>
      </c>
      <c r="M5" s="74">
        <v>8812826187</v>
      </c>
      <c r="N5" s="74" t="s">
        <v>376</v>
      </c>
      <c r="O5" s="74">
        <v>8011520159</v>
      </c>
      <c r="P5" s="68">
        <v>43617</v>
      </c>
      <c r="Q5" s="64" t="s">
        <v>568</v>
      </c>
      <c r="R5" s="18">
        <v>7</v>
      </c>
      <c r="S5" s="18" t="s">
        <v>185</v>
      </c>
      <c r="T5" s="18"/>
    </row>
    <row r="6" spans="1:20">
      <c r="A6" s="4">
        <v>2</v>
      </c>
      <c r="B6" s="17" t="s">
        <v>62</v>
      </c>
      <c r="C6" s="76" t="s">
        <v>287</v>
      </c>
      <c r="D6" s="18" t="s">
        <v>23</v>
      </c>
      <c r="E6" s="85">
        <v>18240211306</v>
      </c>
      <c r="F6" s="18" t="s">
        <v>77</v>
      </c>
      <c r="G6" s="77">
        <v>24</v>
      </c>
      <c r="H6" s="77">
        <v>31</v>
      </c>
      <c r="I6" s="55">
        <f t="shared" ref="I6:I69" si="0">SUM(G6:H6)</f>
        <v>55</v>
      </c>
      <c r="J6" s="85">
        <v>9613659031</v>
      </c>
      <c r="K6" s="18" t="s">
        <v>270</v>
      </c>
      <c r="L6" s="74" t="s">
        <v>569</v>
      </c>
      <c r="M6" s="74">
        <v>8812826187</v>
      </c>
      <c r="N6" s="74" t="s">
        <v>376</v>
      </c>
      <c r="O6" s="74">
        <v>8011520159</v>
      </c>
      <c r="P6" s="68">
        <v>43617</v>
      </c>
      <c r="Q6" s="64" t="s">
        <v>568</v>
      </c>
      <c r="R6" s="18">
        <v>5</v>
      </c>
      <c r="S6" s="18" t="s">
        <v>185</v>
      </c>
      <c r="T6" s="18"/>
    </row>
    <row r="7" spans="1:20">
      <c r="A7" s="4">
        <v>3</v>
      </c>
      <c r="B7" s="17" t="s">
        <v>62</v>
      </c>
      <c r="C7" s="76" t="s">
        <v>288</v>
      </c>
      <c r="D7" s="18" t="s">
        <v>23</v>
      </c>
      <c r="E7" s="85">
        <v>18240211307</v>
      </c>
      <c r="F7" s="18" t="s">
        <v>77</v>
      </c>
      <c r="G7" s="77">
        <v>25</v>
      </c>
      <c r="H7" s="77">
        <v>34</v>
      </c>
      <c r="I7" s="55">
        <f t="shared" si="0"/>
        <v>59</v>
      </c>
      <c r="J7" s="85">
        <v>8471926737</v>
      </c>
      <c r="K7" s="18" t="s">
        <v>270</v>
      </c>
      <c r="L7" s="74" t="s">
        <v>569</v>
      </c>
      <c r="M7" s="74">
        <v>8812826187</v>
      </c>
      <c r="N7" s="74" t="s">
        <v>376</v>
      </c>
      <c r="O7" s="74">
        <v>8011520159</v>
      </c>
      <c r="P7" s="68">
        <v>43617</v>
      </c>
      <c r="Q7" s="64" t="s">
        <v>568</v>
      </c>
      <c r="R7" s="18">
        <v>5</v>
      </c>
      <c r="S7" s="18" t="s">
        <v>185</v>
      </c>
      <c r="T7" s="18"/>
    </row>
    <row r="8" spans="1:20">
      <c r="A8" s="4">
        <v>4</v>
      </c>
      <c r="B8" s="17" t="s">
        <v>63</v>
      </c>
      <c r="C8" s="80" t="s">
        <v>289</v>
      </c>
      <c r="D8" s="18" t="s">
        <v>25</v>
      </c>
      <c r="E8" s="69">
        <v>268</v>
      </c>
      <c r="F8" s="18"/>
      <c r="G8" s="74">
        <v>11</v>
      </c>
      <c r="H8" s="74">
        <v>17</v>
      </c>
      <c r="I8" s="55">
        <f t="shared" si="0"/>
        <v>28</v>
      </c>
      <c r="J8" s="69">
        <v>9435644189</v>
      </c>
      <c r="K8" s="18" t="s">
        <v>279</v>
      </c>
      <c r="L8" s="74" t="s">
        <v>280</v>
      </c>
      <c r="M8" s="74">
        <v>9435764631</v>
      </c>
      <c r="N8" s="74" t="s">
        <v>281</v>
      </c>
      <c r="O8" s="74">
        <v>9613832907</v>
      </c>
      <c r="P8" s="68">
        <v>43617</v>
      </c>
      <c r="Q8" s="64" t="s">
        <v>568</v>
      </c>
      <c r="R8" s="18">
        <v>5</v>
      </c>
      <c r="S8" s="18" t="s">
        <v>185</v>
      </c>
      <c r="T8" s="18"/>
    </row>
    <row r="9" spans="1:20">
      <c r="A9" s="4">
        <v>5</v>
      </c>
      <c r="B9" s="17" t="s">
        <v>63</v>
      </c>
      <c r="C9" s="80" t="s">
        <v>290</v>
      </c>
      <c r="D9" s="18" t="s">
        <v>25</v>
      </c>
      <c r="E9" s="69">
        <v>0</v>
      </c>
      <c r="F9" s="18"/>
      <c r="G9" s="74">
        <v>21</v>
      </c>
      <c r="H9" s="74">
        <v>24</v>
      </c>
      <c r="I9" s="55">
        <f t="shared" si="0"/>
        <v>45</v>
      </c>
      <c r="J9" s="69">
        <v>9707372152</v>
      </c>
      <c r="K9" s="18" t="s">
        <v>279</v>
      </c>
      <c r="L9" s="74" t="s">
        <v>280</v>
      </c>
      <c r="M9" s="74">
        <v>9435764631</v>
      </c>
      <c r="N9" s="74" t="s">
        <v>281</v>
      </c>
      <c r="O9" s="74">
        <v>9613832907</v>
      </c>
      <c r="P9" s="68">
        <v>43617</v>
      </c>
      <c r="Q9" s="64" t="s">
        <v>568</v>
      </c>
      <c r="R9" s="18">
        <v>5</v>
      </c>
      <c r="S9" s="18" t="s">
        <v>185</v>
      </c>
      <c r="T9" s="18"/>
    </row>
    <row r="10" spans="1:20">
      <c r="A10" s="4">
        <v>6</v>
      </c>
      <c r="B10" s="17" t="s">
        <v>63</v>
      </c>
      <c r="C10" s="80" t="s">
        <v>291</v>
      </c>
      <c r="D10" s="18" t="s">
        <v>25</v>
      </c>
      <c r="E10" s="19">
        <v>0</v>
      </c>
      <c r="F10" s="18"/>
      <c r="G10" s="74">
        <v>19</v>
      </c>
      <c r="H10" s="74">
        <v>24</v>
      </c>
      <c r="I10" s="55">
        <f t="shared" si="0"/>
        <v>43</v>
      </c>
      <c r="J10" s="69">
        <v>8472055770</v>
      </c>
      <c r="K10" s="18" t="s">
        <v>279</v>
      </c>
      <c r="L10" s="74" t="s">
        <v>280</v>
      </c>
      <c r="M10" s="74">
        <v>9435764631</v>
      </c>
      <c r="N10" s="74" t="s">
        <v>281</v>
      </c>
      <c r="O10" s="74">
        <v>9613832907</v>
      </c>
      <c r="P10" s="68">
        <v>43617</v>
      </c>
      <c r="Q10" s="64" t="s">
        <v>568</v>
      </c>
      <c r="R10" s="18">
        <v>5</v>
      </c>
      <c r="S10" s="18" t="s">
        <v>185</v>
      </c>
      <c r="T10" s="18"/>
    </row>
    <row r="11" spans="1:20">
      <c r="A11" s="4">
        <v>7</v>
      </c>
      <c r="B11" s="17" t="s">
        <v>63</v>
      </c>
      <c r="C11" s="80" t="s">
        <v>292</v>
      </c>
      <c r="D11" s="18" t="s">
        <v>25</v>
      </c>
      <c r="E11" s="69">
        <v>136</v>
      </c>
      <c r="F11" s="18"/>
      <c r="G11" s="74">
        <v>20</v>
      </c>
      <c r="H11" s="74">
        <v>20</v>
      </c>
      <c r="I11" s="55">
        <f t="shared" si="0"/>
        <v>40</v>
      </c>
      <c r="J11" s="69">
        <v>7896357734</v>
      </c>
      <c r="K11" s="18" t="s">
        <v>279</v>
      </c>
      <c r="L11" s="74" t="s">
        <v>280</v>
      </c>
      <c r="M11" s="74">
        <v>9435764631</v>
      </c>
      <c r="N11" s="74" t="s">
        <v>281</v>
      </c>
      <c r="O11" s="74">
        <v>9613832907</v>
      </c>
      <c r="P11" s="68">
        <v>43619</v>
      </c>
      <c r="Q11" s="64" t="s">
        <v>563</v>
      </c>
      <c r="R11" s="18">
        <v>6</v>
      </c>
      <c r="S11" s="18" t="s">
        <v>185</v>
      </c>
      <c r="T11" s="18"/>
    </row>
    <row r="12" spans="1:20">
      <c r="A12" s="4">
        <v>8</v>
      </c>
      <c r="B12" s="17" t="s">
        <v>63</v>
      </c>
      <c r="C12" s="80" t="s">
        <v>293</v>
      </c>
      <c r="D12" s="18" t="s">
        <v>25</v>
      </c>
      <c r="E12" s="69">
        <v>135</v>
      </c>
      <c r="F12" s="18"/>
      <c r="G12" s="74">
        <v>24</v>
      </c>
      <c r="H12" s="74">
        <v>12</v>
      </c>
      <c r="I12" s="55">
        <f t="shared" si="0"/>
        <v>36</v>
      </c>
      <c r="J12" s="69">
        <v>9957072126</v>
      </c>
      <c r="K12" s="18" t="s">
        <v>279</v>
      </c>
      <c r="L12" s="74" t="s">
        <v>280</v>
      </c>
      <c r="M12" s="74">
        <v>9435764631</v>
      </c>
      <c r="N12" s="74" t="s">
        <v>281</v>
      </c>
      <c r="O12" s="74">
        <v>9613832907</v>
      </c>
      <c r="P12" s="68">
        <v>43619</v>
      </c>
      <c r="Q12" s="64" t="s">
        <v>563</v>
      </c>
      <c r="R12" s="18">
        <v>7</v>
      </c>
      <c r="S12" s="18" t="s">
        <v>185</v>
      </c>
      <c r="T12" s="18"/>
    </row>
    <row r="13" spans="1:20">
      <c r="A13" s="4">
        <v>9</v>
      </c>
      <c r="B13" s="17" t="s">
        <v>63</v>
      </c>
      <c r="C13" s="80" t="s">
        <v>294</v>
      </c>
      <c r="D13" s="18" t="s">
        <v>25</v>
      </c>
      <c r="E13" s="69">
        <v>211</v>
      </c>
      <c r="F13" s="18"/>
      <c r="G13" s="74">
        <v>8</v>
      </c>
      <c r="H13" s="74">
        <v>9</v>
      </c>
      <c r="I13" s="55">
        <f t="shared" si="0"/>
        <v>17</v>
      </c>
      <c r="J13" s="69">
        <v>9508515386</v>
      </c>
      <c r="K13" s="18" t="s">
        <v>279</v>
      </c>
      <c r="L13" s="74" t="s">
        <v>280</v>
      </c>
      <c r="M13" s="74">
        <v>9435764631</v>
      </c>
      <c r="N13" s="74" t="s">
        <v>281</v>
      </c>
      <c r="O13" s="74">
        <v>9613832907</v>
      </c>
      <c r="P13" s="68">
        <v>43619</v>
      </c>
      <c r="Q13" s="64" t="s">
        <v>563</v>
      </c>
      <c r="R13" s="18">
        <v>6</v>
      </c>
      <c r="S13" s="18" t="s">
        <v>185</v>
      </c>
      <c r="T13" s="18"/>
    </row>
    <row r="14" spans="1:20">
      <c r="A14" s="4">
        <v>10</v>
      </c>
      <c r="B14" s="17" t="s">
        <v>63</v>
      </c>
      <c r="C14" s="80" t="s">
        <v>295</v>
      </c>
      <c r="D14" s="18" t="s">
        <v>25</v>
      </c>
      <c r="E14" s="69">
        <v>314</v>
      </c>
      <c r="F14" s="18"/>
      <c r="G14" s="74">
        <v>21</v>
      </c>
      <c r="H14" s="74">
        <v>18</v>
      </c>
      <c r="I14" s="55">
        <f t="shared" si="0"/>
        <v>39</v>
      </c>
      <c r="J14" s="69">
        <v>9954942636</v>
      </c>
      <c r="K14" s="18" t="s">
        <v>279</v>
      </c>
      <c r="L14" s="74" t="s">
        <v>280</v>
      </c>
      <c r="M14" s="74">
        <v>9435764631</v>
      </c>
      <c r="N14" s="74" t="s">
        <v>281</v>
      </c>
      <c r="O14" s="74">
        <v>9613832907</v>
      </c>
      <c r="P14" s="68">
        <v>43619</v>
      </c>
      <c r="Q14" s="64" t="s">
        <v>563</v>
      </c>
      <c r="R14" s="18">
        <v>7</v>
      </c>
      <c r="S14" s="18" t="s">
        <v>185</v>
      </c>
      <c r="T14" s="18"/>
    </row>
    <row r="15" spans="1:20">
      <c r="A15" s="4">
        <v>11</v>
      </c>
      <c r="B15" s="17" t="s">
        <v>62</v>
      </c>
      <c r="C15" s="76" t="s">
        <v>296</v>
      </c>
      <c r="D15" s="18" t="s">
        <v>23</v>
      </c>
      <c r="E15" s="85">
        <v>18240211508</v>
      </c>
      <c r="F15" s="18" t="s">
        <v>104</v>
      </c>
      <c r="G15" s="77">
        <v>25</v>
      </c>
      <c r="H15" s="77">
        <v>33</v>
      </c>
      <c r="I15" s="55">
        <f t="shared" si="0"/>
        <v>58</v>
      </c>
      <c r="J15" s="85">
        <v>9577937137</v>
      </c>
      <c r="K15" s="18" t="s">
        <v>270</v>
      </c>
      <c r="L15" s="74" t="s">
        <v>285</v>
      </c>
      <c r="M15" s="74">
        <v>8812826187</v>
      </c>
      <c r="N15" s="74" t="s">
        <v>376</v>
      </c>
      <c r="O15" s="74">
        <v>8011520159</v>
      </c>
      <c r="P15" s="68">
        <v>43619</v>
      </c>
      <c r="Q15" s="64" t="s">
        <v>563</v>
      </c>
      <c r="R15" s="18">
        <v>6</v>
      </c>
      <c r="S15" s="18" t="s">
        <v>185</v>
      </c>
      <c r="T15" s="18"/>
    </row>
    <row r="16" spans="1:20">
      <c r="A16" s="4">
        <v>12</v>
      </c>
      <c r="B16" s="17" t="s">
        <v>62</v>
      </c>
      <c r="C16" s="76" t="s">
        <v>297</v>
      </c>
      <c r="D16" s="18" t="s">
        <v>23</v>
      </c>
      <c r="E16" s="85">
        <v>18240211510</v>
      </c>
      <c r="F16" s="18" t="s">
        <v>77</v>
      </c>
      <c r="G16" s="77">
        <v>28</v>
      </c>
      <c r="H16" s="77">
        <v>33</v>
      </c>
      <c r="I16" s="55">
        <f t="shared" si="0"/>
        <v>61</v>
      </c>
      <c r="J16" s="85">
        <v>9613391328</v>
      </c>
      <c r="K16" s="18" t="s">
        <v>270</v>
      </c>
      <c r="L16" s="74" t="s">
        <v>285</v>
      </c>
      <c r="M16" s="74">
        <v>8812826187</v>
      </c>
      <c r="N16" s="74" t="s">
        <v>376</v>
      </c>
      <c r="O16" s="74">
        <v>8011520159</v>
      </c>
      <c r="P16" s="68">
        <v>43619</v>
      </c>
      <c r="Q16" s="64" t="s">
        <v>563</v>
      </c>
      <c r="R16" s="18">
        <v>6</v>
      </c>
      <c r="S16" s="18" t="s">
        <v>185</v>
      </c>
      <c r="T16" s="18"/>
    </row>
    <row r="17" spans="1:20">
      <c r="A17" s="4">
        <v>13</v>
      </c>
      <c r="B17" s="17" t="s">
        <v>62</v>
      </c>
      <c r="C17" s="76" t="s">
        <v>298</v>
      </c>
      <c r="D17" s="18" t="s">
        <v>23</v>
      </c>
      <c r="E17" s="85">
        <v>18240204501</v>
      </c>
      <c r="F17" s="18" t="s">
        <v>77</v>
      </c>
      <c r="G17" s="77">
        <v>20</v>
      </c>
      <c r="H17" s="19"/>
      <c r="I17" s="55">
        <f t="shared" si="0"/>
        <v>20</v>
      </c>
      <c r="J17" s="85">
        <v>8011423759</v>
      </c>
      <c r="K17" s="18" t="s">
        <v>270</v>
      </c>
      <c r="L17" s="74" t="s">
        <v>285</v>
      </c>
      <c r="M17" s="74">
        <v>8812826187</v>
      </c>
      <c r="N17" s="74" t="s">
        <v>376</v>
      </c>
      <c r="O17" s="74">
        <v>8011520159</v>
      </c>
      <c r="P17" s="68">
        <v>43620</v>
      </c>
      <c r="Q17" s="64" t="s">
        <v>564</v>
      </c>
      <c r="R17" s="18">
        <v>7</v>
      </c>
      <c r="S17" s="18" t="s">
        <v>185</v>
      </c>
      <c r="T17" s="18"/>
    </row>
    <row r="18" spans="1:20" ht="30.75">
      <c r="A18" s="4">
        <v>14</v>
      </c>
      <c r="B18" s="17" t="s">
        <v>62</v>
      </c>
      <c r="C18" s="76" t="s">
        <v>299</v>
      </c>
      <c r="D18" s="18" t="s">
        <v>23</v>
      </c>
      <c r="E18" s="85">
        <v>18240204502</v>
      </c>
      <c r="F18" s="18" t="s">
        <v>77</v>
      </c>
      <c r="G18" s="77">
        <v>34</v>
      </c>
      <c r="H18" s="19"/>
      <c r="I18" s="55">
        <f t="shared" si="0"/>
        <v>34</v>
      </c>
      <c r="J18" s="85">
        <v>9957955270</v>
      </c>
      <c r="K18" s="18" t="s">
        <v>270</v>
      </c>
      <c r="L18" s="74" t="s">
        <v>285</v>
      </c>
      <c r="M18" s="74">
        <v>8812826187</v>
      </c>
      <c r="N18" s="74" t="s">
        <v>376</v>
      </c>
      <c r="O18" s="74">
        <v>8011520159</v>
      </c>
      <c r="P18" s="68">
        <v>43620</v>
      </c>
      <c r="Q18" s="64" t="s">
        <v>564</v>
      </c>
      <c r="R18" s="18">
        <v>8</v>
      </c>
      <c r="S18" s="18" t="s">
        <v>185</v>
      </c>
      <c r="T18" s="18"/>
    </row>
    <row r="19" spans="1:20">
      <c r="A19" s="4">
        <v>15</v>
      </c>
      <c r="B19" s="17" t="s">
        <v>62</v>
      </c>
      <c r="C19" s="76" t="s">
        <v>300</v>
      </c>
      <c r="D19" s="18" t="s">
        <v>23</v>
      </c>
      <c r="E19" s="85">
        <v>18240204503</v>
      </c>
      <c r="F19" s="18" t="s">
        <v>104</v>
      </c>
      <c r="G19" s="77">
        <v>24</v>
      </c>
      <c r="H19" s="77">
        <v>20</v>
      </c>
      <c r="I19" s="55">
        <f t="shared" si="0"/>
        <v>44</v>
      </c>
      <c r="J19" s="85">
        <v>9957775640</v>
      </c>
      <c r="K19" s="18" t="s">
        <v>270</v>
      </c>
      <c r="L19" s="74" t="s">
        <v>285</v>
      </c>
      <c r="M19" s="74">
        <v>8812826187</v>
      </c>
      <c r="N19" s="74" t="s">
        <v>376</v>
      </c>
      <c r="O19" s="74">
        <v>8011520159</v>
      </c>
      <c r="P19" s="68">
        <v>43620</v>
      </c>
      <c r="Q19" s="64" t="s">
        <v>564</v>
      </c>
      <c r="R19" s="18">
        <v>5</v>
      </c>
      <c r="S19" s="18" t="s">
        <v>185</v>
      </c>
      <c r="T19" s="18"/>
    </row>
    <row r="20" spans="1:20">
      <c r="A20" s="4">
        <v>16</v>
      </c>
      <c r="B20" s="17" t="s">
        <v>63</v>
      </c>
      <c r="C20" s="80" t="s">
        <v>301</v>
      </c>
      <c r="D20" s="18" t="s">
        <v>25</v>
      </c>
      <c r="E20" s="69">
        <v>233</v>
      </c>
      <c r="F20" s="18"/>
      <c r="G20" s="74">
        <v>24</v>
      </c>
      <c r="H20" s="74">
        <v>30</v>
      </c>
      <c r="I20" s="55">
        <f t="shared" si="0"/>
        <v>54</v>
      </c>
      <c r="J20" s="69">
        <v>9854547126</v>
      </c>
      <c r="K20" s="18" t="s">
        <v>277</v>
      </c>
      <c r="L20" s="18"/>
      <c r="M20" s="18"/>
      <c r="N20" s="74" t="s">
        <v>278</v>
      </c>
      <c r="O20" s="74">
        <v>7896114003</v>
      </c>
      <c r="P20" s="68">
        <v>43620</v>
      </c>
      <c r="Q20" s="64" t="s">
        <v>564</v>
      </c>
      <c r="R20" s="18">
        <v>5</v>
      </c>
      <c r="S20" s="18" t="s">
        <v>185</v>
      </c>
      <c r="T20" s="18"/>
    </row>
    <row r="21" spans="1:20">
      <c r="A21" s="4">
        <v>17</v>
      </c>
      <c r="B21" s="17" t="s">
        <v>63</v>
      </c>
      <c r="C21" s="80" t="s">
        <v>302</v>
      </c>
      <c r="D21" s="18" t="s">
        <v>25</v>
      </c>
      <c r="E21" s="69">
        <v>96</v>
      </c>
      <c r="F21" s="18"/>
      <c r="G21" s="74">
        <v>78</v>
      </c>
      <c r="H21" s="74">
        <v>92</v>
      </c>
      <c r="I21" s="55">
        <f t="shared" si="0"/>
        <v>170</v>
      </c>
      <c r="J21" s="69">
        <v>9864846005</v>
      </c>
      <c r="K21" s="18" t="s">
        <v>277</v>
      </c>
      <c r="L21" s="18"/>
      <c r="M21" s="18"/>
      <c r="N21" s="74" t="s">
        <v>278</v>
      </c>
      <c r="O21" s="74">
        <v>7896114003</v>
      </c>
      <c r="P21" s="68">
        <v>43620</v>
      </c>
      <c r="Q21" s="64" t="s">
        <v>564</v>
      </c>
      <c r="R21" s="18">
        <v>5</v>
      </c>
      <c r="S21" s="18" t="s">
        <v>185</v>
      </c>
      <c r="T21" s="18"/>
    </row>
    <row r="22" spans="1:20">
      <c r="A22" s="4">
        <v>18</v>
      </c>
      <c r="B22" s="17" t="s">
        <v>63</v>
      </c>
      <c r="C22" s="80" t="s">
        <v>303</v>
      </c>
      <c r="D22" s="18" t="s">
        <v>25</v>
      </c>
      <c r="E22" s="69">
        <v>169</v>
      </c>
      <c r="F22" s="18"/>
      <c r="G22" s="74">
        <v>102</v>
      </c>
      <c r="H22" s="74">
        <v>86</v>
      </c>
      <c r="I22" s="55">
        <f t="shared" si="0"/>
        <v>188</v>
      </c>
      <c r="J22" s="69">
        <v>9854659917</v>
      </c>
      <c r="K22" s="18" t="s">
        <v>277</v>
      </c>
      <c r="L22" s="18"/>
      <c r="M22" s="18"/>
      <c r="N22" s="74" t="s">
        <v>278</v>
      </c>
      <c r="O22" s="74">
        <v>7896114003</v>
      </c>
      <c r="P22" s="68">
        <v>43622</v>
      </c>
      <c r="Q22" s="64" t="s">
        <v>566</v>
      </c>
      <c r="R22" s="18">
        <v>8</v>
      </c>
      <c r="S22" s="18" t="s">
        <v>185</v>
      </c>
      <c r="T22" s="18"/>
    </row>
    <row r="23" spans="1:20">
      <c r="A23" s="4">
        <v>19</v>
      </c>
      <c r="B23" s="17" t="s">
        <v>62</v>
      </c>
      <c r="C23" s="76" t="s">
        <v>304</v>
      </c>
      <c r="D23" s="18" t="s">
        <v>23</v>
      </c>
      <c r="E23" s="85">
        <v>18240204504</v>
      </c>
      <c r="F23" s="18" t="s">
        <v>77</v>
      </c>
      <c r="G23" s="77">
        <v>8</v>
      </c>
      <c r="H23" s="77">
        <v>10</v>
      </c>
      <c r="I23" s="55">
        <f t="shared" si="0"/>
        <v>18</v>
      </c>
      <c r="J23" s="85">
        <v>9957917396</v>
      </c>
      <c r="K23" s="18" t="s">
        <v>270</v>
      </c>
      <c r="L23" s="74" t="s">
        <v>285</v>
      </c>
      <c r="M23" s="74">
        <v>8812826187</v>
      </c>
      <c r="N23" s="74" t="s">
        <v>376</v>
      </c>
      <c r="O23" s="74">
        <v>8011520159</v>
      </c>
      <c r="P23" s="68">
        <v>43622</v>
      </c>
      <c r="Q23" s="64" t="s">
        <v>566</v>
      </c>
      <c r="R23" s="18">
        <v>9</v>
      </c>
      <c r="S23" s="18" t="s">
        <v>185</v>
      </c>
      <c r="T23" s="18"/>
    </row>
    <row r="24" spans="1:20">
      <c r="A24" s="4">
        <v>20</v>
      </c>
      <c r="B24" s="17" t="s">
        <v>62</v>
      </c>
      <c r="C24" s="76" t="s">
        <v>305</v>
      </c>
      <c r="D24" s="18" t="s">
        <v>23</v>
      </c>
      <c r="E24" s="85">
        <v>18240204505</v>
      </c>
      <c r="F24" s="18" t="s">
        <v>77</v>
      </c>
      <c r="G24" s="77">
        <v>19</v>
      </c>
      <c r="H24" s="77">
        <v>32</v>
      </c>
      <c r="I24" s="55">
        <f t="shared" si="0"/>
        <v>51</v>
      </c>
      <c r="J24" s="85">
        <v>9957186176</v>
      </c>
      <c r="K24" s="18" t="s">
        <v>270</v>
      </c>
      <c r="L24" s="74" t="s">
        <v>285</v>
      </c>
      <c r="M24" s="74">
        <v>8812826187</v>
      </c>
      <c r="N24" s="74" t="s">
        <v>376</v>
      </c>
      <c r="O24" s="74">
        <v>8011520159</v>
      </c>
      <c r="P24" s="68">
        <v>43622</v>
      </c>
      <c r="Q24" s="64" t="s">
        <v>566</v>
      </c>
      <c r="R24" s="18">
        <v>10</v>
      </c>
      <c r="S24" s="18" t="s">
        <v>185</v>
      </c>
      <c r="T24" s="18"/>
    </row>
    <row r="25" spans="1:20">
      <c r="A25" s="4">
        <v>21</v>
      </c>
      <c r="B25" s="17" t="s">
        <v>62</v>
      </c>
      <c r="C25" s="76" t="s">
        <v>306</v>
      </c>
      <c r="D25" s="18" t="s">
        <v>23</v>
      </c>
      <c r="E25" s="85">
        <v>18240204506</v>
      </c>
      <c r="F25" s="18" t="s">
        <v>77</v>
      </c>
      <c r="G25" s="77">
        <v>12</v>
      </c>
      <c r="H25" s="77">
        <v>20</v>
      </c>
      <c r="I25" s="55">
        <f t="shared" si="0"/>
        <v>32</v>
      </c>
      <c r="J25" s="85">
        <v>9954687900</v>
      </c>
      <c r="K25" s="18" t="s">
        <v>270</v>
      </c>
      <c r="L25" s="74" t="s">
        <v>285</v>
      </c>
      <c r="M25" s="74">
        <v>8812826187</v>
      </c>
      <c r="N25" s="74" t="s">
        <v>376</v>
      </c>
      <c r="O25" s="74">
        <v>8011520159</v>
      </c>
      <c r="P25" s="68">
        <v>43622</v>
      </c>
      <c r="Q25" s="64" t="s">
        <v>566</v>
      </c>
      <c r="R25" s="18">
        <v>8</v>
      </c>
      <c r="S25" s="18" t="s">
        <v>185</v>
      </c>
      <c r="T25" s="18"/>
    </row>
    <row r="26" spans="1:20">
      <c r="A26" s="4">
        <v>22</v>
      </c>
      <c r="B26" s="17" t="s">
        <v>62</v>
      </c>
      <c r="C26" s="76" t="s">
        <v>307</v>
      </c>
      <c r="D26" s="18" t="s">
        <v>23</v>
      </c>
      <c r="E26" s="85">
        <v>18240204509</v>
      </c>
      <c r="F26" s="18" t="s">
        <v>77</v>
      </c>
      <c r="G26" s="77">
        <v>47</v>
      </c>
      <c r="H26" s="77">
        <v>55</v>
      </c>
      <c r="I26" s="55">
        <f t="shared" si="0"/>
        <v>102</v>
      </c>
      <c r="J26" s="85">
        <v>9613307838</v>
      </c>
      <c r="K26" s="18" t="s">
        <v>270</v>
      </c>
      <c r="L26" s="74" t="s">
        <v>285</v>
      </c>
      <c r="M26" s="74">
        <v>8812826187</v>
      </c>
      <c r="N26" s="74" t="s">
        <v>376</v>
      </c>
      <c r="O26" s="74">
        <v>8011520159</v>
      </c>
      <c r="P26" s="68">
        <v>43623</v>
      </c>
      <c r="Q26" s="64" t="s">
        <v>567</v>
      </c>
      <c r="R26" s="18">
        <v>9</v>
      </c>
      <c r="S26" s="18" t="s">
        <v>185</v>
      </c>
      <c r="T26" s="18"/>
    </row>
    <row r="27" spans="1:20">
      <c r="A27" s="4">
        <v>23</v>
      </c>
      <c r="B27" s="17" t="s">
        <v>63</v>
      </c>
      <c r="C27" s="78" t="s">
        <v>308</v>
      </c>
      <c r="D27" s="83" t="s">
        <v>25</v>
      </c>
      <c r="E27" s="94">
        <v>87</v>
      </c>
      <c r="F27" s="83"/>
      <c r="G27" s="95">
        <v>37</v>
      </c>
      <c r="H27" s="95">
        <v>36</v>
      </c>
      <c r="I27" s="55">
        <f t="shared" si="0"/>
        <v>73</v>
      </c>
      <c r="J27" s="94">
        <v>9854661693</v>
      </c>
      <c r="K27" s="18" t="s">
        <v>277</v>
      </c>
      <c r="L27" s="18"/>
      <c r="M27" s="18"/>
      <c r="N27" s="74" t="s">
        <v>278</v>
      </c>
      <c r="O27" s="74">
        <v>7896114003</v>
      </c>
      <c r="P27" s="68">
        <v>43623</v>
      </c>
      <c r="Q27" s="64" t="s">
        <v>567</v>
      </c>
      <c r="R27" s="18">
        <v>8</v>
      </c>
      <c r="S27" s="18" t="s">
        <v>185</v>
      </c>
      <c r="T27" s="18"/>
    </row>
    <row r="28" spans="1:20">
      <c r="A28" s="4">
        <v>24</v>
      </c>
      <c r="B28" s="17" t="s">
        <v>63</v>
      </c>
      <c r="C28" s="80" t="s">
        <v>309</v>
      </c>
      <c r="D28" s="18" t="s">
        <v>25</v>
      </c>
      <c r="E28" s="69">
        <v>166</v>
      </c>
      <c r="F28" s="18"/>
      <c r="G28" s="74">
        <v>21</v>
      </c>
      <c r="H28" s="74">
        <v>22</v>
      </c>
      <c r="I28" s="55">
        <f t="shared" si="0"/>
        <v>43</v>
      </c>
      <c r="J28" s="69">
        <v>9957769506</v>
      </c>
      <c r="K28" s="18" t="s">
        <v>277</v>
      </c>
      <c r="L28" s="18"/>
      <c r="M28" s="18"/>
      <c r="N28" s="74" t="s">
        <v>278</v>
      </c>
      <c r="O28" s="74">
        <v>7896114003</v>
      </c>
      <c r="P28" s="68">
        <v>43624</v>
      </c>
      <c r="Q28" s="64" t="s">
        <v>568</v>
      </c>
      <c r="R28" s="18">
        <v>9</v>
      </c>
      <c r="S28" s="18" t="s">
        <v>185</v>
      </c>
      <c r="T28" s="18"/>
    </row>
    <row r="29" spans="1:20">
      <c r="A29" s="4">
        <v>25</v>
      </c>
      <c r="B29" s="17" t="s">
        <v>63</v>
      </c>
      <c r="C29" s="80" t="s">
        <v>310</v>
      </c>
      <c r="D29" s="18" t="s">
        <v>25</v>
      </c>
      <c r="E29" s="69">
        <v>202</v>
      </c>
      <c r="F29" s="18"/>
      <c r="G29" s="74">
        <v>17</v>
      </c>
      <c r="H29" s="74">
        <v>15</v>
      </c>
      <c r="I29" s="55">
        <f t="shared" si="0"/>
        <v>32</v>
      </c>
      <c r="J29" s="69">
        <v>7399289986</v>
      </c>
      <c r="K29" s="18" t="s">
        <v>277</v>
      </c>
      <c r="L29" s="18"/>
      <c r="M29" s="18"/>
      <c r="N29" s="74" t="s">
        <v>278</v>
      </c>
      <c r="O29" s="74">
        <v>7896114003</v>
      </c>
      <c r="P29" s="68">
        <v>43624</v>
      </c>
      <c r="Q29" s="64" t="s">
        <v>568</v>
      </c>
      <c r="R29" s="18">
        <v>9</v>
      </c>
      <c r="S29" s="18" t="s">
        <v>185</v>
      </c>
      <c r="T29" s="18"/>
    </row>
    <row r="30" spans="1:20">
      <c r="A30" s="4">
        <v>26</v>
      </c>
      <c r="B30" s="17" t="s">
        <v>63</v>
      </c>
      <c r="C30" s="80" t="s">
        <v>311</v>
      </c>
      <c r="D30" s="18" t="s">
        <v>25</v>
      </c>
      <c r="E30" s="69">
        <v>239</v>
      </c>
      <c r="F30" s="18"/>
      <c r="G30" s="74">
        <v>24</v>
      </c>
      <c r="H30" s="74">
        <v>23</v>
      </c>
      <c r="I30" s="55">
        <f t="shared" si="0"/>
        <v>47</v>
      </c>
      <c r="J30" s="69">
        <v>9577726908</v>
      </c>
      <c r="K30" s="18" t="s">
        <v>277</v>
      </c>
      <c r="L30" s="18"/>
      <c r="M30" s="18"/>
      <c r="N30" s="74" t="s">
        <v>278</v>
      </c>
      <c r="O30" s="74">
        <v>7896114003</v>
      </c>
      <c r="P30" s="68">
        <v>43624</v>
      </c>
      <c r="Q30" s="64" t="s">
        <v>568</v>
      </c>
      <c r="R30" s="18">
        <v>10</v>
      </c>
      <c r="S30" s="18" t="s">
        <v>185</v>
      </c>
      <c r="T30" s="18"/>
    </row>
    <row r="31" spans="1:20" ht="30.75">
      <c r="A31" s="4">
        <v>27</v>
      </c>
      <c r="B31" s="17" t="s">
        <v>62</v>
      </c>
      <c r="C31" s="76" t="s">
        <v>312</v>
      </c>
      <c r="D31" s="18" t="s">
        <v>23</v>
      </c>
      <c r="E31" s="85">
        <v>18240212504</v>
      </c>
      <c r="F31" s="18" t="s">
        <v>78</v>
      </c>
      <c r="G31" s="77">
        <v>71</v>
      </c>
      <c r="H31" s="77">
        <v>39</v>
      </c>
      <c r="I31" s="55">
        <f t="shared" si="0"/>
        <v>110</v>
      </c>
      <c r="J31" s="85">
        <v>8011714557</v>
      </c>
      <c r="K31" s="18" t="s">
        <v>270</v>
      </c>
      <c r="L31" s="74" t="s">
        <v>285</v>
      </c>
      <c r="M31" s="74">
        <v>8812826187</v>
      </c>
      <c r="N31" s="74" t="s">
        <v>376</v>
      </c>
      <c r="O31" s="74">
        <v>8011520159</v>
      </c>
      <c r="P31" s="68">
        <v>43624</v>
      </c>
      <c r="Q31" s="64" t="s">
        <v>568</v>
      </c>
      <c r="R31" s="18">
        <v>10</v>
      </c>
      <c r="S31" s="18" t="s">
        <v>185</v>
      </c>
      <c r="T31" s="18"/>
    </row>
    <row r="32" spans="1:20" ht="30.75">
      <c r="A32" s="4">
        <v>28</v>
      </c>
      <c r="B32" s="17" t="s">
        <v>62</v>
      </c>
      <c r="C32" s="76" t="s">
        <v>313</v>
      </c>
      <c r="D32" s="18" t="s">
        <v>23</v>
      </c>
      <c r="E32" s="85">
        <v>18240204510</v>
      </c>
      <c r="F32" s="18" t="s">
        <v>104</v>
      </c>
      <c r="G32" s="77">
        <v>31</v>
      </c>
      <c r="H32" s="77">
        <v>26</v>
      </c>
      <c r="I32" s="55">
        <f t="shared" si="0"/>
        <v>57</v>
      </c>
      <c r="J32" s="85">
        <v>9678179707</v>
      </c>
      <c r="K32" s="18" t="s">
        <v>270</v>
      </c>
      <c r="L32" s="74" t="s">
        <v>285</v>
      </c>
      <c r="M32" s="74">
        <v>8812826187</v>
      </c>
      <c r="N32" s="74" t="s">
        <v>376</v>
      </c>
      <c r="O32" s="74">
        <v>8011520159</v>
      </c>
      <c r="P32" s="68">
        <v>43626</v>
      </c>
      <c r="Q32" s="64" t="s">
        <v>563</v>
      </c>
      <c r="R32" s="18">
        <v>11</v>
      </c>
      <c r="S32" s="18" t="s">
        <v>185</v>
      </c>
      <c r="T32" s="18"/>
    </row>
    <row r="33" spans="1:20">
      <c r="A33" s="4">
        <v>29</v>
      </c>
      <c r="B33" s="17" t="s">
        <v>62</v>
      </c>
      <c r="C33" s="76" t="s">
        <v>314</v>
      </c>
      <c r="D33" s="18" t="s">
        <v>23</v>
      </c>
      <c r="E33" s="85">
        <v>18240204511</v>
      </c>
      <c r="F33" s="18" t="s">
        <v>104</v>
      </c>
      <c r="G33" s="77">
        <v>22</v>
      </c>
      <c r="H33" s="77">
        <v>21</v>
      </c>
      <c r="I33" s="55">
        <f t="shared" si="0"/>
        <v>43</v>
      </c>
      <c r="J33" s="85">
        <v>9435758602</v>
      </c>
      <c r="K33" s="18" t="s">
        <v>270</v>
      </c>
      <c r="L33" s="74" t="s">
        <v>285</v>
      </c>
      <c r="M33" s="74">
        <v>8812826187</v>
      </c>
      <c r="N33" s="74" t="s">
        <v>376</v>
      </c>
      <c r="O33" s="74">
        <v>8011520159</v>
      </c>
      <c r="P33" s="68">
        <v>43626</v>
      </c>
      <c r="Q33" s="64" t="s">
        <v>563</v>
      </c>
      <c r="R33" s="18">
        <v>12</v>
      </c>
      <c r="S33" s="18" t="s">
        <v>185</v>
      </c>
      <c r="T33" s="18"/>
    </row>
    <row r="34" spans="1:20">
      <c r="A34" s="4">
        <v>30</v>
      </c>
      <c r="B34" s="17" t="s">
        <v>62</v>
      </c>
      <c r="C34" s="76" t="s">
        <v>315</v>
      </c>
      <c r="D34" s="18" t="s">
        <v>23</v>
      </c>
      <c r="E34" s="85">
        <v>18240204512</v>
      </c>
      <c r="F34" s="18" t="s">
        <v>77</v>
      </c>
      <c r="G34" s="77">
        <v>25</v>
      </c>
      <c r="H34" s="77">
        <v>23</v>
      </c>
      <c r="I34" s="55">
        <f t="shared" si="0"/>
        <v>48</v>
      </c>
      <c r="J34" s="85">
        <v>7399718157</v>
      </c>
      <c r="K34" s="18" t="s">
        <v>270</v>
      </c>
      <c r="L34" s="74" t="s">
        <v>285</v>
      </c>
      <c r="M34" s="74">
        <v>8812826187</v>
      </c>
      <c r="N34" s="74" t="s">
        <v>376</v>
      </c>
      <c r="O34" s="74">
        <v>8011520159</v>
      </c>
      <c r="P34" s="68">
        <v>43626</v>
      </c>
      <c r="Q34" s="64" t="s">
        <v>563</v>
      </c>
      <c r="R34" s="18">
        <v>13</v>
      </c>
      <c r="S34" s="18" t="s">
        <v>185</v>
      </c>
      <c r="T34" s="18"/>
    </row>
    <row r="35" spans="1:20">
      <c r="A35" s="4">
        <v>31</v>
      </c>
      <c r="B35" s="17" t="s">
        <v>63</v>
      </c>
      <c r="C35" s="80" t="s">
        <v>316</v>
      </c>
      <c r="D35" s="18" t="s">
        <v>25</v>
      </c>
      <c r="E35" s="69">
        <v>170</v>
      </c>
      <c r="F35" s="18"/>
      <c r="G35" s="74">
        <v>33</v>
      </c>
      <c r="H35" s="74">
        <v>25</v>
      </c>
      <c r="I35" s="55">
        <f t="shared" si="0"/>
        <v>58</v>
      </c>
      <c r="J35" s="69">
        <v>8011717352</v>
      </c>
      <c r="K35" s="18" t="s">
        <v>377</v>
      </c>
      <c r="L35" s="18" t="s">
        <v>150</v>
      </c>
      <c r="M35" s="18">
        <v>8876750667</v>
      </c>
      <c r="N35" s="74" t="s">
        <v>151</v>
      </c>
      <c r="O35" s="74">
        <v>7896045297</v>
      </c>
      <c r="P35" s="68">
        <v>43626</v>
      </c>
      <c r="Q35" s="64" t="s">
        <v>563</v>
      </c>
      <c r="R35" s="18">
        <v>9</v>
      </c>
      <c r="S35" s="18" t="s">
        <v>185</v>
      </c>
      <c r="T35" s="18"/>
    </row>
    <row r="36" spans="1:20">
      <c r="A36" s="4">
        <v>32</v>
      </c>
      <c r="B36" s="17" t="s">
        <v>63</v>
      </c>
      <c r="C36" s="80" t="s">
        <v>317</v>
      </c>
      <c r="D36" s="18" t="s">
        <v>25</v>
      </c>
      <c r="E36" s="69">
        <v>219</v>
      </c>
      <c r="F36" s="18"/>
      <c r="G36" s="74">
        <v>21</v>
      </c>
      <c r="H36" s="74">
        <v>22</v>
      </c>
      <c r="I36" s="55">
        <f t="shared" si="0"/>
        <v>43</v>
      </c>
      <c r="J36" s="69">
        <v>8753057281</v>
      </c>
      <c r="K36" s="18" t="s">
        <v>377</v>
      </c>
      <c r="L36" s="18" t="s">
        <v>150</v>
      </c>
      <c r="M36" s="18">
        <v>8876750667</v>
      </c>
      <c r="N36" s="74" t="s">
        <v>151</v>
      </c>
      <c r="O36" s="74">
        <v>7896045297</v>
      </c>
      <c r="P36" s="68">
        <v>43626</v>
      </c>
      <c r="Q36" s="64" t="s">
        <v>563</v>
      </c>
      <c r="R36" s="18">
        <v>8</v>
      </c>
      <c r="S36" s="18" t="s">
        <v>185</v>
      </c>
      <c r="T36" s="18"/>
    </row>
    <row r="37" spans="1:20">
      <c r="A37" s="4">
        <v>33</v>
      </c>
      <c r="B37" s="17" t="s">
        <v>63</v>
      </c>
      <c r="C37" s="80" t="s">
        <v>318</v>
      </c>
      <c r="D37" s="18" t="s">
        <v>25</v>
      </c>
      <c r="E37" s="69">
        <v>291</v>
      </c>
      <c r="F37" s="18"/>
      <c r="G37" s="74">
        <v>25</v>
      </c>
      <c r="H37" s="74">
        <v>21</v>
      </c>
      <c r="I37" s="55">
        <f t="shared" si="0"/>
        <v>46</v>
      </c>
      <c r="J37" s="69">
        <v>9613020358</v>
      </c>
      <c r="K37" s="18" t="s">
        <v>377</v>
      </c>
      <c r="L37" s="18" t="s">
        <v>150</v>
      </c>
      <c r="M37" s="18">
        <v>8876750667</v>
      </c>
      <c r="N37" s="74" t="s">
        <v>151</v>
      </c>
      <c r="O37" s="74">
        <v>7896045297</v>
      </c>
      <c r="P37" s="68">
        <v>43626</v>
      </c>
      <c r="Q37" s="64" t="s">
        <v>563</v>
      </c>
      <c r="R37" s="18">
        <v>9</v>
      </c>
      <c r="S37" s="18" t="s">
        <v>185</v>
      </c>
      <c r="T37" s="18"/>
    </row>
    <row r="38" spans="1:20">
      <c r="A38" s="4">
        <v>34</v>
      </c>
      <c r="B38" s="17" t="s">
        <v>63</v>
      </c>
      <c r="C38" s="80" t="s">
        <v>319</v>
      </c>
      <c r="D38" s="18" t="s">
        <v>25</v>
      </c>
      <c r="E38" s="69">
        <v>43</v>
      </c>
      <c r="F38" s="18"/>
      <c r="G38" s="74">
        <v>26</v>
      </c>
      <c r="H38" s="74">
        <v>12</v>
      </c>
      <c r="I38" s="55">
        <f t="shared" si="0"/>
        <v>38</v>
      </c>
      <c r="J38" s="69">
        <v>9577935146</v>
      </c>
      <c r="K38" s="18" t="s">
        <v>88</v>
      </c>
      <c r="L38" s="18" t="s">
        <v>150</v>
      </c>
      <c r="M38" s="18">
        <v>8876750667</v>
      </c>
      <c r="N38" s="74" t="s">
        <v>151</v>
      </c>
      <c r="O38" s="74">
        <v>7896045297</v>
      </c>
      <c r="P38" s="68">
        <v>43627</v>
      </c>
      <c r="Q38" s="64" t="s">
        <v>564</v>
      </c>
      <c r="R38" s="18">
        <v>7</v>
      </c>
      <c r="S38" s="18" t="s">
        <v>185</v>
      </c>
      <c r="T38" s="18"/>
    </row>
    <row r="39" spans="1:20">
      <c r="A39" s="4">
        <v>35</v>
      </c>
      <c r="B39" s="17" t="s">
        <v>63</v>
      </c>
      <c r="C39" s="80" t="s">
        <v>320</v>
      </c>
      <c r="D39" s="18" t="s">
        <v>25</v>
      </c>
      <c r="E39" s="69">
        <v>245</v>
      </c>
      <c r="F39" s="18"/>
      <c r="G39" s="74">
        <v>26</v>
      </c>
      <c r="H39" s="74">
        <v>19</v>
      </c>
      <c r="I39" s="55">
        <f t="shared" si="0"/>
        <v>45</v>
      </c>
      <c r="J39" s="69">
        <v>8822619263</v>
      </c>
      <c r="K39" s="18" t="s">
        <v>88</v>
      </c>
      <c r="L39" s="18" t="s">
        <v>150</v>
      </c>
      <c r="M39" s="18">
        <v>8876750667</v>
      </c>
      <c r="N39" s="74" t="s">
        <v>151</v>
      </c>
      <c r="O39" s="74">
        <v>7896045297</v>
      </c>
      <c r="P39" s="68">
        <v>43627</v>
      </c>
      <c r="Q39" s="64" t="s">
        <v>564</v>
      </c>
      <c r="R39" s="18">
        <v>11</v>
      </c>
      <c r="S39" s="18" t="s">
        <v>185</v>
      </c>
      <c r="T39" s="18"/>
    </row>
    <row r="40" spans="1:20">
      <c r="A40" s="4">
        <v>36</v>
      </c>
      <c r="B40" s="17" t="s">
        <v>63</v>
      </c>
      <c r="C40" s="80" t="s">
        <v>321</v>
      </c>
      <c r="D40" s="18" t="s">
        <v>25</v>
      </c>
      <c r="E40" s="69">
        <v>84</v>
      </c>
      <c r="F40" s="18"/>
      <c r="G40" s="74">
        <v>20</v>
      </c>
      <c r="H40" s="74">
        <v>19</v>
      </c>
      <c r="I40" s="55">
        <f t="shared" si="0"/>
        <v>39</v>
      </c>
      <c r="J40" s="69">
        <v>0</v>
      </c>
      <c r="K40" s="18" t="s">
        <v>88</v>
      </c>
      <c r="L40" s="18" t="s">
        <v>150</v>
      </c>
      <c r="M40" s="18">
        <v>8876750667</v>
      </c>
      <c r="N40" s="74" t="s">
        <v>151</v>
      </c>
      <c r="O40" s="74">
        <v>7896045297</v>
      </c>
      <c r="P40" s="68">
        <v>43627</v>
      </c>
      <c r="Q40" s="64" t="s">
        <v>564</v>
      </c>
      <c r="R40" s="18">
        <v>12</v>
      </c>
      <c r="S40" s="18" t="s">
        <v>185</v>
      </c>
      <c r="T40" s="18"/>
    </row>
    <row r="41" spans="1:20">
      <c r="A41" s="4">
        <v>37</v>
      </c>
      <c r="B41" s="17" t="s">
        <v>62</v>
      </c>
      <c r="C41" s="76" t="s">
        <v>322</v>
      </c>
      <c r="D41" s="18" t="s">
        <v>23</v>
      </c>
      <c r="E41" s="85">
        <v>18240212501</v>
      </c>
      <c r="F41" s="18" t="s">
        <v>77</v>
      </c>
      <c r="G41" s="77">
        <v>32</v>
      </c>
      <c r="H41" s="77">
        <v>30</v>
      </c>
      <c r="I41" s="55">
        <f t="shared" si="0"/>
        <v>62</v>
      </c>
      <c r="J41" s="85">
        <v>7399180923</v>
      </c>
      <c r="K41" s="18" t="s">
        <v>270</v>
      </c>
      <c r="L41" s="74" t="s">
        <v>285</v>
      </c>
      <c r="M41" s="74">
        <v>8812826187</v>
      </c>
      <c r="N41" s="74" t="s">
        <v>376</v>
      </c>
      <c r="O41" s="74">
        <v>8011520159</v>
      </c>
      <c r="P41" s="68">
        <v>43627</v>
      </c>
      <c r="Q41" s="64" t="s">
        <v>564</v>
      </c>
      <c r="R41" s="18">
        <v>13</v>
      </c>
      <c r="S41" s="18" t="s">
        <v>185</v>
      </c>
      <c r="T41" s="18"/>
    </row>
    <row r="42" spans="1:20" ht="30.75">
      <c r="A42" s="4">
        <v>38</v>
      </c>
      <c r="B42" s="17" t="s">
        <v>62</v>
      </c>
      <c r="C42" s="76" t="s">
        <v>323</v>
      </c>
      <c r="D42" s="18" t="s">
        <v>23</v>
      </c>
      <c r="E42" s="85">
        <v>18240212502</v>
      </c>
      <c r="F42" s="18" t="s">
        <v>104</v>
      </c>
      <c r="G42" s="77">
        <v>59</v>
      </c>
      <c r="H42" s="77">
        <v>42</v>
      </c>
      <c r="I42" s="55">
        <f t="shared" si="0"/>
        <v>101</v>
      </c>
      <c r="J42" s="85">
        <v>9435755818</v>
      </c>
      <c r="K42" s="18" t="s">
        <v>270</v>
      </c>
      <c r="L42" s="74" t="s">
        <v>285</v>
      </c>
      <c r="M42" s="74">
        <v>8812826187</v>
      </c>
      <c r="N42" s="74" t="s">
        <v>376</v>
      </c>
      <c r="O42" s="74">
        <v>8011520159</v>
      </c>
      <c r="P42" s="68">
        <v>43627</v>
      </c>
      <c r="Q42" s="64" t="s">
        <v>564</v>
      </c>
      <c r="R42" s="18">
        <v>12</v>
      </c>
      <c r="S42" s="18" t="s">
        <v>185</v>
      </c>
      <c r="T42" s="18"/>
    </row>
    <row r="43" spans="1:20" ht="30.75">
      <c r="A43" s="4">
        <v>39</v>
      </c>
      <c r="B43" s="17" t="s">
        <v>62</v>
      </c>
      <c r="C43" s="76" t="s">
        <v>324</v>
      </c>
      <c r="D43" s="18" t="s">
        <v>23</v>
      </c>
      <c r="E43" s="85">
        <v>18240212503</v>
      </c>
      <c r="F43" s="18" t="s">
        <v>77</v>
      </c>
      <c r="G43" s="77">
        <v>16</v>
      </c>
      <c r="H43" s="77">
        <v>21</v>
      </c>
      <c r="I43" s="55">
        <f t="shared" si="0"/>
        <v>37</v>
      </c>
      <c r="J43" s="85">
        <v>7896473072</v>
      </c>
      <c r="K43" s="18" t="s">
        <v>270</v>
      </c>
      <c r="L43" s="74" t="s">
        <v>285</v>
      </c>
      <c r="M43" s="74">
        <v>8812826187</v>
      </c>
      <c r="N43" s="74" t="s">
        <v>376</v>
      </c>
      <c r="O43" s="74">
        <v>8011520159</v>
      </c>
      <c r="P43" s="68">
        <v>43627</v>
      </c>
      <c r="Q43" s="64" t="s">
        <v>564</v>
      </c>
      <c r="R43" s="18">
        <v>9</v>
      </c>
      <c r="S43" s="18" t="s">
        <v>185</v>
      </c>
      <c r="T43" s="18"/>
    </row>
    <row r="44" spans="1:20">
      <c r="A44" s="4">
        <v>40</v>
      </c>
      <c r="B44" s="17" t="s">
        <v>62</v>
      </c>
      <c r="C44" s="76" t="s">
        <v>325</v>
      </c>
      <c r="D44" s="18" t="s">
        <v>23</v>
      </c>
      <c r="E44" s="85">
        <v>18240204507</v>
      </c>
      <c r="F44" s="18" t="s">
        <v>77</v>
      </c>
      <c r="G44" s="77">
        <v>14</v>
      </c>
      <c r="H44" s="77">
        <v>10</v>
      </c>
      <c r="I44" s="55">
        <f t="shared" si="0"/>
        <v>24</v>
      </c>
      <c r="J44" s="85">
        <v>9401169730</v>
      </c>
      <c r="K44" s="18" t="s">
        <v>270</v>
      </c>
      <c r="L44" s="74" t="s">
        <v>285</v>
      </c>
      <c r="M44" s="74">
        <v>8812826187</v>
      </c>
      <c r="N44" s="74" t="s">
        <v>376</v>
      </c>
      <c r="O44" s="74">
        <v>8011520159</v>
      </c>
      <c r="P44" s="68">
        <v>43628</v>
      </c>
      <c r="Q44" s="64" t="s">
        <v>565</v>
      </c>
      <c r="R44" s="18">
        <v>8</v>
      </c>
      <c r="S44" s="18" t="s">
        <v>185</v>
      </c>
      <c r="T44" s="18"/>
    </row>
    <row r="45" spans="1:20">
      <c r="A45" s="4">
        <v>41</v>
      </c>
      <c r="B45" s="17" t="s">
        <v>62</v>
      </c>
      <c r="C45" s="76" t="s">
        <v>326</v>
      </c>
      <c r="D45" s="18" t="s">
        <v>23</v>
      </c>
      <c r="E45" s="85">
        <v>18240204508</v>
      </c>
      <c r="F45" s="18" t="s">
        <v>77</v>
      </c>
      <c r="G45" s="77">
        <v>18</v>
      </c>
      <c r="H45" s="77">
        <v>19</v>
      </c>
      <c r="I45" s="55">
        <f t="shared" si="0"/>
        <v>37</v>
      </c>
      <c r="J45" s="85">
        <v>8011583958</v>
      </c>
      <c r="K45" s="18" t="s">
        <v>270</v>
      </c>
      <c r="L45" s="74" t="s">
        <v>285</v>
      </c>
      <c r="M45" s="74">
        <v>8812826187</v>
      </c>
      <c r="N45" s="74" t="s">
        <v>376</v>
      </c>
      <c r="O45" s="74">
        <v>8011520159</v>
      </c>
      <c r="P45" s="68">
        <v>43628</v>
      </c>
      <c r="Q45" s="64" t="s">
        <v>565</v>
      </c>
      <c r="R45" s="18">
        <v>9</v>
      </c>
      <c r="S45" s="18" t="s">
        <v>185</v>
      </c>
      <c r="T45" s="18"/>
    </row>
    <row r="46" spans="1:20">
      <c r="A46" s="4">
        <v>42</v>
      </c>
      <c r="B46" s="17" t="s">
        <v>62</v>
      </c>
      <c r="C46" s="76" t="s">
        <v>327</v>
      </c>
      <c r="D46" s="18" t="s">
        <v>23</v>
      </c>
      <c r="E46" s="85">
        <v>18240211901</v>
      </c>
      <c r="F46" s="18" t="s">
        <v>77</v>
      </c>
      <c r="G46" s="77">
        <v>19</v>
      </c>
      <c r="H46" s="77">
        <v>19</v>
      </c>
      <c r="I46" s="55">
        <f t="shared" si="0"/>
        <v>38</v>
      </c>
      <c r="J46" s="85">
        <v>7896112306</v>
      </c>
      <c r="K46" s="18" t="s">
        <v>270</v>
      </c>
      <c r="L46" s="74" t="s">
        <v>285</v>
      </c>
      <c r="M46" s="74">
        <v>8812826187</v>
      </c>
      <c r="N46" s="74" t="s">
        <v>376</v>
      </c>
      <c r="O46" s="74">
        <v>8011520159</v>
      </c>
      <c r="P46" s="68">
        <v>43628</v>
      </c>
      <c r="Q46" s="64" t="s">
        <v>565</v>
      </c>
      <c r="R46" s="18">
        <v>8</v>
      </c>
      <c r="S46" s="18" t="s">
        <v>185</v>
      </c>
      <c r="T46" s="18"/>
    </row>
    <row r="47" spans="1:20">
      <c r="A47" s="4">
        <v>43</v>
      </c>
      <c r="B47" s="17" t="s">
        <v>63</v>
      </c>
      <c r="C47" s="80" t="s">
        <v>328</v>
      </c>
      <c r="D47" s="18" t="s">
        <v>25</v>
      </c>
      <c r="E47" s="69">
        <v>293</v>
      </c>
      <c r="F47" s="18"/>
      <c r="G47" s="74">
        <v>18</v>
      </c>
      <c r="H47" s="74">
        <v>26</v>
      </c>
      <c r="I47" s="55">
        <f t="shared" si="0"/>
        <v>44</v>
      </c>
      <c r="J47" s="69">
        <v>9854715374</v>
      </c>
      <c r="K47" s="18" t="s">
        <v>377</v>
      </c>
      <c r="L47" s="18" t="s">
        <v>150</v>
      </c>
      <c r="M47" s="18">
        <v>8876750667</v>
      </c>
      <c r="N47" s="74" t="s">
        <v>151</v>
      </c>
      <c r="O47" s="74">
        <v>7896045297</v>
      </c>
      <c r="P47" s="68">
        <v>43628</v>
      </c>
      <c r="Q47" s="64" t="s">
        <v>565</v>
      </c>
      <c r="R47" s="18">
        <v>9</v>
      </c>
      <c r="S47" s="18" t="s">
        <v>185</v>
      </c>
      <c r="T47" s="18"/>
    </row>
    <row r="48" spans="1:20">
      <c r="A48" s="4">
        <v>44</v>
      </c>
      <c r="B48" s="17" t="s">
        <v>63</v>
      </c>
      <c r="C48" s="80" t="s">
        <v>329</v>
      </c>
      <c r="D48" s="18" t="s">
        <v>25</v>
      </c>
      <c r="E48" s="69">
        <v>246</v>
      </c>
      <c r="F48" s="18"/>
      <c r="G48" s="74">
        <v>23</v>
      </c>
      <c r="H48" s="74">
        <v>19</v>
      </c>
      <c r="I48" s="55">
        <f t="shared" si="0"/>
        <v>42</v>
      </c>
      <c r="J48" s="69">
        <v>9707380621</v>
      </c>
      <c r="K48" s="18" t="s">
        <v>377</v>
      </c>
      <c r="L48" s="18" t="s">
        <v>150</v>
      </c>
      <c r="M48" s="18">
        <v>8876750667</v>
      </c>
      <c r="N48" s="74" t="s">
        <v>151</v>
      </c>
      <c r="O48" s="74">
        <v>7896045297</v>
      </c>
      <c r="P48" s="68">
        <v>43628</v>
      </c>
      <c r="Q48" s="64" t="s">
        <v>565</v>
      </c>
      <c r="R48" s="18">
        <v>8</v>
      </c>
      <c r="S48" s="18" t="s">
        <v>185</v>
      </c>
      <c r="T48" s="18"/>
    </row>
    <row r="49" spans="1:20">
      <c r="A49" s="4">
        <v>45</v>
      </c>
      <c r="B49" s="17" t="s">
        <v>63</v>
      </c>
      <c r="C49" s="80" t="s">
        <v>330</v>
      </c>
      <c r="D49" s="18" t="s">
        <v>25</v>
      </c>
      <c r="E49" s="69">
        <v>146</v>
      </c>
      <c r="F49" s="18"/>
      <c r="G49" s="74">
        <v>22</v>
      </c>
      <c r="H49" s="74">
        <v>21</v>
      </c>
      <c r="I49" s="55">
        <f t="shared" si="0"/>
        <v>43</v>
      </c>
      <c r="J49" s="69">
        <v>9577808374</v>
      </c>
      <c r="K49" s="18" t="s">
        <v>277</v>
      </c>
      <c r="L49" s="18"/>
      <c r="M49" s="18"/>
      <c r="N49" s="74" t="s">
        <v>278</v>
      </c>
      <c r="O49" s="74">
        <v>7896114003</v>
      </c>
      <c r="P49" s="68">
        <v>43629</v>
      </c>
      <c r="Q49" s="64" t="s">
        <v>566</v>
      </c>
      <c r="R49" s="18">
        <v>11</v>
      </c>
      <c r="S49" s="18" t="s">
        <v>185</v>
      </c>
      <c r="T49" s="18"/>
    </row>
    <row r="50" spans="1:20">
      <c r="A50" s="4">
        <v>46</v>
      </c>
      <c r="B50" s="17" t="s">
        <v>63</v>
      </c>
      <c r="C50" s="80" t="s">
        <v>331</v>
      </c>
      <c r="D50" s="18" t="s">
        <v>25</v>
      </c>
      <c r="E50" s="69">
        <v>320</v>
      </c>
      <c r="F50" s="18"/>
      <c r="G50" s="74">
        <v>18</v>
      </c>
      <c r="H50" s="74">
        <v>25</v>
      </c>
      <c r="I50" s="55">
        <f t="shared" si="0"/>
        <v>43</v>
      </c>
      <c r="J50" s="69">
        <v>8473931097</v>
      </c>
      <c r="K50" s="18" t="s">
        <v>277</v>
      </c>
      <c r="L50" s="18"/>
      <c r="M50" s="18"/>
      <c r="N50" s="74" t="s">
        <v>278</v>
      </c>
      <c r="O50" s="74">
        <v>7896114003</v>
      </c>
      <c r="P50" s="68">
        <v>43629</v>
      </c>
      <c r="Q50" s="64" t="s">
        <v>566</v>
      </c>
      <c r="R50" s="18">
        <v>9</v>
      </c>
      <c r="S50" s="18" t="s">
        <v>185</v>
      </c>
      <c r="T50" s="18"/>
    </row>
    <row r="51" spans="1:20">
      <c r="A51" s="4">
        <v>47</v>
      </c>
      <c r="B51" s="17" t="s">
        <v>63</v>
      </c>
      <c r="C51" s="80" t="s">
        <v>330</v>
      </c>
      <c r="D51" s="18" t="s">
        <v>25</v>
      </c>
      <c r="E51" s="69">
        <v>279</v>
      </c>
      <c r="F51" s="18"/>
      <c r="G51" s="74">
        <v>11</v>
      </c>
      <c r="H51" s="74">
        <v>20</v>
      </c>
      <c r="I51" s="55">
        <f t="shared" si="0"/>
        <v>31</v>
      </c>
      <c r="J51" s="69">
        <v>8473005446</v>
      </c>
      <c r="K51" s="18" t="s">
        <v>277</v>
      </c>
      <c r="L51" s="18"/>
      <c r="M51" s="18"/>
      <c r="N51" s="74" t="s">
        <v>278</v>
      </c>
      <c r="O51" s="74">
        <v>7896114003</v>
      </c>
      <c r="P51" s="68">
        <v>43629</v>
      </c>
      <c r="Q51" s="64" t="s">
        <v>566</v>
      </c>
      <c r="R51" s="18">
        <v>8</v>
      </c>
      <c r="S51" s="18" t="s">
        <v>185</v>
      </c>
      <c r="T51" s="18"/>
    </row>
    <row r="52" spans="1:20">
      <c r="A52" s="4">
        <v>48</v>
      </c>
      <c r="B52" s="17" t="s">
        <v>62</v>
      </c>
      <c r="C52" s="76" t="s">
        <v>332</v>
      </c>
      <c r="D52" s="18" t="s">
        <v>23</v>
      </c>
      <c r="E52" s="85">
        <v>18240210102</v>
      </c>
      <c r="F52" s="18" t="s">
        <v>77</v>
      </c>
      <c r="G52" s="77">
        <v>155</v>
      </c>
      <c r="H52" s="77">
        <v>169</v>
      </c>
      <c r="I52" s="55">
        <f t="shared" si="0"/>
        <v>324</v>
      </c>
      <c r="J52" s="85">
        <v>9435677246</v>
      </c>
      <c r="K52" s="18" t="s">
        <v>277</v>
      </c>
      <c r="L52" s="18"/>
      <c r="M52" s="18"/>
      <c r="N52" s="74" t="s">
        <v>278</v>
      </c>
      <c r="O52" s="74">
        <v>7896114003</v>
      </c>
      <c r="P52" s="68">
        <v>43629</v>
      </c>
      <c r="Q52" s="64" t="s">
        <v>566</v>
      </c>
      <c r="R52" s="18">
        <v>8</v>
      </c>
      <c r="S52" s="18" t="s">
        <v>185</v>
      </c>
      <c r="T52" s="18"/>
    </row>
    <row r="53" spans="1:20">
      <c r="A53" s="4">
        <v>49</v>
      </c>
      <c r="B53" s="17" t="s">
        <v>62</v>
      </c>
      <c r="C53" s="76" t="s">
        <v>332</v>
      </c>
      <c r="D53" s="18" t="s">
        <v>23</v>
      </c>
      <c r="E53" s="85">
        <v>18240210102</v>
      </c>
      <c r="F53" s="18" t="s">
        <v>77</v>
      </c>
      <c r="G53" s="77">
        <v>155</v>
      </c>
      <c r="H53" s="77">
        <v>169</v>
      </c>
      <c r="I53" s="55">
        <f t="shared" si="0"/>
        <v>324</v>
      </c>
      <c r="J53" s="85">
        <v>9435677246</v>
      </c>
      <c r="K53" s="18" t="s">
        <v>277</v>
      </c>
      <c r="L53" s="18"/>
      <c r="M53" s="18"/>
      <c r="N53" s="74" t="s">
        <v>278</v>
      </c>
      <c r="O53" s="74">
        <v>7896114003</v>
      </c>
      <c r="P53" s="68">
        <v>43630</v>
      </c>
      <c r="Q53" s="64" t="s">
        <v>567</v>
      </c>
      <c r="R53" s="18">
        <v>9</v>
      </c>
      <c r="S53" s="18" t="s">
        <v>185</v>
      </c>
      <c r="T53" s="18"/>
    </row>
    <row r="54" spans="1:20">
      <c r="A54" s="4">
        <v>50</v>
      </c>
      <c r="B54" s="17" t="s">
        <v>63</v>
      </c>
      <c r="C54" s="80" t="s">
        <v>271</v>
      </c>
      <c r="D54" s="18" t="s">
        <v>25</v>
      </c>
      <c r="E54" s="69">
        <v>131</v>
      </c>
      <c r="F54" s="18"/>
      <c r="G54" s="74">
        <v>23</v>
      </c>
      <c r="H54" s="74">
        <v>21</v>
      </c>
      <c r="I54" s="55">
        <f t="shared" si="0"/>
        <v>44</v>
      </c>
      <c r="J54" s="69">
        <v>9613376512</v>
      </c>
      <c r="K54" s="18" t="s">
        <v>378</v>
      </c>
      <c r="L54" s="18" t="s">
        <v>379</v>
      </c>
      <c r="M54" s="18">
        <v>9707371748</v>
      </c>
      <c r="N54" s="18" t="s">
        <v>380</v>
      </c>
      <c r="O54" s="74">
        <v>9508515468</v>
      </c>
      <c r="P54" s="68">
        <v>43630</v>
      </c>
      <c r="Q54" s="64" t="s">
        <v>567</v>
      </c>
      <c r="R54" s="18">
        <v>9</v>
      </c>
      <c r="S54" s="18" t="s">
        <v>185</v>
      </c>
      <c r="T54" s="18"/>
    </row>
    <row r="55" spans="1:20">
      <c r="A55" s="4">
        <v>51</v>
      </c>
      <c r="B55" s="17" t="s">
        <v>63</v>
      </c>
      <c r="C55" s="80" t="s">
        <v>333</v>
      </c>
      <c r="D55" s="18" t="s">
        <v>25</v>
      </c>
      <c r="E55" s="69">
        <v>212</v>
      </c>
      <c r="F55" s="18"/>
      <c r="G55" s="74">
        <v>24</v>
      </c>
      <c r="H55" s="74">
        <v>29</v>
      </c>
      <c r="I55" s="55">
        <f t="shared" si="0"/>
        <v>53</v>
      </c>
      <c r="J55" s="69">
        <v>9401402191</v>
      </c>
      <c r="K55" s="18" t="s">
        <v>378</v>
      </c>
      <c r="L55" s="18" t="s">
        <v>379</v>
      </c>
      <c r="M55" s="18">
        <v>9707371748</v>
      </c>
      <c r="N55" s="18" t="s">
        <v>380</v>
      </c>
      <c r="O55" s="74">
        <v>9508515468</v>
      </c>
      <c r="P55" s="68">
        <v>43630</v>
      </c>
      <c r="Q55" s="64" t="s">
        <v>567</v>
      </c>
      <c r="R55" s="18">
        <v>11</v>
      </c>
      <c r="S55" s="18" t="s">
        <v>185</v>
      </c>
      <c r="T55" s="18"/>
    </row>
    <row r="56" spans="1:20">
      <c r="A56" s="4">
        <v>52</v>
      </c>
      <c r="B56" s="17" t="s">
        <v>63</v>
      </c>
      <c r="C56" s="80" t="s">
        <v>168</v>
      </c>
      <c r="D56" s="18" t="s">
        <v>25</v>
      </c>
      <c r="E56" s="69">
        <v>287</v>
      </c>
      <c r="F56" s="18"/>
      <c r="G56" s="74">
        <v>37</v>
      </c>
      <c r="H56" s="74">
        <v>33</v>
      </c>
      <c r="I56" s="55">
        <f t="shared" si="0"/>
        <v>70</v>
      </c>
      <c r="J56" s="69">
        <v>9854432636</v>
      </c>
      <c r="K56" s="18" t="s">
        <v>168</v>
      </c>
      <c r="L56" s="74" t="s">
        <v>169</v>
      </c>
      <c r="M56" s="74">
        <v>9864958184</v>
      </c>
      <c r="N56" s="74" t="s">
        <v>170</v>
      </c>
      <c r="O56" s="74">
        <v>7896669002</v>
      </c>
      <c r="P56" s="68">
        <v>43631</v>
      </c>
      <c r="Q56" s="64" t="s">
        <v>568</v>
      </c>
      <c r="R56" s="18">
        <v>12</v>
      </c>
      <c r="S56" s="18" t="s">
        <v>185</v>
      </c>
      <c r="T56" s="18"/>
    </row>
    <row r="57" spans="1:20">
      <c r="A57" s="4">
        <v>53</v>
      </c>
      <c r="B57" s="17" t="s">
        <v>63</v>
      </c>
      <c r="C57" s="80" t="s">
        <v>168</v>
      </c>
      <c r="D57" s="18" t="s">
        <v>25</v>
      </c>
      <c r="E57" s="69">
        <v>182</v>
      </c>
      <c r="F57" s="18"/>
      <c r="G57" s="74">
        <v>24</v>
      </c>
      <c r="H57" s="74">
        <v>28</v>
      </c>
      <c r="I57" s="55">
        <f t="shared" si="0"/>
        <v>52</v>
      </c>
      <c r="J57" s="69">
        <v>9401279285</v>
      </c>
      <c r="K57" s="18" t="s">
        <v>168</v>
      </c>
      <c r="L57" s="74" t="s">
        <v>169</v>
      </c>
      <c r="M57" s="74">
        <v>9864958184</v>
      </c>
      <c r="N57" s="74" t="s">
        <v>170</v>
      </c>
      <c r="O57" s="74">
        <v>7896669002</v>
      </c>
      <c r="P57" s="68">
        <v>43631</v>
      </c>
      <c r="Q57" s="64" t="s">
        <v>568</v>
      </c>
      <c r="R57" s="18">
        <v>11</v>
      </c>
      <c r="S57" s="18" t="s">
        <v>185</v>
      </c>
      <c r="T57" s="18"/>
    </row>
    <row r="58" spans="1:20" ht="30.75">
      <c r="A58" s="4">
        <v>54</v>
      </c>
      <c r="B58" s="17" t="s">
        <v>62</v>
      </c>
      <c r="C58" s="76" t="s">
        <v>334</v>
      </c>
      <c r="D58" s="18" t="s">
        <v>23</v>
      </c>
      <c r="E58" s="85">
        <v>18240210501</v>
      </c>
      <c r="F58" s="18" t="s">
        <v>104</v>
      </c>
      <c r="G58" s="77">
        <v>38</v>
      </c>
      <c r="H58" s="77">
        <v>33</v>
      </c>
      <c r="I58" s="55">
        <f t="shared" si="0"/>
        <v>71</v>
      </c>
      <c r="J58" s="85">
        <v>9707919950</v>
      </c>
      <c r="K58" s="18" t="s">
        <v>168</v>
      </c>
      <c r="L58" s="74" t="s">
        <v>169</v>
      </c>
      <c r="M58" s="74">
        <v>9864958184</v>
      </c>
      <c r="N58" s="74" t="s">
        <v>170</v>
      </c>
      <c r="O58" s="74">
        <v>7896669002</v>
      </c>
      <c r="P58" s="68">
        <v>43631</v>
      </c>
      <c r="Q58" s="64" t="s">
        <v>568</v>
      </c>
      <c r="R58" s="18">
        <v>10</v>
      </c>
      <c r="S58" s="18" t="s">
        <v>185</v>
      </c>
      <c r="T58" s="18"/>
    </row>
    <row r="59" spans="1:20">
      <c r="A59" s="4">
        <v>55</v>
      </c>
      <c r="B59" s="17" t="s">
        <v>62</v>
      </c>
      <c r="C59" s="76" t="s">
        <v>335</v>
      </c>
      <c r="D59" s="18" t="s">
        <v>23</v>
      </c>
      <c r="E59" s="85">
        <v>18240210502</v>
      </c>
      <c r="F59" s="18" t="s">
        <v>77</v>
      </c>
      <c r="G59" s="77">
        <v>18</v>
      </c>
      <c r="H59" s="77">
        <v>22</v>
      </c>
      <c r="I59" s="55">
        <f t="shared" si="0"/>
        <v>40</v>
      </c>
      <c r="J59" s="85">
        <v>9613512084</v>
      </c>
      <c r="K59" s="18" t="s">
        <v>378</v>
      </c>
      <c r="L59" s="18" t="s">
        <v>379</v>
      </c>
      <c r="M59" s="18">
        <v>9707371748</v>
      </c>
      <c r="N59" s="18" t="s">
        <v>380</v>
      </c>
      <c r="O59" s="74">
        <v>9508515468</v>
      </c>
      <c r="P59" s="68">
        <v>43631</v>
      </c>
      <c r="Q59" s="64" t="s">
        <v>568</v>
      </c>
      <c r="R59" s="18">
        <v>13</v>
      </c>
      <c r="S59" s="18" t="s">
        <v>185</v>
      </c>
      <c r="T59" s="18"/>
    </row>
    <row r="60" spans="1:20">
      <c r="A60" s="4">
        <v>56</v>
      </c>
      <c r="B60" s="17" t="s">
        <v>63</v>
      </c>
      <c r="C60" s="80" t="s">
        <v>336</v>
      </c>
      <c r="D60" s="18" t="s">
        <v>25</v>
      </c>
      <c r="E60" s="69">
        <v>93</v>
      </c>
      <c r="F60" s="18"/>
      <c r="G60" s="74">
        <v>35</v>
      </c>
      <c r="H60" s="74">
        <v>39</v>
      </c>
      <c r="I60" s="55">
        <f t="shared" si="0"/>
        <v>74</v>
      </c>
      <c r="J60" s="69">
        <v>0</v>
      </c>
      <c r="K60" s="18" t="s">
        <v>168</v>
      </c>
      <c r="L60" s="74" t="s">
        <v>169</v>
      </c>
      <c r="M60" s="74">
        <v>9864958184</v>
      </c>
      <c r="N60" s="74" t="s">
        <v>170</v>
      </c>
      <c r="O60" s="74">
        <v>7896669002</v>
      </c>
      <c r="P60" s="68">
        <v>43633</v>
      </c>
      <c r="Q60" s="64" t="s">
        <v>563</v>
      </c>
      <c r="R60" s="18">
        <v>10</v>
      </c>
      <c r="S60" s="18" t="s">
        <v>185</v>
      </c>
      <c r="T60" s="18"/>
    </row>
    <row r="61" spans="1:20">
      <c r="A61" s="4">
        <v>57</v>
      </c>
      <c r="B61" s="17" t="s">
        <v>63</v>
      </c>
      <c r="C61" s="80" t="s">
        <v>337</v>
      </c>
      <c r="D61" s="18" t="s">
        <v>25</v>
      </c>
      <c r="E61" s="69">
        <v>94</v>
      </c>
      <c r="F61" s="18"/>
      <c r="G61" s="74">
        <v>20</v>
      </c>
      <c r="H61" s="74">
        <v>28</v>
      </c>
      <c r="I61" s="55">
        <f t="shared" si="0"/>
        <v>48</v>
      </c>
      <c r="J61" s="69">
        <v>9707403197</v>
      </c>
      <c r="K61" s="18" t="s">
        <v>168</v>
      </c>
      <c r="L61" s="74" t="s">
        <v>169</v>
      </c>
      <c r="M61" s="74">
        <v>9864958184</v>
      </c>
      <c r="N61" s="74" t="s">
        <v>170</v>
      </c>
      <c r="O61" s="74">
        <v>7896669002</v>
      </c>
      <c r="P61" s="68">
        <v>43633</v>
      </c>
      <c r="Q61" s="64" t="s">
        <v>563</v>
      </c>
      <c r="R61" s="18">
        <v>11</v>
      </c>
      <c r="S61" s="18" t="s">
        <v>185</v>
      </c>
      <c r="T61" s="18"/>
    </row>
    <row r="62" spans="1:20">
      <c r="A62" s="4">
        <v>58</v>
      </c>
      <c r="B62" s="17" t="s">
        <v>62</v>
      </c>
      <c r="C62" s="76" t="s">
        <v>338</v>
      </c>
      <c r="D62" s="18" t="s">
        <v>23</v>
      </c>
      <c r="E62" s="85">
        <v>18240210503</v>
      </c>
      <c r="F62" s="18" t="s">
        <v>77</v>
      </c>
      <c r="G62" s="77">
        <v>33</v>
      </c>
      <c r="H62" s="77">
        <v>30</v>
      </c>
      <c r="I62" s="55">
        <f t="shared" si="0"/>
        <v>63</v>
      </c>
      <c r="J62" s="85">
        <v>9577058168</v>
      </c>
      <c r="K62" s="18" t="s">
        <v>378</v>
      </c>
      <c r="L62" s="18" t="s">
        <v>379</v>
      </c>
      <c r="M62" s="18">
        <v>9707371748</v>
      </c>
      <c r="N62" s="18" t="s">
        <v>380</v>
      </c>
      <c r="O62" s="74">
        <v>9508515468</v>
      </c>
      <c r="P62" s="68">
        <v>43633</v>
      </c>
      <c r="Q62" s="64" t="s">
        <v>563</v>
      </c>
      <c r="R62" s="18">
        <v>9</v>
      </c>
      <c r="S62" s="18" t="s">
        <v>185</v>
      </c>
      <c r="T62" s="18"/>
    </row>
    <row r="63" spans="1:20">
      <c r="A63" s="4">
        <v>59</v>
      </c>
      <c r="B63" s="17" t="s">
        <v>62</v>
      </c>
      <c r="C63" s="76" t="s">
        <v>339</v>
      </c>
      <c r="D63" s="18" t="s">
        <v>23</v>
      </c>
      <c r="E63" s="85">
        <v>18240210504</v>
      </c>
      <c r="F63" s="18" t="s">
        <v>77</v>
      </c>
      <c r="G63" s="77">
        <v>27</v>
      </c>
      <c r="H63" s="77">
        <v>31</v>
      </c>
      <c r="I63" s="55">
        <f t="shared" si="0"/>
        <v>58</v>
      </c>
      <c r="J63" s="85">
        <v>8256079209</v>
      </c>
      <c r="K63" s="18" t="s">
        <v>378</v>
      </c>
      <c r="L63" s="18" t="s">
        <v>379</v>
      </c>
      <c r="M63" s="18">
        <v>9707371748</v>
      </c>
      <c r="N63" s="18" t="s">
        <v>380</v>
      </c>
      <c r="O63" s="74">
        <v>9508515468</v>
      </c>
      <c r="P63" s="68">
        <v>43633</v>
      </c>
      <c r="Q63" s="64" t="s">
        <v>563</v>
      </c>
      <c r="R63" s="18">
        <v>11</v>
      </c>
      <c r="S63" s="18" t="s">
        <v>185</v>
      </c>
      <c r="T63" s="18"/>
    </row>
    <row r="64" spans="1:20" ht="30.75">
      <c r="A64" s="4">
        <v>60</v>
      </c>
      <c r="B64" s="17" t="s">
        <v>62</v>
      </c>
      <c r="C64" s="76" t="s">
        <v>340</v>
      </c>
      <c r="D64" s="18" t="s">
        <v>23</v>
      </c>
      <c r="E64" s="85">
        <v>18240210702</v>
      </c>
      <c r="F64" s="18" t="s">
        <v>77</v>
      </c>
      <c r="G64" s="77">
        <v>108</v>
      </c>
      <c r="H64" s="77">
        <v>78</v>
      </c>
      <c r="I64" s="55">
        <f t="shared" si="0"/>
        <v>186</v>
      </c>
      <c r="J64" s="85">
        <v>9435759464</v>
      </c>
      <c r="K64" s="18" t="s">
        <v>168</v>
      </c>
      <c r="L64" s="74" t="s">
        <v>169</v>
      </c>
      <c r="M64" s="74">
        <v>9864958184</v>
      </c>
      <c r="N64" s="74" t="s">
        <v>170</v>
      </c>
      <c r="O64" s="74">
        <v>7896669002</v>
      </c>
      <c r="P64" s="68">
        <v>43634</v>
      </c>
      <c r="Q64" s="64" t="s">
        <v>564</v>
      </c>
      <c r="R64" s="18">
        <v>12</v>
      </c>
      <c r="S64" s="18" t="s">
        <v>185</v>
      </c>
      <c r="T64" s="18"/>
    </row>
    <row r="65" spans="1:20">
      <c r="A65" s="4">
        <v>61</v>
      </c>
      <c r="B65" s="17" t="s">
        <v>63</v>
      </c>
      <c r="C65" s="80" t="s">
        <v>341</v>
      </c>
      <c r="D65" s="18" t="s">
        <v>25</v>
      </c>
      <c r="E65" s="69">
        <v>232</v>
      </c>
      <c r="F65" s="18"/>
      <c r="G65" s="74">
        <v>15</v>
      </c>
      <c r="H65" s="74">
        <v>32</v>
      </c>
      <c r="I65" s="55">
        <f t="shared" si="0"/>
        <v>47</v>
      </c>
      <c r="J65" s="69">
        <v>9401185966</v>
      </c>
      <c r="K65" s="18" t="s">
        <v>381</v>
      </c>
      <c r="L65" s="18" t="s">
        <v>382</v>
      </c>
      <c r="M65" s="18">
        <v>9531072290</v>
      </c>
      <c r="N65" s="74" t="s">
        <v>383</v>
      </c>
      <c r="O65" s="74">
        <v>9954752741</v>
      </c>
      <c r="P65" s="68">
        <v>43634</v>
      </c>
      <c r="Q65" s="64" t="s">
        <v>564</v>
      </c>
      <c r="R65" s="18">
        <v>11</v>
      </c>
      <c r="S65" s="18" t="s">
        <v>185</v>
      </c>
      <c r="T65" s="18"/>
    </row>
    <row r="66" spans="1:20">
      <c r="A66" s="4">
        <v>62</v>
      </c>
      <c r="B66" s="17" t="s">
        <v>63</v>
      </c>
      <c r="C66" s="80" t="s">
        <v>342</v>
      </c>
      <c r="D66" s="18" t="s">
        <v>25</v>
      </c>
      <c r="E66" s="69">
        <v>209</v>
      </c>
      <c r="F66" s="18"/>
      <c r="G66" s="74">
        <v>41</v>
      </c>
      <c r="H66" s="74">
        <v>44</v>
      </c>
      <c r="I66" s="55">
        <f t="shared" si="0"/>
        <v>85</v>
      </c>
      <c r="J66" s="69">
        <v>9678730422</v>
      </c>
      <c r="K66" s="18" t="s">
        <v>381</v>
      </c>
      <c r="L66" s="18" t="s">
        <v>382</v>
      </c>
      <c r="M66" s="18">
        <v>9531072290</v>
      </c>
      <c r="N66" s="74" t="s">
        <v>383</v>
      </c>
      <c r="O66" s="74">
        <v>9954752741</v>
      </c>
      <c r="P66" s="68">
        <v>43634</v>
      </c>
      <c r="Q66" s="64" t="s">
        <v>564</v>
      </c>
      <c r="R66" s="18">
        <v>12</v>
      </c>
      <c r="S66" s="18" t="s">
        <v>185</v>
      </c>
      <c r="T66" s="18"/>
    </row>
    <row r="67" spans="1:20">
      <c r="A67" s="4">
        <v>63</v>
      </c>
      <c r="B67" s="17" t="s">
        <v>62</v>
      </c>
      <c r="C67" s="76" t="s">
        <v>343</v>
      </c>
      <c r="D67" s="18" t="s">
        <v>23</v>
      </c>
      <c r="E67" s="85">
        <v>18240210701</v>
      </c>
      <c r="F67" s="18" t="s">
        <v>77</v>
      </c>
      <c r="G67" s="77">
        <v>27</v>
      </c>
      <c r="H67" s="77">
        <v>22</v>
      </c>
      <c r="I67" s="55">
        <f t="shared" si="0"/>
        <v>49</v>
      </c>
      <c r="J67" s="85">
        <v>9435714104</v>
      </c>
      <c r="K67" s="18" t="s">
        <v>168</v>
      </c>
      <c r="L67" s="74" t="s">
        <v>169</v>
      </c>
      <c r="M67" s="74">
        <v>9864958184</v>
      </c>
      <c r="N67" s="74" t="s">
        <v>170</v>
      </c>
      <c r="O67" s="74">
        <v>7896669002</v>
      </c>
      <c r="P67" s="68">
        <v>43635</v>
      </c>
      <c r="Q67" s="64" t="s">
        <v>565</v>
      </c>
      <c r="R67" s="18">
        <v>11</v>
      </c>
      <c r="S67" s="18" t="s">
        <v>185</v>
      </c>
      <c r="T67" s="18"/>
    </row>
    <row r="68" spans="1:20">
      <c r="A68" s="4">
        <v>64</v>
      </c>
      <c r="B68" s="17" t="s">
        <v>62</v>
      </c>
      <c r="C68" s="76" t="s">
        <v>344</v>
      </c>
      <c r="D68" s="18" t="s">
        <v>23</v>
      </c>
      <c r="E68" s="85">
        <v>18240210703</v>
      </c>
      <c r="F68" s="18" t="s">
        <v>77</v>
      </c>
      <c r="G68" s="77">
        <v>24</v>
      </c>
      <c r="H68" s="77">
        <v>18</v>
      </c>
      <c r="I68" s="55">
        <f t="shared" si="0"/>
        <v>42</v>
      </c>
      <c r="J68" s="85">
        <v>9401636586</v>
      </c>
      <c r="K68" s="18" t="s">
        <v>168</v>
      </c>
      <c r="L68" s="74" t="s">
        <v>169</v>
      </c>
      <c r="M68" s="74">
        <v>9864958184</v>
      </c>
      <c r="N68" s="74" t="s">
        <v>170</v>
      </c>
      <c r="O68" s="74">
        <v>7896669002</v>
      </c>
      <c r="P68" s="68">
        <v>43635</v>
      </c>
      <c r="Q68" s="64" t="s">
        <v>565</v>
      </c>
      <c r="R68" s="18">
        <v>13</v>
      </c>
      <c r="S68" s="18" t="s">
        <v>185</v>
      </c>
      <c r="T68" s="18"/>
    </row>
    <row r="69" spans="1:20">
      <c r="A69" s="4">
        <v>65</v>
      </c>
      <c r="B69" s="17" t="s">
        <v>62</v>
      </c>
      <c r="C69" s="76" t="s">
        <v>345</v>
      </c>
      <c r="D69" s="18" t="s">
        <v>23</v>
      </c>
      <c r="E69" s="85">
        <v>18240210704</v>
      </c>
      <c r="F69" s="18" t="s">
        <v>77</v>
      </c>
      <c r="G69" s="77">
        <v>19</v>
      </c>
      <c r="H69" s="77">
        <v>25</v>
      </c>
      <c r="I69" s="55">
        <f t="shared" si="0"/>
        <v>44</v>
      </c>
      <c r="J69" s="85">
        <v>9577085185</v>
      </c>
      <c r="K69" s="18" t="s">
        <v>168</v>
      </c>
      <c r="L69" s="74" t="s">
        <v>169</v>
      </c>
      <c r="M69" s="74">
        <v>9864958184</v>
      </c>
      <c r="N69" s="74" t="s">
        <v>170</v>
      </c>
      <c r="O69" s="74">
        <v>7896669002</v>
      </c>
      <c r="P69" s="68">
        <v>43635</v>
      </c>
      <c r="Q69" s="64" t="s">
        <v>565</v>
      </c>
      <c r="R69" s="18">
        <v>12</v>
      </c>
      <c r="S69" s="18" t="s">
        <v>185</v>
      </c>
      <c r="T69" s="18"/>
    </row>
    <row r="70" spans="1:20">
      <c r="A70" s="4">
        <v>66</v>
      </c>
      <c r="B70" s="17" t="s">
        <v>63</v>
      </c>
      <c r="C70" s="80" t="s">
        <v>346</v>
      </c>
      <c r="D70" s="18" t="s">
        <v>25</v>
      </c>
      <c r="E70" s="69">
        <v>282</v>
      </c>
      <c r="F70" s="18"/>
      <c r="G70" s="74">
        <v>21</v>
      </c>
      <c r="H70" s="74">
        <v>22</v>
      </c>
      <c r="I70" s="55">
        <f t="shared" ref="I70:I133" si="1">SUM(G70:H70)</f>
        <v>43</v>
      </c>
      <c r="J70" s="69">
        <v>9613415846</v>
      </c>
      <c r="K70" s="18" t="s">
        <v>168</v>
      </c>
      <c r="L70" s="74" t="s">
        <v>169</v>
      </c>
      <c r="M70" s="74">
        <v>9864958184</v>
      </c>
      <c r="N70" s="74" t="s">
        <v>170</v>
      </c>
      <c r="O70" s="74">
        <v>7896669002</v>
      </c>
      <c r="P70" s="68">
        <v>43635</v>
      </c>
      <c r="Q70" s="64" t="s">
        <v>565</v>
      </c>
      <c r="R70" s="18">
        <v>15</v>
      </c>
      <c r="S70" s="18" t="s">
        <v>185</v>
      </c>
      <c r="T70" s="18"/>
    </row>
    <row r="71" spans="1:20">
      <c r="A71" s="4">
        <v>67</v>
      </c>
      <c r="B71" s="17" t="s">
        <v>63</v>
      </c>
      <c r="C71" s="80" t="s">
        <v>347</v>
      </c>
      <c r="D71" s="18" t="s">
        <v>25</v>
      </c>
      <c r="E71" s="69">
        <v>92</v>
      </c>
      <c r="F71" s="18"/>
      <c r="G71" s="74">
        <v>11</v>
      </c>
      <c r="H71" s="74">
        <v>18</v>
      </c>
      <c r="I71" s="55">
        <f t="shared" si="1"/>
        <v>29</v>
      </c>
      <c r="J71" s="69">
        <v>9613512240</v>
      </c>
      <c r="K71" s="18" t="s">
        <v>168</v>
      </c>
      <c r="L71" s="74" t="s">
        <v>169</v>
      </c>
      <c r="M71" s="74">
        <v>9864958184</v>
      </c>
      <c r="N71" s="74" t="s">
        <v>170</v>
      </c>
      <c r="O71" s="74">
        <v>7896669002</v>
      </c>
      <c r="P71" s="68">
        <v>43635</v>
      </c>
      <c r="Q71" s="64" t="s">
        <v>565</v>
      </c>
      <c r="R71" s="18">
        <v>14</v>
      </c>
      <c r="S71" s="18" t="s">
        <v>185</v>
      </c>
      <c r="T71" s="18"/>
    </row>
    <row r="72" spans="1:20">
      <c r="A72" s="4">
        <v>68</v>
      </c>
      <c r="B72" s="17" t="s">
        <v>63</v>
      </c>
      <c r="C72" s="80" t="s">
        <v>270</v>
      </c>
      <c r="D72" s="18" t="s">
        <v>25</v>
      </c>
      <c r="E72" s="69">
        <v>217</v>
      </c>
      <c r="F72" s="18"/>
      <c r="G72" s="74">
        <v>24</v>
      </c>
      <c r="H72" s="74">
        <v>18</v>
      </c>
      <c r="I72" s="55">
        <f t="shared" si="1"/>
        <v>42</v>
      </c>
      <c r="J72" s="69">
        <v>9613107516</v>
      </c>
      <c r="K72" s="18" t="s">
        <v>168</v>
      </c>
      <c r="L72" s="74" t="s">
        <v>169</v>
      </c>
      <c r="M72" s="74">
        <v>9864958184</v>
      </c>
      <c r="N72" s="74" t="s">
        <v>170</v>
      </c>
      <c r="O72" s="74">
        <v>7896669002</v>
      </c>
      <c r="P72" s="68">
        <v>43635</v>
      </c>
      <c r="Q72" s="64" t="s">
        <v>565</v>
      </c>
      <c r="R72" s="18">
        <v>13</v>
      </c>
      <c r="S72" s="18" t="s">
        <v>185</v>
      </c>
      <c r="T72" s="18"/>
    </row>
    <row r="73" spans="1:20">
      <c r="A73" s="4">
        <v>69</v>
      </c>
      <c r="B73" s="17" t="s">
        <v>63</v>
      </c>
      <c r="C73" s="80" t="s">
        <v>348</v>
      </c>
      <c r="D73" s="18" t="s">
        <v>25</v>
      </c>
      <c r="E73" s="69">
        <v>193</v>
      </c>
      <c r="F73" s="18"/>
      <c r="G73" s="74">
        <v>42</v>
      </c>
      <c r="H73" s="74">
        <v>44</v>
      </c>
      <c r="I73" s="55">
        <f t="shared" si="1"/>
        <v>86</v>
      </c>
      <c r="J73" s="69">
        <v>8822038392</v>
      </c>
      <c r="K73" s="18" t="s">
        <v>168</v>
      </c>
      <c r="L73" s="74" t="s">
        <v>169</v>
      </c>
      <c r="M73" s="74">
        <v>9864958184</v>
      </c>
      <c r="N73" s="74" t="s">
        <v>170</v>
      </c>
      <c r="O73" s="74">
        <v>7896669002</v>
      </c>
      <c r="P73" s="68">
        <v>43636</v>
      </c>
      <c r="Q73" s="64" t="s">
        <v>566</v>
      </c>
      <c r="R73" s="18">
        <v>11</v>
      </c>
      <c r="S73" s="18" t="s">
        <v>185</v>
      </c>
      <c r="T73" s="18"/>
    </row>
    <row r="74" spans="1:20">
      <c r="A74" s="4">
        <v>70</v>
      </c>
      <c r="B74" s="17" t="s">
        <v>62</v>
      </c>
      <c r="C74" s="76" t="s">
        <v>349</v>
      </c>
      <c r="D74" s="18" t="s">
        <v>23</v>
      </c>
      <c r="E74" s="85">
        <v>18240211001</v>
      </c>
      <c r="F74" s="18" t="s">
        <v>77</v>
      </c>
      <c r="G74" s="77">
        <v>97</v>
      </c>
      <c r="H74" s="77">
        <v>130</v>
      </c>
      <c r="I74" s="55">
        <f t="shared" si="1"/>
        <v>227</v>
      </c>
      <c r="J74" s="85">
        <v>7399159738</v>
      </c>
      <c r="K74" s="18" t="s">
        <v>168</v>
      </c>
      <c r="L74" s="74" t="s">
        <v>169</v>
      </c>
      <c r="M74" s="74">
        <v>9864958184</v>
      </c>
      <c r="N74" s="74" t="s">
        <v>170</v>
      </c>
      <c r="O74" s="74">
        <v>7896669002</v>
      </c>
      <c r="P74" s="68">
        <v>43636</v>
      </c>
      <c r="Q74" s="64" t="s">
        <v>566</v>
      </c>
      <c r="R74" s="18">
        <v>12</v>
      </c>
      <c r="S74" s="18" t="s">
        <v>185</v>
      </c>
      <c r="T74" s="18"/>
    </row>
    <row r="75" spans="1:20">
      <c r="A75" s="4">
        <v>71</v>
      </c>
      <c r="B75" s="17" t="s">
        <v>62</v>
      </c>
      <c r="C75" s="76" t="s">
        <v>350</v>
      </c>
      <c r="D75" s="18" t="s">
        <v>23</v>
      </c>
      <c r="E75" s="85">
        <v>18240210201</v>
      </c>
      <c r="F75" s="18" t="s">
        <v>77</v>
      </c>
      <c r="G75" s="77">
        <v>39</v>
      </c>
      <c r="H75" s="77">
        <v>52</v>
      </c>
      <c r="I75" s="55">
        <f t="shared" si="1"/>
        <v>91</v>
      </c>
      <c r="J75" s="85">
        <v>8474830968</v>
      </c>
      <c r="K75" s="18" t="s">
        <v>381</v>
      </c>
      <c r="L75" s="18" t="s">
        <v>382</v>
      </c>
      <c r="M75" s="18">
        <v>9531072290</v>
      </c>
      <c r="N75" s="74" t="s">
        <v>383</v>
      </c>
      <c r="O75" s="74">
        <v>9954752741</v>
      </c>
      <c r="P75" s="68">
        <v>43637</v>
      </c>
      <c r="Q75" s="64" t="s">
        <v>567</v>
      </c>
      <c r="R75" s="18">
        <v>14</v>
      </c>
      <c r="S75" s="18" t="s">
        <v>185</v>
      </c>
      <c r="T75" s="18"/>
    </row>
    <row r="76" spans="1:20">
      <c r="A76" s="4">
        <v>72</v>
      </c>
      <c r="B76" s="17" t="s">
        <v>63</v>
      </c>
      <c r="C76" s="80" t="s">
        <v>351</v>
      </c>
      <c r="D76" s="18" t="s">
        <v>25</v>
      </c>
      <c r="E76" s="69">
        <v>231</v>
      </c>
      <c r="F76" s="18"/>
      <c r="G76" s="74">
        <v>27</v>
      </c>
      <c r="H76" s="74">
        <v>32</v>
      </c>
      <c r="I76" s="55">
        <f t="shared" si="1"/>
        <v>59</v>
      </c>
      <c r="J76" s="69">
        <v>9678595179</v>
      </c>
      <c r="K76" s="18" t="s">
        <v>378</v>
      </c>
      <c r="L76" s="18" t="s">
        <v>379</v>
      </c>
      <c r="M76" s="18">
        <v>9707371748</v>
      </c>
      <c r="N76" s="18" t="s">
        <v>380</v>
      </c>
      <c r="O76" s="74">
        <v>9508515468</v>
      </c>
      <c r="P76" s="68">
        <v>43637</v>
      </c>
      <c r="Q76" s="64" t="s">
        <v>567</v>
      </c>
      <c r="R76" s="18">
        <v>13</v>
      </c>
      <c r="S76" s="18" t="s">
        <v>185</v>
      </c>
      <c r="T76" s="18"/>
    </row>
    <row r="77" spans="1:20">
      <c r="A77" s="4">
        <v>73</v>
      </c>
      <c r="B77" s="17" t="s">
        <v>63</v>
      </c>
      <c r="C77" s="80" t="s">
        <v>352</v>
      </c>
      <c r="D77" s="18" t="s">
        <v>25</v>
      </c>
      <c r="E77" s="69">
        <v>229</v>
      </c>
      <c r="F77" s="18"/>
      <c r="G77" s="74">
        <v>31</v>
      </c>
      <c r="H77" s="74">
        <v>33</v>
      </c>
      <c r="I77" s="55">
        <f t="shared" si="1"/>
        <v>64</v>
      </c>
      <c r="J77" s="69">
        <v>9401402193</v>
      </c>
      <c r="K77" s="18" t="s">
        <v>378</v>
      </c>
      <c r="L77" s="18" t="s">
        <v>379</v>
      </c>
      <c r="M77" s="18">
        <v>9707371748</v>
      </c>
      <c r="N77" s="18" t="s">
        <v>380</v>
      </c>
      <c r="O77" s="74">
        <v>9508515468</v>
      </c>
      <c r="P77" s="68">
        <v>43637</v>
      </c>
      <c r="Q77" s="64" t="s">
        <v>567</v>
      </c>
      <c r="R77" s="18">
        <v>13</v>
      </c>
      <c r="S77" s="18" t="s">
        <v>185</v>
      </c>
      <c r="T77" s="18"/>
    </row>
    <row r="78" spans="1:20">
      <c r="A78" s="4">
        <v>74</v>
      </c>
      <c r="B78" s="17" t="s">
        <v>63</v>
      </c>
      <c r="C78" s="80" t="s">
        <v>353</v>
      </c>
      <c r="D78" s="18" t="s">
        <v>25</v>
      </c>
      <c r="E78" s="69">
        <v>147</v>
      </c>
      <c r="F78" s="18"/>
      <c r="G78" s="74">
        <v>19</v>
      </c>
      <c r="H78" s="74">
        <v>26</v>
      </c>
      <c r="I78" s="55">
        <f t="shared" si="1"/>
        <v>45</v>
      </c>
      <c r="J78" s="69">
        <v>9435776066</v>
      </c>
      <c r="K78" s="18" t="s">
        <v>378</v>
      </c>
      <c r="L78" s="18" t="s">
        <v>379</v>
      </c>
      <c r="M78" s="18">
        <v>9707371748</v>
      </c>
      <c r="N78" s="18" t="s">
        <v>380</v>
      </c>
      <c r="O78" s="74">
        <v>9508515468</v>
      </c>
      <c r="P78" s="68">
        <v>43638</v>
      </c>
      <c r="Q78" s="64" t="s">
        <v>568</v>
      </c>
      <c r="R78" s="18">
        <v>13</v>
      </c>
      <c r="S78" s="18" t="s">
        <v>185</v>
      </c>
      <c r="T78" s="18"/>
    </row>
    <row r="79" spans="1:20">
      <c r="A79" s="4">
        <v>75</v>
      </c>
      <c r="B79" s="17" t="s">
        <v>63</v>
      </c>
      <c r="C79" s="80" t="s">
        <v>354</v>
      </c>
      <c r="D79" s="18" t="s">
        <v>25</v>
      </c>
      <c r="E79" s="69">
        <v>132</v>
      </c>
      <c r="F79" s="18"/>
      <c r="G79" s="74">
        <v>20</v>
      </c>
      <c r="H79" s="74">
        <v>25</v>
      </c>
      <c r="I79" s="55">
        <f t="shared" si="1"/>
        <v>45</v>
      </c>
      <c r="J79" s="69">
        <v>8473931438</v>
      </c>
      <c r="K79" s="18" t="s">
        <v>378</v>
      </c>
      <c r="L79" s="18" t="s">
        <v>379</v>
      </c>
      <c r="M79" s="18">
        <v>9707371748</v>
      </c>
      <c r="N79" s="18" t="s">
        <v>380</v>
      </c>
      <c r="O79" s="74">
        <v>9508515468</v>
      </c>
      <c r="P79" s="68">
        <v>43638</v>
      </c>
      <c r="Q79" s="64" t="s">
        <v>568</v>
      </c>
      <c r="R79" s="18">
        <v>10</v>
      </c>
      <c r="S79" s="18" t="s">
        <v>185</v>
      </c>
      <c r="T79" s="18"/>
    </row>
    <row r="80" spans="1:20">
      <c r="A80" s="4">
        <v>76</v>
      </c>
      <c r="B80" s="17" t="s">
        <v>62</v>
      </c>
      <c r="C80" s="76" t="s">
        <v>355</v>
      </c>
      <c r="D80" s="18" t="s">
        <v>23</v>
      </c>
      <c r="E80" s="85">
        <v>18240210308</v>
      </c>
      <c r="F80" s="18" t="s">
        <v>77</v>
      </c>
      <c r="G80" s="77">
        <v>28</v>
      </c>
      <c r="H80" s="77">
        <v>36</v>
      </c>
      <c r="I80" s="55">
        <f t="shared" si="1"/>
        <v>64</v>
      </c>
      <c r="J80" s="85">
        <v>8473808198</v>
      </c>
      <c r="K80" s="18" t="s">
        <v>378</v>
      </c>
      <c r="L80" s="18" t="s">
        <v>379</v>
      </c>
      <c r="M80" s="18">
        <v>9707371748</v>
      </c>
      <c r="N80" s="18" t="s">
        <v>380</v>
      </c>
      <c r="O80" s="74">
        <v>9508515468</v>
      </c>
      <c r="P80" s="68">
        <v>43638</v>
      </c>
      <c r="Q80" s="64" t="s">
        <v>568</v>
      </c>
      <c r="R80" s="18">
        <v>10</v>
      </c>
      <c r="S80" s="18" t="s">
        <v>185</v>
      </c>
      <c r="T80" s="18"/>
    </row>
    <row r="81" spans="1:20">
      <c r="A81" s="4">
        <v>77</v>
      </c>
      <c r="B81" s="17" t="s">
        <v>62</v>
      </c>
      <c r="C81" s="76" t="s">
        <v>356</v>
      </c>
      <c r="D81" s="18" t="s">
        <v>23</v>
      </c>
      <c r="E81" s="85">
        <v>18240210310</v>
      </c>
      <c r="F81" s="18" t="s">
        <v>77</v>
      </c>
      <c r="G81" s="77">
        <v>27</v>
      </c>
      <c r="H81" s="77">
        <v>29</v>
      </c>
      <c r="I81" s="55">
        <f t="shared" si="1"/>
        <v>56</v>
      </c>
      <c r="J81" s="85">
        <v>0</v>
      </c>
      <c r="K81" s="18" t="s">
        <v>168</v>
      </c>
      <c r="L81" s="74" t="s">
        <v>169</v>
      </c>
      <c r="M81" s="74">
        <v>9864958184</v>
      </c>
      <c r="N81" s="74" t="s">
        <v>170</v>
      </c>
      <c r="O81" s="74">
        <v>7896669002</v>
      </c>
      <c r="P81" s="68">
        <v>43638</v>
      </c>
      <c r="Q81" s="64" t="s">
        <v>568</v>
      </c>
      <c r="R81" s="18">
        <v>12</v>
      </c>
      <c r="S81" s="18" t="s">
        <v>185</v>
      </c>
      <c r="T81" s="18"/>
    </row>
    <row r="82" spans="1:20">
      <c r="A82" s="4">
        <v>78</v>
      </c>
      <c r="B82" s="17" t="s">
        <v>62</v>
      </c>
      <c r="C82" s="76" t="s">
        <v>357</v>
      </c>
      <c r="D82" s="18" t="s">
        <v>23</v>
      </c>
      <c r="E82" s="85">
        <v>18240210401</v>
      </c>
      <c r="F82" s="18" t="s">
        <v>77</v>
      </c>
      <c r="G82" s="77">
        <v>30</v>
      </c>
      <c r="H82" s="77">
        <v>26</v>
      </c>
      <c r="I82" s="55">
        <f t="shared" si="1"/>
        <v>56</v>
      </c>
      <c r="J82" s="85">
        <v>9508015550</v>
      </c>
      <c r="K82" s="18" t="s">
        <v>168</v>
      </c>
      <c r="L82" s="74" t="s">
        <v>169</v>
      </c>
      <c r="M82" s="74">
        <v>9864958184</v>
      </c>
      <c r="N82" s="74" t="s">
        <v>170</v>
      </c>
      <c r="O82" s="74">
        <v>7896669002</v>
      </c>
      <c r="P82" s="68">
        <v>43640</v>
      </c>
      <c r="Q82" s="64" t="s">
        <v>563</v>
      </c>
      <c r="R82" s="18">
        <v>11</v>
      </c>
      <c r="S82" s="18" t="s">
        <v>185</v>
      </c>
      <c r="T82" s="18"/>
    </row>
    <row r="83" spans="1:20">
      <c r="A83" s="4">
        <v>79</v>
      </c>
      <c r="B83" s="17" t="s">
        <v>62</v>
      </c>
      <c r="C83" s="76" t="s">
        <v>358</v>
      </c>
      <c r="D83" s="18" t="s">
        <v>23</v>
      </c>
      <c r="E83" s="85">
        <v>18240210403</v>
      </c>
      <c r="F83" s="18" t="s">
        <v>77</v>
      </c>
      <c r="G83" s="77">
        <v>17</v>
      </c>
      <c r="H83" s="77">
        <v>15</v>
      </c>
      <c r="I83" s="55">
        <f t="shared" si="1"/>
        <v>32</v>
      </c>
      <c r="J83" s="85">
        <v>8752833525</v>
      </c>
      <c r="K83" s="18" t="s">
        <v>168</v>
      </c>
      <c r="L83" s="74" t="s">
        <v>169</v>
      </c>
      <c r="M83" s="74">
        <v>9864958184</v>
      </c>
      <c r="N83" s="74" t="s">
        <v>170</v>
      </c>
      <c r="O83" s="74">
        <v>7896669002</v>
      </c>
      <c r="P83" s="68">
        <v>43640</v>
      </c>
      <c r="Q83" s="64" t="s">
        <v>563</v>
      </c>
      <c r="R83" s="18">
        <v>14</v>
      </c>
      <c r="S83" s="18" t="s">
        <v>185</v>
      </c>
      <c r="T83" s="18"/>
    </row>
    <row r="84" spans="1:20">
      <c r="A84" s="4">
        <v>80</v>
      </c>
      <c r="B84" s="17" t="s">
        <v>62</v>
      </c>
      <c r="C84" s="76" t="s">
        <v>359</v>
      </c>
      <c r="D84" s="18" t="s">
        <v>23</v>
      </c>
      <c r="E84" s="85">
        <v>18240210413</v>
      </c>
      <c r="F84" s="18" t="s">
        <v>77</v>
      </c>
      <c r="G84" s="77">
        <v>22</v>
      </c>
      <c r="H84" s="77">
        <v>16</v>
      </c>
      <c r="I84" s="55">
        <f t="shared" si="1"/>
        <v>38</v>
      </c>
      <c r="J84" s="85">
        <v>9678623464</v>
      </c>
      <c r="K84" s="18" t="s">
        <v>168</v>
      </c>
      <c r="L84" s="74" t="s">
        <v>169</v>
      </c>
      <c r="M84" s="74">
        <v>9864958184</v>
      </c>
      <c r="N84" s="74" t="s">
        <v>170</v>
      </c>
      <c r="O84" s="74">
        <v>7896669002</v>
      </c>
      <c r="P84" s="68">
        <v>43640</v>
      </c>
      <c r="Q84" s="64" t="s">
        <v>563</v>
      </c>
      <c r="R84" s="18">
        <v>15</v>
      </c>
      <c r="S84" s="18" t="s">
        <v>185</v>
      </c>
      <c r="T84" s="18"/>
    </row>
    <row r="85" spans="1:20">
      <c r="A85" s="4">
        <v>81</v>
      </c>
      <c r="B85" s="17" t="s">
        <v>63</v>
      </c>
      <c r="C85" s="80" t="s">
        <v>360</v>
      </c>
      <c r="D85" s="18" t="s">
        <v>25</v>
      </c>
      <c r="E85" s="69">
        <v>185</v>
      </c>
      <c r="F85" s="18"/>
      <c r="G85" s="74">
        <v>13</v>
      </c>
      <c r="H85" s="74">
        <v>25</v>
      </c>
      <c r="I85" s="55">
        <f t="shared" si="1"/>
        <v>38</v>
      </c>
      <c r="J85" s="69">
        <v>9435915307</v>
      </c>
      <c r="K85" s="18" t="s">
        <v>384</v>
      </c>
      <c r="L85" s="18"/>
      <c r="M85" s="18"/>
      <c r="N85" s="18"/>
      <c r="O85" s="18"/>
      <c r="P85" s="68">
        <v>43640</v>
      </c>
      <c r="Q85" s="64" t="s">
        <v>563</v>
      </c>
      <c r="R85" s="18">
        <v>22</v>
      </c>
      <c r="S85" s="18" t="s">
        <v>185</v>
      </c>
      <c r="T85" s="18"/>
    </row>
    <row r="86" spans="1:20">
      <c r="A86" s="4">
        <v>82</v>
      </c>
      <c r="B86" s="17" t="s">
        <v>63</v>
      </c>
      <c r="C86" s="80" t="s">
        <v>361</v>
      </c>
      <c r="D86" s="18" t="s">
        <v>25</v>
      </c>
      <c r="E86" s="69">
        <v>15</v>
      </c>
      <c r="F86" s="18"/>
      <c r="G86" s="74">
        <v>18</v>
      </c>
      <c r="H86" s="74">
        <v>13</v>
      </c>
      <c r="I86" s="55">
        <f t="shared" si="1"/>
        <v>31</v>
      </c>
      <c r="J86" s="69">
        <v>9613181870</v>
      </c>
      <c r="K86" s="18" t="s">
        <v>384</v>
      </c>
      <c r="L86" s="18"/>
      <c r="M86" s="18"/>
      <c r="N86" s="18"/>
      <c r="O86" s="18"/>
      <c r="P86" s="68">
        <v>43640</v>
      </c>
      <c r="Q86" s="64" t="s">
        <v>563</v>
      </c>
      <c r="R86" s="18">
        <v>21</v>
      </c>
      <c r="S86" s="18" t="s">
        <v>185</v>
      </c>
      <c r="T86" s="18"/>
    </row>
    <row r="87" spans="1:20">
      <c r="A87" s="4">
        <v>83</v>
      </c>
      <c r="B87" s="17" t="s">
        <v>63</v>
      </c>
      <c r="C87" s="80" t="s">
        <v>362</v>
      </c>
      <c r="D87" s="18" t="s">
        <v>25</v>
      </c>
      <c r="E87" s="69">
        <v>8</v>
      </c>
      <c r="F87" s="18"/>
      <c r="G87" s="74">
        <v>36</v>
      </c>
      <c r="H87" s="74">
        <v>38</v>
      </c>
      <c r="I87" s="55">
        <f t="shared" si="1"/>
        <v>74</v>
      </c>
      <c r="J87" s="69">
        <v>9954668345</v>
      </c>
      <c r="K87" s="18" t="s">
        <v>384</v>
      </c>
      <c r="L87" s="18"/>
      <c r="M87" s="18"/>
      <c r="N87" s="18"/>
      <c r="O87" s="18"/>
      <c r="P87" s="68">
        <v>43641</v>
      </c>
      <c r="Q87" s="64" t="s">
        <v>564</v>
      </c>
      <c r="R87" s="18">
        <v>11</v>
      </c>
      <c r="S87" s="18" t="s">
        <v>185</v>
      </c>
      <c r="T87" s="18"/>
    </row>
    <row r="88" spans="1:20">
      <c r="A88" s="4">
        <v>84</v>
      </c>
      <c r="B88" s="17" t="s">
        <v>63</v>
      </c>
      <c r="C88" s="80" t="s">
        <v>363</v>
      </c>
      <c r="D88" s="18" t="s">
        <v>25</v>
      </c>
      <c r="E88" s="69">
        <v>2</v>
      </c>
      <c r="F88" s="18"/>
      <c r="G88" s="74">
        <v>35</v>
      </c>
      <c r="H88" s="74">
        <v>40</v>
      </c>
      <c r="I88" s="55">
        <f t="shared" si="1"/>
        <v>75</v>
      </c>
      <c r="J88" s="69">
        <v>8011583816</v>
      </c>
      <c r="K88" s="18" t="s">
        <v>384</v>
      </c>
      <c r="L88" s="18"/>
      <c r="M88" s="18"/>
      <c r="N88" s="18"/>
      <c r="O88" s="18"/>
      <c r="P88" s="68">
        <v>43641</v>
      </c>
      <c r="Q88" s="64" t="s">
        <v>564</v>
      </c>
      <c r="R88" s="18">
        <v>10</v>
      </c>
      <c r="S88" s="18" t="s">
        <v>185</v>
      </c>
      <c r="T88" s="18"/>
    </row>
    <row r="89" spans="1:20" ht="30.75">
      <c r="A89" s="4">
        <v>85</v>
      </c>
      <c r="B89" s="17" t="s">
        <v>62</v>
      </c>
      <c r="C89" s="76" t="s">
        <v>364</v>
      </c>
      <c r="D89" s="18" t="s">
        <v>23</v>
      </c>
      <c r="E89" s="85">
        <v>18240209707</v>
      </c>
      <c r="F89" s="18" t="s">
        <v>77</v>
      </c>
      <c r="G89" s="77">
        <v>22</v>
      </c>
      <c r="H89" s="77">
        <v>19</v>
      </c>
      <c r="I89" s="55">
        <f t="shared" si="1"/>
        <v>41</v>
      </c>
      <c r="J89" s="85">
        <v>9577813961</v>
      </c>
      <c r="K89" s="18" t="s">
        <v>274</v>
      </c>
      <c r="L89" s="18" t="s">
        <v>182</v>
      </c>
      <c r="M89" s="18">
        <v>8876435785</v>
      </c>
      <c r="N89" s="74" t="s">
        <v>275</v>
      </c>
      <c r="O89" s="74">
        <v>9613273519</v>
      </c>
      <c r="P89" s="68">
        <v>43641</v>
      </c>
      <c r="Q89" s="64" t="s">
        <v>564</v>
      </c>
      <c r="R89" s="18">
        <v>11</v>
      </c>
      <c r="S89" s="18" t="s">
        <v>185</v>
      </c>
      <c r="T89" s="18"/>
    </row>
    <row r="90" spans="1:20">
      <c r="A90" s="4">
        <v>86</v>
      </c>
      <c r="B90" s="17" t="s">
        <v>62</v>
      </c>
      <c r="C90" s="76" t="s">
        <v>365</v>
      </c>
      <c r="D90" s="18" t="s">
        <v>23</v>
      </c>
      <c r="E90" s="85">
        <v>18240209708</v>
      </c>
      <c r="F90" s="18" t="s">
        <v>77</v>
      </c>
      <c r="G90" s="77">
        <v>35</v>
      </c>
      <c r="H90" s="77">
        <v>25</v>
      </c>
      <c r="I90" s="55">
        <f t="shared" si="1"/>
        <v>60</v>
      </c>
      <c r="J90" s="85">
        <v>7399974842</v>
      </c>
      <c r="K90" s="18" t="s">
        <v>274</v>
      </c>
      <c r="L90" s="18" t="s">
        <v>182</v>
      </c>
      <c r="M90" s="18">
        <v>8876435785</v>
      </c>
      <c r="N90" s="74" t="s">
        <v>275</v>
      </c>
      <c r="O90" s="74">
        <v>9613273519</v>
      </c>
      <c r="P90" s="68">
        <v>43641</v>
      </c>
      <c r="Q90" s="64" t="s">
        <v>564</v>
      </c>
      <c r="R90" s="18">
        <v>21</v>
      </c>
      <c r="S90" s="18" t="s">
        <v>185</v>
      </c>
      <c r="T90" s="18"/>
    </row>
    <row r="91" spans="1:20">
      <c r="A91" s="4">
        <v>87</v>
      </c>
      <c r="B91" s="17" t="s">
        <v>62</v>
      </c>
      <c r="C91" s="76" t="s">
        <v>366</v>
      </c>
      <c r="D91" s="18" t="s">
        <v>23</v>
      </c>
      <c r="E91" s="85">
        <v>18240205801</v>
      </c>
      <c r="F91" s="18" t="s">
        <v>77</v>
      </c>
      <c r="G91" s="77">
        <v>38</v>
      </c>
      <c r="H91" s="77">
        <v>28</v>
      </c>
      <c r="I91" s="55">
        <f t="shared" si="1"/>
        <v>66</v>
      </c>
      <c r="J91" s="85">
        <v>9707300670</v>
      </c>
      <c r="K91" s="18" t="s">
        <v>274</v>
      </c>
      <c r="L91" s="18" t="s">
        <v>182</v>
      </c>
      <c r="M91" s="18">
        <v>8876435785</v>
      </c>
      <c r="N91" s="74" t="s">
        <v>275</v>
      </c>
      <c r="O91" s="74">
        <v>9613273519</v>
      </c>
      <c r="P91" s="68">
        <v>43642</v>
      </c>
      <c r="Q91" s="64" t="s">
        <v>565</v>
      </c>
      <c r="R91" s="18">
        <v>22</v>
      </c>
      <c r="S91" s="18" t="s">
        <v>185</v>
      </c>
      <c r="T91" s="18"/>
    </row>
    <row r="92" spans="1:20">
      <c r="A92" s="4">
        <v>88</v>
      </c>
      <c r="B92" s="17" t="s">
        <v>62</v>
      </c>
      <c r="C92" s="76" t="s">
        <v>367</v>
      </c>
      <c r="D92" s="18" t="s">
        <v>23</v>
      </c>
      <c r="E92" s="85">
        <v>18240205804</v>
      </c>
      <c r="F92" s="18" t="s">
        <v>77</v>
      </c>
      <c r="G92" s="77">
        <v>23</v>
      </c>
      <c r="H92" s="77">
        <v>23</v>
      </c>
      <c r="I92" s="55">
        <f t="shared" si="1"/>
        <v>46</v>
      </c>
      <c r="J92" s="85">
        <v>8752024701</v>
      </c>
      <c r="K92" s="18" t="s">
        <v>274</v>
      </c>
      <c r="L92" s="18" t="s">
        <v>182</v>
      </c>
      <c r="M92" s="18">
        <v>8876435785</v>
      </c>
      <c r="N92" s="74" t="s">
        <v>275</v>
      </c>
      <c r="O92" s="74">
        <v>9613273519</v>
      </c>
      <c r="P92" s="68">
        <v>43642</v>
      </c>
      <c r="Q92" s="64" t="s">
        <v>565</v>
      </c>
      <c r="R92" s="18">
        <v>22</v>
      </c>
      <c r="S92" s="18" t="s">
        <v>185</v>
      </c>
      <c r="T92" s="18"/>
    </row>
    <row r="93" spans="1:20">
      <c r="A93" s="4">
        <v>89</v>
      </c>
      <c r="B93" s="17" t="s">
        <v>63</v>
      </c>
      <c r="C93" s="80" t="s">
        <v>368</v>
      </c>
      <c r="D93" s="18" t="s">
        <v>25</v>
      </c>
      <c r="E93" s="69">
        <v>32</v>
      </c>
      <c r="F93" s="18"/>
      <c r="G93" s="74">
        <v>28</v>
      </c>
      <c r="H93" s="74">
        <v>25</v>
      </c>
      <c r="I93" s="55">
        <f t="shared" si="1"/>
        <v>53</v>
      </c>
      <c r="J93" s="69">
        <v>7896653731</v>
      </c>
      <c r="K93" s="18" t="s">
        <v>176</v>
      </c>
      <c r="L93" s="18" t="s">
        <v>177</v>
      </c>
      <c r="M93" s="18">
        <v>9435763877</v>
      </c>
      <c r="N93" s="74" t="s">
        <v>178</v>
      </c>
      <c r="O93" s="74">
        <v>9864938100</v>
      </c>
      <c r="P93" s="68">
        <v>43642</v>
      </c>
      <c r="Q93" s="64" t="s">
        <v>565</v>
      </c>
      <c r="R93" s="18">
        <v>11</v>
      </c>
      <c r="S93" s="18" t="s">
        <v>185</v>
      </c>
      <c r="T93" s="18"/>
    </row>
    <row r="94" spans="1:20">
      <c r="A94" s="4">
        <v>90</v>
      </c>
      <c r="B94" s="17" t="s">
        <v>63</v>
      </c>
      <c r="C94" s="80" t="s">
        <v>369</v>
      </c>
      <c r="D94" s="18" t="s">
        <v>25</v>
      </c>
      <c r="E94" s="69">
        <v>33</v>
      </c>
      <c r="F94" s="18"/>
      <c r="G94" s="74">
        <v>35</v>
      </c>
      <c r="H94" s="74">
        <v>18</v>
      </c>
      <c r="I94" s="55">
        <f t="shared" si="1"/>
        <v>53</v>
      </c>
      <c r="J94" s="69">
        <v>9707244638</v>
      </c>
      <c r="K94" s="18" t="s">
        <v>176</v>
      </c>
      <c r="L94" s="18" t="s">
        <v>177</v>
      </c>
      <c r="M94" s="18">
        <v>9435763877</v>
      </c>
      <c r="N94" s="74" t="s">
        <v>178</v>
      </c>
      <c r="O94" s="74">
        <v>9864938100</v>
      </c>
      <c r="P94" s="68">
        <v>43642</v>
      </c>
      <c r="Q94" s="64" t="s">
        <v>565</v>
      </c>
      <c r="R94" s="18">
        <v>12</v>
      </c>
      <c r="S94" s="18" t="s">
        <v>185</v>
      </c>
      <c r="T94" s="18"/>
    </row>
    <row r="95" spans="1:20">
      <c r="A95" s="4">
        <v>91</v>
      </c>
      <c r="B95" s="17" t="s">
        <v>63</v>
      </c>
      <c r="C95" s="80" t="s">
        <v>370</v>
      </c>
      <c r="D95" s="18" t="s">
        <v>25</v>
      </c>
      <c r="E95" s="69">
        <v>7</v>
      </c>
      <c r="F95" s="18"/>
      <c r="G95" s="74">
        <v>26</v>
      </c>
      <c r="H95" s="74">
        <v>30</v>
      </c>
      <c r="I95" s="55">
        <f t="shared" si="1"/>
        <v>56</v>
      </c>
      <c r="J95" s="69">
        <v>8011337160</v>
      </c>
      <c r="K95" s="18" t="s">
        <v>176</v>
      </c>
      <c r="L95" s="18" t="s">
        <v>177</v>
      </c>
      <c r="M95" s="18">
        <v>9435763877</v>
      </c>
      <c r="N95" s="74" t="s">
        <v>178</v>
      </c>
      <c r="O95" s="74">
        <v>9864938100</v>
      </c>
      <c r="P95" s="68">
        <v>43643</v>
      </c>
      <c r="Q95" s="64" t="s">
        <v>566</v>
      </c>
      <c r="R95" s="18">
        <v>22</v>
      </c>
      <c r="S95" s="18" t="s">
        <v>185</v>
      </c>
      <c r="T95" s="18"/>
    </row>
    <row r="96" spans="1:20">
      <c r="A96" s="4">
        <v>92</v>
      </c>
      <c r="B96" s="17" t="s">
        <v>63</v>
      </c>
      <c r="C96" s="80" t="s">
        <v>371</v>
      </c>
      <c r="D96" s="18" t="s">
        <v>25</v>
      </c>
      <c r="E96" s="69">
        <v>4</v>
      </c>
      <c r="F96" s="18"/>
      <c r="G96" s="74">
        <v>38</v>
      </c>
      <c r="H96" s="74">
        <v>32</v>
      </c>
      <c r="I96" s="55">
        <f t="shared" si="1"/>
        <v>70</v>
      </c>
      <c r="J96" s="69">
        <v>9957438842</v>
      </c>
      <c r="K96" s="18" t="s">
        <v>176</v>
      </c>
      <c r="L96" s="18" t="s">
        <v>177</v>
      </c>
      <c r="M96" s="18">
        <v>9435763877</v>
      </c>
      <c r="N96" s="74" t="s">
        <v>178</v>
      </c>
      <c r="O96" s="74">
        <v>9864938100</v>
      </c>
      <c r="P96" s="68">
        <v>43643</v>
      </c>
      <c r="Q96" s="64" t="s">
        <v>566</v>
      </c>
      <c r="R96" s="18">
        <v>22</v>
      </c>
      <c r="S96" s="18" t="s">
        <v>185</v>
      </c>
      <c r="T96" s="18"/>
    </row>
    <row r="97" spans="1:20">
      <c r="A97" s="4">
        <v>93</v>
      </c>
      <c r="B97" s="17" t="s">
        <v>62</v>
      </c>
      <c r="C97" s="76" t="s">
        <v>372</v>
      </c>
      <c r="D97" s="18" t="s">
        <v>23</v>
      </c>
      <c r="E97" s="85">
        <v>18240204703</v>
      </c>
      <c r="F97" s="18" t="s">
        <v>104</v>
      </c>
      <c r="G97" s="77">
        <v>52</v>
      </c>
      <c r="H97" s="77">
        <v>46</v>
      </c>
      <c r="I97" s="55">
        <f t="shared" si="1"/>
        <v>98</v>
      </c>
      <c r="J97" s="85">
        <v>7399630991</v>
      </c>
      <c r="K97" s="18" t="s">
        <v>274</v>
      </c>
      <c r="L97" s="18" t="s">
        <v>182</v>
      </c>
      <c r="M97" s="18">
        <v>8876435785</v>
      </c>
      <c r="N97" s="74" t="s">
        <v>275</v>
      </c>
      <c r="O97" s="74">
        <v>9613273519</v>
      </c>
      <c r="P97" s="68">
        <v>43643</v>
      </c>
      <c r="Q97" s="64" t="s">
        <v>566</v>
      </c>
      <c r="R97" s="18">
        <v>11</v>
      </c>
      <c r="S97" s="18" t="s">
        <v>185</v>
      </c>
      <c r="T97" s="18"/>
    </row>
    <row r="98" spans="1:20">
      <c r="A98" s="4">
        <v>94</v>
      </c>
      <c r="B98" s="17" t="s">
        <v>62</v>
      </c>
      <c r="C98" s="76" t="s">
        <v>373</v>
      </c>
      <c r="D98" s="18" t="s">
        <v>23</v>
      </c>
      <c r="E98" s="85">
        <v>18240203605</v>
      </c>
      <c r="F98" s="18" t="s">
        <v>77</v>
      </c>
      <c r="G98" s="77">
        <v>43</v>
      </c>
      <c r="H98" s="77">
        <v>51</v>
      </c>
      <c r="I98" s="55">
        <f t="shared" si="1"/>
        <v>94</v>
      </c>
      <c r="J98" s="85">
        <v>8011984807</v>
      </c>
      <c r="K98" s="18" t="s">
        <v>274</v>
      </c>
      <c r="L98" s="18" t="s">
        <v>182</v>
      </c>
      <c r="M98" s="18">
        <v>8876435785</v>
      </c>
      <c r="N98" s="74" t="s">
        <v>275</v>
      </c>
      <c r="O98" s="74">
        <v>9613273519</v>
      </c>
      <c r="P98" s="68">
        <v>43644</v>
      </c>
      <c r="Q98" s="64" t="s">
        <v>567</v>
      </c>
      <c r="R98" s="18">
        <v>13</v>
      </c>
      <c r="S98" s="18" t="s">
        <v>185</v>
      </c>
      <c r="T98" s="18"/>
    </row>
    <row r="99" spans="1:20">
      <c r="A99" s="4">
        <v>95</v>
      </c>
      <c r="B99" s="17" t="s">
        <v>63</v>
      </c>
      <c r="C99" s="80" t="s">
        <v>374</v>
      </c>
      <c r="D99" s="18" t="s">
        <v>25</v>
      </c>
      <c r="E99" s="69">
        <v>11</v>
      </c>
      <c r="F99" s="18"/>
      <c r="G99" s="74">
        <v>18</v>
      </c>
      <c r="H99" s="74">
        <v>26</v>
      </c>
      <c r="I99" s="55">
        <f t="shared" si="1"/>
        <v>44</v>
      </c>
      <c r="J99" s="69">
        <v>7896993008</v>
      </c>
      <c r="K99" s="18" t="s">
        <v>176</v>
      </c>
      <c r="L99" s="18" t="s">
        <v>177</v>
      </c>
      <c r="M99" s="18">
        <v>9435763877</v>
      </c>
      <c r="N99" s="74" t="s">
        <v>178</v>
      </c>
      <c r="O99" s="74">
        <v>9864938100</v>
      </c>
      <c r="P99" s="68">
        <v>43644</v>
      </c>
      <c r="Q99" s="64" t="s">
        <v>567</v>
      </c>
      <c r="R99" s="18">
        <v>12</v>
      </c>
      <c r="S99" s="18" t="s">
        <v>185</v>
      </c>
      <c r="T99" s="18"/>
    </row>
    <row r="100" spans="1:20">
      <c r="A100" s="4">
        <v>96</v>
      </c>
      <c r="B100" s="17" t="s">
        <v>63</v>
      </c>
      <c r="C100" s="80" t="s">
        <v>375</v>
      </c>
      <c r="D100" s="18" t="s">
        <v>25</v>
      </c>
      <c r="E100" s="69">
        <v>5</v>
      </c>
      <c r="F100" s="18"/>
      <c r="G100" s="74">
        <v>19</v>
      </c>
      <c r="H100" s="74">
        <v>22</v>
      </c>
      <c r="I100" s="55">
        <f t="shared" si="1"/>
        <v>41</v>
      </c>
      <c r="J100" s="69">
        <v>8876328712</v>
      </c>
      <c r="K100" s="18" t="s">
        <v>176</v>
      </c>
      <c r="L100" s="18" t="s">
        <v>177</v>
      </c>
      <c r="M100" s="18">
        <v>9435763877</v>
      </c>
      <c r="N100" s="74" t="s">
        <v>178</v>
      </c>
      <c r="O100" s="74">
        <v>9864938100</v>
      </c>
      <c r="P100" s="68">
        <v>43645</v>
      </c>
      <c r="Q100" s="64" t="s">
        <v>567</v>
      </c>
      <c r="R100" s="18">
        <v>15</v>
      </c>
      <c r="S100" s="18" t="s">
        <v>185</v>
      </c>
      <c r="T100" s="18"/>
    </row>
    <row r="101" spans="1:20">
      <c r="A101" s="4">
        <v>97</v>
      </c>
      <c r="B101" s="17" t="s">
        <v>63</v>
      </c>
      <c r="C101" s="78" t="s">
        <v>158</v>
      </c>
      <c r="D101" s="18" t="s">
        <v>25</v>
      </c>
      <c r="E101" s="110">
        <v>66</v>
      </c>
      <c r="F101" s="18"/>
      <c r="G101" s="19">
        <v>21</v>
      </c>
      <c r="H101" s="19">
        <v>24</v>
      </c>
      <c r="I101" s="55">
        <f t="shared" si="1"/>
        <v>45</v>
      </c>
      <c r="J101" s="18">
        <v>0</v>
      </c>
      <c r="K101" s="18"/>
      <c r="L101" s="18"/>
      <c r="M101" s="74"/>
      <c r="N101" s="18"/>
      <c r="O101" s="18"/>
      <c r="P101" s="68">
        <v>43645</v>
      </c>
      <c r="Q101" s="18" t="s">
        <v>568</v>
      </c>
      <c r="R101" s="18">
        <v>8</v>
      </c>
      <c r="S101" s="18" t="s">
        <v>185</v>
      </c>
      <c r="T101" s="18"/>
    </row>
    <row r="102" spans="1:20">
      <c r="A102" s="4">
        <v>98</v>
      </c>
      <c r="B102" s="17" t="s">
        <v>63</v>
      </c>
      <c r="C102" s="78" t="s">
        <v>158</v>
      </c>
      <c r="D102" s="18" t="s">
        <v>25</v>
      </c>
      <c r="E102" s="110">
        <v>208</v>
      </c>
      <c r="F102" s="18"/>
      <c r="G102" s="19">
        <v>25</v>
      </c>
      <c r="H102" s="19">
        <v>23</v>
      </c>
      <c r="I102" s="55">
        <f t="shared" si="1"/>
        <v>48</v>
      </c>
      <c r="J102" s="18">
        <v>0</v>
      </c>
      <c r="K102" s="18"/>
      <c r="L102" s="18"/>
      <c r="M102" s="74"/>
      <c r="N102" s="18"/>
      <c r="O102" s="18"/>
      <c r="P102" s="68">
        <v>43645</v>
      </c>
      <c r="Q102" s="18" t="s">
        <v>568</v>
      </c>
      <c r="R102" s="18">
        <v>6</v>
      </c>
      <c r="S102" s="18" t="s">
        <v>185</v>
      </c>
      <c r="T102" s="18"/>
    </row>
    <row r="103" spans="1:20">
      <c r="A103" s="4">
        <v>99</v>
      </c>
      <c r="B103" s="17" t="s">
        <v>63</v>
      </c>
      <c r="C103" s="78" t="s">
        <v>159</v>
      </c>
      <c r="D103" s="18" t="s">
        <v>25</v>
      </c>
      <c r="E103" s="110">
        <v>257</v>
      </c>
      <c r="F103" s="18"/>
      <c r="G103" s="19">
        <v>22</v>
      </c>
      <c r="H103" s="19">
        <v>27</v>
      </c>
      <c r="I103" s="55">
        <f t="shared" si="1"/>
        <v>49</v>
      </c>
      <c r="J103" s="18">
        <v>0</v>
      </c>
      <c r="K103" s="18"/>
      <c r="L103" s="18"/>
      <c r="M103" s="74"/>
      <c r="N103" s="18"/>
      <c r="O103" s="18"/>
      <c r="P103" s="68">
        <v>43645</v>
      </c>
      <c r="Q103" s="18" t="s">
        <v>568</v>
      </c>
      <c r="R103" s="18">
        <v>5</v>
      </c>
      <c r="S103" s="18" t="s">
        <v>185</v>
      </c>
      <c r="T103" s="18"/>
    </row>
    <row r="104" spans="1:20">
      <c r="A104" s="4">
        <v>100</v>
      </c>
      <c r="B104" s="17" t="s">
        <v>62</v>
      </c>
      <c r="C104" s="18" t="s">
        <v>548</v>
      </c>
      <c r="D104" s="18" t="s">
        <v>23</v>
      </c>
      <c r="E104" s="19"/>
      <c r="F104" s="18" t="s">
        <v>77</v>
      </c>
      <c r="G104" s="19"/>
      <c r="H104" s="19"/>
      <c r="I104" s="55">
        <f t="shared" si="1"/>
        <v>0</v>
      </c>
      <c r="J104" s="18">
        <v>6900584732</v>
      </c>
      <c r="K104" s="18" t="s">
        <v>591</v>
      </c>
      <c r="L104" s="18">
        <v>0</v>
      </c>
      <c r="M104" s="18">
        <v>0</v>
      </c>
      <c r="N104" s="18">
        <v>0</v>
      </c>
      <c r="O104" s="18">
        <v>0</v>
      </c>
      <c r="P104" s="68">
        <v>43645</v>
      </c>
      <c r="Q104" s="18" t="s">
        <v>568</v>
      </c>
      <c r="R104" s="18">
        <v>32</v>
      </c>
      <c r="S104" s="18" t="s">
        <v>185</v>
      </c>
      <c r="T104" s="18"/>
    </row>
    <row r="105" spans="1:20">
      <c r="A105" s="4">
        <v>101</v>
      </c>
      <c r="B105" s="17"/>
      <c r="C105" s="18"/>
      <c r="D105" s="18"/>
      <c r="E105" s="19"/>
      <c r="F105" s="18"/>
      <c r="G105" s="19"/>
      <c r="H105" s="19"/>
      <c r="I105" s="55">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5">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5">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5">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5">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5">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5">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5">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5">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5">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5">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5">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5">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5">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5">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5">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5">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5">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5">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5">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5">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5">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5">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5">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5">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5">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5">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5">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5">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5">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5">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5">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5">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5">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5">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5">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5">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5">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5">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5">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5">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5">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5">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5">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5">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5">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5">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5">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5">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5">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5">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5">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5">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5">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5">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5">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5">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5">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5">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5">
        <f t="shared" si="2"/>
        <v>0</v>
      </c>
      <c r="J164" s="18"/>
      <c r="K164" s="18"/>
      <c r="L164" s="18"/>
      <c r="M164" s="18"/>
      <c r="N164" s="18"/>
      <c r="O164" s="18"/>
      <c r="P164" s="23"/>
      <c r="Q164" s="18"/>
      <c r="R164" s="18"/>
      <c r="S164" s="18"/>
      <c r="T164" s="18"/>
    </row>
    <row r="165" spans="1:20">
      <c r="A165" s="20" t="s">
        <v>11</v>
      </c>
      <c r="B165" s="38"/>
      <c r="C165" s="20">
        <f>COUNTIFS(C5:C164,"*")</f>
        <v>100</v>
      </c>
      <c r="D165" s="20"/>
      <c r="E165" s="13"/>
      <c r="F165" s="20"/>
      <c r="G165" s="56">
        <f>SUM(G5:G164)</f>
        <v>3094</v>
      </c>
      <c r="H165" s="56">
        <f>SUM(H5:H164)</f>
        <v>3118</v>
      </c>
      <c r="I165" s="56">
        <f>SUM(I5:I164)</f>
        <v>6212</v>
      </c>
      <c r="J165" s="20"/>
      <c r="K165" s="20"/>
      <c r="L165" s="20"/>
      <c r="M165" s="20"/>
      <c r="N165" s="20"/>
      <c r="O165" s="20"/>
      <c r="P165" s="14"/>
      <c r="Q165" s="20"/>
      <c r="R165" s="20"/>
      <c r="S165" s="20"/>
      <c r="T165" s="12"/>
    </row>
    <row r="166" spans="1:20">
      <c r="A166" s="43" t="s">
        <v>62</v>
      </c>
      <c r="B166" s="10">
        <f>COUNTIF(B$5:B$164,"Team 1")</f>
        <v>46</v>
      </c>
      <c r="C166" s="43" t="s">
        <v>25</v>
      </c>
      <c r="D166" s="10">
        <f>COUNTIF(D5:D164,"Anganwadi")</f>
        <v>54</v>
      </c>
    </row>
    <row r="167" spans="1:20">
      <c r="A167" s="43" t="s">
        <v>63</v>
      </c>
      <c r="B167" s="10">
        <f>COUNTIF(B$6:B$164,"Team 2")</f>
        <v>54</v>
      </c>
      <c r="C167" s="43" t="s">
        <v>23</v>
      </c>
      <c r="D167" s="10">
        <f>COUNTIF(D5:D164,"School")</f>
        <v>46</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G62" activePane="bottomRight" state="frozen"/>
      <selection pane="topRight" activeCell="C1" sqref="C1"/>
      <selection pane="bottomLeft" activeCell="A5" sqref="A5"/>
      <selection pane="bottomRight" activeCell="C69" sqref="C69"/>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71" t="s">
        <v>70</v>
      </c>
      <c r="B1" s="171"/>
      <c r="C1" s="171"/>
      <c r="D1" s="52"/>
      <c r="E1" s="52"/>
      <c r="F1" s="52"/>
      <c r="G1" s="52"/>
      <c r="H1" s="52"/>
      <c r="I1" s="52"/>
      <c r="J1" s="52"/>
      <c r="K1" s="52"/>
      <c r="L1" s="52"/>
      <c r="M1" s="173"/>
      <c r="N1" s="173"/>
      <c r="O1" s="173"/>
      <c r="P1" s="173"/>
      <c r="Q1" s="173"/>
      <c r="R1" s="173"/>
      <c r="S1" s="173"/>
      <c r="T1" s="173"/>
    </row>
    <row r="2" spans="1:20">
      <c r="A2" s="165" t="s">
        <v>59</v>
      </c>
      <c r="B2" s="166"/>
      <c r="C2" s="166"/>
      <c r="D2" s="24">
        <v>43647</v>
      </c>
      <c r="E2" s="21"/>
      <c r="F2" s="21"/>
      <c r="G2" s="21"/>
      <c r="H2" s="21"/>
      <c r="I2" s="21"/>
      <c r="J2" s="21"/>
      <c r="K2" s="21"/>
      <c r="L2" s="21"/>
      <c r="M2" s="21"/>
      <c r="N2" s="21"/>
      <c r="O2" s="21"/>
      <c r="P2" s="21"/>
      <c r="Q2" s="21"/>
      <c r="R2" s="21"/>
      <c r="S2" s="21"/>
    </row>
    <row r="3" spans="1:20" ht="24" customHeight="1">
      <c r="A3" s="167" t="s">
        <v>14</v>
      </c>
      <c r="B3" s="163" t="s">
        <v>61</v>
      </c>
      <c r="C3" s="168" t="s">
        <v>7</v>
      </c>
      <c r="D3" s="168" t="s">
        <v>55</v>
      </c>
      <c r="E3" s="168" t="s">
        <v>16</v>
      </c>
      <c r="F3" s="169" t="s">
        <v>17</v>
      </c>
      <c r="G3" s="168" t="s">
        <v>8</v>
      </c>
      <c r="H3" s="168"/>
      <c r="I3" s="168"/>
      <c r="J3" s="168" t="s">
        <v>31</v>
      </c>
      <c r="K3" s="163" t="s">
        <v>33</v>
      </c>
      <c r="L3" s="163" t="s">
        <v>50</v>
      </c>
      <c r="M3" s="163" t="s">
        <v>51</v>
      </c>
      <c r="N3" s="163" t="s">
        <v>34</v>
      </c>
      <c r="O3" s="163" t="s">
        <v>35</v>
      </c>
      <c r="P3" s="167" t="s">
        <v>54</v>
      </c>
      <c r="Q3" s="168" t="s">
        <v>52</v>
      </c>
      <c r="R3" s="168" t="s">
        <v>32</v>
      </c>
      <c r="S3" s="168" t="s">
        <v>53</v>
      </c>
      <c r="T3" s="168" t="s">
        <v>13</v>
      </c>
    </row>
    <row r="4" spans="1:20" ht="25.5" customHeight="1">
      <c r="A4" s="167"/>
      <c r="B4" s="170"/>
      <c r="C4" s="168"/>
      <c r="D4" s="168"/>
      <c r="E4" s="168"/>
      <c r="F4" s="169"/>
      <c r="G4" s="22" t="s">
        <v>9</v>
      </c>
      <c r="H4" s="22" t="s">
        <v>10</v>
      </c>
      <c r="I4" s="22" t="s">
        <v>11</v>
      </c>
      <c r="J4" s="168"/>
      <c r="K4" s="164"/>
      <c r="L4" s="164"/>
      <c r="M4" s="164"/>
      <c r="N4" s="164"/>
      <c r="O4" s="164"/>
      <c r="P4" s="167"/>
      <c r="Q4" s="167"/>
      <c r="R4" s="168"/>
      <c r="S4" s="168"/>
      <c r="T4" s="168"/>
    </row>
    <row r="5" spans="1:20">
      <c r="A5" s="4">
        <v>1</v>
      </c>
      <c r="B5" s="17" t="s">
        <v>62</v>
      </c>
      <c r="C5" s="80" t="s">
        <v>385</v>
      </c>
      <c r="D5" s="18" t="s">
        <v>25</v>
      </c>
      <c r="E5" s="74">
        <v>28</v>
      </c>
      <c r="F5" s="18"/>
      <c r="G5" s="74">
        <v>14</v>
      </c>
      <c r="H5" s="74">
        <v>17</v>
      </c>
      <c r="I5" s="55">
        <f>SUM(G5:H5)</f>
        <v>31</v>
      </c>
      <c r="J5" s="74">
        <v>8011363568</v>
      </c>
      <c r="K5" s="18" t="s">
        <v>384</v>
      </c>
      <c r="L5" s="18"/>
      <c r="M5" s="18"/>
      <c r="N5" s="18"/>
      <c r="O5" s="18"/>
      <c r="P5" s="72">
        <v>43647</v>
      </c>
      <c r="Q5" s="62" t="s">
        <v>563</v>
      </c>
      <c r="R5" s="18">
        <v>22</v>
      </c>
      <c r="S5" s="18" t="s">
        <v>185</v>
      </c>
      <c r="T5" s="18"/>
    </row>
    <row r="6" spans="1:20">
      <c r="A6" s="4">
        <v>2</v>
      </c>
      <c r="B6" s="17" t="s">
        <v>62</v>
      </c>
      <c r="C6" s="80" t="s">
        <v>270</v>
      </c>
      <c r="D6" s="18" t="s">
        <v>25</v>
      </c>
      <c r="E6" s="74">
        <v>26</v>
      </c>
      <c r="F6" s="18"/>
      <c r="G6" s="74">
        <v>25</v>
      </c>
      <c r="H6" s="74">
        <v>26</v>
      </c>
      <c r="I6" s="55">
        <f t="shared" ref="I6:I69" si="0">SUM(G6:H6)</f>
        <v>51</v>
      </c>
      <c r="J6" s="74">
        <v>8876025001</v>
      </c>
      <c r="K6" s="18" t="s">
        <v>384</v>
      </c>
      <c r="L6" s="18"/>
      <c r="M6" s="18"/>
      <c r="N6" s="18"/>
      <c r="O6" s="18"/>
      <c r="P6" s="72">
        <v>43647</v>
      </c>
      <c r="Q6" s="62" t="s">
        <v>563</v>
      </c>
      <c r="R6" s="18">
        <v>20</v>
      </c>
      <c r="S6" s="18" t="s">
        <v>185</v>
      </c>
      <c r="T6" s="18"/>
    </row>
    <row r="7" spans="1:20">
      <c r="A7" s="4">
        <v>3</v>
      </c>
      <c r="B7" s="17" t="s">
        <v>62</v>
      </c>
      <c r="C7" s="80" t="s">
        <v>386</v>
      </c>
      <c r="D7" s="18" t="s">
        <v>25</v>
      </c>
      <c r="E7" s="74">
        <v>27</v>
      </c>
      <c r="F7" s="18"/>
      <c r="G7" s="74">
        <v>22</v>
      </c>
      <c r="H7" s="74">
        <v>13</v>
      </c>
      <c r="I7" s="55">
        <f t="shared" si="0"/>
        <v>35</v>
      </c>
      <c r="J7" s="74">
        <v>8011612508</v>
      </c>
      <c r="K7" s="18" t="s">
        <v>384</v>
      </c>
      <c r="L7" s="18"/>
      <c r="M7" s="18"/>
      <c r="N7" s="18"/>
      <c r="O7" s="18"/>
      <c r="P7" s="72">
        <v>43647</v>
      </c>
      <c r="Q7" s="62" t="s">
        <v>563</v>
      </c>
      <c r="R7" s="18">
        <v>23</v>
      </c>
      <c r="S7" s="18" t="s">
        <v>185</v>
      </c>
      <c r="T7" s="18"/>
    </row>
    <row r="8" spans="1:20">
      <c r="A8" s="4">
        <v>4</v>
      </c>
      <c r="B8" s="17" t="s">
        <v>62</v>
      </c>
      <c r="C8" s="80" t="s">
        <v>387</v>
      </c>
      <c r="D8" s="18" t="s">
        <v>25</v>
      </c>
      <c r="E8" s="74">
        <v>9</v>
      </c>
      <c r="F8" s="18"/>
      <c r="G8" s="74">
        <v>32</v>
      </c>
      <c r="H8" s="74">
        <v>28</v>
      </c>
      <c r="I8" s="55">
        <f t="shared" si="0"/>
        <v>60</v>
      </c>
      <c r="J8" s="74">
        <v>9678109681</v>
      </c>
      <c r="K8" s="18" t="s">
        <v>384</v>
      </c>
      <c r="L8" s="18"/>
      <c r="M8" s="18"/>
      <c r="N8" s="18"/>
      <c r="O8" s="18"/>
      <c r="P8" s="72">
        <v>43648</v>
      </c>
      <c r="Q8" s="62" t="s">
        <v>564</v>
      </c>
      <c r="R8" s="18">
        <v>25</v>
      </c>
      <c r="S8" s="18" t="s">
        <v>185</v>
      </c>
      <c r="T8" s="18"/>
    </row>
    <row r="9" spans="1:20">
      <c r="A9" s="4">
        <v>5</v>
      </c>
      <c r="B9" s="17" t="s">
        <v>62</v>
      </c>
      <c r="C9" s="80" t="s">
        <v>388</v>
      </c>
      <c r="D9" s="18" t="s">
        <v>25</v>
      </c>
      <c r="E9" s="74">
        <v>12</v>
      </c>
      <c r="F9" s="18"/>
      <c r="G9" s="74">
        <v>35</v>
      </c>
      <c r="H9" s="74">
        <v>31</v>
      </c>
      <c r="I9" s="55">
        <f t="shared" si="0"/>
        <v>66</v>
      </c>
      <c r="J9" s="74">
        <v>9957965706</v>
      </c>
      <c r="K9" s="18" t="s">
        <v>384</v>
      </c>
      <c r="L9" s="18"/>
      <c r="M9" s="18"/>
      <c r="N9" s="18"/>
      <c r="O9" s="18"/>
      <c r="P9" s="72">
        <v>43648</v>
      </c>
      <c r="Q9" s="62" t="s">
        <v>564</v>
      </c>
      <c r="R9" s="18">
        <v>28</v>
      </c>
      <c r="S9" s="18" t="s">
        <v>185</v>
      </c>
      <c r="T9" s="18"/>
    </row>
    <row r="10" spans="1:20">
      <c r="A10" s="4">
        <v>6</v>
      </c>
      <c r="B10" s="17" t="s">
        <v>62</v>
      </c>
      <c r="C10" s="80" t="s">
        <v>389</v>
      </c>
      <c r="D10" s="18" t="s">
        <v>25</v>
      </c>
      <c r="E10" s="74">
        <v>34</v>
      </c>
      <c r="F10" s="18"/>
      <c r="G10" s="74">
        <v>44</v>
      </c>
      <c r="H10" s="74">
        <v>37</v>
      </c>
      <c r="I10" s="55">
        <f t="shared" si="0"/>
        <v>81</v>
      </c>
      <c r="J10" s="74">
        <v>9508015488</v>
      </c>
      <c r="K10" s="18" t="s">
        <v>384</v>
      </c>
      <c r="L10" s="18"/>
      <c r="M10" s="18"/>
      <c r="N10" s="18"/>
      <c r="O10" s="18"/>
      <c r="P10" s="72">
        <v>43649</v>
      </c>
      <c r="Q10" s="62" t="s">
        <v>565</v>
      </c>
      <c r="R10" s="18">
        <v>20</v>
      </c>
      <c r="S10" s="18" t="s">
        <v>185</v>
      </c>
      <c r="T10" s="18"/>
    </row>
    <row r="11" spans="1:20">
      <c r="A11" s="4">
        <v>7</v>
      </c>
      <c r="B11" s="17" t="s">
        <v>62</v>
      </c>
      <c r="C11" s="80" t="s">
        <v>390</v>
      </c>
      <c r="D11" s="18" t="s">
        <v>25</v>
      </c>
      <c r="E11" s="74">
        <v>10</v>
      </c>
      <c r="F11" s="18"/>
      <c r="G11" s="74">
        <v>27</v>
      </c>
      <c r="H11" s="74">
        <v>30</v>
      </c>
      <c r="I11" s="55">
        <f t="shared" si="0"/>
        <v>57</v>
      </c>
      <c r="J11" s="74">
        <v>9707736800</v>
      </c>
      <c r="K11" s="18" t="s">
        <v>384</v>
      </c>
      <c r="L11" s="18"/>
      <c r="M11" s="18"/>
      <c r="N11" s="18"/>
      <c r="O11" s="18"/>
      <c r="P11" s="72">
        <v>43649</v>
      </c>
      <c r="Q11" s="62" t="s">
        <v>565</v>
      </c>
      <c r="R11" s="18">
        <v>28</v>
      </c>
      <c r="S11" s="18" t="s">
        <v>185</v>
      </c>
      <c r="T11" s="18"/>
    </row>
    <row r="12" spans="1:20">
      <c r="A12" s="4">
        <v>8</v>
      </c>
      <c r="B12" s="17" t="s">
        <v>62</v>
      </c>
      <c r="C12" s="80" t="s">
        <v>391</v>
      </c>
      <c r="D12" s="18" t="s">
        <v>25</v>
      </c>
      <c r="E12" s="74">
        <v>17</v>
      </c>
      <c r="F12" s="18"/>
      <c r="G12" s="74">
        <v>31</v>
      </c>
      <c r="H12" s="74">
        <v>27</v>
      </c>
      <c r="I12" s="55">
        <f t="shared" si="0"/>
        <v>58</v>
      </c>
      <c r="J12" s="74">
        <v>7896676419</v>
      </c>
      <c r="K12" s="18" t="s">
        <v>384</v>
      </c>
      <c r="L12" s="18"/>
      <c r="M12" s="18"/>
      <c r="N12" s="18"/>
      <c r="O12" s="18"/>
      <c r="P12" s="72">
        <v>43650</v>
      </c>
      <c r="Q12" s="62" t="s">
        <v>566</v>
      </c>
      <c r="R12" s="18">
        <v>18</v>
      </c>
      <c r="S12" s="18" t="s">
        <v>185</v>
      </c>
      <c r="T12" s="18"/>
    </row>
    <row r="13" spans="1:20">
      <c r="A13" s="4">
        <v>9</v>
      </c>
      <c r="B13" s="17" t="s">
        <v>62</v>
      </c>
      <c r="C13" s="80" t="s">
        <v>392</v>
      </c>
      <c r="D13" s="18" t="s">
        <v>25</v>
      </c>
      <c r="E13" s="74">
        <v>6</v>
      </c>
      <c r="F13" s="18"/>
      <c r="G13" s="74">
        <v>38</v>
      </c>
      <c r="H13" s="74">
        <v>25</v>
      </c>
      <c r="I13" s="55">
        <f t="shared" si="0"/>
        <v>63</v>
      </c>
      <c r="J13" s="74">
        <v>9508640089</v>
      </c>
      <c r="K13" s="18" t="s">
        <v>384</v>
      </c>
      <c r="L13" s="18"/>
      <c r="M13" s="18"/>
      <c r="N13" s="18"/>
      <c r="O13" s="18"/>
      <c r="P13" s="72">
        <v>43650</v>
      </c>
      <c r="Q13" s="62" t="s">
        <v>566</v>
      </c>
      <c r="R13" s="18">
        <v>19</v>
      </c>
      <c r="S13" s="18" t="s">
        <v>185</v>
      </c>
      <c r="T13" s="18"/>
    </row>
    <row r="14" spans="1:20">
      <c r="A14" s="4">
        <v>10</v>
      </c>
      <c r="B14" s="17" t="s">
        <v>62</v>
      </c>
      <c r="C14" s="80" t="s">
        <v>393</v>
      </c>
      <c r="D14" s="18" t="s">
        <v>25</v>
      </c>
      <c r="E14" s="74">
        <v>126</v>
      </c>
      <c r="F14" s="18"/>
      <c r="G14" s="74">
        <v>50</v>
      </c>
      <c r="H14" s="74">
        <v>45</v>
      </c>
      <c r="I14" s="55">
        <f t="shared" si="0"/>
        <v>95</v>
      </c>
      <c r="J14" s="74">
        <v>9508009657</v>
      </c>
      <c r="K14" s="18" t="s">
        <v>384</v>
      </c>
      <c r="L14" s="18"/>
      <c r="M14" s="18"/>
      <c r="N14" s="18"/>
      <c r="O14" s="18"/>
      <c r="P14" s="72">
        <v>43651</v>
      </c>
      <c r="Q14" s="62" t="s">
        <v>567</v>
      </c>
      <c r="R14" s="18">
        <v>18</v>
      </c>
      <c r="S14" s="18" t="s">
        <v>185</v>
      </c>
      <c r="T14" s="18"/>
    </row>
    <row r="15" spans="1:20">
      <c r="A15" s="4">
        <v>11</v>
      </c>
      <c r="B15" s="17" t="s">
        <v>62</v>
      </c>
      <c r="C15" s="80" t="s">
        <v>394</v>
      </c>
      <c r="D15" s="18" t="s">
        <v>25</v>
      </c>
      <c r="E15" s="74">
        <v>29</v>
      </c>
      <c r="F15" s="18"/>
      <c r="G15" s="74">
        <v>18</v>
      </c>
      <c r="H15" s="74">
        <v>30</v>
      </c>
      <c r="I15" s="55">
        <f t="shared" si="0"/>
        <v>48</v>
      </c>
      <c r="J15" s="74">
        <v>7896572436</v>
      </c>
      <c r="K15" s="18" t="s">
        <v>384</v>
      </c>
      <c r="L15" s="18"/>
      <c r="M15" s="18"/>
      <c r="N15" s="18"/>
      <c r="O15" s="18"/>
      <c r="P15" s="72">
        <v>43651</v>
      </c>
      <c r="Q15" s="62" t="s">
        <v>567</v>
      </c>
      <c r="R15" s="18">
        <v>25</v>
      </c>
      <c r="S15" s="18" t="s">
        <v>185</v>
      </c>
      <c r="T15" s="18"/>
    </row>
    <row r="16" spans="1:20">
      <c r="A16" s="4">
        <v>12</v>
      </c>
      <c r="B16" s="17" t="s">
        <v>62</v>
      </c>
      <c r="C16" s="80" t="s">
        <v>395</v>
      </c>
      <c r="D16" s="18" t="s">
        <v>25</v>
      </c>
      <c r="E16" s="74">
        <v>15</v>
      </c>
      <c r="F16" s="18"/>
      <c r="G16" s="74">
        <v>39</v>
      </c>
      <c r="H16" s="74">
        <v>43</v>
      </c>
      <c r="I16" s="55">
        <f t="shared" si="0"/>
        <v>82</v>
      </c>
      <c r="J16" s="74">
        <v>9577950389</v>
      </c>
      <c r="K16" s="18" t="s">
        <v>384</v>
      </c>
      <c r="L16" s="18"/>
      <c r="M16" s="18"/>
      <c r="N16" s="18"/>
      <c r="O16" s="18"/>
      <c r="P16" s="72">
        <v>43652</v>
      </c>
      <c r="Q16" s="62" t="s">
        <v>568</v>
      </c>
      <c r="R16" s="18">
        <v>24</v>
      </c>
      <c r="S16" s="18" t="s">
        <v>185</v>
      </c>
      <c r="T16" s="18"/>
    </row>
    <row r="17" spans="1:20">
      <c r="A17" s="4">
        <v>13</v>
      </c>
      <c r="B17" s="17" t="s">
        <v>62</v>
      </c>
      <c r="C17" s="80" t="s">
        <v>396</v>
      </c>
      <c r="D17" s="18" t="s">
        <v>25</v>
      </c>
      <c r="E17" s="74">
        <v>1</v>
      </c>
      <c r="F17" s="18"/>
      <c r="G17" s="74">
        <v>37</v>
      </c>
      <c r="H17" s="74">
        <v>29</v>
      </c>
      <c r="I17" s="55">
        <f t="shared" si="0"/>
        <v>66</v>
      </c>
      <c r="J17" s="74">
        <v>8011838514</v>
      </c>
      <c r="K17" s="18" t="s">
        <v>384</v>
      </c>
      <c r="L17" s="18"/>
      <c r="M17" s="18"/>
      <c r="N17" s="18"/>
      <c r="O17" s="18"/>
      <c r="P17" s="72">
        <v>43652</v>
      </c>
      <c r="Q17" s="62" t="s">
        <v>568</v>
      </c>
      <c r="R17" s="18">
        <v>23</v>
      </c>
      <c r="S17" s="18" t="s">
        <v>185</v>
      </c>
      <c r="T17" s="18"/>
    </row>
    <row r="18" spans="1:20">
      <c r="A18" s="4">
        <v>14</v>
      </c>
      <c r="B18" s="17" t="s">
        <v>62</v>
      </c>
      <c r="C18" s="80" t="s">
        <v>397</v>
      </c>
      <c r="D18" s="18" t="s">
        <v>25</v>
      </c>
      <c r="E18" s="74">
        <v>14</v>
      </c>
      <c r="F18" s="18"/>
      <c r="G18" s="74">
        <v>25</v>
      </c>
      <c r="H18" s="74">
        <v>39</v>
      </c>
      <c r="I18" s="55">
        <f t="shared" si="0"/>
        <v>64</v>
      </c>
      <c r="J18" s="74">
        <v>8471961847</v>
      </c>
      <c r="K18" s="18" t="s">
        <v>384</v>
      </c>
      <c r="L18" s="18"/>
      <c r="M18" s="18"/>
      <c r="N18" s="18"/>
      <c r="O18" s="18"/>
      <c r="P18" s="72">
        <v>43652</v>
      </c>
      <c r="Q18" s="62" t="s">
        <v>568</v>
      </c>
      <c r="R18" s="18">
        <v>22</v>
      </c>
      <c r="S18" s="18" t="s">
        <v>185</v>
      </c>
      <c r="T18" s="18"/>
    </row>
    <row r="19" spans="1:20">
      <c r="A19" s="4">
        <v>15</v>
      </c>
      <c r="B19" s="17" t="s">
        <v>62</v>
      </c>
      <c r="C19" s="80" t="s">
        <v>398</v>
      </c>
      <c r="D19" s="18" t="s">
        <v>25</v>
      </c>
      <c r="E19" s="74">
        <v>13</v>
      </c>
      <c r="F19" s="18"/>
      <c r="G19" s="74">
        <v>44</v>
      </c>
      <c r="H19" s="74">
        <v>36</v>
      </c>
      <c r="I19" s="55">
        <f t="shared" si="0"/>
        <v>80</v>
      </c>
      <c r="J19" s="74">
        <v>7896339107</v>
      </c>
      <c r="K19" s="18" t="s">
        <v>384</v>
      </c>
      <c r="L19" s="18"/>
      <c r="M19" s="18"/>
      <c r="N19" s="18"/>
      <c r="O19" s="18"/>
      <c r="P19" s="72">
        <v>43654</v>
      </c>
      <c r="Q19" s="62" t="s">
        <v>563</v>
      </c>
      <c r="R19" s="18">
        <v>23</v>
      </c>
      <c r="S19" s="18" t="s">
        <v>185</v>
      </c>
      <c r="T19" s="18"/>
    </row>
    <row r="20" spans="1:20">
      <c r="A20" s="4">
        <v>16</v>
      </c>
      <c r="B20" s="17" t="s">
        <v>62</v>
      </c>
      <c r="C20" s="80" t="s">
        <v>399</v>
      </c>
      <c r="D20" s="18" t="s">
        <v>25</v>
      </c>
      <c r="E20" s="74">
        <v>16</v>
      </c>
      <c r="F20" s="18"/>
      <c r="G20" s="74">
        <v>28</v>
      </c>
      <c r="H20" s="74">
        <v>29</v>
      </c>
      <c r="I20" s="55">
        <f t="shared" si="0"/>
        <v>57</v>
      </c>
      <c r="J20" s="74">
        <v>9707263092</v>
      </c>
      <c r="K20" s="18" t="s">
        <v>384</v>
      </c>
      <c r="L20" s="18"/>
      <c r="M20" s="18"/>
      <c r="N20" s="18"/>
      <c r="O20" s="18"/>
      <c r="P20" s="72">
        <v>43654</v>
      </c>
      <c r="Q20" s="62" t="s">
        <v>563</v>
      </c>
      <c r="R20" s="18">
        <v>24</v>
      </c>
      <c r="S20" s="18" t="s">
        <v>185</v>
      </c>
      <c r="T20" s="18"/>
    </row>
    <row r="21" spans="1:20">
      <c r="A21" s="4">
        <v>17</v>
      </c>
      <c r="B21" s="17" t="s">
        <v>62</v>
      </c>
      <c r="C21" s="80" t="s">
        <v>400</v>
      </c>
      <c r="D21" s="18" t="s">
        <v>25</v>
      </c>
      <c r="E21" s="74">
        <v>103</v>
      </c>
      <c r="F21" s="18"/>
      <c r="G21" s="74">
        <v>39</v>
      </c>
      <c r="H21" s="74">
        <v>39</v>
      </c>
      <c r="I21" s="55">
        <f t="shared" si="0"/>
        <v>78</v>
      </c>
      <c r="J21" s="74">
        <v>8011412697</v>
      </c>
      <c r="K21" s="18" t="s">
        <v>431</v>
      </c>
      <c r="L21" s="74" t="s">
        <v>432</v>
      </c>
      <c r="M21" s="74">
        <v>9401726163</v>
      </c>
      <c r="N21" s="74" t="s">
        <v>123</v>
      </c>
      <c r="O21" s="74">
        <v>9954516747</v>
      </c>
      <c r="P21" s="72">
        <v>43655</v>
      </c>
      <c r="Q21" s="62" t="s">
        <v>564</v>
      </c>
      <c r="R21" s="18">
        <v>26</v>
      </c>
      <c r="S21" s="18" t="s">
        <v>185</v>
      </c>
      <c r="T21" s="18"/>
    </row>
    <row r="22" spans="1:20">
      <c r="A22" s="4">
        <v>18</v>
      </c>
      <c r="B22" s="17" t="s">
        <v>62</v>
      </c>
      <c r="C22" s="80" t="s">
        <v>401</v>
      </c>
      <c r="D22" s="18" t="s">
        <v>25</v>
      </c>
      <c r="E22" s="74">
        <v>104</v>
      </c>
      <c r="F22" s="18"/>
      <c r="G22" s="74">
        <v>39</v>
      </c>
      <c r="H22" s="74">
        <v>36</v>
      </c>
      <c r="I22" s="55">
        <f t="shared" si="0"/>
        <v>75</v>
      </c>
      <c r="J22" s="74">
        <v>8752016702</v>
      </c>
      <c r="K22" s="18" t="s">
        <v>431</v>
      </c>
      <c r="L22" s="74" t="s">
        <v>432</v>
      </c>
      <c r="M22" s="74">
        <v>9401726163</v>
      </c>
      <c r="N22" s="74" t="s">
        <v>123</v>
      </c>
      <c r="O22" s="74">
        <v>9954516747</v>
      </c>
      <c r="P22" s="72">
        <v>43655</v>
      </c>
      <c r="Q22" s="62" t="s">
        <v>564</v>
      </c>
      <c r="R22" s="18">
        <v>25</v>
      </c>
      <c r="S22" s="18" t="s">
        <v>185</v>
      </c>
      <c r="T22" s="18"/>
    </row>
    <row r="23" spans="1:20" ht="30">
      <c r="A23" s="4">
        <v>19</v>
      </c>
      <c r="B23" s="17" t="s">
        <v>62</v>
      </c>
      <c r="C23" s="80" t="s">
        <v>402</v>
      </c>
      <c r="D23" s="18" t="s">
        <v>25</v>
      </c>
      <c r="E23" s="74">
        <v>105</v>
      </c>
      <c r="F23" s="18"/>
      <c r="G23" s="74">
        <v>23</v>
      </c>
      <c r="H23" s="74">
        <v>32</v>
      </c>
      <c r="I23" s="55">
        <f t="shared" si="0"/>
        <v>55</v>
      </c>
      <c r="J23" s="74">
        <v>9678146886</v>
      </c>
      <c r="K23" s="18" t="s">
        <v>431</v>
      </c>
      <c r="L23" s="74" t="s">
        <v>432</v>
      </c>
      <c r="M23" s="74">
        <v>9401726163</v>
      </c>
      <c r="N23" s="74" t="s">
        <v>123</v>
      </c>
      <c r="O23" s="74">
        <v>9954516747</v>
      </c>
      <c r="P23" s="72">
        <v>43655</v>
      </c>
      <c r="Q23" s="62" t="s">
        <v>564</v>
      </c>
      <c r="R23" s="18">
        <v>24</v>
      </c>
      <c r="S23" s="18" t="s">
        <v>185</v>
      </c>
      <c r="T23" s="18"/>
    </row>
    <row r="24" spans="1:20">
      <c r="A24" s="4">
        <v>20</v>
      </c>
      <c r="B24" s="17" t="s">
        <v>62</v>
      </c>
      <c r="C24" s="80" t="s">
        <v>403</v>
      </c>
      <c r="D24" s="18" t="s">
        <v>25</v>
      </c>
      <c r="E24" s="74">
        <v>35</v>
      </c>
      <c r="F24" s="18"/>
      <c r="G24" s="74">
        <v>29</v>
      </c>
      <c r="H24" s="74">
        <v>35</v>
      </c>
      <c r="I24" s="55">
        <f t="shared" si="0"/>
        <v>64</v>
      </c>
      <c r="J24" s="74">
        <v>9957455063</v>
      </c>
      <c r="K24" s="18" t="s">
        <v>431</v>
      </c>
      <c r="L24" s="74" t="s">
        <v>432</v>
      </c>
      <c r="M24" s="74">
        <v>9401726163</v>
      </c>
      <c r="N24" s="74" t="s">
        <v>123</v>
      </c>
      <c r="O24" s="74">
        <v>9954516747</v>
      </c>
      <c r="P24" s="72">
        <v>43656</v>
      </c>
      <c r="Q24" s="62" t="s">
        <v>565</v>
      </c>
      <c r="R24" s="18">
        <v>27</v>
      </c>
      <c r="S24" s="18" t="s">
        <v>185</v>
      </c>
      <c r="T24" s="18"/>
    </row>
    <row r="25" spans="1:20">
      <c r="A25" s="4">
        <v>21</v>
      </c>
      <c r="B25" s="17" t="s">
        <v>62</v>
      </c>
      <c r="C25" s="80" t="s">
        <v>353</v>
      </c>
      <c r="D25" s="18" t="s">
        <v>25</v>
      </c>
      <c r="E25" s="74">
        <v>3</v>
      </c>
      <c r="F25" s="18"/>
      <c r="G25" s="74">
        <v>30</v>
      </c>
      <c r="H25" s="74">
        <v>36</v>
      </c>
      <c r="I25" s="55">
        <f t="shared" si="0"/>
        <v>66</v>
      </c>
      <c r="J25" s="74">
        <v>8822791818</v>
      </c>
      <c r="K25" s="18" t="s">
        <v>431</v>
      </c>
      <c r="L25" s="18">
        <v>0</v>
      </c>
      <c r="M25" s="18">
        <v>0</v>
      </c>
      <c r="N25" s="18">
        <v>0</v>
      </c>
      <c r="O25" s="18">
        <v>0</v>
      </c>
      <c r="P25" s="72">
        <v>43656</v>
      </c>
      <c r="Q25" s="62" t="s">
        <v>565</v>
      </c>
      <c r="R25" s="18">
        <v>26</v>
      </c>
      <c r="S25" s="18" t="s">
        <v>185</v>
      </c>
      <c r="T25" s="18"/>
    </row>
    <row r="26" spans="1:20">
      <c r="A26" s="4">
        <v>22</v>
      </c>
      <c r="B26" s="17" t="s">
        <v>62</v>
      </c>
      <c r="C26" s="80" t="s">
        <v>404</v>
      </c>
      <c r="D26" s="18" t="s">
        <v>25</v>
      </c>
      <c r="E26" s="74">
        <v>108</v>
      </c>
      <c r="F26" s="18"/>
      <c r="G26" s="74">
        <v>36</v>
      </c>
      <c r="H26" s="74">
        <v>41</v>
      </c>
      <c r="I26" s="55">
        <f t="shared" si="0"/>
        <v>77</v>
      </c>
      <c r="J26" s="74">
        <v>8486033271</v>
      </c>
      <c r="K26" s="18" t="s">
        <v>431</v>
      </c>
      <c r="L26" s="74" t="s">
        <v>432</v>
      </c>
      <c r="M26" s="74">
        <v>9401726163</v>
      </c>
      <c r="N26" s="74" t="s">
        <v>123</v>
      </c>
      <c r="O26" s="74">
        <v>9954516747</v>
      </c>
      <c r="P26" s="72">
        <v>43657</v>
      </c>
      <c r="Q26" s="62" t="s">
        <v>566</v>
      </c>
      <c r="R26" s="18">
        <v>19</v>
      </c>
      <c r="S26" s="18" t="s">
        <v>185</v>
      </c>
      <c r="T26" s="18"/>
    </row>
    <row r="27" spans="1:20">
      <c r="A27" s="4">
        <v>23</v>
      </c>
      <c r="B27" s="17" t="s">
        <v>62</v>
      </c>
      <c r="C27" s="80" t="s">
        <v>405</v>
      </c>
      <c r="D27" s="18" t="s">
        <v>25</v>
      </c>
      <c r="E27" s="74">
        <v>109</v>
      </c>
      <c r="F27" s="18"/>
      <c r="G27" s="74">
        <v>40</v>
      </c>
      <c r="H27" s="74">
        <v>38</v>
      </c>
      <c r="I27" s="55">
        <f t="shared" si="0"/>
        <v>78</v>
      </c>
      <c r="J27" s="74">
        <v>9854269572</v>
      </c>
      <c r="K27" s="18" t="s">
        <v>431</v>
      </c>
      <c r="L27" s="74" t="s">
        <v>432</v>
      </c>
      <c r="M27" s="74">
        <v>9401726163</v>
      </c>
      <c r="N27" s="74" t="s">
        <v>123</v>
      </c>
      <c r="O27" s="74">
        <v>9954516747</v>
      </c>
      <c r="P27" s="72">
        <v>43657</v>
      </c>
      <c r="Q27" s="62" t="s">
        <v>566</v>
      </c>
      <c r="R27" s="18">
        <v>18</v>
      </c>
      <c r="S27" s="18" t="s">
        <v>185</v>
      </c>
      <c r="T27" s="18"/>
    </row>
    <row r="28" spans="1:20">
      <c r="A28" s="4">
        <v>24</v>
      </c>
      <c r="B28" s="17" t="s">
        <v>62</v>
      </c>
      <c r="C28" s="80" t="s">
        <v>406</v>
      </c>
      <c r="D28" s="18" t="s">
        <v>25</v>
      </c>
      <c r="E28" s="74">
        <v>106</v>
      </c>
      <c r="F28" s="18"/>
      <c r="G28" s="74">
        <v>36</v>
      </c>
      <c r="H28" s="74">
        <v>39</v>
      </c>
      <c r="I28" s="55">
        <f t="shared" si="0"/>
        <v>75</v>
      </c>
      <c r="J28" s="74">
        <v>7399227390</v>
      </c>
      <c r="K28" s="18" t="s">
        <v>431</v>
      </c>
      <c r="L28" s="74" t="s">
        <v>432</v>
      </c>
      <c r="M28" s="74">
        <v>9401726163</v>
      </c>
      <c r="N28" s="74" t="s">
        <v>123</v>
      </c>
      <c r="O28" s="74">
        <v>9954516747</v>
      </c>
      <c r="P28" s="72">
        <v>43658</v>
      </c>
      <c r="Q28" s="62" t="s">
        <v>567</v>
      </c>
      <c r="R28" s="18">
        <v>20</v>
      </c>
      <c r="S28" s="18" t="s">
        <v>185</v>
      </c>
      <c r="T28" s="18"/>
    </row>
    <row r="29" spans="1:20">
      <c r="A29" s="4">
        <v>25</v>
      </c>
      <c r="B29" s="17" t="s">
        <v>62</v>
      </c>
      <c r="C29" s="80" t="s">
        <v>407</v>
      </c>
      <c r="D29" s="18" t="s">
        <v>25</v>
      </c>
      <c r="E29" s="74">
        <v>107</v>
      </c>
      <c r="F29" s="18"/>
      <c r="G29" s="74">
        <v>32</v>
      </c>
      <c r="H29" s="74">
        <v>35</v>
      </c>
      <c r="I29" s="55">
        <f t="shared" si="0"/>
        <v>67</v>
      </c>
      <c r="J29" s="74">
        <v>7896667603</v>
      </c>
      <c r="K29" s="18" t="s">
        <v>431</v>
      </c>
      <c r="L29" s="74" t="s">
        <v>432</v>
      </c>
      <c r="M29" s="74">
        <v>9401726163</v>
      </c>
      <c r="N29" s="74" t="s">
        <v>123</v>
      </c>
      <c r="O29" s="74">
        <v>9954516747</v>
      </c>
      <c r="P29" s="72">
        <v>43658</v>
      </c>
      <c r="Q29" s="62" t="s">
        <v>567</v>
      </c>
      <c r="R29" s="18">
        <v>21</v>
      </c>
      <c r="S29" s="18" t="s">
        <v>185</v>
      </c>
      <c r="T29" s="18"/>
    </row>
    <row r="30" spans="1:20">
      <c r="A30" s="4">
        <v>26</v>
      </c>
      <c r="B30" s="17" t="s">
        <v>62</v>
      </c>
      <c r="C30" s="80" t="s">
        <v>408</v>
      </c>
      <c r="D30" s="18" t="s">
        <v>25</v>
      </c>
      <c r="E30" s="74">
        <v>116</v>
      </c>
      <c r="F30" s="18"/>
      <c r="G30" s="74">
        <v>36</v>
      </c>
      <c r="H30" s="74">
        <v>49</v>
      </c>
      <c r="I30" s="55">
        <f t="shared" si="0"/>
        <v>85</v>
      </c>
      <c r="J30" s="74">
        <v>9957803490</v>
      </c>
      <c r="K30" s="18" t="s">
        <v>431</v>
      </c>
      <c r="L30" s="74" t="s">
        <v>432</v>
      </c>
      <c r="M30" s="74">
        <v>9401726163</v>
      </c>
      <c r="N30" s="74" t="s">
        <v>123</v>
      </c>
      <c r="O30" s="74">
        <v>9954516747</v>
      </c>
      <c r="P30" s="72">
        <v>43659</v>
      </c>
      <c r="Q30" s="62" t="s">
        <v>568</v>
      </c>
      <c r="R30" s="18">
        <v>23</v>
      </c>
      <c r="S30" s="18" t="s">
        <v>185</v>
      </c>
      <c r="T30" s="18"/>
    </row>
    <row r="31" spans="1:20" ht="30">
      <c r="A31" s="4">
        <v>27</v>
      </c>
      <c r="B31" s="17" t="s">
        <v>62</v>
      </c>
      <c r="C31" s="80" t="s">
        <v>409</v>
      </c>
      <c r="D31" s="18" t="s">
        <v>25</v>
      </c>
      <c r="E31" s="74">
        <v>117</v>
      </c>
      <c r="F31" s="18"/>
      <c r="G31" s="74">
        <v>31</v>
      </c>
      <c r="H31" s="74">
        <v>50</v>
      </c>
      <c r="I31" s="55">
        <f t="shared" si="0"/>
        <v>81</v>
      </c>
      <c r="J31" s="74">
        <v>8472089213</v>
      </c>
      <c r="K31" s="18" t="s">
        <v>431</v>
      </c>
      <c r="L31" s="74" t="s">
        <v>432</v>
      </c>
      <c r="M31" s="74">
        <v>9401726163</v>
      </c>
      <c r="N31" s="74" t="s">
        <v>123</v>
      </c>
      <c r="O31" s="74">
        <v>9954516747</v>
      </c>
      <c r="P31" s="72">
        <v>43659</v>
      </c>
      <c r="Q31" s="62" t="s">
        <v>568</v>
      </c>
      <c r="R31" s="18">
        <v>22</v>
      </c>
      <c r="S31" s="18" t="s">
        <v>185</v>
      </c>
      <c r="T31" s="18"/>
    </row>
    <row r="32" spans="1:20">
      <c r="A32" s="4">
        <v>28</v>
      </c>
      <c r="B32" s="17" t="s">
        <v>62</v>
      </c>
      <c r="C32" s="80" t="s">
        <v>410</v>
      </c>
      <c r="D32" s="18" t="s">
        <v>25</v>
      </c>
      <c r="E32" s="74">
        <v>24</v>
      </c>
      <c r="F32" s="18"/>
      <c r="G32" s="74">
        <v>16</v>
      </c>
      <c r="H32" s="74">
        <v>18</v>
      </c>
      <c r="I32" s="55">
        <f t="shared" si="0"/>
        <v>34</v>
      </c>
      <c r="J32" s="74">
        <v>8471989551</v>
      </c>
      <c r="K32" s="18" t="s">
        <v>431</v>
      </c>
      <c r="L32" s="74" t="s">
        <v>432</v>
      </c>
      <c r="M32" s="74">
        <v>9401726163</v>
      </c>
      <c r="N32" s="74" t="s">
        <v>123</v>
      </c>
      <c r="O32" s="74">
        <v>9954516747</v>
      </c>
      <c r="P32" s="72">
        <v>43661</v>
      </c>
      <c r="Q32" s="62" t="s">
        <v>563</v>
      </c>
      <c r="R32" s="18">
        <v>21</v>
      </c>
      <c r="S32" s="18" t="s">
        <v>185</v>
      </c>
      <c r="T32" s="18"/>
    </row>
    <row r="33" spans="1:20" ht="30">
      <c r="A33" s="4">
        <v>29</v>
      </c>
      <c r="B33" s="17" t="s">
        <v>62</v>
      </c>
      <c r="C33" s="80" t="s">
        <v>411</v>
      </c>
      <c r="D33" s="18" t="s">
        <v>25</v>
      </c>
      <c r="E33" s="74">
        <v>25</v>
      </c>
      <c r="F33" s="18"/>
      <c r="G33" s="74">
        <v>41</v>
      </c>
      <c r="H33" s="74">
        <v>36</v>
      </c>
      <c r="I33" s="55">
        <f t="shared" si="0"/>
        <v>77</v>
      </c>
      <c r="J33" s="74">
        <v>9706567807</v>
      </c>
      <c r="K33" s="18" t="s">
        <v>431</v>
      </c>
      <c r="L33" s="74" t="s">
        <v>432</v>
      </c>
      <c r="M33" s="74">
        <v>9401726163</v>
      </c>
      <c r="N33" s="74" t="s">
        <v>123</v>
      </c>
      <c r="O33" s="74">
        <v>9954516747</v>
      </c>
      <c r="P33" s="72">
        <v>43661</v>
      </c>
      <c r="Q33" s="62" t="s">
        <v>563</v>
      </c>
      <c r="R33" s="18">
        <v>20</v>
      </c>
      <c r="S33" s="18" t="s">
        <v>185</v>
      </c>
      <c r="T33" s="18"/>
    </row>
    <row r="34" spans="1:20">
      <c r="A34" s="4">
        <v>30</v>
      </c>
      <c r="B34" s="17" t="s">
        <v>62</v>
      </c>
      <c r="C34" s="80" t="s">
        <v>412</v>
      </c>
      <c r="D34" s="18" t="s">
        <v>25</v>
      </c>
      <c r="E34" s="74">
        <v>114</v>
      </c>
      <c r="F34" s="18"/>
      <c r="G34" s="74">
        <v>30</v>
      </c>
      <c r="H34" s="74">
        <v>38</v>
      </c>
      <c r="I34" s="55">
        <f t="shared" si="0"/>
        <v>68</v>
      </c>
      <c r="J34" s="74">
        <v>9864718190</v>
      </c>
      <c r="K34" s="18" t="s">
        <v>431</v>
      </c>
      <c r="L34" s="74" t="s">
        <v>432</v>
      </c>
      <c r="M34" s="74">
        <v>9401726163</v>
      </c>
      <c r="N34" s="74" t="s">
        <v>123</v>
      </c>
      <c r="O34" s="74">
        <v>9954516747</v>
      </c>
      <c r="P34" s="72">
        <v>43662</v>
      </c>
      <c r="Q34" s="62" t="s">
        <v>564</v>
      </c>
      <c r="R34" s="18">
        <v>19</v>
      </c>
      <c r="S34" s="18" t="s">
        <v>185</v>
      </c>
      <c r="T34" s="18"/>
    </row>
    <row r="35" spans="1:20">
      <c r="A35" s="4">
        <v>31</v>
      </c>
      <c r="B35" s="17" t="s">
        <v>62</v>
      </c>
      <c r="C35" s="80" t="s">
        <v>413</v>
      </c>
      <c r="D35" s="18" t="s">
        <v>25</v>
      </c>
      <c r="E35" s="74">
        <v>115</v>
      </c>
      <c r="F35" s="18"/>
      <c r="G35" s="74">
        <v>22</v>
      </c>
      <c r="H35" s="74">
        <v>31</v>
      </c>
      <c r="I35" s="55">
        <f t="shared" si="0"/>
        <v>53</v>
      </c>
      <c r="J35" s="74">
        <v>9678534544</v>
      </c>
      <c r="K35" s="18" t="s">
        <v>431</v>
      </c>
      <c r="L35" s="74" t="s">
        <v>432</v>
      </c>
      <c r="M35" s="74">
        <v>9401726163</v>
      </c>
      <c r="N35" s="74" t="s">
        <v>123</v>
      </c>
      <c r="O35" s="74">
        <v>9954516747</v>
      </c>
      <c r="P35" s="72">
        <v>43662</v>
      </c>
      <c r="Q35" s="62" t="s">
        <v>564</v>
      </c>
      <c r="R35" s="18">
        <v>20</v>
      </c>
      <c r="S35" s="18" t="s">
        <v>185</v>
      </c>
      <c r="T35" s="18"/>
    </row>
    <row r="36" spans="1:20">
      <c r="A36" s="4">
        <v>32</v>
      </c>
      <c r="B36" s="17" t="s">
        <v>62</v>
      </c>
      <c r="C36" s="80" t="s">
        <v>414</v>
      </c>
      <c r="D36" s="18" t="s">
        <v>25</v>
      </c>
      <c r="E36" s="74">
        <v>125</v>
      </c>
      <c r="F36" s="18"/>
      <c r="G36" s="74">
        <v>40</v>
      </c>
      <c r="H36" s="74">
        <v>46</v>
      </c>
      <c r="I36" s="55">
        <f t="shared" si="0"/>
        <v>86</v>
      </c>
      <c r="J36" s="74">
        <v>7896672611</v>
      </c>
      <c r="K36" s="18" t="s">
        <v>431</v>
      </c>
      <c r="L36" s="74" t="s">
        <v>432</v>
      </c>
      <c r="M36" s="74">
        <v>9401726163</v>
      </c>
      <c r="N36" s="74" t="s">
        <v>123</v>
      </c>
      <c r="O36" s="74">
        <v>9954516747</v>
      </c>
      <c r="P36" s="72">
        <v>43663</v>
      </c>
      <c r="Q36" s="62" t="s">
        <v>565</v>
      </c>
      <c r="R36" s="18">
        <v>21</v>
      </c>
      <c r="S36" s="18" t="s">
        <v>185</v>
      </c>
      <c r="T36" s="18"/>
    </row>
    <row r="37" spans="1:20">
      <c r="A37" s="4">
        <v>33</v>
      </c>
      <c r="B37" s="17" t="s">
        <v>62</v>
      </c>
      <c r="C37" s="80" t="s">
        <v>415</v>
      </c>
      <c r="D37" s="18" t="s">
        <v>25</v>
      </c>
      <c r="E37" s="74">
        <v>118</v>
      </c>
      <c r="F37" s="18"/>
      <c r="G37" s="74">
        <v>31</v>
      </c>
      <c r="H37" s="74">
        <v>27</v>
      </c>
      <c r="I37" s="55">
        <f t="shared" si="0"/>
        <v>58</v>
      </c>
      <c r="J37" s="74">
        <v>9577168112</v>
      </c>
      <c r="K37" s="18" t="s">
        <v>431</v>
      </c>
      <c r="L37" s="74" t="s">
        <v>432</v>
      </c>
      <c r="M37" s="74">
        <v>9401726163</v>
      </c>
      <c r="N37" s="74" t="s">
        <v>123</v>
      </c>
      <c r="O37" s="74">
        <v>9954516747</v>
      </c>
      <c r="P37" s="72">
        <v>43663</v>
      </c>
      <c r="Q37" s="62" t="s">
        <v>565</v>
      </c>
      <c r="R37" s="18">
        <v>22</v>
      </c>
      <c r="S37" s="18" t="s">
        <v>185</v>
      </c>
      <c r="T37" s="18"/>
    </row>
    <row r="38" spans="1:20">
      <c r="A38" s="4">
        <v>34</v>
      </c>
      <c r="B38" s="17" t="s">
        <v>62</v>
      </c>
      <c r="C38" s="80" t="s">
        <v>416</v>
      </c>
      <c r="D38" s="18" t="s">
        <v>25</v>
      </c>
      <c r="E38" s="74">
        <v>122</v>
      </c>
      <c r="F38" s="18"/>
      <c r="G38" s="74">
        <v>41</v>
      </c>
      <c r="H38" s="74">
        <v>24</v>
      </c>
      <c r="I38" s="55">
        <f t="shared" si="0"/>
        <v>65</v>
      </c>
      <c r="J38" s="74">
        <v>9613415845</v>
      </c>
      <c r="K38" s="18" t="s">
        <v>431</v>
      </c>
      <c r="L38" s="74" t="s">
        <v>432</v>
      </c>
      <c r="M38" s="74">
        <v>9401726163</v>
      </c>
      <c r="N38" s="74" t="s">
        <v>123</v>
      </c>
      <c r="O38" s="74">
        <v>9954516747</v>
      </c>
      <c r="P38" s="72">
        <v>43664</v>
      </c>
      <c r="Q38" s="62" t="s">
        <v>566</v>
      </c>
      <c r="R38" s="18">
        <v>16</v>
      </c>
      <c r="S38" s="18" t="s">
        <v>185</v>
      </c>
      <c r="T38" s="18"/>
    </row>
    <row r="39" spans="1:20">
      <c r="A39" s="4">
        <v>35</v>
      </c>
      <c r="B39" s="17" t="s">
        <v>62</v>
      </c>
      <c r="C39" s="80" t="s">
        <v>417</v>
      </c>
      <c r="D39" s="18" t="s">
        <v>25</v>
      </c>
      <c r="E39" s="74">
        <v>123</v>
      </c>
      <c r="F39" s="18"/>
      <c r="G39" s="74">
        <v>36</v>
      </c>
      <c r="H39" s="74">
        <v>25</v>
      </c>
      <c r="I39" s="55">
        <f t="shared" si="0"/>
        <v>61</v>
      </c>
      <c r="J39" s="74">
        <v>9954414922</v>
      </c>
      <c r="K39" s="18" t="s">
        <v>431</v>
      </c>
      <c r="L39" s="74" t="s">
        <v>432</v>
      </c>
      <c r="M39" s="74">
        <v>9401726163</v>
      </c>
      <c r="N39" s="74" t="s">
        <v>123</v>
      </c>
      <c r="O39" s="74">
        <v>9954516747</v>
      </c>
      <c r="P39" s="72">
        <v>43664</v>
      </c>
      <c r="Q39" s="62" t="s">
        <v>566</v>
      </c>
      <c r="R39" s="18">
        <v>15</v>
      </c>
      <c r="S39" s="18" t="s">
        <v>185</v>
      </c>
      <c r="T39" s="18"/>
    </row>
    <row r="40" spans="1:20">
      <c r="A40" s="4">
        <v>36</v>
      </c>
      <c r="B40" s="17" t="s">
        <v>62</v>
      </c>
      <c r="C40" s="80" t="s">
        <v>209</v>
      </c>
      <c r="D40" s="18" t="s">
        <v>25</v>
      </c>
      <c r="E40" s="74">
        <v>124</v>
      </c>
      <c r="F40" s="18"/>
      <c r="G40" s="74">
        <v>22</v>
      </c>
      <c r="H40" s="74">
        <v>22</v>
      </c>
      <c r="I40" s="55">
        <f t="shared" si="0"/>
        <v>44</v>
      </c>
      <c r="J40" s="74">
        <v>9954233931</v>
      </c>
      <c r="K40" s="18" t="s">
        <v>431</v>
      </c>
      <c r="L40" s="74" t="s">
        <v>432</v>
      </c>
      <c r="M40" s="74">
        <v>9401726163</v>
      </c>
      <c r="N40" s="74" t="s">
        <v>123</v>
      </c>
      <c r="O40" s="74">
        <v>9954516747</v>
      </c>
      <c r="P40" s="72">
        <v>43665</v>
      </c>
      <c r="Q40" s="62" t="s">
        <v>567</v>
      </c>
      <c r="R40" s="18">
        <v>23</v>
      </c>
      <c r="S40" s="18" t="s">
        <v>185</v>
      </c>
      <c r="T40" s="18"/>
    </row>
    <row r="41" spans="1:20">
      <c r="A41" s="4">
        <v>37</v>
      </c>
      <c r="B41" s="17" t="s">
        <v>62</v>
      </c>
      <c r="C41" s="80" t="s">
        <v>418</v>
      </c>
      <c r="D41" s="18" t="s">
        <v>25</v>
      </c>
      <c r="E41" s="74">
        <v>30</v>
      </c>
      <c r="F41" s="18"/>
      <c r="G41" s="74">
        <v>35</v>
      </c>
      <c r="H41" s="74">
        <v>45</v>
      </c>
      <c r="I41" s="55">
        <f t="shared" si="0"/>
        <v>80</v>
      </c>
      <c r="J41" s="74">
        <v>7896572680</v>
      </c>
      <c r="K41" s="18" t="s">
        <v>431</v>
      </c>
      <c r="L41" s="74" t="s">
        <v>432</v>
      </c>
      <c r="M41" s="74">
        <v>9401726163</v>
      </c>
      <c r="N41" s="74" t="s">
        <v>123</v>
      </c>
      <c r="O41" s="74">
        <v>9954516747</v>
      </c>
      <c r="P41" s="72">
        <v>43665</v>
      </c>
      <c r="Q41" s="62" t="s">
        <v>567</v>
      </c>
      <c r="R41" s="18">
        <v>22</v>
      </c>
      <c r="S41" s="18" t="s">
        <v>185</v>
      </c>
      <c r="T41" s="18"/>
    </row>
    <row r="42" spans="1:20">
      <c r="A42" s="4">
        <v>38</v>
      </c>
      <c r="B42" s="17" t="s">
        <v>62</v>
      </c>
      <c r="C42" s="80" t="s">
        <v>419</v>
      </c>
      <c r="D42" s="18" t="s">
        <v>25</v>
      </c>
      <c r="E42" s="74">
        <v>36</v>
      </c>
      <c r="F42" s="18"/>
      <c r="G42" s="74">
        <v>29</v>
      </c>
      <c r="H42" s="74">
        <v>26</v>
      </c>
      <c r="I42" s="55">
        <f t="shared" si="0"/>
        <v>55</v>
      </c>
      <c r="J42" s="74">
        <v>9859673894</v>
      </c>
      <c r="K42" s="18" t="s">
        <v>431</v>
      </c>
      <c r="L42" s="74" t="s">
        <v>432</v>
      </c>
      <c r="M42" s="74">
        <v>9401726163</v>
      </c>
      <c r="N42" s="74" t="s">
        <v>123</v>
      </c>
      <c r="O42" s="74">
        <v>9954516747</v>
      </c>
      <c r="P42" s="72">
        <v>43666</v>
      </c>
      <c r="Q42" s="62" t="s">
        <v>568</v>
      </c>
      <c r="R42" s="18">
        <v>21</v>
      </c>
      <c r="S42" s="18" t="s">
        <v>185</v>
      </c>
      <c r="T42" s="18"/>
    </row>
    <row r="43" spans="1:20">
      <c r="A43" s="4">
        <v>39</v>
      </c>
      <c r="B43" s="17" t="s">
        <v>62</v>
      </c>
      <c r="C43" s="80" t="s">
        <v>420</v>
      </c>
      <c r="D43" s="18" t="s">
        <v>25</v>
      </c>
      <c r="E43" s="74">
        <v>18</v>
      </c>
      <c r="F43" s="18"/>
      <c r="G43" s="74">
        <v>39</v>
      </c>
      <c r="H43" s="74">
        <v>38</v>
      </c>
      <c r="I43" s="55">
        <f t="shared" si="0"/>
        <v>77</v>
      </c>
      <c r="J43" s="74">
        <v>9859673861</v>
      </c>
      <c r="K43" s="18" t="s">
        <v>431</v>
      </c>
      <c r="L43" s="74" t="s">
        <v>432</v>
      </c>
      <c r="M43" s="74">
        <v>9401726163</v>
      </c>
      <c r="N43" s="74" t="s">
        <v>123</v>
      </c>
      <c r="O43" s="74">
        <v>9954516747</v>
      </c>
      <c r="P43" s="72">
        <v>43666</v>
      </c>
      <c r="Q43" s="62" t="s">
        <v>568</v>
      </c>
      <c r="R43" s="18">
        <v>16</v>
      </c>
      <c r="S43" s="18" t="s">
        <v>185</v>
      </c>
      <c r="T43" s="18"/>
    </row>
    <row r="44" spans="1:20">
      <c r="A44" s="4">
        <v>40</v>
      </c>
      <c r="B44" s="17" t="s">
        <v>62</v>
      </c>
      <c r="C44" s="80" t="s">
        <v>421</v>
      </c>
      <c r="D44" s="18" t="s">
        <v>25</v>
      </c>
      <c r="E44" s="74">
        <v>20</v>
      </c>
      <c r="F44" s="18"/>
      <c r="G44" s="74">
        <v>39</v>
      </c>
      <c r="H44" s="74">
        <v>37</v>
      </c>
      <c r="I44" s="55">
        <f t="shared" si="0"/>
        <v>76</v>
      </c>
      <c r="J44" s="74">
        <v>9957068190</v>
      </c>
      <c r="K44" s="18" t="s">
        <v>270</v>
      </c>
      <c r="L44" s="74" t="s">
        <v>432</v>
      </c>
      <c r="M44" s="74">
        <v>9401726163</v>
      </c>
      <c r="N44" s="74" t="s">
        <v>123</v>
      </c>
      <c r="O44" s="74">
        <v>9954516747</v>
      </c>
      <c r="P44" s="72">
        <v>43668</v>
      </c>
      <c r="Q44" s="62" t="s">
        <v>563</v>
      </c>
      <c r="R44" s="18">
        <v>14</v>
      </c>
      <c r="S44" s="18" t="s">
        <v>185</v>
      </c>
      <c r="T44" s="18"/>
    </row>
    <row r="45" spans="1:20">
      <c r="A45" s="4">
        <v>41</v>
      </c>
      <c r="B45" s="17" t="s">
        <v>62</v>
      </c>
      <c r="C45" s="80" t="s">
        <v>422</v>
      </c>
      <c r="D45" s="18" t="s">
        <v>25</v>
      </c>
      <c r="E45" s="74">
        <v>19</v>
      </c>
      <c r="F45" s="18"/>
      <c r="G45" s="74">
        <v>19</v>
      </c>
      <c r="H45" s="74">
        <v>20</v>
      </c>
      <c r="I45" s="55">
        <f t="shared" si="0"/>
        <v>39</v>
      </c>
      <c r="J45" s="74">
        <v>9954687900</v>
      </c>
      <c r="K45" s="18" t="s">
        <v>270</v>
      </c>
      <c r="L45" s="74" t="s">
        <v>432</v>
      </c>
      <c r="M45" s="74">
        <v>9401726163</v>
      </c>
      <c r="N45" s="74" t="s">
        <v>123</v>
      </c>
      <c r="O45" s="74">
        <v>9954516747</v>
      </c>
      <c r="P45" s="72">
        <v>43668</v>
      </c>
      <c r="Q45" s="62" t="s">
        <v>563</v>
      </c>
      <c r="R45" s="18">
        <v>13</v>
      </c>
      <c r="S45" s="18" t="s">
        <v>185</v>
      </c>
      <c r="T45" s="18"/>
    </row>
    <row r="46" spans="1:20">
      <c r="A46" s="4">
        <v>42</v>
      </c>
      <c r="B46" s="17" t="s">
        <v>63</v>
      </c>
      <c r="C46" s="80" t="s">
        <v>274</v>
      </c>
      <c r="D46" s="18" t="s">
        <v>25</v>
      </c>
      <c r="E46" s="74">
        <v>21</v>
      </c>
      <c r="F46" s="18"/>
      <c r="G46" s="74">
        <v>36</v>
      </c>
      <c r="H46" s="74">
        <v>32</v>
      </c>
      <c r="I46" s="55">
        <f t="shared" si="0"/>
        <v>68</v>
      </c>
      <c r="J46" s="74">
        <v>8471991608</v>
      </c>
      <c r="K46" s="18" t="s">
        <v>431</v>
      </c>
      <c r="L46" s="74" t="s">
        <v>432</v>
      </c>
      <c r="M46" s="74">
        <v>9401726163</v>
      </c>
      <c r="N46" s="74" t="s">
        <v>123</v>
      </c>
      <c r="O46" s="74">
        <v>9954516747</v>
      </c>
      <c r="P46" s="72">
        <v>43669</v>
      </c>
      <c r="Q46" s="62" t="s">
        <v>564</v>
      </c>
      <c r="R46" s="18">
        <v>16</v>
      </c>
      <c r="S46" s="18" t="s">
        <v>185</v>
      </c>
      <c r="T46" s="18"/>
    </row>
    <row r="47" spans="1:20">
      <c r="A47" s="4">
        <v>43</v>
      </c>
      <c r="B47" s="17" t="s">
        <v>63</v>
      </c>
      <c r="C47" s="80" t="s">
        <v>423</v>
      </c>
      <c r="D47" s="18" t="s">
        <v>25</v>
      </c>
      <c r="E47" s="74">
        <v>111</v>
      </c>
      <c r="F47" s="18"/>
      <c r="G47" s="74">
        <v>22</v>
      </c>
      <c r="H47" s="74">
        <v>23</v>
      </c>
      <c r="I47" s="55">
        <f t="shared" si="0"/>
        <v>45</v>
      </c>
      <c r="J47" s="74">
        <v>9678105903</v>
      </c>
      <c r="K47" s="18" t="s">
        <v>431</v>
      </c>
      <c r="L47" s="74" t="s">
        <v>432</v>
      </c>
      <c r="M47" s="74">
        <v>9401726163</v>
      </c>
      <c r="N47" s="74" t="s">
        <v>123</v>
      </c>
      <c r="O47" s="74">
        <v>9954516747</v>
      </c>
      <c r="P47" s="72">
        <v>43669</v>
      </c>
      <c r="Q47" s="62" t="s">
        <v>564</v>
      </c>
      <c r="R47" s="18">
        <v>15</v>
      </c>
      <c r="S47" s="18" t="s">
        <v>185</v>
      </c>
      <c r="T47" s="18"/>
    </row>
    <row r="48" spans="1:20">
      <c r="A48" s="4">
        <v>44</v>
      </c>
      <c r="B48" s="17" t="s">
        <v>63</v>
      </c>
      <c r="C48" s="80" t="s">
        <v>424</v>
      </c>
      <c r="D48" s="18" t="s">
        <v>25</v>
      </c>
      <c r="E48" s="74">
        <v>112</v>
      </c>
      <c r="F48" s="18"/>
      <c r="G48" s="74">
        <v>28</v>
      </c>
      <c r="H48" s="74">
        <v>34</v>
      </c>
      <c r="I48" s="55">
        <f t="shared" si="0"/>
        <v>62</v>
      </c>
      <c r="J48" s="74">
        <v>9954769112</v>
      </c>
      <c r="K48" s="18" t="s">
        <v>431</v>
      </c>
      <c r="L48" s="74" t="s">
        <v>432</v>
      </c>
      <c r="M48" s="74">
        <v>9401726163</v>
      </c>
      <c r="N48" s="74" t="s">
        <v>123</v>
      </c>
      <c r="O48" s="74">
        <v>9954516747</v>
      </c>
      <c r="P48" s="72">
        <v>43670</v>
      </c>
      <c r="Q48" s="62" t="s">
        <v>565</v>
      </c>
      <c r="R48" s="18">
        <v>21</v>
      </c>
      <c r="S48" s="18" t="s">
        <v>185</v>
      </c>
      <c r="T48" s="18"/>
    </row>
    <row r="49" spans="1:20">
      <c r="A49" s="4">
        <v>45</v>
      </c>
      <c r="B49" s="17" t="s">
        <v>63</v>
      </c>
      <c r="C49" s="80" t="s">
        <v>425</v>
      </c>
      <c r="D49" s="18" t="s">
        <v>25</v>
      </c>
      <c r="E49" s="74">
        <v>113</v>
      </c>
      <c r="F49" s="18"/>
      <c r="G49" s="74">
        <v>34</v>
      </c>
      <c r="H49" s="74">
        <v>28</v>
      </c>
      <c r="I49" s="55">
        <f t="shared" si="0"/>
        <v>62</v>
      </c>
      <c r="J49" s="74">
        <v>9954626913</v>
      </c>
      <c r="K49" s="18" t="s">
        <v>431</v>
      </c>
      <c r="L49" s="74" t="s">
        <v>432</v>
      </c>
      <c r="M49" s="74">
        <v>9401726163</v>
      </c>
      <c r="N49" s="74" t="s">
        <v>123</v>
      </c>
      <c r="O49" s="74">
        <v>9954516747</v>
      </c>
      <c r="P49" s="72">
        <v>43670</v>
      </c>
      <c r="Q49" s="62" t="s">
        <v>565</v>
      </c>
      <c r="R49" s="18">
        <v>22</v>
      </c>
      <c r="S49" s="18" t="s">
        <v>185</v>
      </c>
      <c r="T49" s="18"/>
    </row>
    <row r="50" spans="1:20">
      <c r="A50" s="4">
        <v>46</v>
      </c>
      <c r="B50" s="17" t="s">
        <v>63</v>
      </c>
      <c r="C50" s="80" t="s">
        <v>310</v>
      </c>
      <c r="D50" s="18" t="s">
        <v>25</v>
      </c>
      <c r="E50" s="74">
        <v>110</v>
      </c>
      <c r="F50" s="18"/>
      <c r="G50" s="74">
        <v>40</v>
      </c>
      <c r="H50" s="74">
        <v>38</v>
      </c>
      <c r="I50" s="55">
        <f t="shared" si="0"/>
        <v>78</v>
      </c>
      <c r="J50" s="74">
        <v>9957938828</v>
      </c>
      <c r="K50" s="18" t="s">
        <v>431</v>
      </c>
      <c r="L50" s="74" t="s">
        <v>432</v>
      </c>
      <c r="M50" s="74">
        <v>9401726163</v>
      </c>
      <c r="N50" s="74" t="s">
        <v>123</v>
      </c>
      <c r="O50" s="74">
        <v>9954516747</v>
      </c>
      <c r="P50" s="72">
        <v>43671</v>
      </c>
      <c r="Q50" s="62" t="s">
        <v>566</v>
      </c>
      <c r="R50" s="18">
        <v>5</v>
      </c>
      <c r="S50" s="18" t="s">
        <v>185</v>
      </c>
      <c r="T50" s="18"/>
    </row>
    <row r="51" spans="1:20">
      <c r="A51" s="4">
        <v>47</v>
      </c>
      <c r="B51" s="17" t="s">
        <v>63</v>
      </c>
      <c r="C51" s="80" t="s">
        <v>426</v>
      </c>
      <c r="D51" s="18" t="s">
        <v>25</v>
      </c>
      <c r="E51" s="74">
        <v>41</v>
      </c>
      <c r="F51" s="18"/>
      <c r="G51" s="74">
        <v>26</v>
      </c>
      <c r="H51" s="74">
        <v>25</v>
      </c>
      <c r="I51" s="55">
        <f t="shared" si="0"/>
        <v>51</v>
      </c>
      <c r="J51" s="74">
        <v>9957916862</v>
      </c>
      <c r="K51" s="18" t="s">
        <v>276</v>
      </c>
      <c r="L51" s="18" t="s">
        <v>182</v>
      </c>
      <c r="M51" s="18">
        <v>8876435785</v>
      </c>
      <c r="N51" s="18" t="s">
        <v>433</v>
      </c>
      <c r="O51" s="74">
        <v>8822852129</v>
      </c>
      <c r="P51" s="72">
        <v>43671</v>
      </c>
      <c r="Q51" s="62" t="s">
        <v>566</v>
      </c>
      <c r="R51" s="65">
        <v>4</v>
      </c>
      <c r="S51" s="18" t="s">
        <v>185</v>
      </c>
      <c r="T51" s="18"/>
    </row>
    <row r="52" spans="1:20">
      <c r="A52" s="4">
        <v>48</v>
      </c>
      <c r="B52" s="17" t="s">
        <v>63</v>
      </c>
      <c r="C52" s="80" t="s">
        <v>427</v>
      </c>
      <c r="D52" s="18" t="s">
        <v>25</v>
      </c>
      <c r="E52" s="74">
        <v>42</v>
      </c>
      <c r="F52" s="18"/>
      <c r="G52" s="74">
        <v>23</v>
      </c>
      <c r="H52" s="74">
        <v>22</v>
      </c>
      <c r="I52" s="55">
        <f t="shared" si="0"/>
        <v>45</v>
      </c>
      <c r="J52" s="74">
        <v>9954944566</v>
      </c>
      <c r="K52" s="18" t="s">
        <v>276</v>
      </c>
      <c r="L52" s="18" t="s">
        <v>182</v>
      </c>
      <c r="M52" s="18">
        <v>8876435785</v>
      </c>
      <c r="N52" s="18" t="s">
        <v>433</v>
      </c>
      <c r="O52" s="74">
        <v>8822852129</v>
      </c>
      <c r="P52" s="72">
        <v>43672</v>
      </c>
      <c r="Q52" s="62" t="s">
        <v>567</v>
      </c>
      <c r="R52" s="65">
        <v>5</v>
      </c>
      <c r="S52" s="18" t="s">
        <v>185</v>
      </c>
      <c r="T52" s="18"/>
    </row>
    <row r="53" spans="1:20">
      <c r="A53" s="4">
        <v>49</v>
      </c>
      <c r="B53" s="17" t="s">
        <v>63</v>
      </c>
      <c r="C53" s="80" t="s">
        <v>428</v>
      </c>
      <c r="D53" s="18" t="s">
        <v>25</v>
      </c>
      <c r="E53" s="74">
        <v>40</v>
      </c>
      <c r="F53" s="18"/>
      <c r="G53" s="74">
        <v>35</v>
      </c>
      <c r="H53" s="74">
        <v>33</v>
      </c>
      <c r="I53" s="55">
        <f t="shared" si="0"/>
        <v>68</v>
      </c>
      <c r="J53" s="74">
        <v>0</v>
      </c>
      <c r="K53" s="18" t="s">
        <v>276</v>
      </c>
      <c r="L53" s="18" t="s">
        <v>182</v>
      </c>
      <c r="M53" s="18">
        <v>8876435785</v>
      </c>
      <c r="N53" s="18" t="s">
        <v>433</v>
      </c>
      <c r="O53" s="74">
        <v>8822852129</v>
      </c>
      <c r="P53" s="72">
        <v>43672</v>
      </c>
      <c r="Q53" s="62" t="s">
        <v>567</v>
      </c>
      <c r="R53" s="65">
        <v>7</v>
      </c>
      <c r="S53" s="18" t="s">
        <v>185</v>
      </c>
      <c r="T53" s="18"/>
    </row>
    <row r="54" spans="1:20">
      <c r="A54" s="4">
        <v>50</v>
      </c>
      <c r="B54" s="17" t="s">
        <v>63</v>
      </c>
      <c r="C54" s="80" t="s">
        <v>429</v>
      </c>
      <c r="D54" s="18" t="s">
        <v>25</v>
      </c>
      <c r="E54" s="74">
        <v>167</v>
      </c>
      <c r="F54" s="18"/>
      <c r="G54" s="74">
        <v>25</v>
      </c>
      <c r="H54" s="74">
        <v>23</v>
      </c>
      <c r="I54" s="55">
        <f t="shared" si="0"/>
        <v>48</v>
      </c>
      <c r="J54" s="74">
        <v>8011374698</v>
      </c>
      <c r="K54" s="18" t="s">
        <v>276</v>
      </c>
      <c r="L54" s="18" t="s">
        <v>182</v>
      </c>
      <c r="M54" s="18">
        <v>8876435785</v>
      </c>
      <c r="N54" s="18" t="s">
        <v>433</v>
      </c>
      <c r="O54" s="74">
        <v>8822852129</v>
      </c>
      <c r="P54" s="72">
        <v>43673</v>
      </c>
      <c r="Q54" s="62" t="s">
        <v>568</v>
      </c>
      <c r="R54" s="65">
        <v>9</v>
      </c>
      <c r="S54" s="18" t="s">
        <v>185</v>
      </c>
      <c r="T54" s="18"/>
    </row>
    <row r="55" spans="1:20">
      <c r="A55" s="4">
        <v>51</v>
      </c>
      <c r="B55" s="17" t="s">
        <v>63</v>
      </c>
      <c r="C55" s="80" t="s">
        <v>430</v>
      </c>
      <c r="D55" s="18" t="s">
        <v>25</v>
      </c>
      <c r="E55" s="74">
        <v>297</v>
      </c>
      <c r="F55" s="18"/>
      <c r="G55" s="74">
        <v>22</v>
      </c>
      <c r="H55" s="74">
        <v>21</v>
      </c>
      <c r="I55" s="55">
        <f t="shared" si="0"/>
        <v>43</v>
      </c>
      <c r="J55" s="74">
        <v>9613636650</v>
      </c>
      <c r="K55" s="18" t="s">
        <v>276</v>
      </c>
      <c r="L55" s="18" t="s">
        <v>182</v>
      </c>
      <c r="M55" s="18">
        <v>8876435785</v>
      </c>
      <c r="N55" s="18" t="s">
        <v>433</v>
      </c>
      <c r="O55" s="74">
        <v>8822852129</v>
      </c>
      <c r="P55" s="72">
        <v>43673</v>
      </c>
      <c r="Q55" s="62" t="s">
        <v>568</v>
      </c>
      <c r="R55" s="65">
        <v>8</v>
      </c>
      <c r="S55" s="18" t="s">
        <v>185</v>
      </c>
      <c r="T55" s="18"/>
    </row>
    <row r="56" spans="1:20">
      <c r="A56" s="4">
        <v>52</v>
      </c>
      <c r="B56" s="96" t="s">
        <v>63</v>
      </c>
      <c r="C56" s="78" t="s">
        <v>215</v>
      </c>
      <c r="D56" s="83" t="s">
        <v>25</v>
      </c>
      <c r="E56" s="95">
        <v>139</v>
      </c>
      <c r="F56" s="83"/>
      <c r="G56" s="95">
        <v>32</v>
      </c>
      <c r="H56" s="95">
        <v>27</v>
      </c>
      <c r="I56" s="55">
        <f t="shared" si="0"/>
        <v>59</v>
      </c>
      <c r="J56" s="95">
        <v>9577315126</v>
      </c>
      <c r="K56" s="83" t="s">
        <v>276</v>
      </c>
      <c r="L56" s="83" t="s">
        <v>182</v>
      </c>
      <c r="M56" s="83">
        <v>8876435785</v>
      </c>
      <c r="N56" s="83" t="s">
        <v>433</v>
      </c>
      <c r="O56" s="95">
        <v>8822852129</v>
      </c>
      <c r="P56" s="72">
        <v>43675</v>
      </c>
      <c r="Q56" s="62" t="s">
        <v>563</v>
      </c>
      <c r="R56" s="65">
        <v>7</v>
      </c>
      <c r="S56" s="18" t="s">
        <v>185</v>
      </c>
      <c r="T56" s="18"/>
    </row>
    <row r="57" spans="1:20">
      <c r="A57" s="4">
        <v>53</v>
      </c>
      <c r="B57" s="96" t="s">
        <v>63</v>
      </c>
      <c r="C57" s="78" t="s">
        <v>570</v>
      </c>
      <c r="D57" s="64" t="s">
        <v>25</v>
      </c>
      <c r="E57" s="19"/>
      <c r="F57" s="18"/>
      <c r="G57" s="66">
        <v>22</v>
      </c>
      <c r="H57" s="66">
        <v>22</v>
      </c>
      <c r="I57" s="55">
        <f t="shared" si="0"/>
        <v>44</v>
      </c>
      <c r="J57" s="64">
        <v>0</v>
      </c>
      <c r="K57" s="64" t="s">
        <v>502</v>
      </c>
      <c r="L57" s="71" t="s">
        <v>572</v>
      </c>
      <c r="M57" s="71">
        <v>8876761695</v>
      </c>
      <c r="N57" s="64"/>
      <c r="O57" s="64"/>
      <c r="P57" s="72">
        <v>43675</v>
      </c>
      <c r="Q57" s="62" t="s">
        <v>563</v>
      </c>
      <c r="R57" s="65">
        <v>19</v>
      </c>
      <c r="S57" s="18" t="s">
        <v>185</v>
      </c>
      <c r="T57" s="18"/>
    </row>
    <row r="58" spans="1:20">
      <c r="A58" s="4">
        <v>54</v>
      </c>
      <c r="B58" s="96" t="s">
        <v>63</v>
      </c>
      <c r="C58" s="78" t="s">
        <v>571</v>
      </c>
      <c r="D58" s="64" t="s">
        <v>25</v>
      </c>
      <c r="E58" s="19"/>
      <c r="F58" s="18"/>
      <c r="G58" s="66">
        <v>27</v>
      </c>
      <c r="H58" s="66">
        <v>20</v>
      </c>
      <c r="I58" s="55">
        <f t="shared" si="0"/>
        <v>47</v>
      </c>
      <c r="J58" s="64">
        <v>0</v>
      </c>
      <c r="K58" s="64" t="s">
        <v>502</v>
      </c>
      <c r="L58" s="71" t="s">
        <v>572</v>
      </c>
      <c r="M58" s="71">
        <v>8876761695</v>
      </c>
      <c r="N58" s="64"/>
      <c r="O58" s="64"/>
      <c r="P58" s="72">
        <v>43675</v>
      </c>
      <c r="Q58" s="62" t="s">
        <v>563</v>
      </c>
      <c r="R58" s="65">
        <v>20</v>
      </c>
      <c r="S58" s="18" t="s">
        <v>185</v>
      </c>
      <c r="T58" s="18"/>
    </row>
    <row r="59" spans="1:20">
      <c r="A59" s="4">
        <v>55</v>
      </c>
      <c r="B59" s="96" t="s">
        <v>63</v>
      </c>
      <c r="C59" s="78" t="s">
        <v>573</v>
      </c>
      <c r="D59" s="64" t="s">
        <v>25</v>
      </c>
      <c r="E59" s="19"/>
      <c r="F59" s="18"/>
      <c r="G59" s="66">
        <v>25</v>
      </c>
      <c r="H59" s="66">
        <v>26</v>
      </c>
      <c r="I59" s="55">
        <f t="shared" si="0"/>
        <v>51</v>
      </c>
      <c r="J59" s="64">
        <v>0</v>
      </c>
      <c r="K59" s="64" t="s">
        <v>576</v>
      </c>
      <c r="L59" s="71" t="s">
        <v>577</v>
      </c>
      <c r="M59" s="71">
        <v>6900249430</v>
      </c>
      <c r="N59" s="64"/>
      <c r="O59" s="64"/>
      <c r="P59" s="72">
        <v>43675</v>
      </c>
      <c r="Q59" s="62" t="s">
        <v>563</v>
      </c>
      <c r="R59" s="65">
        <v>20</v>
      </c>
      <c r="S59" s="18" t="s">
        <v>185</v>
      </c>
      <c r="T59" s="18"/>
    </row>
    <row r="60" spans="1:20">
      <c r="A60" s="4">
        <v>56</v>
      </c>
      <c r="B60" s="96" t="s">
        <v>63</v>
      </c>
      <c r="C60" s="78" t="s">
        <v>574</v>
      </c>
      <c r="D60" s="64" t="s">
        <v>25</v>
      </c>
      <c r="E60" s="19"/>
      <c r="F60" s="18"/>
      <c r="G60" s="66">
        <v>20</v>
      </c>
      <c r="H60" s="66">
        <v>22</v>
      </c>
      <c r="I60" s="55">
        <f t="shared" si="0"/>
        <v>42</v>
      </c>
      <c r="J60" s="64">
        <v>0</v>
      </c>
      <c r="K60" s="64" t="s">
        <v>576</v>
      </c>
      <c r="L60" s="71" t="s">
        <v>577</v>
      </c>
      <c r="M60" s="71">
        <v>6900249430</v>
      </c>
      <c r="N60" s="64"/>
      <c r="O60" s="64"/>
      <c r="P60" s="72">
        <v>43675</v>
      </c>
      <c r="Q60" s="62" t="s">
        <v>563</v>
      </c>
      <c r="R60" s="65">
        <v>21</v>
      </c>
      <c r="S60" s="18" t="s">
        <v>185</v>
      </c>
      <c r="T60" s="18"/>
    </row>
    <row r="61" spans="1:20">
      <c r="A61" s="4">
        <v>57</v>
      </c>
      <c r="B61" s="96" t="s">
        <v>63</v>
      </c>
      <c r="C61" s="78" t="s">
        <v>575</v>
      </c>
      <c r="D61" s="64" t="s">
        <v>25</v>
      </c>
      <c r="E61" s="19"/>
      <c r="F61" s="18"/>
      <c r="G61" s="66">
        <v>21</v>
      </c>
      <c r="H61" s="66">
        <v>22</v>
      </c>
      <c r="I61" s="55">
        <f t="shared" si="0"/>
        <v>43</v>
      </c>
      <c r="J61" s="64">
        <v>0</v>
      </c>
      <c r="K61" s="64" t="s">
        <v>576</v>
      </c>
      <c r="L61" s="71" t="s">
        <v>577</v>
      </c>
      <c r="M61" s="71">
        <v>6900249430</v>
      </c>
      <c r="N61" s="64"/>
      <c r="O61" s="64"/>
      <c r="P61" s="72">
        <v>43675</v>
      </c>
      <c r="Q61" s="62" t="s">
        <v>563</v>
      </c>
      <c r="R61" s="65">
        <v>18</v>
      </c>
      <c r="S61" s="18" t="s">
        <v>185</v>
      </c>
      <c r="T61" s="18"/>
    </row>
    <row r="62" spans="1:20">
      <c r="A62" s="4">
        <v>58</v>
      </c>
      <c r="B62" s="96" t="s">
        <v>63</v>
      </c>
      <c r="C62" s="78" t="s">
        <v>578</v>
      </c>
      <c r="D62" s="64" t="s">
        <v>25</v>
      </c>
      <c r="E62" s="19"/>
      <c r="F62" s="18"/>
      <c r="G62" s="66">
        <v>28</v>
      </c>
      <c r="H62" s="66">
        <v>25</v>
      </c>
      <c r="I62" s="55">
        <f t="shared" si="0"/>
        <v>53</v>
      </c>
      <c r="J62" s="64">
        <v>0</v>
      </c>
      <c r="K62" s="64" t="s">
        <v>512</v>
      </c>
      <c r="L62" s="71" t="s">
        <v>511</v>
      </c>
      <c r="M62" s="71">
        <v>9577197950</v>
      </c>
      <c r="N62" s="64" t="s">
        <v>583</v>
      </c>
      <c r="O62" s="64">
        <v>9678441508</v>
      </c>
      <c r="P62" s="72">
        <v>43676</v>
      </c>
      <c r="Q62" s="62" t="s">
        <v>564</v>
      </c>
      <c r="R62" s="65">
        <v>9</v>
      </c>
      <c r="S62" s="18" t="s">
        <v>185</v>
      </c>
      <c r="T62" s="18"/>
    </row>
    <row r="63" spans="1:20">
      <c r="A63" s="4">
        <v>59</v>
      </c>
      <c r="B63" s="96" t="s">
        <v>63</v>
      </c>
      <c r="C63" s="78" t="s">
        <v>579</v>
      </c>
      <c r="D63" s="64" t="s">
        <v>25</v>
      </c>
      <c r="E63" s="19"/>
      <c r="F63" s="18"/>
      <c r="G63" s="66">
        <v>25</v>
      </c>
      <c r="H63" s="66">
        <v>23</v>
      </c>
      <c r="I63" s="55">
        <f t="shared" si="0"/>
        <v>48</v>
      </c>
      <c r="J63" s="64">
        <v>0</v>
      </c>
      <c r="K63" s="64" t="s">
        <v>512</v>
      </c>
      <c r="L63" s="71" t="s">
        <v>511</v>
      </c>
      <c r="M63" s="71">
        <v>9577197950</v>
      </c>
      <c r="N63" s="64" t="s">
        <v>583</v>
      </c>
      <c r="O63" s="64">
        <v>9678441508</v>
      </c>
      <c r="P63" s="72">
        <v>43676</v>
      </c>
      <c r="Q63" s="62" t="s">
        <v>564</v>
      </c>
      <c r="R63" s="65">
        <v>7</v>
      </c>
      <c r="S63" s="18" t="s">
        <v>185</v>
      </c>
      <c r="T63" s="18"/>
    </row>
    <row r="64" spans="1:20">
      <c r="A64" s="4">
        <v>60</v>
      </c>
      <c r="B64" s="96" t="s">
        <v>63</v>
      </c>
      <c r="C64" s="78" t="s">
        <v>580</v>
      </c>
      <c r="D64" s="64" t="s">
        <v>25</v>
      </c>
      <c r="E64" s="19"/>
      <c r="F64" s="18"/>
      <c r="G64" s="66">
        <v>22</v>
      </c>
      <c r="H64" s="66">
        <v>25</v>
      </c>
      <c r="I64" s="55">
        <f t="shared" si="0"/>
        <v>47</v>
      </c>
      <c r="J64" s="64">
        <v>0</v>
      </c>
      <c r="K64" s="64" t="s">
        <v>512</v>
      </c>
      <c r="L64" s="71" t="s">
        <v>511</v>
      </c>
      <c r="M64" s="71">
        <v>9577197950</v>
      </c>
      <c r="N64" s="64" t="s">
        <v>583</v>
      </c>
      <c r="O64" s="64">
        <v>9678441508</v>
      </c>
      <c r="P64" s="72">
        <v>43676</v>
      </c>
      <c r="Q64" s="62" t="s">
        <v>564</v>
      </c>
      <c r="R64" s="65">
        <v>6</v>
      </c>
      <c r="S64" s="18" t="s">
        <v>185</v>
      </c>
      <c r="T64" s="18"/>
    </row>
    <row r="65" spans="1:20">
      <c r="A65" s="4">
        <v>61</v>
      </c>
      <c r="B65" s="96" t="s">
        <v>63</v>
      </c>
      <c r="C65" s="78" t="s">
        <v>581</v>
      </c>
      <c r="D65" s="64" t="s">
        <v>25</v>
      </c>
      <c r="E65" s="19"/>
      <c r="F65" s="18"/>
      <c r="G65" s="66">
        <v>23</v>
      </c>
      <c r="H65" s="66">
        <v>20</v>
      </c>
      <c r="I65" s="55">
        <f t="shared" si="0"/>
        <v>43</v>
      </c>
      <c r="J65" s="64">
        <v>0</v>
      </c>
      <c r="K65" s="64" t="s">
        <v>512</v>
      </c>
      <c r="L65" s="71" t="s">
        <v>511</v>
      </c>
      <c r="M65" s="71">
        <v>9577197950</v>
      </c>
      <c r="N65" s="64" t="s">
        <v>583</v>
      </c>
      <c r="O65" s="64">
        <v>9678441508</v>
      </c>
      <c r="P65" s="72">
        <v>43676</v>
      </c>
      <c r="Q65" s="62" t="s">
        <v>564</v>
      </c>
      <c r="R65" s="65">
        <v>8</v>
      </c>
      <c r="S65" s="18" t="s">
        <v>185</v>
      </c>
      <c r="T65" s="18"/>
    </row>
    <row r="66" spans="1:20">
      <c r="A66" s="4">
        <v>62</v>
      </c>
      <c r="B66" s="96" t="s">
        <v>63</v>
      </c>
      <c r="C66" s="78" t="s">
        <v>582</v>
      </c>
      <c r="D66" s="64" t="s">
        <v>25</v>
      </c>
      <c r="E66" s="19"/>
      <c r="F66" s="18"/>
      <c r="G66" s="66">
        <v>26</v>
      </c>
      <c r="H66" s="66">
        <v>25</v>
      </c>
      <c r="I66" s="55">
        <f t="shared" si="0"/>
        <v>51</v>
      </c>
      <c r="J66" s="64">
        <v>0</v>
      </c>
      <c r="K66" s="64" t="s">
        <v>512</v>
      </c>
      <c r="L66" s="71" t="s">
        <v>511</v>
      </c>
      <c r="M66" s="71">
        <v>9577197950</v>
      </c>
      <c r="N66" s="64" t="s">
        <v>583</v>
      </c>
      <c r="O66" s="64">
        <v>9678441508</v>
      </c>
      <c r="P66" s="72">
        <v>43676</v>
      </c>
      <c r="Q66" s="62" t="s">
        <v>564</v>
      </c>
      <c r="R66" s="65">
        <v>9</v>
      </c>
      <c r="S66" s="18" t="s">
        <v>185</v>
      </c>
      <c r="T66" s="18"/>
    </row>
    <row r="67" spans="1:20">
      <c r="A67" s="4">
        <v>63</v>
      </c>
      <c r="B67" s="96" t="s">
        <v>63</v>
      </c>
      <c r="C67" s="109" t="s">
        <v>584</v>
      </c>
      <c r="D67" s="64" t="s">
        <v>25</v>
      </c>
      <c r="E67" s="19"/>
      <c r="F67" s="18"/>
      <c r="G67" s="66">
        <v>25</v>
      </c>
      <c r="H67" s="66">
        <v>25</v>
      </c>
      <c r="I67" s="55">
        <f t="shared" si="0"/>
        <v>50</v>
      </c>
      <c r="J67" s="64">
        <v>0</v>
      </c>
      <c r="K67" s="64" t="s">
        <v>378</v>
      </c>
      <c r="L67" s="71" t="s">
        <v>592</v>
      </c>
      <c r="M67" s="71">
        <v>8404001479</v>
      </c>
      <c r="N67" s="64"/>
      <c r="O67" s="64"/>
      <c r="P67" s="72">
        <v>43677</v>
      </c>
      <c r="Q67" s="62" t="s">
        <v>564</v>
      </c>
      <c r="R67" s="65">
        <v>18</v>
      </c>
      <c r="S67" s="18" t="s">
        <v>185</v>
      </c>
      <c r="T67" s="18"/>
    </row>
    <row r="68" spans="1:20">
      <c r="A68" s="4">
        <v>64</v>
      </c>
      <c r="B68" s="96" t="s">
        <v>63</v>
      </c>
      <c r="C68" s="109" t="s">
        <v>585</v>
      </c>
      <c r="D68" s="64" t="s">
        <v>25</v>
      </c>
      <c r="E68" s="19"/>
      <c r="F68" s="18"/>
      <c r="G68" s="66">
        <v>24</v>
      </c>
      <c r="H68" s="66">
        <v>28</v>
      </c>
      <c r="I68" s="55">
        <f t="shared" si="0"/>
        <v>52</v>
      </c>
      <c r="J68" s="64">
        <v>0</v>
      </c>
      <c r="K68" s="64" t="s">
        <v>378</v>
      </c>
      <c r="L68" s="71" t="s">
        <v>592</v>
      </c>
      <c r="M68" s="71">
        <v>8404001479</v>
      </c>
      <c r="N68" s="64"/>
      <c r="O68" s="64"/>
      <c r="P68" s="72">
        <v>43677</v>
      </c>
      <c r="Q68" s="62" t="s">
        <v>564</v>
      </c>
      <c r="R68" s="65">
        <v>19</v>
      </c>
      <c r="S68" s="18" t="s">
        <v>185</v>
      </c>
      <c r="T68" s="18"/>
    </row>
    <row r="69" spans="1:20">
      <c r="A69" s="4">
        <v>65</v>
      </c>
      <c r="B69" s="96" t="s">
        <v>63</v>
      </c>
      <c r="C69" s="109" t="s">
        <v>586</v>
      </c>
      <c r="D69" s="64" t="s">
        <v>25</v>
      </c>
      <c r="E69" s="19"/>
      <c r="F69" s="18"/>
      <c r="G69" s="66">
        <v>30</v>
      </c>
      <c r="H69" s="66">
        <v>25</v>
      </c>
      <c r="I69" s="55">
        <f t="shared" si="0"/>
        <v>55</v>
      </c>
      <c r="J69" s="64">
        <v>0</v>
      </c>
      <c r="K69" s="64" t="s">
        <v>378</v>
      </c>
      <c r="L69" s="71" t="s">
        <v>592</v>
      </c>
      <c r="M69" s="71">
        <v>8404001479</v>
      </c>
      <c r="N69" s="64"/>
      <c r="O69" s="64"/>
      <c r="P69" s="72">
        <v>43677</v>
      </c>
      <c r="Q69" s="62" t="s">
        <v>564</v>
      </c>
      <c r="R69" s="65">
        <v>17</v>
      </c>
      <c r="S69" s="18" t="s">
        <v>185</v>
      </c>
      <c r="T69" s="18"/>
    </row>
    <row r="70" spans="1:20">
      <c r="A70" s="4">
        <v>66</v>
      </c>
      <c r="B70" s="96" t="s">
        <v>63</v>
      </c>
      <c r="C70" s="109" t="s">
        <v>587</v>
      </c>
      <c r="D70" s="64" t="s">
        <v>25</v>
      </c>
      <c r="E70" s="19"/>
      <c r="F70" s="18"/>
      <c r="G70" s="66">
        <v>29</v>
      </c>
      <c r="H70" s="66">
        <v>26</v>
      </c>
      <c r="I70" s="55">
        <f t="shared" ref="I70:I133" si="1">SUM(G70:H70)</f>
        <v>55</v>
      </c>
      <c r="J70" s="64">
        <v>0</v>
      </c>
      <c r="K70" s="64" t="s">
        <v>168</v>
      </c>
      <c r="L70" s="71" t="s">
        <v>590</v>
      </c>
      <c r="M70" s="74">
        <v>9864958184</v>
      </c>
      <c r="N70" s="64"/>
      <c r="O70" s="64"/>
      <c r="P70" s="72">
        <v>43677</v>
      </c>
      <c r="Q70" s="62" t="s">
        <v>565</v>
      </c>
      <c r="R70" s="65">
        <v>22</v>
      </c>
      <c r="S70" s="18" t="s">
        <v>185</v>
      </c>
      <c r="T70" s="18"/>
    </row>
    <row r="71" spans="1:20">
      <c r="A71" s="4">
        <v>67</v>
      </c>
      <c r="B71" s="96" t="s">
        <v>63</v>
      </c>
      <c r="C71" s="109" t="s">
        <v>588</v>
      </c>
      <c r="D71" s="64" t="s">
        <v>25</v>
      </c>
      <c r="E71" s="19"/>
      <c r="F71" s="18"/>
      <c r="G71" s="66">
        <v>27</v>
      </c>
      <c r="H71" s="66">
        <v>27</v>
      </c>
      <c r="I71" s="55">
        <f t="shared" si="1"/>
        <v>54</v>
      </c>
      <c r="J71" s="64">
        <v>0</v>
      </c>
      <c r="K71" s="64" t="s">
        <v>168</v>
      </c>
      <c r="L71" s="71" t="s">
        <v>590</v>
      </c>
      <c r="M71" s="74">
        <v>9864958184</v>
      </c>
      <c r="N71" s="64"/>
      <c r="O71" s="64"/>
      <c r="P71" s="72">
        <v>43677</v>
      </c>
      <c r="Q71" s="62" t="s">
        <v>565</v>
      </c>
      <c r="R71" s="65">
        <v>21</v>
      </c>
      <c r="S71" s="18" t="s">
        <v>185</v>
      </c>
      <c r="T71" s="18"/>
    </row>
    <row r="72" spans="1:20">
      <c r="A72" s="4">
        <v>68</v>
      </c>
      <c r="B72" s="96" t="s">
        <v>63</v>
      </c>
      <c r="C72" s="109" t="s">
        <v>589</v>
      </c>
      <c r="D72" s="64" t="s">
        <v>25</v>
      </c>
      <c r="E72" s="19"/>
      <c r="F72" s="18"/>
      <c r="G72" s="66">
        <v>29</v>
      </c>
      <c r="H72" s="66">
        <v>25</v>
      </c>
      <c r="I72" s="55">
        <f t="shared" si="1"/>
        <v>54</v>
      </c>
      <c r="J72" s="64">
        <v>0</v>
      </c>
      <c r="K72" s="64" t="s">
        <v>168</v>
      </c>
      <c r="L72" s="71" t="s">
        <v>590</v>
      </c>
      <c r="M72" s="74">
        <v>9864958184</v>
      </c>
      <c r="N72" s="64"/>
      <c r="O72" s="64"/>
      <c r="P72" s="72">
        <v>43677</v>
      </c>
      <c r="Q72" s="62" t="s">
        <v>565</v>
      </c>
      <c r="R72" s="65">
        <v>20</v>
      </c>
      <c r="S72" s="18" t="s">
        <v>185</v>
      </c>
      <c r="T72" s="18"/>
    </row>
    <row r="73" spans="1:20">
      <c r="A73" s="4">
        <v>69</v>
      </c>
      <c r="B73" s="67"/>
      <c r="C73" s="62"/>
      <c r="D73" s="64"/>
      <c r="E73" s="19"/>
      <c r="F73" s="18"/>
      <c r="G73" s="66"/>
      <c r="H73" s="66"/>
      <c r="I73" s="55">
        <f t="shared" si="1"/>
        <v>0</v>
      </c>
      <c r="J73" s="64"/>
      <c r="K73" s="64"/>
      <c r="L73" s="71"/>
      <c r="M73" s="71"/>
      <c r="N73" s="64"/>
      <c r="O73" s="64"/>
      <c r="P73" s="72"/>
      <c r="Q73" s="62"/>
      <c r="R73" s="65"/>
      <c r="S73" s="18"/>
      <c r="T73" s="18"/>
    </row>
    <row r="74" spans="1:20">
      <c r="A74" s="4">
        <v>70</v>
      </c>
      <c r="B74" s="67"/>
      <c r="C74" s="62"/>
      <c r="D74" s="64"/>
      <c r="E74" s="19"/>
      <c r="F74" s="18"/>
      <c r="G74" s="66"/>
      <c r="H74" s="66"/>
      <c r="I74" s="55">
        <f t="shared" si="1"/>
        <v>0</v>
      </c>
      <c r="J74" s="64"/>
      <c r="K74" s="64"/>
      <c r="L74" s="71"/>
      <c r="M74" s="71"/>
      <c r="N74" s="64"/>
      <c r="O74" s="64"/>
      <c r="P74" s="72"/>
      <c r="Q74" s="62"/>
      <c r="R74" s="65"/>
      <c r="S74" s="18"/>
      <c r="T74" s="18"/>
    </row>
    <row r="75" spans="1:20">
      <c r="A75" s="4">
        <v>71</v>
      </c>
      <c r="B75" s="67"/>
      <c r="C75" s="62"/>
      <c r="D75" s="64"/>
      <c r="E75" s="19"/>
      <c r="F75" s="18"/>
      <c r="G75" s="66"/>
      <c r="H75" s="66"/>
      <c r="I75" s="55">
        <f t="shared" si="1"/>
        <v>0</v>
      </c>
      <c r="J75" s="64"/>
      <c r="K75" s="64"/>
      <c r="L75" s="71"/>
      <c r="M75" s="71"/>
      <c r="N75" s="64"/>
      <c r="O75" s="64"/>
      <c r="P75" s="72"/>
      <c r="Q75" s="62"/>
      <c r="R75" s="65"/>
      <c r="S75" s="18"/>
      <c r="T75" s="18"/>
    </row>
    <row r="76" spans="1:20">
      <c r="A76" s="4">
        <v>72</v>
      </c>
      <c r="B76" s="67"/>
      <c r="C76" s="62"/>
      <c r="D76" s="64"/>
      <c r="E76" s="19"/>
      <c r="F76" s="18"/>
      <c r="G76" s="66"/>
      <c r="H76" s="66"/>
      <c r="I76" s="55">
        <f t="shared" si="1"/>
        <v>0</v>
      </c>
      <c r="J76" s="64"/>
      <c r="K76" s="64"/>
      <c r="L76" s="71"/>
      <c r="M76" s="71"/>
      <c r="N76" s="64"/>
      <c r="O76" s="64"/>
      <c r="P76" s="72"/>
      <c r="Q76" s="62"/>
      <c r="R76" s="65"/>
      <c r="S76" s="18"/>
      <c r="T76" s="18"/>
    </row>
    <row r="77" spans="1:20">
      <c r="A77" s="4">
        <v>73</v>
      </c>
      <c r="B77" s="67"/>
      <c r="C77" s="62"/>
      <c r="D77" s="64"/>
      <c r="E77" s="19"/>
      <c r="F77" s="18"/>
      <c r="G77" s="66"/>
      <c r="H77" s="66"/>
      <c r="I77" s="55">
        <f t="shared" si="1"/>
        <v>0</v>
      </c>
      <c r="J77" s="64"/>
      <c r="K77" s="64"/>
      <c r="L77" s="71"/>
      <c r="M77" s="71"/>
      <c r="N77" s="64"/>
      <c r="O77" s="64"/>
      <c r="P77" s="72"/>
      <c r="Q77" s="62"/>
      <c r="R77" s="65"/>
      <c r="S77" s="18"/>
      <c r="T77" s="18"/>
    </row>
    <row r="78" spans="1:20">
      <c r="A78" s="4">
        <v>74</v>
      </c>
      <c r="B78" s="67"/>
      <c r="C78" s="62"/>
      <c r="D78" s="64"/>
      <c r="E78" s="19"/>
      <c r="F78" s="18"/>
      <c r="G78" s="66"/>
      <c r="H78" s="66"/>
      <c r="I78" s="55">
        <f t="shared" si="1"/>
        <v>0</v>
      </c>
      <c r="J78" s="64"/>
      <c r="K78" s="64"/>
      <c r="L78" s="71"/>
      <c r="M78" s="71"/>
      <c r="N78" s="64"/>
      <c r="O78" s="64"/>
      <c r="P78" s="72"/>
      <c r="Q78" s="62"/>
      <c r="R78" s="65"/>
      <c r="S78" s="18"/>
      <c r="T78" s="18"/>
    </row>
    <row r="79" spans="1:20">
      <c r="A79" s="4">
        <v>75</v>
      </c>
      <c r="B79" s="67"/>
      <c r="C79" s="62"/>
      <c r="D79" s="64"/>
      <c r="E79" s="19"/>
      <c r="F79" s="18"/>
      <c r="G79" s="66"/>
      <c r="H79" s="66"/>
      <c r="I79" s="55">
        <f t="shared" si="1"/>
        <v>0</v>
      </c>
      <c r="J79" s="64"/>
      <c r="K79" s="64"/>
      <c r="L79" s="71"/>
      <c r="M79" s="71"/>
      <c r="N79" s="64"/>
      <c r="O79" s="64"/>
      <c r="P79" s="72"/>
      <c r="Q79" s="62"/>
      <c r="R79" s="65"/>
      <c r="S79" s="18"/>
      <c r="T79" s="18"/>
    </row>
    <row r="80" spans="1:20">
      <c r="A80" s="4">
        <v>76</v>
      </c>
      <c r="B80" s="17"/>
      <c r="C80" s="18"/>
      <c r="D80" s="18"/>
      <c r="E80" s="19"/>
      <c r="F80" s="18"/>
      <c r="G80" s="19"/>
      <c r="H80" s="19"/>
      <c r="I80" s="55">
        <f t="shared" si="1"/>
        <v>0</v>
      </c>
      <c r="J80" s="18"/>
      <c r="K80" s="18"/>
      <c r="L80" s="18"/>
      <c r="M80" s="18"/>
      <c r="N80" s="18"/>
      <c r="O80" s="18"/>
      <c r="P80" s="23"/>
      <c r="Q80" s="18"/>
      <c r="R80" s="18"/>
      <c r="S80" s="18"/>
      <c r="T80" s="18"/>
    </row>
    <row r="81" spans="1:20">
      <c r="A81" s="4">
        <v>77</v>
      </c>
      <c r="B81" s="17"/>
      <c r="C81" s="18"/>
      <c r="D81" s="18"/>
      <c r="E81" s="19"/>
      <c r="F81" s="18"/>
      <c r="G81" s="19"/>
      <c r="H81" s="19"/>
      <c r="I81" s="55">
        <f t="shared" si="1"/>
        <v>0</v>
      </c>
      <c r="J81" s="18"/>
      <c r="K81" s="18"/>
      <c r="L81" s="18"/>
      <c r="M81" s="18"/>
      <c r="N81" s="18"/>
      <c r="O81" s="18"/>
      <c r="P81" s="23"/>
      <c r="Q81" s="18"/>
      <c r="R81" s="18"/>
      <c r="S81" s="18"/>
      <c r="T81" s="18"/>
    </row>
    <row r="82" spans="1:20">
      <c r="A82" s="4">
        <v>78</v>
      </c>
      <c r="B82" s="17"/>
      <c r="C82" s="18"/>
      <c r="D82" s="18"/>
      <c r="E82" s="19"/>
      <c r="F82" s="18"/>
      <c r="G82" s="19"/>
      <c r="H82" s="19"/>
      <c r="I82" s="55">
        <f t="shared" si="1"/>
        <v>0</v>
      </c>
      <c r="J82" s="18"/>
      <c r="K82" s="18"/>
      <c r="L82" s="18"/>
      <c r="M82" s="18"/>
      <c r="N82" s="18"/>
      <c r="O82" s="18"/>
      <c r="P82" s="23"/>
      <c r="Q82" s="18"/>
      <c r="R82" s="18"/>
      <c r="S82" s="18"/>
      <c r="T82" s="18"/>
    </row>
    <row r="83" spans="1:20">
      <c r="A83" s="4">
        <v>79</v>
      </c>
      <c r="B83" s="17"/>
      <c r="C83" s="18"/>
      <c r="D83" s="18"/>
      <c r="E83" s="19"/>
      <c r="F83" s="18"/>
      <c r="G83" s="19"/>
      <c r="H83" s="19"/>
      <c r="I83" s="55">
        <f t="shared" si="1"/>
        <v>0</v>
      </c>
      <c r="J83" s="18"/>
      <c r="K83" s="18"/>
      <c r="L83" s="18"/>
      <c r="M83" s="18"/>
      <c r="N83" s="18"/>
      <c r="O83" s="18"/>
      <c r="P83" s="23"/>
      <c r="Q83" s="18"/>
      <c r="R83" s="18"/>
      <c r="S83" s="18"/>
      <c r="T83" s="18"/>
    </row>
    <row r="84" spans="1:20">
      <c r="A84" s="4">
        <v>80</v>
      </c>
      <c r="B84" s="17"/>
      <c r="C84" s="18"/>
      <c r="D84" s="18"/>
      <c r="E84" s="19"/>
      <c r="F84" s="18"/>
      <c r="G84" s="19"/>
      <c r="H84" s="19"/>
      <c r="I84" s="55">
        <f t="shared" si="1"/>
        <v>0</v>
      </c>
      <c r="J84" s="18"/>
      <c r="K84" s="18"/>
      <c r="L84" s="18"/>
      <c r="M84" s="18"/>
      <c r="N84" s="18"/>
      <c r="O84" s="18"/>
      <c r="P84" s="23"/>
      <c r="Q84" s="18"/>
      <c r="R84" s="18"/>
      <c r="S84" s="18"/>
      <c r="T84" s="18"/>
    </row>
    <row r="85" spans="1:20">
      <c r="A85" s="4">
        <v>81</v>
      </c>
      <c r="B85" s="17"/>
      <c r="C85" s="18"/>
      <c r="D85" s="18"/>
      <c r="E85" s="19"/>
      <c r="F85" s="18"/>
      <c r="G85" s="19"/>
      <c r="H85" s="19"/>
      <c r="I85" s="55">
        <f t="shared" si="1"/>
        <v>0</v>
      </c>
      <c r="J85" s="18"/>
      <c r="K85" s="18"/>
      <c r="L85" s="18"/>
      <c r="M85" s="18"/>
      <c r="N85" s="18"/>
      <c r="O85" s="18"/>
      <c r="P85" s="23"/>
      <c r="Q85" s="18"/>
      <c r="R85" s="18"/>
      <c r="S85" s="18"/>
      <c r="T85" s="18"/>
    </row>
    <row r="86" spans="1:20">
      <c r="A86" s="4">
        <v>82</v>
      </c>
      <c r="B86" s="17"/>
      <c r="C86" s="18"/>
      <c r="D86" s="18"/>
      <c r="E86" s="19"/>
      <c r="F86" s="18"/>
      <c r="G86" s="19"/>
      <c r="H86" s="19"/>
      <c r="I86" s="55">
        <f t="shared" si="1"/>
        <v>0</v>
      </c>
      <c r="J86" s="18"/>
      <c r="K86" s="18"/>
      <c r="L86" s="18"/>
      <c r="M86" s="18"/>
      <c r="N86" s="18"/>
      <c r="O86" s="18"/>
      <c r="P86" s="23"/>
      <c r="Q86" s="18"/>
      <c r="R86" s="18"/>
      <c r="S86" s="18"/>
      <c r="T86" s="18"/>
    </row>
    <row r="87" spans="1:20">
      <c r="A87" s="4">
        <v>83</v>
      </c>
      <c r="B87" s="17"/>
      <c r="C87" s="18"/>
      <c r="D87" s="18"/>
      <c r="E87" s="19"/>
      <c r="F87" s="18"/>
      <c r="G87" s="19"/>
      <c r="H87" s="19"/>
      <c r="I87" s="55">
        <f t="shared" si="1"/>
        <v>0</v>
      </c>
      <c r="J87" s="18"/>
      <c r="K87" s="18"/>
      <c r="L87" s="18"/>
      <c r="M87" s="18"/>
      <c r="N87" s="18"/>
      <c r="O87" s="18"/>
      <c r="P87" s="23"/>
      <c r="Q87" s="18"/>
      <c r="R87" s="18"/>
      <c r="S87" s="18"/>
      <c r="T87" s="18"/>
    </row>
    <row r="88" spans="1:20">
      <c r="A88" s="4">
        <v>84</v>
      </c>
      <c r="B88" s="17"/>
      <c r="C88" s="18"/>
      <c r="D88" s="18"/>
      <c r="E88" s="19"/>
      <c r="F88" s="18"/>
      <c r="G88" s="19"/>
      <c r="H88" s="19"/>
      <c r="I88" s="55">
        <f t="shared" si="1"/>
        <v>0</v>
      </c>
      <c r="J88" s="18"/>
      <c r="K88" s="18"/>
      <c r="L88" s="18"/>
      <c r="M88" s="18"/>
      <c r="N88" s="18"/>
      <c r="O88" s="18"/>
      <c r="P88" s="23"/>
      <c r="Q88" s="18"/>
      <c r="R88" s="18"/>
      <c r="S88" s="18"/>
      <c r="T88" s="18"/>
    </row>
    <row r="89" spans="1:20">
      <c r="A89" s="4">
        <v>85</v>
      </c>
      <c r="B89" s="17"/>
      <c r="C89" s="18"/>
      <c r="D89" s="18"/>
      <c r="E89" s="19"/>
      <c r="F89" s="18"/>
      <c r="G89" s="19"/>
      <c r="H89" s="19"/>
      <c r="I89" s="55">
        <f t="shared" si="1"/>
        <v>0</v>
      </c>
      <c r="J89" s="18"/>
      <c r="K89" s="18"/>
      <c r="L89" s="18"/>
      <c r="M89" s="18"/>
      <c r="N89" s="18"/>
      <c r="O89" s="18"/>
      <c r="P89" s="23"/>
      <c r="Q89" s="18"/>
      <c r="R89" s="18"/>
      <c r="S89" s="18"/>
      <c r="T89" s="18"/>
    </row>
    <row r="90" spans="1:20">
      <c r="A90" s="4">
        <v>86</v>
      </c>
      <c r="B90" s="17"/>
      <c r="C90" s="18"/>
      <c r="D90" s="18"/>
      <c r="E90" s="19"/>
      <c r="F90" s="18"/>
      <c r="G90" s="19"/>
      <c r="H90" s="19"/>
      <c r="I90" s="55">
        <f t="shared" si="1"/>
        <v>0</v>
      </c>
      <c r="J90" s="18"/>
      <c r="K90" s="18"/>
      <c r="L90" s="18"/>
      <c r="M90" s="18"/>
      <c r="N90" s="18"/>
      <c r="O90" s="18"/>
      <c r="P90" s="23"/>
      <c r="Q90" s="18"/>
      <c r="R90" s="18"/>
      <c r="S90" s="18"/>
      <c r="T90" s="18"/>
    </row>
    <row r="91" spans="1:20">
      <c r="A91" s="4">
        <v>87</v>
      </c>
      <c r="B91" s="17"/>
      <c r="C91" s="18"/>
      <c r="D91" s="18"/>
      <c r="E91" s="19"/>
      <c r="F91" s="18"/>
      <c r="G91" s="19"/>
      <c r="H91" s="19"/>
      <c r="I91" s="55">
        <f t="shared" si="1"/>
        <v>0</v>
      </c>
      <c r="J91" s="18"/>
      <c r="K91" s="18"/>
      <c r="L91" s="18"/>
      <c r="M91" s="18"/>
      <c r="N91" s="18"/>
      <c r="O91" s="18"/>
      <c r="P91" s="23"/>
      <c r="Q91" s="18"/>
      <c r="R91" s="18"/>
      <c r="S91" s="18"/>
      <c r="T91" s="18"/>
    </row>
    <row r="92" spans="1:20">
      <c r="A92" s="4">
        <v>88</v>
      </c>
      <c r="B92" s="17"/>
      <c r="C92" s="18"/>
      <c r="D92" s="18"/>
      <c r="E92" s="19"/>
      <c r="F92" s="18"/>
      <c r="G92" s="19"/>
      <c r="H92" s="19"/>
      <c r="I92" s="55">
        <f t="shared" si="1"/>
        <v>0</v>
      </c>
      <c r="J92" s="18"/>
      <c r="K92" s="18"/>
      <c r="L92" s="18"/>
      <c r="M92" s="18"/>
      <c r="N92" s="18"/>
      <c r="O92" s="18"/>
      <c r="P92" s="23"/>
      <c r="Q92" s="18"/>
      <c r="R92" s="18"/>
      <c r="S92" s="18"/>
      <c r="T92" s="18"/>
    </row>
    <row r="93" spans="1:20">
      <c r="A93" s="4">
        <v>89</v>
      </c>
      <c r="B93" s="17"/>
      <c r="C93" s="18"/>
      <c r="D93" s="18"/>
      <c r="E93" s="19"/>
      <c r="F93" s="18"/>
      <c r="G93" s="19"/>
      <c r="H93" s="19"/>
      <c r="I93" s="55">
        <f t="shared" si="1"/>
        <v>0</v>
      </c>
      <c r="J93" s="18"/>
      <c r="K93" s="18"/>
      <c r="L93" s="18"/>
      <c r="M93" s="18"/>
      <c r="N93" s="18"/>
      <c r="O93" s="18"/>
      <c r="P93" s="23"/>
      <c r="Q93" s="18"/>
      <c r="R93" s="18"/>
      <c r="S93" s="18"/>
      <c r="T93" s="18"/>
    </row>
    <row r="94" spans="1:20">
      <c r="A94" s="4">
        <v>90</v>
      </c>
      <c r="B94" s="17"/>
      <c r="C94" s="18"/>
      <c r="D94" s="18"/>
      <c r="E94" s="19"/>
      <c r="F94" s="18"/>
      <c r="G94" s="19"/>
      <c r="H94" s="19"/>
      <c r="I94" s="55">
        <f t="shared" si="1"/>
        <v>0</v>
      </c>
      <c r="J94" s="18"/>
      <c r="K94" s="18"/>
      <c r="L94" s="18"/>
      <c r="M94" s="18"/>
      <c r="N94" s="18"/>
      <c r="O94" s="18"/>
      <c r="P94" s="23"/>
      <c r="Q94" s="18"/>
      <c r="R94" s="18"/>
      <c r="S94" s="18"/>
      <c r="T94" s="18"/>
    </row>
    <row r="95" spans="1:20">
      <c r="A95" s="4">
        <v>91</v>
      </c>
      <c r="B95" s="17"/>
      <c r="C95" s="18"/>
      <c r="D95" s="18"/>
      <c r="E95" s="19"/>
      <c r="F95" s="18"/>
      <c r="G95" s="19"/>
      <c r="H95" s="19"/>
      <c r="I95" s="55">
        <f t="shared" si="1"/>
        <v>0</v>
      </c>
      <c r="J95" s="18"/>
      <c r="K95" s="18"/>
      <c r="L95" s="18"/>
      <c r="M95" s="18"/>
      <c r="N95" s="18"/>
      <c r="O95" s="18"/>
      <c r="P95" s="23"/>
      <c r="Q95" s="18"/>
      <c r="R95" s="18"/>
      <c r="S95" s="18"/>
      <c r="T95" s="18"/>
    </row>
    <row r="96" spans="1:20">
      <c r="A96" s="4">
        <v>92</v>
      </c>
      <c r="B96" s="17"/>
      <c r="C96" s="18"/>
      <c r="D96" s="18"/>
      <c r="E96" s="19"/>
      <c r="F96" s="18"/>
      <c r="G96" s="19"/>
      <c r="H96" s="19"/>
      <c r="I96" s="55">
        <f t="shared" si="1"/>
        <v>0</v>
      </c>
      <c r="J96" s="18"/>
      <c r="K96" s="18"/>
      <c r="L96" s="18"/>
      <c r="M96" s="18"/>
      <c r="N96" s="18"/>
      <c r="O96" s="18"/>
      <c r="P96" s="23"/>
      <c r="Q96" s="18"/>
      <c r="R96" s="18"/>
      <c r="S96" s="18"/>
      <c r="T96" s="18"/>
    </row>
    <row r="97" spans="1:20">
      <c r="A97" s="4">
        <v>93</v>
      </c>
      <c r="B97" s="17"/>
      <c r="C97" s="18"/>
      <c r="D97" s="18"/>
      <c r="E97" s="19"/>
      <c r="F97" s="18"/>
      <c r="G97" s="19"/>
      <c r="H97" s="19"/>
      <c r="I97" s="55">
        <f t="shared" si="1"/>
        <v>0</v>
      </c>
      <c r="J97" s="18"/>
      <c r="K97" s="18"/>
      <c r="L97" s="18"/>
      <c r="M97" s="18"/>
      <c r="N97" s="18"/>
      <c r="O97" s="18"/>
      <c r="P97" s="23"/>
      <c r="Q97" s="18"/>
      <c r="R97" s="18"/>
      <c r="S97" s="18"/>
      <c r="T97" s="18"/>
    </row>
    <row r="98" spans="1:20">
      <c r="A98" s="4">
        <v>94</v>
      </c>
      <c r="B98" s="17"/>
      <c r="C98" s="18"/>
      <c r="D98" s="18"/>
      <c r="E98" s="19"/>
      <c r="F98" s="18"/>
      <c r="G98" s="19"/>
      <c r="H98" s="19"/>
      <c r="I98" s="55">
        <f t="shared" si="1"/>
        <v>0</v>
      </c>
      <c r="J98" s="18"/>
      <c r="K98" s="18"/>
      <c r="L98" s="18"/>
      <c r="M98" s="18"/>
      <c r="N98" s="18"/>
      <c r="O98" s="18"/>
      <c r="P98" s="23"/>
      <c r="Q98" s="18"/>
      <c r="R98" s="18"/>
      <c r="S98" s="18"/>
      <c r="T98" s="18"/>
    </row>
    <row r="99" spans="1:20">
      <c r="A99" s="4">
        <v>95</v>
      </c>
      <c r="B99" s="17"/>
      <c r="C99" s="18"/>
      <c r="D99" s="18"/>
      <c r="E99" s="19"/>
      <c r="F99" s="18"/>
      <c r="G99" s="19"/>
      <c r="H99" s="19"/>
      <c r="I99" s="55">
        <f t="shared" si="1"/>
        <v>0</v>
      </c>
      <c r="J99" s="18"/>
      <c r="K99" s="18"/>
      <c r="L99" s="18"/>
      <c r="M99" s="18"/>
      <c r="N99" s="18"/>
      <c r="O99" s="18"/>
      <c r="P99" s="23"/>
      <c r="Q99" s="18"/>
      <c r="R99" s="18"/>
      <c r="S99" s="18"/>
      <c r="T99" s="18"/>
    </row>
    <row r="100" spans="1:20">
      <c r="A100" s="4">
        <v>96</v>
      </c>
      <c r="B100" s="17"/>
      <c r="C100" s="18"/>
      <c r="D100" s="18"/>
      <c r="E100" s="19"/>
      <c r="F100" s="18"/>
      <c r="G100" s="19"/>
      <c r="H100" s="19"/>
      <c r="I100" s="55">
        <f t="shared" si="1"/>
        <v>0</v>
      </c>
      <c r="J100" s="18"/>
      <c r="K100" s="18"/>
      <c r="L100" s="18"/>
      <c r="M100" s="18"/>
      <c r="N100" s="18"/>
      <c r="O100" s="18"/>
      <c r="P100" s="23"/>
      <c r="Q100" s="18"/>
      <c r="R100" s="18"/>
      <c r="S100" s="18"/>
      <c r="T100" s="18"/>
    </row>
    <row r="101" spans="1:20">
      <c r="A101" s="4">
        <v>97</v>
      </c>
      <c r="B101" s="17"/>
      <c r="C101" s="18"/>
      <c r="D101" s="18"/>
      <c r="E101" s="19"/>
      <c r="F101" s="18"/>
      <c r="G101" s="19"/>
      <c r="H101" s="19"/>
      <c r="I101" s="55">
        <f t="shared" si="1"/>
        <v>0</v>
      </c>
      <c r="J101" s="18"/>
      <c r="K101" s="18"/>
      <c r="L101" s="18"/>
      <c r="M101" s="18"/>
      <c r="N101" s="18"/>
      <c r="O101" s="18"/>
      <c r="P101" s="23"/>
      <c r="Q101" s="18"/>
      <c r="R101" s="18"/>
      <c r="S101" s="18"/>
      <c r="T101" s="18"/>
    </row>
    <row r="102" spans="1:20">
      <c r="A102" s="4">
        <v>98</v>
      </c>
      <c r="B102" s="17"/>
      <c r="C102" s="18"/>
      <c r="D102" s="18"/>
      <c r="E102" s="19"/>
      <c r="F102" s="18"/>
      <c r="G102" s="19"/>
      <c r="H102" s="19"/>
      <c r="I102" s="55">
        <f t="shared" si="1"/>
        <v>0</v>
      </c>
      <c r="J102" s="18"/>
      <c r="K102" s="18"/>
      <c r="L102" s="18"/>
      <c r="M102" s="18"/>
      <c r="N102" s="18"/>
      <c r="O102" s="18"/>
      <c r="P102" s="23"/>
      <c r="Q102" s="18"/>
      <c r="R102" s="18"/>
      <c r="S102" s="18"/>
      <c r="T102" s="18"/>
    </row>
    <row r="103" spans="1:20">
      <c r="A103" s="4">
        <v>99</v>
      </c>
      <c r="B103" s="17"/>
      <c r="C103" s="18"/>
      <c r="D103" s="18"/>
      <c r="E103" s="19"/>
      <c r="F103" s="18"/>
      <c r="G103" s="19"/>
      <c r="H103" s="19"/>
      <c r="I103" s="55">
        <f t="shared" si="1"/>
        <v>0</v>
      </c>
      <c r="J103" s="18"/>
      <c r="K103" s="18"/>
      <c r="L103" s="18"/>
      <c r="M103" s="18"/>
      <c r="N103" s="18"/>
      <c r="O103" s="18"/>
      <c r="P103" s="23"/>
      <c r="Q103" s="18"/>
      <c r="R103" s="18"/>
      <c r="S103" s="18"/>
      <c r="T103" s="18"/>
    </row>
    <row r="104" spans="1:20">
      <c r="A104" s="4">
        <v>100</v>
      </c>
      <c r="B104" s="17"/>
      <c r="C104" s="18"/>
      <c r="D104" s="18"/>
      <c r="E104" s="19"/>
      <c r="F104" s="18"/>
      <c r="G104" s="19"/>
      <c r="H104" s="19"/>
      <c r="I104" s="55">
        <f t="shared" si="1"/>
        <v>0</v>
      </c>
      <c r="J104" s="18"/>
      <c r="K104" s="18"/>
      <c r="L104" s="18"/>
      <c r="M104" s="18"/>
      <c r="N104" s="18"/>
      <c r="O104" s="18"/>
      <c r="P104" s="23"/>
      <c r="Q104" s="18"/>
      <c r="R104" s="18"/>
      <c r="S104" s="18"/>
      <c r="T104" s="18"/>
    </row>
    <row r="105" spans="1:20">
      <c r="A105" s="4">
        <v>101</v>
      </c>
      <c r="B105" s="17"/>
      <c r="C105" s="18"/>
      <c r="D105" s="18"/>
      <c r="E105" s="19"/>
      <c r="F105" s="18"/>
      <c r="G105" s="19"/>
      <c r="H105" s="19"/>
      <c r="I105" s="55">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5">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5">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5">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5">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5">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5">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5">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5">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5">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5">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5">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5">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5">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5">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5">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5">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5">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5">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5">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5">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5">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5">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5">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5">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5">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5">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5">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5">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5">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5">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5">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5">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5">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5">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5">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5">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5">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5">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5">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5">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5">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5">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5">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5">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5">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5">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5">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5">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5">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5">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5">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5">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5">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5">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5">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5">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5">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5">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5">
        <f t="shared" si="2"/>
        <v>0</v>
      </c>
      <c r="J164" s="18"/>
      <c r="K164" s="18"/>
      <c r="L164" s="18"/>
      <c r="M164" s="18"/>
      <c r="N164" s="18"/>
      <c r="O164" s="18"/>
      <c r="P164" s="23"/>
      <c r="Q164" s="18"/>
      <c r="R164" s="18"/>
      <c r="S164" s="18"/>
      <c r="T164" s="18"/>
    </row>
    <row r="165" spans="1:20">
      <c r="A165" s="20" t="s">
        <v>11</v>
      </c>
      <c r="B165" s="38"/>
      <c r="C165" s="20">
        <f>COUNTIFS(C5:C164,"*")</f>
        <v>68</v>
      </c>
      <c r="D165" s="20"/>
      <c r="E165" s="13"/>
      <c r="F165" s="20"/>
      <c r="G165" s="56">
        <f>SUM(G5:G164)</f>
        <v>2046</v>
      </c>
      <c r="H165" s="56">
        <f>SUM(H5:H164)</f>
        <v>2040</v>
      </c>
      <c r="I165" s="56">
        <f>SUM(I5:I164)</f>
        <v>4086</v>
      </c>
      <c r="J165" s="20"/>
      <c r="K165" s="20"/>
      <c r="L165" s="20"/>
      <c r="M165" s="20"/>
      <c r="N165" s="20"/>
      <c r="O165" s="20"/>
      <c r="P165" s="14"/>
      <c r="Q165" s="20"/>
      <c r="R165" s="20"/>
      <c r="S165" s="20"/>
      <c r="T165" s="12"/>
    </row>
    <row r="166" spans="1:20">
      <c r="A166" s="43" t="s">
        <v>62</v>
      </c>
      <c r="B166" s="10">
        <f>COUNTIF(B$5:B$164,"Team 1")</f>
        <v>41</v>
      </c>
      <c r="C166" s="43" t="s">
        <v>25</v>
      </c>
      <c r="D166" s="10">
        <f>COUNTIF(D5:D164,"Anganwadi")</f>
        <v>68</v>
      </c>
    </row>
    <row r="167" spans="1:20">
      <c r="A167" s="43" t="s">
        <v>63</v>
      </c>
      <c r="B167" s="10">
        <f>COUNTIF(B$6:B$164,"Team 2")</f>
        <v>27</v>
      </c>
      <c r="C167" s="43" t="s">
        <v>23</v>
      </c>
      <c r="D167" s="10">
        <f>COUNTIF(D5:D164,"School")</f>
        <v>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B3" sqref="B3:B4"/>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71" t="s">
        <v>70</v>
      </c>
      <c r="B1" s="171"/>
      <c r="C1" s="171"/>
      <c r="D1" s="52"/>
      <c r="E1" s="52"/>
      <c r="F1" s="52"/>
      <c r="G1" s="52"/>
      <c r="H1" s="52"/>
      <c r="I1" s="52"/>
      <c r="J1" s="52"/>
      <c r="K1" s="52"/>
      <c r="L1" s="52"/>
      <c r="M1" s="52"/>
      <c r="N1" s="52"/>
      <c r="O1" s="52"/>
      <c r="P1" s="52"/>
      <c r="Q1" s="52"/>
      <c r="R1" s="52"/>
      <c r="S1" s="52"/>
    </row>
    <row r="2" spans="1:20">
      <c r="A2" s="165" t="s">
        <v>59</v>
      </c>
      <c r="B2" s="166"/>
      <c r="C2" s="166"/>
      <c r="D2" s="24">
        <v>43678</v>
      </c>
      <c r="E2" s="21"/>
      <c r="F2" s="21"/>
      <c r="G2" s="21"/>
      <c r="H2" s="21"/>
      <c r="I2" s="21"/>
      <c r="J2" s="21"/>
      <c r="K2" s="21"/>
      <c r="L2" s="21"/>
      <c r="M2" s="21"/>
      <c r="N2" s="21"/>
      <c r="O2" s="21"/>
      <c r="P2" s="21"/>
      <c r="Q2" s="21"/>
      <c r="R2" s="21"/>
      <c r="S2" s="21"/>
    </row>
    <row r="3" spans="1:20" ht="24" customHeight="1">
      <c r="A3" s="167" t="s">
        <v>14</v>
      </c>
      <c r="B3" s="163" t="s">
        <v>61</v>
      </c>
      <c r="C3" s="168" t="s">
        <v>7</v>
      </c>
      <c r="D3" s="168" t="s">
        <v>55</v>
      </c>
      <c r="E3" s="168" t="s">
        <v>16</v>
      </c>
      <c r="F3" s="169" t="s">
        <v>17</v>
      </c>
      <c r="G3" s="168" t="s">
        <v>8</v>
      </c>
      <c r="H3" s="168"/>
      <c r="I3" s="168"/>
      <c r="J3" s="168" t="s">
        <v>31</v>
      </c>
      <c r="K3" s="163" t="s">
        <v>33</v>
      </c>
      <c r="L3" s="163" t="s">
        <v>50</v>
      </c>
      <c r="M3" s="163" t="s">
        <v>51</v>
      </c>
      <c r="N3" s="163" t="s">
        <v>34</v>
      </c>
      <c r="O3" s="163" t="s">
        <v>35</v>
      </c>
      <c r="P3" s="167" t="s">
        <v>54</v>
      </c>
      <c r="Q3" s="168" t="s">
        <v>52</v>
      </c>
      <c r="R3" s="168" t="s">
        <v>32</v>
      </c>
      <c r="S3" s="168" t="s">
        <v>53</v>
      </c>
      <c r="T3" s="168" t="s">
        <v>13</v>
      </c>
    </row>
    <row r="4" spans="1:20" ht="25.5" customHeight="1">
      <c r="A4" s="167"/>
      <c r="B4" s="170"/>
      <c r="C4" s="168"/>
      <c r="D4" s="168"/>
      <c r="E4" s="168"/>
      <c r="F4" s="169"/>
      <c r="G4" s="22" t="s">
        <v>9</v>
      </c>
      <c r="H4" s="22" t="s">
        <v>10</v>
      </c>
      <c r="I4" s="22" t="s">
        <v>11</v>
      </c>
      <c r="J4" s="168"/>
      <c r="K4" s="164"/>
      <c r="L4" s="164"/>
      <c r="M4" s="164"/>
      <c r="N4" s="164"/>
      <c r="O4" s="164"/>
      <c r="P4" s="167"/>
      <c r="Q4" s="167"/>
      <c r="R4" s="168"/>
      <c r="S4" s="168"/>
      <c r="T4" s="168"/>
    </row>
    <row r="5" spans="1:20">
      <c r="A5" s="4">
        <v>1</v>
      </c>
      <c r="B5" s="17" t="s">
        <v>62</v>
      </c>
      <c r="C5" s="97" t="s">
        <v>434</v>
      </c>
      <c r="D5" s="83" t="s">
        <v>23</v>
      </c>
      <c r="E5" s="97">
        <v>18240201801</v>
      </c>
      <c r="F5" s="98" t="s">
        <v>77</v>
      </c>
      <c r="G5" s="99">
        <v>34</v>
      </c>
      <c r="H5" s="99">
        <v>32</v>
      </c>
      <c r="I5" s="55">
        <f>SUM(G5:H5)</f>
        <v>66</v>
      </c>
      <c r="J5" s="99">
        <v>9401260718</v>
      </c>
      <c r="K5" s="18" t="s">
        <v>168</v>
      </c>
      <c r="L5" s="74" t="s">
        <v>169</v>
      </c>
      <c r="M5" s="74">
        <v>9864958184</v>
      </c>
      <c r="N5" s="74" t="s">
        <v>170</v>
      </c>
      <c r="O5" s="74">
        <v>7896669002</v>
      </c>
      <c r="P5" s="72">
        <v>43678</v>
      </c>
      <c r="Q5" s="62" t="s">
        <v>566</v>
      </c>
      <c r="R5" s="18">
        <v>15</v>
      </c>
      <c r="S5" s="18" t="s">
        <v>185</v>
      </c>
      <c r="T5" s="18"/>
    </row>
    <row r="6" spans="1:20">
      <c r="A6" s="4">
        <v>2</v>
      </c>
      <c r="B6" s="17" t="s">
        <v>62</v>
      </c>
      <c r="C6" s="97" t="s">
        <v>435</v>
      </c>
      <c r="D6" s="83" t="s">
        <v>23</v>
      </c>
      <c r="E6" s="97">
        <v>18240201802</v>
      </c>
      <c r="F6" s="98" t="s">
        <v>77</v>
      </c>
      <c r="G6" s="99">
        <v>17</v>
      </c>
      <c r="H6" s="99">
        <v>26</v>
      </c>
      <c r="I6" s="55">
        <f t="shared" ref="I6:I69" si="0">SUM(G6:H6)</f>
        <v>43</v>
      </c>
      <c r="J6" s="99">
        <v>9954892699</v>
      </c>
      <c r="K6" s="18" t="s">
        <v>168</v>
      </c>
      <c r="L6" s="74" t="s">
        <v>169</v>
      </c>
      <c r="M6" s="74">
        <v>9864958184</v>
      </c>
      <c r="N6" s="74" t="s">
        <v>170</v>
      </c>
      <c r="O6" s="74">
        <v>7896669002</v>
      </c>
      <c r="P6" s="72">
        <v>43678</v>
      </c>
      <c r="Q6" s="62" t="s">
        <v>566</v>
      </c>
      <c r="R6" s="18">
        <v>15</v>
      </c>
      <c r="S6" s="18" t="s">
        <v>185</v>
      </c>
      <c r="T6" s="18"/>
    </row>
    <row r="7" spans="1:20">
      <c r="A7" s="4">
        <v>3</v>
      </c>
      <c r="B7" s="17" t="s">
        <v>62</v>
      </c>
      <c r="C7" s="97" t="s">
        <v>436</v>
      </c>
      <c r="D7" s="83" t="s">
        <v>23</v>
      </c>
      <c r="E7" s="97">
        <v>18240201804</v>
      </c>
      <c r="F7" s="98" t="s">
        <v>104</v>
      </c>
      <c r="G7" s="99">
        <v>51</v>
      </c>
      <c r="H7" s="99">
        <v>47</v>
      </c>
      <c r="I7" s="55">
        <f t="shared" si="0"/>
        <v>98</v>
      </c>
      <c r="J7" s="99">
        <v>9859613548</v>
      </c>
      <c r="K7" s="18" t="s">
        <v>168</v>
      </c>
      <c r="L7" s="74" t="s">
        <v>169</v>
      </c>
      <c r="M7" s="74">
        <v>9864958184</v>
      </c>
      <c r="N7" s="74" t="s">
        <v>170</v>
      </c>
      <c r="O7" s="74">
        <v>7896669002</v>
      </c>
      <c r="P7" s="72">
        <v>43678</v>
      </c>
      <c r="Q7" s="62" t="s">
        <v>566</v>
      </c>
      <c r="R7" s="18">
        <v>10</v>
      </c>
      <c r="S7" s="18" t="s">
        <v>185</v>
      </c>
      <c r="T7" s="18"/>
    </row>
    <row r="8" spans="1:20">
      <c r="A8" s="4">
        <v>4</v>
      </c>
      <c r="B8" s="17" t="s">
        <v>63</v>
      </c>
      <c r="C8" s="78" t="s">
        <v>348</v>
      </c>
      <c r="D8" s="83" t="s">
        <v>25</v>
      </c>
      <c r="E8" s="100">
        <v>193</v>
      </c>
      <c r="F8" s="98"/>
      <c r="G8" s="101">
        <v>42</v>
      </c>
      <c r="H8" s="101">
        <v>44</v>
      </c>
      <c r="I8" s="55">
        <f t="shared" si="0"/>
        <v>86</v>
      </c>
      <c r="J8" s="101">
        <v>8822038392</v>
      </c>
      <c r="K8" s="18" t="s">
        <v>168</v>
      </c>
      <c r="L8" s="74" t="s">
        <v>169</v>
      </c>
      <c r="M8" s="74">
        <v>9864958184</v>
      </c>
      <c r="N8" s="74" t="s">
        <v>170</v>
      </c>
      <c r="O8" s="74">
        <v>7896669002</v>
      </c>
      <c r="P8" s="72">
        <v>43678</v>
      </c>
      <c r="Q8" s="62" t="s">
        <v>566</v>
      </c>
      <c r="R8" s="18">
        <v>10</v>
      </c>
      <c r="S8" s="18" t="s">
        <v>185</v>
      </c>
      <c r="T8" s="18"/>
    </row>
    <row r="9" spans="1:20">
      <c r="A9" s="4">
        <v>5</v>
      </c>
      <c r="B9" s="17" t="s">
        <v>63</v>
      </c>
      <c r="C9" s="78" t="s">
        <v>351</v>
      </c>
      <c r="D9" s="83" t="s">
        <v>25</v>
      </c>
      <c r="E9" s="100">
        <v>231</v>
      </c>
      <c r="F9" s="98"/>
      <c r="G9" s="101">
        <v>27</v>
      </c>
      <c r="H9" s="101">
        <v>32</v>
      </c>
      <c r="I9" s="55">
        <f t="shared" si="0"/>
        <v>59</v>
      </c>
      <c r="J9" s="101">
        <v>9678595179</v>
      </c>
      <c r="K9" s="18" t="s">
        <v>168</v>
      </c>
      <c r="L9" s="74" t="s">
        <v>169</v>
      </c>
      <c r="M9" s="74">
        <v>9864958184</v>
      </c>
      <c r="N9" s="74" t="s">
        <v>170</v>
      </c>
      <c r="O9" s="74">
        <v>7896669002</v>
      </c>
      <c r="P9" s="72">
        <v>43678</v>
      </c>
      <c r="Q9" s="62" t="s">
        <v>566</v>
      </c>
      <c r="R9" s="18">
        <v>10</v>
      </c>
      <c r="S9" s="18" t="s">
        <v>185</v>
      </c>
      <c r="T9" s="18"/>
    </row>
    <row r="10" spans="1:20">
      <c r="A10" s="4">
        <v>6</v>
      </c>
      <c r="B10" s="17" t="s">
        <v>62</v>
      </c>
      <c r="C10" s="97" t="s">
        <v>437</v>
      </c>
      <c r="D10" s="83" t="s">
        <v>23</v>
      </c>
      <c r="E10" s="97">
        <v>18240201201</v>
      </c>
      <c r="F10" s="98" t="s">
        <v>77</v>
      </c>
      <c r="G10" s="99">
        <v>10</v>
      </c>
      <c r="H10" s="99">
        <v>18</v>
      </c>
      <c r="I10" s="55">
        <f t="shared" si="0"/>
        <v>28</v>
      </c>
      <c r="J10" s="99">
        <v>8751986649</v>
      </c>
      <c r="K10" s="18" t="s">
        <v>497</v>
      </c>
      <c r="L10" s="18" t="s">
        <v>498</v>
      </c>
      <c r="M10" s="18">
        <v>9859046271</v>
      </c>
      <c r="N10" s="105" t="s">
        <v>499</v>
      </c>
      <c r="O10" s="74">
        <v>9435915145</v>
      </c>
      <c r="P10" s="72">
        <v>43679</v>
      </c>
      <c r="Q10" s="62" t="s">
        <v>567</v>
      </c>
      <c r="R10" s="18">
        <v>10</v>
      </c>
      <c r="S10" s="18" t="s">
        <v>185</v>
      </c>
      <c r="T10" s="18"/>
    </row>
    <row r="11" spans="1:20" ht="30">
      <c r="A11" s="4">
        <v>7</v>
      </c>
      <c r="B11" s="17" t="s">
        <v>62</v>
      </c>
      <c r="C11" s="97" t="s">
        <v>438</v>
      </c>
      <c r="D11" s="83" t="s">
        <v>23</v>
      </c>
      <c r="E11" s="97">
        <v>18240201202</v>
      </c>
      <c r="F11" s="98" t="s">
        <v>77</v>
      </c>
      <c r="G11" s="99">
        <v>27</v>
      </c>
      <c r="H11" s="99">
        <v>31</v>
      </c>
      <c r="I11" s="55">
        <f t="shared" si="0"/>
        <v>58</v>
      </c>
      <c r="J11" s="99">
        <v>8721828237</v>
      </c>
      <c r="K11" s="18" t="s">
        <v>497</v>
      </c>
      <c r="L11" s="18" t="s">
        <v>498</v>
      </c>
      <c r="M11" s="18">
        <v>9859046271</v>
      </c>
      <c r="N11" s="105" t="s">
        <v>499</v>
      </c>
      <c r="O11" s="74">
        <v>9435915145</v>
      </c>
      <c r="P11" s="72">
        <v>43679</v>
      </c>
      <c r="Q11" s="62" t="s">
        <v>567</v>
      </c>
      <c r="R11" s="18">
        <v>10</v>
      </c>
      <c r="S11" s="18" t="s">
        <v>185</v>
      </c>
      <c r="T11" s="18"/>
    </row>
    <row r="12" spans="1:20">
      <c r="A12" s="4">
        <v>8</v>
      </c>
      <c r="B12" s="17" t="s">
        <v>62</v>
      </c>
      <c r="C12" s="97" t="s">
        <v>439</v>
      </c>
      <c r="D12" s="83" t="s">
        <v>23</v>
      </c>
      <c r="E12" s="97">
        <v>18240201301</v>
      </c>
      <c r="F12" s="98" t="s">
        <v>77</v>
      </c>
      <c r="G12" s="99">
        <v>10</v>
      </c>
      <c r="H12" s="99">
        <v>13</v>
      </c>
      <c r="I12" s="55">
        <f t="shared" si="0"/>
        <v>23</v>
      </c>
      <c r="J12" s="99">
        <v>9859177330</v>
      </c>
      <c r="K12" s="18" t="s">
        <v>88</v>
      </c>
      <c r="L12" s="18" t="s">
        <v>150</v>
      </c>
      <c r="M12" s="18">
        <v>8876750667</v>
      </c>
      <c r="N12" s="74" t="s">
        <v>151</v>
      </c>
      <c r="O12" s="74">
        <v>7896045297</v>
      </c>
      <c r="P12" s="72">
        <v>43679</v>
      </c>
      <c r="Q12" s="62" t="s">
        <v>567</v>
      </c>
      <c r="R12" s="18">
        <v>15</v>
      </c>
      <c r="S12" s="18" t="s">
        <v>185</v>
      </c>
      <c r="T12" s="18"/>
    </row>
    <row r="13" spans="1:20">
      <c r="A13" s="4">
        <v>9</v>
      </c>
      <c r="B13" s="17" t="s">
        <v>62</v>
      </c>
      <c r="C13" s="97" t="s">
        <v>440</v>
      </c>
      <c r="D13" s="83" t="s">
        <v>23</v>
      </c>
      <c r="E13" s="97">
        <v>18240201302</v>
      </c>
      <c r="F13" s="98" t="s">
        <v>77</v>
      </c>
      <c r="G13" s="99">
        <v>21</v>
      </c>
      <c r="H13" s="99">
        <v>22</v>
      </c>
      <c r="I13" s="55">
        <f t="shared" si="0"/>
        <v>43</v>
      </c>
      <c r="J13" s="99">
        <v>9954742814</v>
      </c>
      <c r="K13" s="18" t="s">
        <v>88</v>
      </c>
      <c r="L13" s="18" t="s">
        <v>150</v>
      </c>
      <c r="M13" s="18">
        <v>8876750667</v>
      </c>
      <c r="N13" s="74" t="s">
        <v>151</v>
      </c>
      <c r="O13" s="74">
        <v>7896045297</v>
      </c>
      <c r="P13" s="72">
        <v>43679</v>
      </c>
      <c r="Q13" s="62" t="s">
        <v>567</v>
      </c>
      <c r="R13" s="18">
        <v>15</v>
      </c>
      <c r="S13" s="18" t="s">
        <v>185</v>
      </c>
      <c r="T13" s="18"/>
    </row>
    <row r="14" spans="1:20">
      <c r="A14" s="4">
        <v>10</v>
      </c>
      <c r="B14" s="17" t="s">
        <v>63</v>
      </c>
      <c r="C14" s="78" t="s">
        <v>352</v>
      </c>
      <c r="D14" s="83" t="s">
        <v>25</v>
      </c>
      <c r="E14" s="100">
        <v>229</v>
      </c>
      <c r="F14" s="98"/>
      <c r="G14" s="101">
        <v>31</v>
      </c>
      <c r="H14" s="101">
        <v>33</v>
      </c>
      <c r="I14" s="55">
        <f t="shared" si="0"/>
        <v>64</v>
      </c>
      <c r="J14" s="101">
        <v>9401402193</v>
      </c>
      <c r="K14" s="18" t="s">
        <v>168</v>
      </c>
      <c r="L14" s="74" t="s">
        <v>169</v>
      </c>
      <c r="M14" s="74">
        <v>9864958184</v>
      </c>
      <c r="N14" s="74" t="s">
        <v>170</v>
      </c>
      <c r="O14" s="74">
        <v>7896669002</v>
      </c>
      <c r="P14" s="72">
        <v>43679</v>
      </c>
      <c r="Q14" s="62" t="s">
        <v>567</v>
      </c>
      <c r="R14" s="18">
        <v>10</v>
      </c>
      <c r="S14" s="18" t="s">
        <v>185</v>
      </c>
      <c r="T14" s="18"/>
    </row>
    <row r="15" spans="1:20">
      <c r="A15" s="4">
        <v>11</v>
      </c>
      <c r="B15" s="17" t="s">
        <v>63</v>
      </c>
      <c r="C15" s="78" t="s">
        <v>330</v>
      </c>
      <c r="D15" s="83" t="s">
        <v>25</v>
      </c>
      <c r="E15" s="100">
        <v>146</v>
      </c>
      <c r="F15" s="98"/>
      <c r="G15" s="101">
        <v>22</v>
      </c>
      <c r="H15" s="101">
        <v>21</v>
      </c>
      <c r="I15" s="55">
        <f t="shared" si="0"/>
        <v>43</v>
      </c>
      <c r="J15" s="101">
        <v>9577808374</v>
      </c>
      <c r="K15" s="18" t="s">
        <v>168</v>
      </c>
      <c r="L15" s="74" t="s">
        <v>169</v>
      </c>
      <c r="M15" s="74">
        <v>9864958184</v>
      </c>
      <c r="N15" s="74" t="s">
        <v>170</v>
      </c>
      <c r="O15" s="74">
        <v>7896669002</v>
      </c>
      <c r="P15" s="72">
        <v>43679</v>
      </c>
      <c r="Q15" s="62" t="s">
        <v>567</v>
      </c>
      <c r="R15" s="18">
        <v>12</v>
      </c>
      <c r="S15" s="18" t="s">
        <v>185</v>
      </c>
      <c r="T15" s="18"/>
    </row>
    <row r="16" spans="1:20">
      <c r="A16" s="4">
        <v>12</v>
      </c>
      <c r="B16" s="17" t="s">
        <v>63</v>
      </c>
      <c r="C16" s="78" t="s">
        <v>331</v>
      </c>
      <c r="D16" s="83" t="s">
        <v>25</v>
      </c>
      <c r="E16" s="100">
        <v>320</v>
      </c>
      <c r="F16" s="98"/>
      <c r="G16" s="101">
        <v>18</v>
      </c>
      <c r="H16" s="101">
        <v>25</v>
      </c>
      <c r="I16" s="55">
        <f t="shared" si="0"/>
        <v>43</v>
      </c>
      <c r="J16" s="101">
        <v>8473931097</v>
      </c>
      <c r="K16" s="18" t="s">
        <v>168</v>
      </c>
      <c r="L16" s="74" t="s">
        <v>169</v>
      </c>
      <c r="M16" s="74">
        <v>9864958184</v>
      </c>
      <c r="N16" s="74" t="s">
        <v>170</v>
      </c>
      <c r="O16" s="74">
        <v>7896669002</v>
      </c>
      <c r="P16" s="72">
        <v>43680</v>
      </c>
      <c r="Q16" s="62" t="s">
        <v>568</v>
      </c>
      <c r="R16" s="18">
        <v>12</v>
      </c>
      <c r="S16" s="18" t="s">
        <v>185</v>
      </c>
      <c r="T16" s="18"/>
    </row>
    <row r="17" spans="1:20">
      <c r="A17" s="4">
        <v>13</v>
      </c>
      <c r="B17" s="17" t="s">
        <v>63</v>
      </c>
      <c r="C17" s="78" t="s">
        <v>330</v>
      </c>
      <c r="D17" s="83" t="s">
        <v>25</v>
      </c>
      <c r="E17" s="100">
        <v>279</v>
      </c>
      <c r="F17" s="98"/>
      <c r="G17" s="101">
        <v>11</v>
      </c>
      <c r="H17" s="101">
        <v>20</v>
      </c>
      <c r="I17" s="55">
        <f t="shared" si="0"/>
        <v>31</v>
      </c>
      <c r="J17" s="101">
        <v>8473005446</v>
      </c>
      <c r="K17" s="18" t="s">
        <v>168</v>
      </c>
      <c r="L17" s="74" t="s">
        <v>169</v>
      </c>
      <c r="M17" s="74">
        <v>9864958184</v>
      </c>
      <c r="N17" s="74" t="s">
        <v>170</v>
      </c>
      <c r="O17" s="74">
        <v>7896669002</v>
      </c>
      <c r="P17" s="72">
        <v>43680</v>
      </c>
      <c r="Q17" s="62" t="s">
        <v>568</v>
      </c>
      <c r="R17" s="18">
        <v>13</v>
      </c>
      <c r="S17" s="18" t="s">
        <v>185</v>
      </c>
      <c r="T17" s="18"/>
    </row>
    <row r="18" spans="1:20">
      <c r="A18" s="4">
        <v>14</v>
      </c>
      <c r="B18" s="17" t="s">
        <v>62</v>
      </c>
      <c r="C18" s="97" t="s">
        <v>441</v>
      </c>
      <c r="D18" s="83" t="s">
        <v>23</v>
      </c>
      <c r="E18" s="97">
        <v>18240201906</v>
      </c>
      <c r="F18" s="98" t="s">
        <v>77</v>
      </c>
      <c r="G18" s="99">
        <v>23</v>
      </c>
      <c r="H18" s="99">
        <v>20</v>
      </c>
      <c r="I18" s="55">
        <f t="shared" si="0"/>
        <v>43</v>
      </c>
      <c r="J18" s="99">
        <v>9957367507</v>
      </c>
      <c r="K18" s="18" t="s">
        <v>168</v>
      </c>
      <c r="L18" s="74" t="s">
        <v>169</v>
      </c>
      <c r="M18" s="74">
        <v>9864958184</v>
      </c>
      <c r="N18" s="74" t="s">
        <v>170</v>
      </c>
      <c r="O18" s="74">
        <v>7896669002</v>
      </c>
      <c r="P18" s="72">
        <v>43680</v>
      </c>
      <c r="Q18" s="62" t="s">
        <v>568</v>
      </c>
      <c r="R18" s="18">
        <v>12</v>
      </c>
      <c r="S18" s="18" t="s">
        <v>185</v>
      </c>
      <c r="T18" s="18"/>
    </row>
    <row r="19" spans="1:20" ht="30">
      <c r="A19" s="4">
        <v>15</v>
      </c>
      <c r="B19" s="17" t="s">
        <v>62</v>
      </c>
      <c r="C19" s="97" t="s">
        <v>442</v>
      </c>
      <c r="D19" s="83" t="s">
        <v>23</v>
      </c>
      <c r="E19" s="97">
        <v>18240201907</v>
      </c>
      <c r="F19" s="98" t="s">
        <v>77</v>
      </c>
      <c r="G19" s="99">
        <v>23</v>
      </c>
      <c r="H19" s="99">
        <v>37</v>
      </c>
      <c r="I19" s="55">
        <f t="shared" si="0"/>
        <v>60</v>
      </c>
      <c r="J19" s="99">
        <v>9864934994</v>
      </c>
      <c r="K19" s="18" t="s">
        <v>374</v>
      </c>
      <c r="L19" s="18" t="s">
        <v>500</v>
      </c>
      <c r="M19" s="18">
        <v>9401261154</v>
      </c>
      <c r="N19" s="105" t="s">
        <v>501</v>
      </c>
      <c r="O19" s="74">
        <v>9957403021</v>
      </c>
      <c r="P19" s="72">
        <v>43680</v>
      </c>
      <c r="Q19" s="62" t="s">
        <v>568</v>
      </c>
      <c r="R19" s="18">
        <v>16</v>
      </c>
      <c r="S19" s="18" t="s">
        <v>185</v>
      </c>
      <c r="T19" s="18"/>
    </row>
    <row r="20" spans="1:20">
      <c r="A20" s="4">
        <v>16</v>
      </c>
      <c r="B20" s="17" t="s">
        <v>62</v>
      </c>
      <c r="C20" s="97" t="s">
        <v>443</v>
      </c>
      <c r="D20" s="83" t="s">
        <v>23</v>
      </c>
      <c r="E20" s="97">
        <v>18240201908</v>
      </c>
      <c r="F20" s="98" t="s">
        <v>77</v>
      </c>
      <c r="G20" s="99">
        <v>18</v>
      </c>
      <c r="H20" s="99">
        <v>22</v>
      </c>
      <c r="I20" s="55">
        <f t="shared" si="0"/>
        <v>40</v>
      </c>
      <c r="J20" s="99">
        <v>9954942254</v>
      </c>
      <c r="K20" s="18" t="s">
        <v>374</v>
      </c>
      <c r="L20" s="18" t="s">
        <v>500</v>
      </c>
      <c r="M20" s="18">
        <v>9401261154</v>
      </c>
      <c r="N20" s="105" t="s">
        <v>501</v>
      </c>
      <c r="O20" s="74">
        <v>9957403021</v>
      </c>
      <c r="P20" s="72">
        <v>43682</v>
      </c>
      <c r="Q20" s="62" t="s">
        <v>563</v>
      </c>
      <c r="R20" s="18">
        <v>17</v>
      </c>
      <c r="S20" s="18" t="s">
        <v>185</v>
      </c>
      <c r="T20" s="18"/>
    </row>
    <row r="21" spans="1:20">
      <c r="A21" s="4">
        <v>17</v>
      </c>
      <c r="B21" s="17" t="s">
        <v>62</v>
      </c>
      <c r="C21" s="97" t="s">
        <v>444</v>
      </c>
      <c r="D21" s="83" t="s">
        <v>23</v>
      </c>
      <c r="E21" s="102">
        <v>18240201909</v>
      </c>
      <c r="F21" s="98" t="s">
        <v>77</v>
      </c>
      <c r="G21" s="103">
        <v>26</v>
      </c>
      <c r="H21" s="103">
        <v>22</v>
      </c>
      <c r="I21" s="55">
        <f t="shared" si="0"/>
        <v>48</v>
      </c>
      <c r="J21" s="103">
        <v>9864713719</v>
      </c>
      <c r="K21" s="18" t="s">
        <v>374</v>
      </c>
      <c r="L21" s="18" t="s">
        <v>500</v>
      </c>
      <c r="M21" s="18">
        <v>9401261154</v>
      </c>
      <c r="N21" s="105" t="s">
        <v>501</v>
      </c>
      <c r="O21" s="74">
        <v>9957403021</v>
      </c>
      <c r="P21" s="72">
        <v>43682</v>
      </c>
      <c r="Q21" s="62" t="s">
        <v>563</v>
      </c>
      <c r="R21" s="18">
        <v>16</v>
      </c>
      <c r="S21" s="18" t="s">
        <v>185</v>
      </c>
      <c r="T21" s="18"/>
    </row>
    <row r="22" spans="1:20" ht="30">
      <c r="A22" s="4">
        <v>18</v>
      </c>
      <c r="B22" s="17" t="s">
        <v>62</v>
      </c>
      <c r="C22" s="97" t="s">
        <v>445</v>
      </c>
      <c r="D22" s="83" t="s">
        <v>23</v>
      </c>
      <c r="E22" s="102">
        <v>18240201911</v>
      </c>
      <c r="F22" s="98" t="s">
        <v>77</v>
      </c>
      <c r="G22" s="103">
        <v>13</v>
      </c>
      <c r="H22" s="103">
        <v>14</v>
      </c>
      <c r="I22" s="55">
        <f t="shared" si="0"/>
        <v>27</v>
      </c>
      <c r="J22" s="103">
        <v>9678090805</v>
      </c>
      <c r="K22" s="18" t="s">
        <v>374</v>
      </c>
      <c r="L22" s="18" t="s">
        <v>500</v>
      </c>
      <c r="M22" s="18">
        <v>9401261154</v>
      </c>
      <c r="N22" s="105" t="s">
        <v>501</v>
      </c>
      <c r="O22" s="74">
        <v>9957403021</v>
      </c>
      <c r="P22" s="72">
        <v>43682</v>
      </c>
      <c r="Q22" s="62" t="s">
        <v>563</v>
      </c>
      <c r="R22" s="18">
        <v>14</v>
      </c>
      <c r="S22" s="18" t="s">
        <v>185</v>
      </c>
      <c r="T22" s="18"/>
    </row>
    <row r="23" spans="1:20">
      <c r="A23" s="4">
        <v>19</v>
      </c>
      <c r="B23" s="17" t="s">
        <v>63</v>
      </c>
      <c r="C23" s="78" t="s">
        <v>336</v>
      </c>
      <c r="D23" s="83" t="s">
        <v>25</v>
      </c>
      <c r="E23" s="100">
        <v>93</v>
      </c>
      <c r="F23" s="98"/>
      <c r="G23" s="101">
        <v>35</v>
      </c>
      <c r="H23" s="101">
        <v>39</v>
      </c>
      <c r="I23" s="55">
        <f t="shared" si="0"/>
        <v>74</v>
      </c>
      <c r="J23" s="101">
        <v>0</v>
      </c>
      <c r="K23" s="18" t="s">
        <v>168</v>
      </c>
      <c r="L23" s="74" t="s">
        <v>169</v>
      </c>
      <c r="M23" s="74">
        <v>9864958184</v>
      </c>
      <c r="N23" s="74" t="s">
        <v>170</v>
      </c>
      <c r="O23" s="74">
        <v>7896669002</v>
      </c>
      <c r="P23" s="72">
        <v>43682</v>
      </c>
      <c r="Q23" s="62" t="s">
        <v>563</v>
      </c>
      <c r="R23" s="18">
        <v>11</v>
      </c>
      <c r="S23" s="18" t="s">
        <v>185</v>
      </c>
      <c r="T23" s="18"/>
    </row>
    <row r="24" spans="1:20">
      <c r="A24" s="4">
        <v>20</v>
      </c>
      <c r="B24" s="17" t="s">
        <v>63</v>
      </c>
      <c r="C24" s="78" t="s">
        <v>337</v>
      </c>
      <c r="D24" s="83" t="s">
        <v>25</v>
      </c>
      <c r="E24" s="100">
        <v>94</v>
      </c>
      <c r="F24" s="98"/>
      <c r="G24" s="101">
        <v>20</v>
      </c>
      <c r="H24" s="101">
        <v>28</v>
      </c>
      <c r="I24" s="55">
        <f t="shared" si="0"/>
        <v>48</v>
      </c>
      <c r="J24" s="101">
        <v>9707403197</v>
      </c>
      <c r="K24" s="18" t="s">
        <v>168</v>
      </c>
      <c r="L24" s="74" t="s">
        <v>169</v>
      </c>
      <c r="M24" s="74">
        <v>9864958184</v>
      </c>
      <c r="N24" s="74" t="s">
        <v>170</v>
      </c>
      <c r="O24" s="74">
        <v>7896669002</v>
      </c>
      <c r="P24" s="72">
        <v>43682</v>
      </c>
      <c r="Q24" s="62" t="s">
        <v>563</v>
      </c>
      <c r="R24" s="18">
        <v>11</v>
      </c>
      <c r="S24" s="18" t="s">
        <v>185</v>
      </c>
      <c r="T24" s="18"/>
    </row>
    <row r="25" spans="1:20">
      <c r="A25" s="4">
        <v>21</v>
      </c>
      <c r="B25" s="17" t="s">
        <v>63</v>
      </c>
      <c r="C25" s="78" t="s">
        <v>346</v>
      </c>
      <c r="D25" s="83" t="s">
        <v>25</v>
      </c>
      <c r="E25" s="100">
        <v>282</v>
      </c>
      <c r="F25" s="98"/>
      <c r="G25" s="101">
        <v>21</v>
      </c>
      <c r="H25" s="101">
        <v>22</v>
      </c>
      <c r="I25" s="55">
        <f t="shared" si="0"/>
        <v>43</v>
      </c>
      <c r="J25" s="101">
        <v>9613415846</v>
      </c>
      <c r="K25" s="18" t="s">
        <v>168</v>
      </c>
      <c r="L25" s="74" t="s">
        <v>169</v>
      </c>
      <c r="M25" s="74">
        <v>9864958184</v>
      </c>
      <c r="N25" s="74" t="s">
        <v>170</v>
      </c>
      <c r="O25" s="74">
        <v>7896669002</v>
      </c>
      <c r="P25" s="72">
        <v>43683</v>
      </c>
      <c r="Q25" s="62" t="s">
        <v>564</v>
      </c>
      <c r="R25" s="18">
        <v>12</v>
      </c>
      <c r="S25" s="18" t="s">
        <v>185</v>
      </c>
      <c r="T25" s="18"/>
    </row>
    <row r="26" spans="1:20">
      <c r="A26" s="4">
        <v>22</v>
      </c>
      <c r="B26" s="17" t="s">
        <v>63</v>
      </c>
      <c r="C26" s="78" t="s">
        <v>347</v>
      </c>
      <c r="D26" s="83" t="s">
        <v>25</v>
      </c>
      <c r="E26" s="100">
        <v>92</v>
      </c>
      <c r="F26" s="98"/>
      <c r="G26" s="101">
        <v>11</v>
      </c>
      <c r="H26" s="101">
        <v>18</v>
      </c>
      <c r="I26" s="55">
        <f t="shared" si="0"/>
        <v>29</v>
      </c>
      <c r="J26" s="101">
        <v>9613512240</v>
      </c>
      <c r="K26" s="18" t="s">
        <v>168</v>
      </c>
      <c r="L26" s="74" t="s">
        <v>169</v>
      </c>
      <c r="M26" s="74">
        <v>9864958184</v>
      </c>
      <c r="N26" s="74" t="s">
        <v>170</v>
      </c>
      <c r="O26" s="74">
        <v>7896669002</v>
      </c>
      <c r="P26" s="72">
        <v>43683</v>
      </c>
      <c r="Q26" s="62" t="s">
        <v>564</v>
      </c>
      <c r="R26" s="18">
        <v>11</v>
      </c>
      <c r="S26" s="18" t="s">
        <v>185</v>
      </c>
      <c r="T26" s="18"/>
    </row>
    <row r="27" spans="1:20" ht="33">
      <c r="A27" s="4">
        <v>23</v>
      </c>
      <c r="B27" s="17" t="s">
        <v>62</v>
      </c>
      <c r="C27" s="97" t="s">
        <v>446</v>
      </c>
      <c r="D27" s="83" t="s">
        <v>23</v>
      </c>
      <c r="E27" s="97">
        <v>18240202404</v>
      </c>
      <c r="F27" s="98" t="s">
        <v>77</v>
      </c>
      <c r="G27" s="99">
        <v>17</v>
      </c>
      <c r="H27" s="99">
        <v>15</v>
      </c>
      <c r="I27" s="55">
        <f t="shared" si="0"/>
        <v>32</v>
      </c>
      <c r="J27" s="99">
        <v>9577434737</v>
      </c>
      <c r="K27" s="18" t="s">
        <v>502</v>
      </c>
      <c r="L27" s="18" t="s">
        <v>503</v>
      </c>
      <c r="M27" s="18">
        <v>9401395334</v>
      </c>
      <c r="N27" s="105" t="s">
        <v>504</v>
      </c>
      <c r="O27" s="74">
        <v>9613759991</v>
      </c>
      <c r="P27" s="72">
        <v>43683</v>
      </c>
      <c r="Q27" s="62" t="s">
        <v>564</v>
      </c>
      <c r="R27" s="18">
        <v>13</v>
      </c>
      <c r="S27" s="18" t="s">
        <v>185</v>
      </c>
      <c r="T27" s="18"/>
    </row>
    <row r="28" spans="1:20" ht="33">
      <c r="A28" s="4">
        <v>24</v>
      </c>
      <c r="B28" s="17" t="s">
        <v>62</v>
      </c>
      <c r="C28" s="97" t="s">
        <v>447</v>
      </c>
      <c r="D28" s="83" t="s">
        <v>23</v>
      </c>
      <c r="E28" s="97">
        <v>18240202405</v>
      </c>
      <c r="F28" s="98" t="s">
        <v>78</v>
      </c>
      <c r="G28" s="99">
        <v>0</v>
      </c>
      <c r="H28" s="99">
        <v>87</v>
      </c>
      <c r="I28" s="55">
        <f t="shared" si="0"/>
        <v>87</v>
      </c>
      <c r="J28" s="99">
        <v>9707353607</v>
      </c>
      <c r="K28" s="18" t="s">
        <v>502</v>
      </c>
      <c r="L28" s="18" t="s">
        <v>503</v>
      </c>
      <c r="M28" s="18">
        <v>9401395334</v>
      </c>
      <c r="N28" s="105" t="s">
        <v>504</v>
      </c>
      <c r="O28" s="74">
        <v>9613759991</v>
      </c>
      <c r="P28" s="72">
        <v>43683</v>
      </c>
      <c r="Q28" s="62" t="s">
        <v>564</v>
      </c>
      <c r="R28" s="18">
        <v>12</v>
      </c>
      <c r="S28" s="18" t="s">
        <v>185</v>
      </c>
      <c r="T28" s="18"/>
    </row>
    <row r="29" spans="1:20" ht="33">
      <c r="A29" s="4">
        <v>25</v>
      </c>
      <c r="B29" s="17" t="s">
        <v>62</v>
      </c>
      <c r="C29" s="97" t="s">
        <v>448</v>
      </c>
      <c r="D29" s="83" t="s">
        <v>23</v>
      </c>
      <c r="E29" s="97">
        <v>18240202501</v>
      </c>
      <c r="F29" s="98" t="s">
        <v>104</v>
      </c>
      <c r="G29" s="99">
        <v>33</v>
      </c>
      <c r="H29" s="99">
        <v>22</v>
      </c>
      <c r="I29" s="55">
        <f t="shared" si="0"/>
        <v>55</v>
      </c>
      <c r="J29" s="99">
        <v>9864464969</v>
      </c>
      <c r="K29" s="18" t="s">
        <v>502</v>
      </c>
      <c r="L29" s="18" t="s">
        <v>503</v>
      </c>
      <c r="M29" s="18">
        <v>9401395334</v>
      </c>
      <c r="N29" s="105" t="s">
        <v>504</v>
      </c>
      <c r="O29" s="74">
        <v>9613759991</v>
      </c>
      <c r="P29" s="72">
        <v>43684</v>
      </c>
      <c r="Q29" s="62" t="s">
        <v>565</v>
      </c>
      <c r="R29" s="18">
        <v>12</v>
      </c>
      <c r="S29" s="18" t="s">
        <v>185</v>
      </c>
      <c r="T29" s="18"/>
    </row>
    <row r="30" spans="1:20" ht="33">
      <c r="A30" s="4">
        <v>26</v>
      </c>
      <c r="B30" s="17" t="s">
        <v>62</v>
      </c>
      <c r="C30" s="97" t="s">
        <v>449</v>
      </c>
      <c r="D30" s="83" t="s">
        <v>23</v>
      </c>
      <c r="E30" s="97">
        <v>18240202503</v>
      </c>
      <c r="F30" s="98" t="s">
        <v>77</v>
      </c>
      <c r="G30" s="99">
        <v>23</v>
      </c>
      <c r="H30" s="99">
        <v>14</v>
      </c>
      <c r="I30" s="55">
        <f t="shared" si="0"/>
        <v>37</v>
      </c>
      <c r="J30" s="99">
        <v>7399633009</v>
      </c>
      <c r="K30" s="18" t="s">
        <v>502</v>
      </c>
      <c r="L30" s="18" t="s">
        <v>503</v>
      </c>
      <c r="M30" s="18">
        <v>9401395334</v>
      </c>
      <c r="N30" s="105" t="s">
        <v>504</v>
      </c>
      <c r="O30" s="74">
        <v>9613759991</v>
      </c>
      <c r="P30" s="72">
        <v>43684</v>
      </c>
      <c r="Q30" s="62" t="s">
        <v>565</v>
      </c>
      <c r="R30" s="18">
        <v>15</v>
      </c>
      <c r="S30" s="18" t="s">
        <v>185</v>
      </c>
      <c r="T30" s="18"/>
    </row>
    <row r="31" spans="1:20" ht="33">
      <c r="A31" s="4">
        <v>27</v>
      </c>
      <c r="B31" s="17" t="s">
        <v>62</v>
      </c>
      <c r="C31" s="97" t="s">
        <v>367</v>
      </c>
      <c r="D31" s="83" t="s">
        <v>23</v>
      </c>
      <c r="E31" s="97">
        <v>18240202504</v>
      </c>
      <c r="F31" s="98" t="s">
        <v>77</v>
      </c>
      <c r="G31" s="99">
        <v>21</v>
      </c>
      <c r="H31" s="99">
        <v>29</v>
      </c>
      <c r="I31" s="55">
        <f t="shared" si="0"/>
        <v>50</v>
      </c>
      <c r="J31" s="99">
        <v>9613376514</v>
      </c>
      <c r="K31" s="18" t="s">
        <v>502</v>
      </c>
      <c r="L31" s="18" t="s">
        <v>503</v>
      </c>
      <c r="M31" s="18">
        <v>9401395334</v>
      </c>
      <c r="N31" s="105" t="s">
        <v>504</v>
      </c>
      <c r="O31" s="74">
        <v>9613759991</v>
      </c>
      <c r="P31" s="72">
        <v>43684</v>
      </c>
      <c r="Q31" s="62" t="s">
        <v>565</v>
      </c>
      <c r="R31" s="18">
        <v>15</v>
      </c>
      <c r="S31" s="18" t="s">
        <v>185</v>
      </c>
      <c r="T31" s="18"/>
    </row>
    <row r="32" spans="1:20">
      <c r="A32" s="4">
        <v>28</v>
      </c>
      <c r="B32" s="17" t="s">
        <v>63</v>
      </c>
      <c r="C32" s="78" t="s">
        <v>230</v>
      </c>
      <c r="D32" s="83" t="s">
        <v>25</v>
      </c>
      <c r="E32" s="100">
        <v>81</v>
      </c>
      <c r="F32" s="98"/>
      <c r="G32" s="101">
        <v>26</v>
      </c>
      <c r="H32" s="101">
        <v>38</v>
      </c>
      <c r="I32" s="55">
        <f t="shared" si="0"/>
        <v>64</v>
      </c>
      <c r="J32" s="101">
        <v>8822404781</v>
      </c>
      <c r="K32" s="18" t="s">
        <v>378</v>
      </c>
      <c r="L32" s="18" t="s">
        <v>379</v>
      </c>
      <c r="M32" s="18">
        <v>9707371748</v>
      </c>
      <c r="N32" s="105" t="s">
        <v>380</v>
      </c>
      <c r="O32" s="74">
        <v>9508515468</v>
      </c>
      <c r="P32" s="72">
        <v>43684</v>
      </c>
      <c r="Q32" s="62" t="s">
        <v>565</v>
      </c>
      <c r="R32" s="18">
        <v>17</v>
      </c>
      <c r="S32" s="18" t="s">
        <v>185</v>
      </c>
      <c r="T32" s="18"/>
    </row>
    <row r="33" spans="1:20" ht="30">
      <c r="A33" s="4">
        <v>29</v>
      </c>
      <c r="B33" s="17" t="s">
        <v>63</v>
      </c>
      <c r="C33" s="78" t="s">
        <v>231</v>
      </c>
      <c r="D33" s="83" t="s">
        <v>25</v>
      </c>
      <c r="E33" s="100">
        <v>285</v>
      </c>
      <c r="F33" s="98"/>
      <c r="G33" s="101">
        <v>37</v>
      </c>
      <c r="H33" s="101">
        <v>40</v>
      </c>
      <c r="I33" s="55">
        <f t="shared" si="0"/>
        <v>77</v>
      </c>
      <c r="J33" s="101">
        <v>9577652202</v>
      </c>
      <c r="K33" s="18" t="s">
        <v>378</v>
      </c>
      <c r="L33" s="18" t="s">
        <v>379</v>
      </c>
      <c r="M33" s="18">
        <v>9707371748</v>
      </c>
      <c r="N33" s="105" t="s">
        <v>380</v>
      </c>
      <c r="O33" s="74">
        <v>9508515468</v>
      </c>
      <c r="P33" s="72">
        <v>43684</v>
      </c>
      <c r="Q33" s="62" t="s">
        <v>565</v>
      </c>
      <c r="R33" s="18">
        <v>18</v>
      </c>
      <c r="S33" s="18" t="s">
        <v>185</v>
      </c>
      <c r="T33" s="18"/>
    </row>
    <row r="34" spans="1:20">
      <c r="A34" s="4">
        <v>30</v>
      </c>
      <c r="B34" s="17" t="s">
        <v>63</v>
      </c>
      <c r="C34" s="78" t="s">
        <v>215</v>
      </c>
      <c r="D34" s="83" t="s">
        <v>25</v>
      </c>
      <c r="E34" s="100">
        <v>214</v>
      </c>
      <c r="F34" s="98"/>
      <c r="G34" s="101">
        <v>27</v>
      </c>
      <c r="H34" s="101">
        <v>22</v>
      </c>
      <c r="I34" s="55">
        <f t="shared" si="0"/>
        <v>49</v>
      </c>
      <c r="J34" s="101">
        <v>7399272442</v>
      </c>
      <c r="K34" s="18" t="s">
        <v>378</v>
      </c>
      <c r="L34" s="18" t="s">
        <v>379</v>
      </c>
      <c r="M34" s="18">
        <v>9707371748</v>
      </c>
      <c r="N34" s="105" t="s">
        <v>380</v>
      </c>
      <c r="O34" s="74">
        <v>9508515468</v>
      </c>
      <c r="P34" s="72">
        <v>43685</v>
      </c>
      <c r="Q34" s="62" t="s">
        <v>566</v>
      </c>
      <c r="R34" s="18">
        <v>19</v>
      </c>
      <c r="S34" s="18" t="s">
        <v>185</v>
      </c>
      <c r="T34" s="18"/>
    </row>
    <row r="35" spans="1:20">
      <c r="A35" s="4">
        <v>31</v>
      </c>
      <c r="B35" s="17" t="s">
        <v>63</v>
      </c>
      <c r="C35" s="78" t="s">
        <v>216</v>
      </c>
      <c r="D35" s="83" t="s">
        <v>25</v>
      </c>
      <c r="E35" s="100">
        <v>79</v>
      </c>
      <c r="F35" s="98"/>
      <c r="G35" s="101">
        <v>31</v>
      </c>
      <c r="H35" s="101">
        <v>34</v>
      </c>
      <c r="I35" s="55">
        <f t="shared" si="0"/>
        <v>65</v>
      </c>
      <c r="J35" s="101">
        <v>9577363494</v>
      </c>
      <c r="K35" s="18" t="s">
        <v>378</v>
      </c>
      <c r="L35" s="18" t="s">
        <v>379</v>
      </c>
      <c r="M35" s="18">
        <v>9707371748</v>
      </c>
      <c r="N35" s="105" t="s">
        <v>380</v>
      </c>
      <c r="O35" s="74">
        <v>9508515468</v>
      </c>
      <c r="P35" s="72">
        <v>43685</v>
      </c>
      <c r="Q35" s="62" t="s">
        <v>566</v>
      </c>
      <c r="R35" s="18">
        <v>10</v>
      </c>
      <c r="S35" s="18" t="s">
        <v>185</v>
      </c>
      <c r="T35" s="18"/>
    </row>
    <row r="36" spans="1:20">
      <c r="A36" s="4">
        <v>32</v>
      </c>
      <c r="B36" s="17" t="s">
        <v>62</v>
      </c>
      <c r="C36" s="97" t="s">
        <v>450</v>
      </c>
      <c r="D36" s="83" t="s">
        <v>23</v>
      </c>
      <c r="E36" s="97">
        <v>18240202603</v>
      </c>
      <c r="F36" s="98" t="s">
        <v>104</v>
      </c>
      <c r="G36" s="99">
        <v>21</v>
      </c>
      <c r="H36" s="99">
        <v>24</v>
      </c>
      <c r="I36" s="55">
        <f t="shared" si="0"/>
        <v>45</v>
      </c>
      <c r="J36" s="99">
        <v>8876939082</v>
      </c>
      <c r="K36" s="18" t="s">
        <v>378</v>
      </c>
      <c r="L36" s="18" t="s">
        <v>379</v>
      </c>
      <c r="M36" s="18">
        <v>9707371748</v>
      </c>
      <c r="N36" s="105" t="s">
        <v>380</v>
      </c>
      <c r="O36" s="74">
        <v>9508515468</v>
      </c>
      <c r="P36" s="72">
        <v>43685</v>
      </c>
      <c r="Q36" s="62" t="s">
        <v>566</v>
      </c>
      <c r="R36" s="18">
        <v>18</v>
      </c>
      <c r="S36" s="18" t="s">
        <v>185</v>
      </c>
      <c r="T36" s="18"/>
    </row>
    <row r="37" spans="1:20">
      <c r="A37" s="4">
        <v>33</v>
      </c>
      <c r="B37" s="17" t="s">
        <v>62</v>
      </c>
      <c r="C37" s="97" t="s">
        <v>451</v>
      </c>
      <c r="D37" s="83" t="s">
        <v>23</v>
      </c>
      <c r="E37" s="97">
        <v>18240202604</v>
      </c>
      <c r="F37" s="98" t="s">
        <v>77</v>
      </c>
      <c r="G37" s="99">
        <v>21</v>
      </c>
      <c r="H37" s="99">
        <v>44</v>
      </c>
      <c r="I37" s="55">
        <f t="shared" si="0"/>
        <v>65</v>
      </c>
      <c r="J37" s="99">
        <v>9508813580</v>
      </c>
      <c r="K37" s="18" t="s">
        <v>378</v>
      </c>
      <c r="L37" s="18" t="s">
        <v>379</v>
      </c>
      <c r="M37" s="18">
        <v>9707371748</v>
      </c>
      <c r="N37" s="105" t="s">
        <v>380</v>
      </c>
      <c r="O37" s="74">
        <v>9508515468</v>
      </c>
      <c r="P37" s="72">
        <v>43685</v>
      </c>
      <c r="Q37" s="62" t="s">
        <v>566</v>
      </c>
      <c r="R37" s="18">
        <v>16</v>
      </c>
      <c r="S37" s="18" t="s">
        <v>185</v>
      </c>
      <c r="T37" s="18"/>
    </row>
    <row r="38" spans="1:20">
      <c r="A38" s="4">
        <v>34</v>
      </c>
      <c r="B38" s="17" t="s">
        <v>62</v>
      </c>
      <c r="C38" s="97" t="s">
        <v>452</v>
      </c>
      <c r="D38" s="83" t="s">
        <v>23</v>
      </c>
      <c r="E38" s="97">
        <v>18240202701</v>
      </c>
      <c r="F38" s="98" t="s">
        <v>77</v>
      </c>
      <c r="G38" s="99">
        <v>29</v>
      </c>
      <c r="H38" s="99">
        <v>33</v>
      </c>
      <c r="I38" s="55">
        <f t="shared" si="0"/>
        <v>62</v>
      </c>
      <c r="J38" s="99">
        <v>9864634836</v>
      </c>
      <c r="K38" s="18" t="s">
        <v>114</v>
      </c>
      <c r="L38" s="74" t="s">
        <v>505</v>
      </c>
      <c r="M38" s="74">
        <v>8473965945</v>
      </c>
      <c r="N38" s="105" t="s">
        <v>506</v>
      </c>
      <c r="O38" s="74">
        <v>9577823062</v>
      </c>
      <c r="P38" s="72">
        <v>43686</v>
      </c>
      <c r="Q38" s="62" t="s">
        <v>567</v>
      </c>
      <c r="R38" s="18">
        <v>15</v>
      </c>
      <c r="S38" s="18" t="s">
        <v>185</v>
      </c>
      <c r="T38" s="18"/>
    </row>
    <row r="39" spans="1:20">
      <c r="A39" s="4">
        <v>35</v>
      </c>
      <c r="B39" s="17" t="s">
        <v>62</v>
      </c>
      <c r="C39" s="97" t="s">
        <v>453</v>
      </c>
      <c r="D39" s="83" t="s">
        <v>23</v>
      </c>
      <c r="E39" s="97">
        <v>18240202702</v>
      </c>
      <c r="F39" s="98" t="s">
        <v>104</v>
      </c>
      <c r="G39" s="99">
        <v>29</v>
      </c>
      <c r="H39" s="99">
        <v>24</v>
      </c>
      <c r="I39" s="55">
        <f t="shared" si="0"/>
        <v>53</v>
      </c>
      <c r="J39" s="99">
        <v>8011310779</v>
      </c>
      <c r="K39" s="18" t="s">
        <v>114</v>
      </c>
      <c r="L39" s="74" t="s">
        <v>505</v>
      </c>
      <c r="M39" s="74">
        <v>8473965945</v>
      </c>
      <c r="N39" s="105" t="s">
        <v>506</v>
      </c>
      <c r="O39" s="74">
        <v>9577823062</v>
      </c>
      <c r="P39" s="72">
        <v>43686</v>
      </c>
      <c r="Q39" s="62" t="s">
        <v>567</v>
      </c>
      <c r="R39" s="18">
        <v>12</v>
      </c>
      <c r="S39" s="18" t="s">
        <v>185</v>
      </c>
      <c r="T39" s="18"/>
    </row>
    <row r="40" spans="1:20">
      <c r="A40" s="4">
        <v>36</v>
      </c>
      <c r="B40" s="17" t="s">
        <v>63</v>
      </c>
      <c r="C40" s="78" t="s">
        <v>226</v>
      </c>
      <c r="D40" s="83" t="s">
        <v>25</v>
      </c>
      <c r="E40" s="100">
        <v>226</v>
      </c>
      <c r="F40" s="98"/>
      <c r="G40" s="101">
        <v>61</v>
      </c>
      <c r="H40" s="101">
        <v>34</v>
      </c>
      <c r="I40" s="55">
        <f t="shared" si="0"/>
        <v>95</v>
      </c>
      <c r="J40" s="101">
        <v>9577577899</v>
      </c>
      <c r="K40" s="18" t="s">
        <v>114</v>
      </c>
      <c r="L40" s="74" t="s">
        <v>505</v>
      </c>
      <c r="M40" s="74">
        <v>8473965945</v>
      </c>
      <c r="N40" s="105" t="s">
        <v>506</v>
      </c>
      <c r="O40" s="74">
        <v>9577823062</v>
      </c>
      <c r="P40" s="72">
        <v>43686</v>
      </c>
      <c r="Q40" s="62" t="s">
        <v>567</v>
      </c>
      <c r="R40" s="18">
        <v>13</v>
      </c>
      <c r="S40" s="18" t="s">
        <v>185</v>
      </c>
      <c r="T40" s="18"/>
    </row>
    <row r="41" spans="1:20">
      <c r="A41" s="4">
        <v>37</v>
      </c>
      <c r="B41" s="17" t="s">
        <v>63</v>
      </c>
      <c r="C41" s="78" t="s">
        <v>232</v>
      </c>
      <c r="D41" s="83" t="s">
        <v>25</v>
      </c>
      <c r="E41" s="100">
        <v>162</v>
      </c>
      <c r="F41" s="98"/>
      <c r="G41" s="104">
        <v>21</v>
      </c>
      <c r="H41" s="104">
        <v>12</v>
      </c>
      <c r="I41" s="55">
        <f t="shared" si="0"/>
        <v>33</v>
      </c>
      <c r="J41" s="104">
        <v>8876223104</v>
      </c>
      <c r="K41" s="18" t="s">
        <v>114</v>
      </c>
      <c r="L41" s="74" t="s">
        <v>505</v>
      </c>
      <c r="M41" s="74">
        <v>8473965945</v>
      </c>
      <c r="N41" s="105" t="s">
        <v>506</v>
      </c>
      <c r="O41" s="74">
        <v>9577823062</v>
      </c>
      <c r="P41" s="72">
        <v>43690</v>
      </c>
      <c r="Q41" s="62" t="s">
        <v>564</v>
      </c>
      <c r="R41" s="18">
        <v>13</v>
      </c>
      <c r="S41" s="18" t="s">
        <v>185</v>
      </c>
      <c r="T41" s="18"/>
    </row>
    <row r="42" spans="1:20">
      <c r="A42" s="4">
        <v>38</v>
      </c>
      <c r="B42" s="17" t="s">
        <v>63</v>
      </c>
      <c r="C42" s="78" t="s">
        <v>233</v>
      </c>
      <c r="D42" s="83" t="s">
        <v>25</v>
      </c>
      <c r="E42" s="100">
        <v>222</v>
      </c>
      <c r="F42" s="98"/>
      <c r="G42" s="104">
        <v>26</v>
      </c>
      <c r="H42" s="104">
        <v>38</v>
      </c>
      <c r="I42" s="55">
        <f t="shared" si="0"/>
        <v>64</v>
      </c>
      <c r="J42" s="104">
        <v>8822404781</v>
      </c>
      <c r="K42" s="18" t="s">
        <v>114</v>
      </c>
      <c r="L42" s="74" t="s">
        <v>505</v>
      </c>
      <c r="M42" s="74">
        <v>8473965945</v>
      </c>
      <c r="N42" s="105" t="s">
        <v>506</v>
      </c>
      <c r="O42" s="74">
        <v>9577823062</v>
      </c>
      <c r="P42" s="72">
        <v>43690</v>
      </c>
      <c r="Q42" s="62" t="s">
        <v>564</v>
      </c>
      <c r="R42" s="18">
        <v>14</v>
      </c>
      <c r="S42" s="18" t="s">
        <v>185</v>
      </c>
      <c r="T42" s="18"/>
    </row>
    <row r="43" spans="1:20" ht="30">
      <c r="A43" s="4">
        <v>39</v>
      </c>
      <c r="B43" s="17" t="s">
        <v>62</v>
      </c>
      <c r="C43" s="97" t="s">
        <v>454</v>
      </c>
      <c r="D43" s="83" t="s">
        <v>23</v>
      </c>
      <c r="E43" s="97">
        <v>18240202605</v>
      </c>
      <c r="F43" s="98" t="s">
        <v>77</v>
      </c>
      <c r="G43" s="99">
        <v>30</v>
      </c>
      <c r="H43" s="99">
        <v>29</v>
      </c>
      <c r="I43" s="55">
        <f t="shared" si="0"/>
        <v>59</v>
      </c>
      <c r="J43" s="99">
        <v>8471961008</v>
      </c>
      <c r="K43" s="18" t="s">
        <v>114</v>
      </c>
      <c r="L43" s="74" t="s">
        <v>505</v>
      </c>
      <c r="M43" s="74">
        <v>8473965945</v>
      </c>
      <c r="N43" s="105" t="s">
        <v>506</v>
      </c>
      <c r="O43" s="74">
        <v>9577823062</v>
      </c>
      <c r="P43" s="72">
        <v>43690</v>
      </c>
      <c r="Q43" s="62" t="s">
        <v>564</v>
      </c>
      <c r="R43" s="18">
        <v>12</v>
      </c>
      <c r="S43" s="18" t="s">
        <v>185</v>
      </c>
      <c r="T43" s="18"/>
    </row>
    <row r="44" spans="1:20" ht="30">
      <c r="A44" s="4">
        <v>40</v>
      </c>
      <c r="B44" s="17" t="s">
        <v>62</v>
      </c>
      <c r="C44" s="97" t="s">
        <v>455</v>
      </c>
      <c r="D44" s="83" t="s">
        <v>23</v>
      </c>
      <c r="E44" s="97">
        <v>18240202703</v>
      </c>
      <c r="F44" s="98" t="s">
        <v>78</v>
      </c>
      <c r="G44" s="99">
        <v>33</v>
      </c>
      <c r="H44" s="99">
        <v>30</v>
      </c>
      <c r="I44" s="55">
        <f t="shared" si="0"/>
        <v>63</v>
      </c>
      <c r="J44" s="99">
        <v>8011310779</v>
      </c>
      <c r="K44" s="18" t="s">
        <v>114</v>
      </c>
      <c r="L44" s="74" t="s">
        <v>505</v>
      </c>
      <c r="M44" s="74">
        <v>8473965945</v>
      </c>
      <c r="N44" s="105" t="s">
        <v>506</v>
      </c>
      <c r="O44" s="74">
        <v>9577823062</v>
      </c>
      <c r="P44" s="72">
        <v>43690</v>
      </c>
      <c r="Q44" s="62" t="s">
        <v>564</v>
      </c>
      <c r="R44" s="18">
        <v>11</v>
      </c>
      <c r="S44" s="18" t="s">
        <v>185</v>
      </c>
      <c r="T44" s="18"/>
    </row>
    <row r="45" spans="1:20">
      <c r="A45" s="4">
        <v>41</v>
      </c>
      <c r="B45" s="17" t="s">
        <v>62</v>
      </c>
      <c r="C45" s="97" t="s">
        <v>456</v>
      </c>
      <c r="D45" s="83" t="s">
        <v>23</v>
      </c>
      <c r="E45" s="97">
        <v>18240202901</v>
      </c>
      <c r="F45" s="98" t="s">
        <v>77</v>
      </c>
      <c r="G45" s="99">
        <v>10</v>
      </c>
      <c r="H45" s="99">
        <v>9</v>
      </c>
      <c r="I45" s="55">
        <f t="shared" si="0"/>
        <v>19</v>
      </c>
      <c r="J45" s="99">
        <v>9435726240</v>
      </c>
      <c r="K45" s="18" t="s">
        <v>114</v>
      </c>
      <c r="L45" s="74" t="s">
        <v>505</v>
      </c>
      <c r="M45" s="74">
        <v>8473965945</v>
      </c>
      <c r="N45" s="105" t="s">
        <v>506</v>
      </c>
      <c r="O45" s="74">
        <v>9577823062</v>
      </c>
      <c r="P45" s="72">
        <v>43691</v>
      </c>
      <c r="Q45" s="62" t="s">
        <v>565</v>
      </c>
      <c r="R45" s="18">
        <v>12</v>
      </c>
      <c r="S45" s="18" t="s">
        <v>185</v>
      </c>
      <c r="T45" s="18"/>
    </row>
    <row r="46" spans="1:20">
      <c r="A46" s="4">
        <v>42</v>
      </c>
      <c r="B46" s="17" t="s">
        <v>62</v>
      </c>
      <c r="C46" s="97" t="s">
        <v>457</v>
      </c>
      <c r="D46" s="83" t="s">
        <v>23</v>
      </c>
      <c r="E46" s="97">
        <v>18240202902</v>
      </c>
      <c r="F46" s="98" t="s">
        <v>104</v>
      </c>
      <c r="G46" s="99">
        <v>28</v>
      </c>
      <c r="H46" s="99">
        <v>31</v>
      </c>
      <c r="I46" s="55">
        <f t="shared" si="0"/>
        <v>59</v>
      </c>
      <c r="J46" s="99">
        <v>9954821274</v>
      </c>
      <c r="K46" s="18" t="s">
        <v>114</v>
      </c>
      <c r="L46" s="74" t="s">
        <v>505</v>
      </c>
      <c r="M46" s="74">
        <v>8473965945</v>
      </c>
      <c r="N46" s="105" t="s">
        <v>506</v>
      </c>
      <c r="O46" s="74">
        <v>9577823062</v>
      </c>
      <c r="P46" s="72">
        <v>43691</v>
      </c>
      <c r="Q46" s="62" t="s">
        <v>565</v>
      </c>
      <c r="R46" s="18">
        <v>13</v>
      </c>
      <c r="S46" s="18" t="s">
        <v>185</v>
      </c>
      <c r="T46" s="18"/>
    </row>
    <row r="47" spans="1:20">
      <c r="A47" s="4">
        <v>43</v>
      </c>
      <c r="B47" s="17" t="s">
        <v>62</v>
      </c>
      <c r="C47" s="97" t="s">
        <v>458</v>
      </c>
      <c r="D47" s="83" t="s">
        <v>23</v>
      </c>
      <c r="E47" s="97">
        <v>18240202903</v>
      </c>
      <c r="F47" s="98" t="s">
        <v>78</v>
      </c>
      <c r="G47" s="99">
        <v>26</v>
      </c>
      <c r="H47" s="99">
        <v>18</v>
      </c>
      <c r="I47" s="55">
        <f t="shared" si="0"/>
        <v>44</v>
      </c>
      <c r="J47" s="99">
        <v>8822461775</v>
      </c>
      <c r="K47" s="18" t="s">
        <v>114</v>
      </c>
      <c r="L47" s="74" t="s">
        <v>505</v>
      </c>
      <c r="M47" s="74">
        <v>8473965945</v>
      </c>
      <c r="N47" s="105" t="s">
        <v>506</v>
      </c>
      <c r="O47" s="74">
        <v>9577823062</v>
      </c>
      <c r="P47" s="72">
        <v>43691</v>
      </c>
      <c r="Q47" s="62" t="s">
        <v>565</v>
      </c>
      <c r="R47" s="18">
        <v>16</v>
      </c>
      <c r="S47" s="18" t="s">
        <v>185</v>
      </c>
      <c r="T47" s="18"/>
    </row>
    <row r="48" spans="1:20">
      <c r="A48" s="4">
        <v>44</v>
      </c>
      <c r="B48" s="17" t="s">
        <v>63</v>
      </c>
      <c r="C48" s="78" t="s">
        <v>459</v>
      </c>
      <c r="D48" s="83" t="s">
        <v>25</v>
      </c>
      <c r="E48" s="100">
        <v>88</v>
      </c>
      <c r="F48" s="98"/>
      <c r="G48" s="101">
        <v>17</v>
      </c>
      <c r="H48" s="101">
        <v>21</v>
      </c>
      <c r="I48" s="55">
        <f t="shared" si="0"/>
        <v>38</v>
      </c>
      <c r="J48" s="101">
        <v>9864769614</v>
      </c>
      <c r="K48" s="18" t="s">
        <v>463</v>
      </c>
      <c r="L48" s="74" t="s">
        <v>507</v>
      </c>
      <c r="M48" s="74">
        <v>9678496875</v>
      </c>
      <c r="N48" s="105" t="s">
        <v>508</v>
      </c>
      <c r="O48" s="74">
        <v>9613377407</v>
      </c>
      <c r="P48" s="72">
        <v>43691</v>
      </c>
      <c r="Q48" s="62" t="s">
        <v>565</v>
      </c>
      <c r="R48" s="18">
        <v>15</v>
      </c>
      <c r="S48" s="18" t="s">
        <v>185</v>
      </c>
      <c r="T48" s="18"/>
    </row>
    <row r="49" spans="1:20">
      <c r="A49" s="4">
        <v>45</v>
      </c>
      <c r="B49" s="17" t="s">
        <v>63</v>
      </c>
      <c r="C49" s="78" t="s">
        <v>460</v>
      </c>
      <c r="D49" s="83" t="s">
        <v>25</v>
      </c>
      <c r="E49" s="100">
        <v>89</v>
      </c>
      <c r="F49" s="98"/>
      <c r="G49" s="101">
        <v>16</v>
      </c>
      <c r="H49" s="101">
        <v>21</v>
      </c>
      <c r="I49" s="55">
        <f t="shared" si="0"/>
        <v>37</v>
      </c>
      <c r="J49" s="101">
        <v>9707210166</v>
      </c>
      <c r="K49" s="18" t="s">
        <v>463</v>
      </c>
      <c r="L49" s="74" t="s">
        <v>507</v>
      </c>
      <c r="M49" s="74">
        <v>9678496875</v>
      </c>
      <c r="N49" s="105" t="s">
        <v>508</v>
      </c>
      <c r="O49" s="74">
        <v>9613377407</v>
      </c>
      <c r="P49" s="72">
        <v>43691</v>
      </c>
      <c r="Q49" s="62" t="s">
        <v>565</v>
      </c>
      <c r="R49" s="18">
        <v>14</v>
      </c>
      <c r="S49" s="18" t="s">
        <v>185</v>
      </c>
      <c r="T49" s="18"/>
    </row>
    <row r="50" spans="1:20">
      <c r="A50" s="4">
        <v>46</v>
      </c>
      <c r="B50" s="17" t="s">
        <v>63</v>
      </c>
      <c r="C50" s="78" t="s">
        <v>461</v>
      </c>
      <c r="D50" s="83" t="s">
        <v>25</v>
      </c>
      <c r="E50" s="100">
        <v>90</v>
      </c>
      <c r="F50" s="98"/>
      <c r="G50" s="101">
        <v>20</v>
      </c>
      <c r="H50" s="101">
        <v>22</v>
      </c>
      <c r="I50" s="55">
        <f t="shared" si="0"/>
        <v>42</v>
      </c>
      <c r="J50" s="101">
        <v>8473940377</v>
      </c>
      <c r="K50" s="18" t="s">
        <v>463</v>
      </c>
      <c r="L50" s="74" t="s">
        <v>507</v>
      </c>
      <c r="M50" s="74">
        <v>9678496875</v>
      </c>
      <c r="N50" s="105" t="s">
        <v>508</v>
      </c>
      <c r="O50" s="74">
        <v>9613377407</v>
      </c>
      <c r="P50" s="72">
        <v>43691</v>
      </c>
      <c r="Q50" s="62" t="s">
        <v>565</v>
      </c>
      <c r="R50" s="18">
        <v>13</v>
      </c>
      <c r="S50" s="18" t="s">
        <v>185</v>
      </c>
      <c r="T50" s="18"/>
    </row>
    <row r="51" spans="1:20">
      <c r="A51" s="4">
        <v>47</v>
      </c>
      <c r="B51" s="17" t="s">
        <v>63</v>
      </c>
      <c r="C51" s="78" t="s">
        <v>462</v>
      </c>
      <c r="D51" s="83" t="s">
        <v>25</v>
      </c>
      <c r="E51" s="100">
        <v>238</v>
      </c>
      <c r="F51" s="98"/>
      <c r="G51" s="101">
        <v>22</v>
      </c>
      <c r="H51" s="101">
        <v>28</v>
      </c>
      <c r="I51" s="55">
        <f t="shared" si="0"/>
        <v>50</v>
      </c>
      <c r="J51" s="101">
        <v>8752069301</v>
      </c>
      <c r="K51" s="18" t="s">
        <v>463</v>
      </c>
      <c r="L51" s="74" t="s">
        <v>507</v>
      </c>
      <c r="M51" s="74">
        <v>9678496875</v>
      </c>
      <c r="N51" s="105" t="s">
        <v>508</v>
      </c>
      <c r="O51" s="74">
        <v>9613377407</v>
      </c>
      <c r="P51" s="72">
        <v>43693</v>
      </c>
      <c r="Q51" s="62" t="s">
        <v>567</v>
      </c>
      <c r="R51" s="18">
        <v>13</v>
      </c>
      <c r="S51" s="18" t="s">
        <v>185</v>
      </c>
      <c r="T51" s="18"/>
    </row>
    <row r="52" spans="1:20">
      <c r="A52" s="4">
        <v>48</v>
      </c>
      <c r="B52" s="17" t="s">
        <v>63</v>
      </c>
      <c r="C52" s="78" t="s">
        <v>463</v>
      </c>
      <c r="D52" s="83" t="s">
        <v>25</v>
      </c>
      <c r="E52" s="100">
        <v>292</v>
      </c>
      <c r="F52" s="98"/>
      <c r="G52" s="101">
        <v>47</v>
      </c>
      <c r="H52" s="101">
        <v>42</v>
      </c>
      <c r="I52" s="55">
        <f t="shared" si="0"/>
        <v>89</v>
      </c>
      <c r="J52" s="101">
        <v>8822617491</v>
      </c>
      <c r="K52" s="18" t="s">
        <v>463</v>
      </c>
      <c r="L52" s="74" t="s">
        <v>507</v>
      </c>
      <c r="M52" s="74">
        <v>9678496875</v>
      </c>
      <c r="N52" s="105" t="s">
        <v>508</v>
      </c>
      <c r="O52" s="74">
        <v>9613377407</v>
      </c>
      <c r="P52" s="72">
        <v>43693</v>
      </c>
      <c r="Q52" s="62" t="s">
        <v>567</v>
      </c>
      <c r="R52" s="18">
        <v>10</v>
      </c>
      <c r="S52" s="18" t="s">
        <v>185</v>
      </c>
      <c r="T52" s="18"/>
    </row>
    <row r="53" spans="1:20" ht="33">
      <c r="A53" s="4">
        <v>49</v>
      </c>
      <c r="B53" s="17" t="s">
        <v>62</v>
      </c>
      <c r="C53" s="97" t="s">
        <v>464</v>
      </c>
      <c r="D53" s="83" t="s">
        <v>23</v>
      </c>
      <c r="E53" s="97">
        <v>18240203001</v>
      </c>
      <c r="F53" s="98" t="s">
        <v>77</v>
      </c>
      <c r="G53" s="99">
        <v>45</v>
      </c>
      <c r="H53" s="99">
        <v>35</v>
      </c>
      <c r="I53" s="55">
        <f t="shared" si="0"/>
        <v>80</v>
      </c>
      <c r="J53" s="99">
        <v>8473831668</v>
      </c>
      <c r="K53" s="18" t="s">
        <v>502</v>
      </c>
      <c r="L53" s="18" t="s">
        <v>503</v>
      </c>
      <c r="M53" s="18">
        <v>9401395334</v>
      </c>
      <c r="N53" s="105" t="s">
        <v>504</v>
      </c>
      <c r="O53" s="74">
        <v>9613759991</v>
      </c>
      <c r="P53" s="72">
        <v>43693</v>
      </c>
      <c r="Q53" s="62" t="s">
        <v>567</v>
      </c>
      <c r="R53" s="18">
        <v>12</v>
      </c>
      <c r="S53" s="18" t="s">
        <v>185</v>
      </c>
      <c r="T53" s="18"/>
    </row>
    <row r="54" spans="1:20" ht="33">
      <c r="A54" s="4">
        <v>50</v>
      </c>
      <c r="B54" s="17" t="s">
        <v>62</v>
      </c>
      <c r="C54" s="97" t="s">
        <v>465</v>
      </c>
      <c r="D54" s="83" t="s">
        <v>23</v>
      </c>
      <c r="E54" s="97">
        <v>18240203002</v>
      </c>
      <c r="F54" s="98" t="s">
        <v>104</v>
      </c>
      <c r="G54" s="99">
        <v>34</v>
      </c>
      <c r="H54" s="99">
        <v>31</v>
      </c>
      <c r="I54" s="55">
        <f t="shared" si="0"/>
        <v>65</v>
      </c>
      <c r="J54" s="99">
        <v>9435758114</v>
      </c>
      <c r="K54" s="18" t="s">
        <v>502</v>
      </c>
      <c r="L54" s="18" t="s">
        <v>503</v>
      </c>
      <c r="M54" s="18">
        <v>9401395334</v>
      </c>
      <c r="N54" s="105" t="s">
        <v>504</v>
      </c>
      <c r="O54" s="74">
        <v>9613759991</v>
      </c>
      <c r="P54" s="72">
        <v>43693</v>
      </c>
      <c r="Q54" s="62" t="s">
        <v>567</v>
      </c>
      <c r="R54" s="18">
        <v>16</v>
      </c>
      <c r="S54" s="18" t="s">
        <v>185</v>
      </c>
      <c r="T54" s="18"/>
    </row>
    <row r="55" spans="1:20" ht="33">
      <c r="A55" s="4">
        <v>51</v>
      </c>
      <c r="B55" s="17" t="s">
        <v>62</v>
      </c>
      <c r="C55" s="97" t="s">
        <v>466</v>
      </c>
      <c r="D55" s="83" t="s">
        <v>23</v>
      </c>
      <c r="E55" s="97">
        <v>18240203003</v>
      </c>
      <c r="F55" s="98" t="s">
        <v>77</v>
      </c>
      <c r="G55" s="99">
        <v>16</v>
      </c>
      <c r="H55" s="99">
        <v>16</v>
      </c>
      <c r="I55" s="55">
        <f t="shared" si="0"/>
        <v>32</v>
      </c>
      <c r="J55" s="99">
        <v>9435858806</v>
      </c>
      <c r="K55" s="18" t="s">
        <v>502</v>
      </c>
      <c r="L55" s="18" t="s">
        <v>503</v>
      </c>
      <c r="M55" s="18">
        <v>9401395334</v>
      </c>
      <c r="N55" s="105" t="s">
        <v>504</v>
      </c>
      <c r="O55" s="74">
        <v>9613759991</v>
      </c>
      <c r="P55" s="72">
        <v>43694</v>
      </c>
      <c r="Q55" s="62" t="s">
        <v>568</v>
      </c>
      <c r="R55" s="18">
        <v>15</v>
      </c>
      <c r="S55" s="18" t="s">
        <v>185</v>
      </c>
      <c r="T55" s="18"/>
    </row>
    <row r="56" spans="1:20" ht="33">
      <c r="A56" s="4">
        <v>52</v>
      </c>
      <c r="B56" s="17" t="s">
        <v>62</v>
      </c>
      <c r="C56" s="97" t="s">
        <v>467</v>
      </c>
      <c r="D56" s="83" t="s">
        <v>23</v>
      </c>
      <c r="E56" s="97">
        <v>18240203004</v>
      </c>
      <c r="F56" s="98" t="s">
        <v>77</v>
      </c>
      <c r="G56" s="99">
        <v>8</v>
      </c>
      <c r="H56" s="99">
        <v>9</v>
      </c>
      <c r="I56" s="55">
        <f t="shared" si="0"/>
        <v>17</v>
      </c>
      <c r="J56" s="99">
        <v>7896589318</v>
      </c>
      <c r="K56" s="18" t="s">
        <v>502</v>
      </c>
      <c r="L56" s="18" t="s">
        <v>503</v>
      </c>
      <c r="M56" s="18">
        <v>9401395334</v>
      </c>
      <c r="N56" s="105" t="s">
        <v>504</v>
      </c>
      <c r="O56" s="74">
        <v>9613759991</v>
      </c>
      <c r="P56" s="72">
        <v>43694</v>
      </c>
      <c r="Q56" s="62" t="s">
        <v>568</v>
      </c>
      <c r="R56" s="18">
        <v>12</v>
      </c>
      <c r="S56" s="18" t="s">
        <v>185</v>
      </c>
      <c r="T56" s="18"/>
    </row>
    <row r="57" spans="1:20" ht="33">
      <c r="A57" s="4">
        <v>53</v>
      </c>
      <c r="B57" s="17" t="s">
        <v>62</v>
      </c>
      <c r="C57" s="97" t="s">
        <v>468</v>
      </c>
      <c r="D57" s="83" t="s">
        <v>23</v>
      </c>
      <c r="E57" s="97">
        <v>18240203005</v>
      </c>
      <c r="F57" s="98" t="s">
        <v>78</v>
      </c>
      <c r="G57" s="99">
        <v>23</v>
      </c>
      <c r="H57" s="99">
        <v>18</v>
      </c>
      <c r="I57" s="55">
        <f t="shared" si="0"/>
        <v>41</v>
      </c>
      <c r="J57" s="99">
        <v>9401169559</v>
      </c>
      <c r="K57" s="18" t="s">
        <v>502</v>
      </c>
      <c r="L57" s="18" t="s">
        <v>503</v>
      </c>
      <c r="M57" s="18">
        <v>9401395334</v>
      </c>
      <c r="N57" s="105" t="s">
        <v>504</v>
      </c>
      <c r="O57" s="74">
        <v>9613759991</v>
      </c>
      <c r="P57" s="72">
        <v>43694</v>
      </c>
      <c r="Q57" s="62" t="s">
        <v>568</v>
      </c>
      <c r="R57" s="18">
        <v>16</v>
      </c>
      <c r="S57" s="18" t="s">
        <v>185</v>
      </c>
      <c r="T57" s="18"/>
    </row>
    <row r="58" spans="1:20">
      <c r="A58" s="4">
        <v>54</v>
      </c>
      <c r="B58" s="17" t="s">
        <v>63</v>
      </c>
      <c r="C58" s="78" t="s">
        <v>469</v>
      </c>
      <c r="D58" s="83" t="s">
        <v>25</v>
      </c>
      <c r="E58" s="100">
        <v>97</v>
      </c>
      <c r="F58" s="98"/>
      <c r="G58" s="101">
        <v>56</v>
      </c>
      <c r="H58" s="101">
        <v>59</v>
      </c>
      <c r="I58" s="55">
        <f t="shared" si="0"/>
        <v>115</v>
      </c>
      <c r="J58" s="101">
        <v>9954755803</v>
      </c>
      <c r="K58" s="18" t="s">
        <v>142</v>
      </c>
      <c r="L58" s="49" t="s">
        <v>509</v>
      </c>
      <c r="M58" s="49">
        <v>9401726163</v>
      </c>
      <c r="N58" s="105" t="s">
        <v>510</v>
      </c>
      <c r="O58" s="74">
        <v>9957654374</v>
      </c>
      <c r="P58" s="72">
        <v>43694</v>
      </c>
      <c r="Q58" s="62" t="s">
        <v>568</v>
      </c>
      <c r="R58" s="18">
        <v>5</v>
      </c>
      <c r="S58" s="18" t="s">
        <v>185</v>
      </c>
      <c r="T58" s="18"/>
    </row>
    <row r="59" spans="1:20">
      <c r="A59" s="4">
        <v>55</v>
      </c>
      <c r="B59" s="17" t="s">
        <v>63</v>
      </c>
      <c r="C59" s="78" t="s">
        <v>470</v>
      </c>
      <c r="D59" s="83" t="s">
        <v>25</v>
      </c>
      <c r="E59" s="100">
        <v>234</v>
      </c>
      <c r="F59" s="98"/>
      <c r="G59" s="101">
        <v>48</v>
      </c>
      <c r="H59" s="101">
        <v>42</v>
      </c>
      <c r="I59" s="55">
        <f t="shared" si="0"/>
        <v>90</v>
      </c>
      <c r="J59" s="101">
        <v>9954942722</v>
      </c>
      <c r="K59" s="18" t="s">
        <v>142</v>
      </c>
      <c r="L59" s="49" t="s">
        <v>509</v>
      </c>
      <c r="M59" s="49">
        <v>9401726163</v>
      </c>
      <c r="N59" s="105" t="s">
        <v>510</v>
      </c>
      <c r="O59" s="74">
        <v>9957654374</v>
      </c>
      <c r="P59" s="72">
        <v>43696</v>
      </c>
      <c r="Q59" s="62" t="s">
        <v>563</v>
      </c>
      <c r="R59" s="18">
        <v>5</v>
      </c>
      <c r="S59" s="18" t="s">
        <v>185</v>
      </c>
      <c r="T59" s="18"/>
    </row>
    <row r="60" spans="1:20" ht="33">
      <c r="A60" s="4">
        <v>56</v>
      </c>
      <c r="B60" s="17" t="s">
        <v>62</v>
      </c>
      <c r="C60" s="97" t="s">
        <v>471</v>
      </c>
      <c r="D60" s="83" t="s">
        <v>23</v>
      </c>
      <c r="E60" s="97">
        <v>18240203101</v>
      </c>
      <c r="F60" s="98" t="s">
        <v>104</v>
      </c>
      <c r="G60" s="99">
        <v>37</v>
      </c>
      <c r="H60" s="99">
        <v>29</v>
      </c>
      <c r="I60" s="55">
        <f t="shared" si="0"/>
        <v>66</v>
      </c>
      <c r="J60" s="99">
        <v>8749938699</v>
      </c>
      <c r="K60" s="18" t="s">
        <v>502</v>
      </c>
      <c r="L60" s="18" t="s">
        <v>503</v>
      </c>
      <c r="M60" s="18">
        <v>9401395334</v>
      </c>
      <c r="N60" s="105" t="s">
        <v>504</v>
      </c>
      <c r="O60" s="74">
        <v>9613759991</v>
      </c>
      <c r="P60" s="72">
        <v>43696</v>
      </c>
      <c r="Q60" s="62" t="s">
        <v>563</v>
      </c>
      <c r="R60" s="18">
        <v>6</v>
      </c>
      <c r="S60" s="18" t="s">
        <v>185</v>
      </c>
      <c r="T60" s="18"/>
    </row>
    <row r="61" spans="1:20" ht="33">
      <c r="A61" s="4">
        <v>57</v>
      </c>
      <c r="B61" s="17" t="s">
        <v>62</v>
      </c>
      <c r="C61" s="97" t="s">
        <v>472</v>
      </c>
      <c r="D61" s="83" t="s">
        <v>23</v>
      </c>
      <c r="E61" s="97">
        <v>18240203102</v>
      </c>
      <c r="F61" s="98" t="s">
        <v>77</v>
      </c>
      <c r="G61" s="99">
        <v>22</v>
      </c>
      <c r="H61" s="99">
        <v>25</v>
      </c>
      <c r="I61" s="55">
        <f t="shared" si="0"/>
        <v>47</v>
      </c>
      <c r="J61" s="99">
        <v>9864699521</v>
      </c>
      <c r="K61" s="18" t="s">
        <v>502</v>
      </c>
      <c r="L61" s="18" t="s">
        <v>503</v>
      </c>
      <c r="M61" s="18">
        <v>9401395334</v>
      </c>
      <c r="N61" s="105" t="s">
        <v>504</v>
      </c>
      <c r="O61" s="74">
        <v>9613759991</v>
      </c>
      <c r="P61" s="72">
        <v>43696</v>
      </c>
      <c r="Q61" s="62" t="s">
        <v>563</v>
      </c>
      <c r="R61" s="18">
        <v>12</v>
      </c>
      <c r="S61" s="18" t="s">
        <v>185</v>
      </c>
      <c r="T61" s="18"/>
    </row>
    <row r="62" spans="1:20" ht="33">
      <c r="A62" s="4">
        <v>58</v>
      </c>
      <c r="B62" s="17" t="s">
        <v>62</v>
      </c>
      <c r="C62" s="97" t="s">
        <v>473</v>
      </c>
      <c r="D62" s="83" t="s">
        <v>23</v>
      </c>
      <c r="E62" s="97">
        <v>18240203201</v>
      </c>
      <c r="F62" s="98" t="s">
        <v>77</v>
      </c>
      <c r="G62" s="99">
        <v>12</v>
      </c>
      <c r="H62" s="99">
        <v>15</v>
      </c>
      <c r="I62" s="55">
        <f t="shared" si="0"/>
        <v>27</v>
      </c>
      <c r="J62" s="99">
        <v>9854119368</v>
      </c>
      <c r="K62" s="18" t="s">
        <v>502</v>
      </c>
      <c r="L62" s="18" t="s">
        <v>503</v>
      </c>
      <c r="M62" s="18">
        <v>9401395334</v>
      </c>
      <c r="N62" s="105" t="s">
        <v>504</v>
      </c>
      <c r="O62" s="74">
        <v>9613759991</v>
      </c>
      <c r="P62" s="72">
        <v>43698</v>
      </c>
      <c r="Q62" s="62" t="s">
        <v>565</v>
      </c>
      <c r="R62" s="18">
        <v>13</v>
      </c>
      <c r="S62" s="18" t="s">
        <v>185</v>
      </c>
      <c r="T62" s="18"/>
    </row>
    <row r="63" spans="1:20" ht="33">
      <c r="A63" s="4">
        <v>59</v>
      </c>
      <c r="B63" s="17" t="s">
        <v>62</v>
      </c>
      <c r="C63" s="97" t="s">
        <v>474</v>
      </c>
      <c r="D63" s="83" t="s">
        <v>23</v>
      </c>
      <c r="E63" s="97">
        <v>18240203202</v>
      </c>
      <c r="F63" s="98" t="s">
        <v>77</v>
      </c>
      <c r="G63" s="99">
        <v>26</v>
      </c>
      <c r="H63" s="99">
        <v>32</v>
      </c>
      <c r="I63" s="55">
        <f t="shared" si="0"/>
        <v>58</v>
      </c>
      <c r="J63" s="99">
        <v>9954951379</v>
      </c>
      <c r="K63" s="18" t="s">
        <v>502</v>
      </c>
      <c r="L63" s="18" t="s">
        <v>503</v>
      </c>
      <c r="M63" s="18">
        <v>9401395334</v>
      </c>
      <c r="N63" s="105" t="s">
        <v>504</v>
      </c>
      <c r="O63" s="74">
        <v>9613759991</v>
      </c>
      <c r="P63" s="72">
        <v>43698</v>
      </c>
      <c r="Q63" s="62" t="s">
        <v>565</v>
      </c>
      <c r="R63" s="18">
        <v>15</v>
      </c>
      <c r="S63" s="18" t="s">
        <v>185</v>
      </c>
      <c r="T63" s="18"/>
    </row>
    <row r="64" spans="1:20" ht="33">
      <c r="A64" s="4">
        <v>60</v>
      </c>
      <c r="B64" s="17" t="s">
        <v>62</v>
      </c>
      <c r="C64" s="97" t="s">
        <v>475</v>
      </c>
      <c r="D64" s="83" t="s">
        <v>23</v>
      </c>
      <c r="E64" s="97">
        <v>18240203203</v>
      </c>
      <c r="F64" s="98" t="s">
        <v>104</v>
      </c>
      <c r="G64" s="99">
        <v>38</v>
      </c>
      <c r="H64" s="99">
        <v>31</v>
      </c>
      <c r="I64" s="55">
        <f t="shared" si="0"/>
        <v>69</v>
      </c>
      <c r="J64" s="99">
        <v>9678795807</v>
      </c>
      <c r="K64" s="18" t="s">
        <v>502</v>
      </c>
      <c r="L64" s="18" t="s">
        <v>503</v>
      </c>
      <c r="M64" s="18">
        <v>9401395334</v>
      </c>
      <c r="N64" s="105" t="s">
        <v>504</v>
      </c>
      <c r="O64" s="74">
        <v>9613759991</v>
      </c>
      <c r="P64" s="72">
        <v>43698</v>
      </c>
      <c r="Q64" s="62" t="s">
        <v>565</v>
      </c>
      <c r="R64" s="18">
        <v>12</v>
      </c>
      <c r="S64" s="18" t="s">
        <v>185</v>
      </c>
      <c r="T64" s="18"/>
    </row>
    <row r="65" spans="1:20">
      <c r="A65" s="4">
        <v>61</v>
      </c>
      <c r="B65" s="17" t="s">
        <v>63</v>
      </c>
      <c r="C65" s="78" t="s">
        <v>470</v>
      </c>
      <c r="D65" s="83" t="s">
        <v>25</v>
      </c>
      <c r="E65" s="100">
        <v>234</v>
      </c>
      <c r="F65" s="98"/>
      <c r="G65" s="101">
        <v>48</v>
      </c>
      <c r="H65" s="101">
        <v>42</v>
      </c>
      <c r="I65" s="55">
        <f t="shared" si="0"/>
        <v>90</v>
      </c>
      <c r="J65" s="101">
        <v>9954942722</v>
      </c>
      <c r="K65" s="18" t="s">
        <v>142</v>
      </c>
      <c r="L65" s="49" t="s">
        <v>509</v>
      </c>
      <c r="M65" s="49">
        <v>9401726163</v>
      </c>
      <c r="N65" s="105" t="s">
        <v>510</v>
      </c>
      <c r="O65" s="74">
        <v>9957654374</v>
      </c>
      <c r="P65" s="72">
        <v>43698</v>
      </c>
      <c r="Q65" s="62" t="s">
        <v>565</v>
      </c>
      <c r="R65" s="18">
        <v>2</v>
      </c>
      <c r="S65" s="18" t="s">
        <v>185</v>
      </c>
      <c r="T65" s="18"/>
    </row>
    <row r="66" spans="1:20">
      <c r="A66" s="4">
        <v>62</v>
      </c>
      <c r="B66" s="17" t="s">
        <v>63</v>
      </c>
      <c r="C66" s="78" t="s">
        <v>470</v>
      </c>
      <c r="D66" s="83" t="s">
        <v>25</v>
      </c>
      <c r="E66" s="100">
        <v>235</v>
      </c>
      <c r="F66" s="98"/>
      <c r="G66" s="101">
        <v>62</v>
      </c>
      <c r="H66" s="101">
        <v>72</v>
      </c>
      <c r="I66" s="55">
        <f t="shared" si="0"/>
        <v>134</v>
      </c>
      <c r="J66" s="101">
        <v>9678933853</v>
      </c>
      <c r="K66" s="18" t="s">
        <v>142</v>
      </c>
      <c r="L66" s="49" t="s">
        <v>509</v>
      </c>
      <c r="M66" s="49">
        <v>9401726163</v>
      </c>
      <c r="N66" s="105" t="s">
        <v>510</v>
      </c>
      <c r="O66" s="74">
        <v>9957654374</v>
      </c>
      <c r="P66" s="72">
        <v>43699</v>
      </c>
      <c r="Q66" s="62" t="s">
        <v>566</v>
      </c>
      <c r="R66" s="18">
        <v>3</v>
      </c>
      <c r="S66" s="18" t="s">
        <v>185</v>
      </c>
      <c r="T66" s="18"/>
    </row>
    <row r="67" spans="1:20">
      <c r="A67" s="4">
        <v>63</v>
      </c>
      <c r="B67" s="17" t="s">
        <v>62</v>
      </c>
      <c r="C67" s="97" t="s">
        <v>476</v>
      </c>
      <c r="D67" s="83" t="s">
        <v>23</v>
      </c>
      <c r="E67" s="97">
        <v>18240203301</v>
      </c>
      <c r="F67" s="98" t="s">
        <v>104</v>
      </c>
      <c r="G67" s="99">
        <v>89</v>
      </c>
      <c r="H67" s="99">
        <v>104</v>
      </c>
      <c r="I67" s="55">
        <f t="shared" si="0"/>
        <v>193</v>
      </c>
      <c r="J67" s="99">
        <v>9707122593</v>
      </c>
      <c r="K67" s="18" t="s">
        <v>378</v>
      </c>
      <c r="L67" s="18" t="s">
        <v>379</v>
      </c>
      <c r="M67" s="18">
        <v>9707371748</v>
      </c>
      <c r="N67" s="105" t="s">
        <v>380</v>
      </c>
      <c r="O67" s="74">
        <v>9508515468</v>
      </c>
      <c r="P67" s="72">
        <v>43699</v>
      </c>
      <c r="Q67" s="62" t="s">
        <v>566</v>
      </c>
      <c r="R67" s="18">
        <v>5</v>
      </c>
      <c r="S67" s="18" t="s">
        <v>185</v>
      </c>
      <c r="T67" s="18"/>
    </row>
    <row r="68" spans="1:20" ht="30">
      <c r="A68" s="4">
        <v>64</v>
      </c>
      <c r="B68" s="17" t="s">
        <v>62</v>
      </c>
      <c r="C68" s="97" t="s">
        <v>477</v>
      </c>
      <c r="D68" s="83" t="s">
        <v>23</v>
      </c>
      <c r="E68" s="97">
        <v>18240202601</v>
      </c>
      <c r="F68" s="98" t="s">
        <v>77</v>
      </c>
      <c r="G68" s="99">
        <v>18</v>
      </c>
      <c r="H68" s="99">
        <v>32</v>
      </c>
      <c r="I68" s="55">
        <f t="shared" si="0"/>
        <v>50</v>
      </c>
      <c r="J68" s="99">
        <v>9859515595</v>
      </c>
      <c r="K68" s="18" t="s">
        <v>378</v>
      </c>
      <c r="L68" s="18" t="s">
        <v>379</v>
      </c>
      <c r="M68" s="18">
        <v>9707371748</v>
      </c>
      <c r="N68" s="105" t="s">
        <v>380</v>
      </c>
      <c r="O68" s="74">
        <v>9508515468</v>
      </c>
      <c r="P68" s="72">
        <v>43700</v>
      </c>
      <c r="Q68" s="62" t="s">
        <v>567</v>
      </c>
      <c r="R68" s="18">
        <v>8</v>
      </c>
      <c r="S68" s="18" t="s">
        <v>185</v>
      </c>
      <c r="T68" s="18"/>
    </row>
    <row r="69" spans="1:20">
      <c r="A69" s="4">
        <v>65</v>
      </c>
      <c r="B69" s="17" t="s">
        <v>62</v>
      </c>
      <c r="C69" s="97" t="s">
        <v>478</v>
      </c>
      <c r="D69" s="83" t="s">
        <v>23</v>
      </c>
      <c r="E69" s="97">
        <v>18240202602</v>
      </c>
      <c r="F69" s="98" t="s">
        <v>77</v>
      </c>
      <c r="G69" s="99">
        <v>22</v>
      </c>
      <c r="H69" s="99">
        <v>21</v>
      </c>
      <c r="I69" s="55">
        <f t="shared" si="0"/>
        <v>43</v>
      </c>
      <c r="J69" s="99">
        <v>9957991813</v>
      </c>
      <c r="K69" s="18" t="s">
        <v>378</v>
      </c>
      <c r="L69" s="18" t="s">
        <v>379</v>
      </c>
      <c r="M69" s="18">
        <v>9707371748</v>
      </c>
      <c r="N69" s="105" t="s">
        <v>380</v>
      </c>
      <c r="O69" s="74">
        <v>9508515468</v>
      </c>
      <c r="P69" s="72">
        <v>43700</v>
      </c>
      <c r="Q69" s="62" t="s">
        <v>567</v>
      </c>
      <c r="R69" s="18">
        <v>7</v>
      </c>
      <c r="S69" s="18" t="s">
        <v>185</v>
      </c>
      <c r="T69" s="18"/>
    </row>
    <row r="70" spans="1:20">
      <c r="A70" s="4">
        <v>66</v>
      </c>
      <c r="B70" s="17" t="s">
        <v>63</v>
      </c>
      <c r="C70" s="78" t="s">
        <v>479</v>
      </c>
      <c r="D70" s="83" t="s">
        <v>25</v>
      </c>
      <c r="E70" s="100">
        <v>237</v>
      </c>
      <c r="F70" s="98" t="s">
        <v>77</v>
      </c>
      <c r="G70" s="101">
        <v>25</v>
      </c>
      <c r="H70" s="101">
        <v>15</v>
      </c>
      <c r="I70" s="55">
        <f t="shared" ref="I70:I133" si="1">SUM(G70:H70)</f>
        <v>40</v>
      </c>
      <c r="J70" s="101">
        <v>9577000174</v>
      </c>
      <c r="K70" s="18" t="s">
        <v>378</v>
      </c>
      <c r="L70" s="18" t="s">
        <v>379</v>
      </c>
      <c r="M70" s="18">
        <v>9707371748</v>
      </c>
      <c r="N70" s="105" t="s">
        <v>380</v>
      </c>
      <c r="O70" s="74">
        <v>9508515468</v>
      </c>
      <c r="P70" s="72">
        <v>43700</v>
      </c>
      <c r="Q70" s="62" t="s">
        <v>567</v>
      </c>
      <c r="R70" s="18">
        <v>15</v>
      </c>
      <c r="S70" s="18" t="s">
        <v>185</v>
      </c>
      <c r="T70" s="18"/>
    </row>
    <row r="71" spans="1:20">
      <c r="A71" s="4">
        <v>67</v>
      </c>
      <c r="B71" s="17" t="s">
        <v>63</v>
      </c>
      <c r="C71" s="78" t="s">
        <v>470</v>
      </c>
      <c r="D71" s="83" t="s">
        <v>25</v>
      </c>
      <c r="E71" s="100">
        <v>236</v>
      </c>
      <c r="F71" s="98"/>
      <c r="G71" s="101">
        <v>41</v>
      </c>
      <c r="H71" s="101">
        <v>36</v>
      </c>
      <c r="I71" s="55">
        <f t="shared" si="1"/>
        <v>77</v>
      </c>
      <c r="J71" s="101">
        <v>7896486244</v>
      </c>
      <c r="K71" s="18" t="s">
        <v>142</v>
      </c>
      <c r="L71" s="49" t="s">
        <v>509</v>
      </c>
      <c r="M71" s="49">
        <v>9401726163</v>
      </c>
      <c r="N71" s="105" t="s">
        <v>510</v>
      </c>
      <c r="O71" s="74">
        <v>9957654374</v>
      </c>
      <c r="P71" s="72">
        <v>43700</v>
      </c>
      <c r="Q71" s="62" t="s">
        <v>567</v>
      </c>
      <c r="R71" s="18">
        <v>12</v>
      </c>
      <c r="S71" s="18" t="s">
        <v>185</v>
      </c>
      <c r="T71" s="18"/>
    </row>
    <row r="72" spans="1:20">
      <c r="A72" s="4">
        <v>68</v>
      </c>
      <c r="B72" s="17" t="s">
        <v>63</v>
      </c>
      <c r="C72" s="78" t="s">
        <v>243</v>
      </c>
      <c r="D72" s="83" t="s">
        <v>25</v>
      </c>
      <c r="E72" s="100">
        <v>99</v>
      </c>
      <c r="F72" s="98"/>
      <c r="G72" s="101">
        <v>44</v>
      </c>
      <c r="H72" s="101">
        <v>43</v>
      </c>
      <c r="I72" s="55">
        <f t="shared" si="1"/>
        <v>87</v>
      </c>
      <c r="J72" s="101">
        <v>8011657396</v>
      </c>
      <c r="K72" s="18" t="s">
        <v>142</v>
      </c>
      <c r="L72" s="49" t="s">
        <v>509</v>
      </c>
      <c r="M72" s="49">
        <v>9401726163</v>
      </c>
      <c r="N72" s="105" t="s">
        <v>510</v>
      </c>
      <c r="O72" s="74">
        <v>9957654374</v>
      </c>
      <c r="P72" s="72">
        <v>43703</v>
      </c>
      <c r="Q72" s="62" t="s">
        <v>563</v>
      </c>
      <c r="R72" s="18">
        <v>11</v>
      </c>
      <c r="S72" s="18" t="s">
        <v>185</v>
      </c>
      <c r="T72" s="18"/>
    </row>
    <row r="73" spans="1:20">
      <c r="A73" s="4">
        <v>69</v>
      </c>
      <c r="B73" s="17" t="s">
        <v>63</v>
      </c>
      <c r="C73" s="78" t="s">
        <v>244</v>
      </c>
      <c r="D73" s="83" t="s">
        <v>25</v>
      </c>
      <c r="E73" s="100">
        <v>191</v>
      </c>
      <c r="F73" s="98"/>
      <c r="G73" s="101">
        <v>41</v>
      </c>
      <c r="H73" s="101">
        <v>33</v>
      </c>
      <c r="I73" s="55">
        <f t="shared" si="1"/>
        <v>74</v>
      </c>
      <c r="J73" s="101">
        <v>7896877806</v>
      </c>
      <c r="K73" s="18" t="s">
        <v>142</v>
      </c>
      <c r="L73" s="49" t="s">
        <v>509</v>
      </c>
      <c r="M73" s="49">
        <v>9401726163</v>
      </c>
      <c r="N73" s="105" t="s">
        <v>510</v>
      </c>
      <c r="O73" s="74">
        <v>9957654374</v>
      </c>
      <c r="P73" s="72">
        <v>43703</v>
      </c>
      <c r="Q73" s="62" t="s">
        <v>563</v>
      </c>
      <c r="R73" s="18">
        <v>12</v>
      </c>
      <c r="S73" s="18" t="s">
        <v>185</v>
      </c>
      <c r="T73" s="18"/>
    </row>
    <row r="74" spans="1:20">
      <c r="A74" s="4">
        <v>70</v>
      </c>
      <c r="B74" s="17" t="s">
        <v>62</v>
      </c>
      <c r="C74" s="97" t="s">
        <v>480</v>
      </c>
      <c r="D74" s="83" t="s">
        <v>23</v>
      </c>
      <c r="E74" s="97">
        <v>18240203303</v>
      </c>
      <c r="F74" s="98" t="s">
        <v>77</v>
      </c>
      <c r="G74" s="99">
        <v>92</v>
      </c>
      <c r="H74" s="99">
        <v>109</v>
      </c>
      <c r="I74" s="55">
        <f t="shared" si="1"/>
        <v>201</v>
      </c>
      <c r="J74" s="99">
        <v>9613595919</v>
      </c>
      <c r="K74" s="18" t="s">
        <v>142</v>
      </c>
      <c r="L74" s="49" t="s">
        <v>509</v>
      </c>
      <c r="M74" s="49">
        <v>9401726163</v>
      </c>
      <c r="N74" s="105" t="s">
        <v>510</v>
      </c>
      <c r="O74" s="74">
        <v>9957654374</v>
      </c>
      <c r="P74" s="72">
        <v>43703</v>
      </c>
      <c r="Q74" s="62" t="s">
        <v>563</v>
      </c>
      <c r="R74" s="18">
        <v>8</v>
      </c>
      <c r="S74" s="18" t="s">
        <v>185</v>
      </c>
      <c r="T74" s="18"/>
    </row>
    <row r="75" spans="1:20">
      <c r="A75" s="4">
        <v>71</v>
      </c>
      <c r="B75" s="17" t="s">
        <v>62</v>
      </c>
      <c r="C75" s="97" t="s">
        <v>481</v>
      </c>
      <c r="D75" s="83" t="s">
        <v>23</v>
      </c>
      <c r="E75" s="97">
        <v>18240203307</v>
      </c>
      <c r="F75" s="98" t="s">
        <v>77</v>
      </c>
      <c r="G75" s="99">
        <v>119</v>
      </c>
      <c r="H75" s="99">
        <v>98</v>
      </c>
      <c r="I75" s="55">
        <f t="shared" si="1"/>
        <v>217</v>
      </c>
      <c r="J75" s="99">
        <v>8472886231</v>
      </c>
      <c r="K75" s="18" t="s">
        <v>142</v>
      </c>
      <c r="L75" s="49" t="s">
        <v>509</v>
      </c>
      <c r="M75" s="49">
        <v>9401726163</v>
      </c>
      <c r="N75" s="105" t="s">
        <v>510</v>
      </c>
      <c r="O75" s="74">
        <v>9957654374</v>
      </c>
      <c r="P75" s="72">
        <v>43704</v>
      </c>
      <c r="Q75" s="62" t="s">
        <v>564</v>
      </c>
      <c r="R75" s="18">
        <v>7</v>
      </c>
      <c r="S75" s="18" t="s">
        <v>185</v>
      </c>
      <c r="T75" s="18"/>
    </row>
    <row r="76" spans="1:20">
      <c r="A76" s="4">
        <v>72</v>
      </c>
      <c r="B76" s="17" t="s">
        <v>63</v>
      </c>
      <c r="C76" s="78" t="s">
        <v>482</v>
      </c>
      <c r="D76" s="83" t="s">
        <v>25</v>
      </c>
      <c r="E76" s="100">
        <v>95</v>
      </c>
      <c r="F76" s="98"/>
      <c r="G76" s="101">
        <v>14</v>
      </c>
      <c r="H76" s="101">
        <v>23</v>
      </c>
      <c r="I76" s="55">
        <f t="shared" si="1"/>
        <v>37</v>
      </c>
      <c r="J76" s="101">
        <v>9678179973</v>
      </c>
      <c r="K76" s="18" t="s">
        <v>142</v>
      </c>
      <c r="L76" s="49" t="s">
        <v>509</v>
      </c>
      <c r="M76" s="49">
        <v>9401726163</v>
      </c>
      <c r="N76" s="105" t="s">
        <v>510</v>
      </c>
      <c r="O76" s="74">
        <v>9957654374</v>
      </c>
      <c r="P76" s="72">
        <v>43704</v>
      </c>
      <c r="Q76" s="62" t="s">
        <v>564</v>
      </c>
      <c r="R76" s="18">
        <v>6</v>
      </c>
      <c r="S76" s="18" t="s">
        <v>185</v>
      </c>
      <c r="T76" s="18"/>
    </row>
    <row r="77" spans="1:20">
      <c r="A77" s="4">
        <v>73</v>
      </c>
      <c r="B77" s="17" t="s">
        <v>63</v>
      </c>
      <c r="C77" s="78" t="s">
        <v>483</v>
      </c>
      <c r="D77" s="83" t="s">
        <v>25</v>
      </c>
      <c r="E77" s="100">
        <v>101</v>
      </c>
      <c r="F77" s="98"/>
      <c r="G77" s="101">
        <v>38</v>
      </c>
      <c r="H77" s="101">
        <v>35</v>
      </c>
      <c r="I77" s="55">
        <f t="shared" si="1"/>
        <v>73</v>
      </c>
      <c r="J77" s="101">
        <v>7896660020</v>
      </c>
      <c r="K77" s="18" t="s">
        <v>283</v>
      </c>
      <c r="L77" s="74" t="s">
        <v>511</v>
      </c>
      <c r="M77" s="74">
        <v>9577197950</v>
      </c>
      <c r="N77" s="105" t="s">
        <v>284</v>
      </c>
      <c r="O77" s="74">
        <v>9678388863</v>
      </c>
      <c r="P77" s="72">
        <v>43704</v>
      </c>
      <c r="Q77" s="62" t="s">
        <v>564</v>
      </c>
      <c r="R77" s="18">
        <v>7</v>
      </c>
      <c r="S77" s="18" t="s">
        <v>185</v>
      </c>
      <c r="T77" s="18"/>
    </row>
    <row r="78" spans="1:20">
      <c r="A78" s="4">
        <v>74</v>
      </c>
      <c r="B78" s="17" t="s">
        <v>63</v>
      </c>
      <c r="C78" s="78" t="s">
        <v>484</v>
      </c>
      <c r="D78" s="83" t="s">
        <v>25</v>
      </c>
      <c r="E78" s="100">
        <v>180</v>
      </c>
      <c r="F78" s="98"/>
      <c r="G78" s="101">
        <v>20</v>
      </c>
      <c r="H78" s="101">
        <v>33</v>
      </c>
      <c r="I78" s="55">
        <f t="shared" si="1"/>
        <v>53</v>
      </c>
      <c r="J78" s="101">
        <v>9678697976</v>
      </c>
      <c r="K78" s="18" t="s">
        <v>283</v>
      </c>
      <c r="L78" s="74" t="s">
        <v>511</v>
      </c>
      <c r="M78" s="74">
        <v>9577197950</v>
      </c>
      <c r="N78" s="105" t="s">
        <v>284</v>
      </c>
      <c r="O78" s="74">
        <v>9678388863</v>
      </c>
      <c r="P78" s="72">
        <v>43705</v>
      </c>
      <c r="Q78" s="62" t="s">
        <v>565</v>
      </c>
      <c r="R78" s="18">
        <v>15</v>
      </c>
      <c r="S78" s="18" t="s">
        <v>185</v>
      </c>
      <c r="T78" s="18"/>
    </row>
    <row r="79" spans="1:20">
      <c r="A79" s="4">
        <v>75</v>
      </c>
      <c r="B79" s="17" t="s">
        <v>63</v>
      </c>
      <c r="C79" s="78" t="s">
        <v>283</v>
      </c>
      <c r="D79" s="83" t="s">
        <v>25</v>
      </c>
      <c r="E79" s="100">
        <v>195</v>
      </c>
      <c r="F79" s="98"/>
      <c r="G79" s="101">
        <v>32</v>
      </c>
      <c r="H79" s="101">
        <v>36</v>
      </c>
      <c r="I79" s="55">
        <f t="shared" si="1"/>
        <v>68</v>
      </c>
      <c r="J79" s="101">
        <v>9401068296</v>
      </c>
      <c r="K79" s="18" t="s">
        <v>283</v>
      </c>
      <c r="L79" s="74" t="s">
        <v>511</v>
      </c>
      <c r="M79" s="74">
        <v>9577197950</v>
      </c>
      <c r="N79" s="105" t="s">
        <v>284</v>
      </c>
      <c r="O79" s="74">
        <v>9678388863</v>
      </c>
      <c r="P79" s="72">
        <v>43705</v>
      </c>
      <c r="Q79" s="62" t="s">
        <v>565</v>
      </c>
      <c r="R79" s="18">
        <v>17</v>
      </c>
      <c r="S79" s="18" t="s">
        <v>185</v>
      </c>
      <c r="T79" s="18"/>
    </row>
    <row r="80" spans="1:20">
      <c r="A80" s="4">
        <v>76</v>
      </c>
      <c r="B80" s="17" t="s">
        <v>62</v>
      </c>
      <c r="C80" s="97" t="s">
        <v>485</v>
      </c>
      <c r="D80" s="83" t="s">
        <v>23</v>
      </c>
      <c r="E80" s="97">
        <v>18240204401</v>
      </c>
      <c r="F80" s="98" t="s">
        <v>104</v>
      </c>
      <c r="G80" s="99">
        <v>60</v>
      </c>
      <c r="H80" s="99">
        <v>59</v>
      </c>
      <c r="I80" s="55">
        <f t="shared" si="1"/>
        <v>119</v>
      </c>
      <c r="J80" s="99">
        <v>9613560297</v>
      </c>
      <c r="K80" s="18" t="s">
        <v>512</v>
      </c>
      <c r="L80" s="74" t="s">
        <v>511</v>
      </c>
      <c r="M80" s="74">
        <v>9577197950</v>
      </c>
      <c r="N80" s="105" t="s">
        <v>513</v>
      </c>
      <c r="O80" s="74">
        <v>9854627558</v>
      </c>
      <c r="P80" s="72">
        <v>43705</v>
      </c>
      <c r="Q80" s="62" t="s">
        <v>565</v>
      </c>
      <c r="R80" s="18">
        <v>18</v>
      </c>
      <c r="S80" s="18" t="s">
        <v>185</v>
      </c>
      <c r="T80" s="18"/>
    </row>
    <row r="81" spans="1:20">
      <c r="A81" s="4">
        <v>77</v>
      </c>
      <c r="B81" s="17" t="s">
        <v>62</v>
      </c>
      <c r="C81" s="97" t="s">
        <v>486</v>
      </c>
      <c r="D81" s="83" t="s">
        <v>23</v>
      </c>
      <c r="E81" s="97">
        <v>18240204402</v>
      </c>
      <c r="F81" s="98" t="s">
        <v>77</v>
      </c>
      <c r="G81" s="99">
        <v>56</v>
      </c>
      <c r="H81" s="99">
        <v>80</v>
      </c>
      <c r="I81" s="55">
        <f t="shared" si="1"/>
        <v>136</v>
      </c>
      <c r="J81" s="99">
        <v>8761828372</v>
      </c>
      <c r="K81" s="18" t="s">
        <v>512</v>
      </c>
      <c r="L81" s="74" t="s">
        <v>511</v>
      </c>
      <c r="M81" s="74">
        <v>9577197950</v>
      </c>
      <c r="N81" s="105" t="s">
        <v>513</v>
      </c>
      <c r="O81" s="74">
        <v>9854627558</v>
      </c>
      <c r="P81" s="72">
        <v>43706</v>
      </c>
      <c r="Q81" s="62" t="s">
        <v>566</v>
      </c>
      <c r="R81" s="18">
        <v>3</v>
      </c>
      <c r="S81" s="18" t="s">
        <v>185</v>
      </c>
      <c r="T81" s="18"/>
    </row>
    <row r="82" spans="1:20">
      <c r="A82" s="4">
        <v>78</v>
      </c>
      <c r="B82" s="17" t="s">
        <v>63</v>
      </c>
      <c r="C82" s="78" t="s">
        <v>254</v>
      </c>
      <c r="D82" s="83" t="s">
        <v>25</v>
      </c>
      <c r="E82" s="100">
        <v>144</v>
      </c>
      <c r="F82" s="98"/>
      <c r="G82" s="101">
        <v>29</v>
      </c>
      <c r="H82" s="101">
        <v>18</v>
      </c>
      <c r="I82" s="55">
        <f t="shared" si="1"/>
        <v>47</v>
      </c>
      <c r="J82" s="101">
        <v>8753852163</v>
      </c>
      <c r="K82" s="18" t="s">
        <v>512</v>
      </c>
      <c r="L82" s="74" t="s">
        <v>511</v>
      </c>
      <c r="M82" s="74">
        <v>9577197950</v>
      </c>
      <c r="N82" s="105" t="s">
        <v>513</v>
      </c>
      <c r="O82" s="74">
        <v>9854627558</v>
      </c>
      <c r="P82" s="72">
        <v>43706</v>
      </c>
      <c r="Q82" s="62" t="s">
        <v>566</v>
      </c>
      <c r="R82" s="18">
        <v>2</v>
      </c>
      <c r="S82" s="18" t="s">
        <v>185</v>
      </c>
      <c r="T82" s="18"/>
    </row>
    <row r="83" spans="1:20">
      <c r="A83" s="4">
        <v>79</v>
      </c>
      <c r="B83" s="17" t="s">
        <v>63</v>
      </c>
      <c r="C83" s="78" t="s">
        <v>255</v>
      </c>
      <c r="D83" s="83" t="s">
        <v>25</v>
      </c>
      <c r="E83" s="100">
        <v>143</v>
      </c>
      <c r="F83" s="98"/>
      <c r="G83" s="101">
        <v>24</v>
      </c>
      <c r="H83" s="101">
        <v>24</v>
      </c>
      <c r="I83" s="55">
        <f t="shared" si="1"/>
        <v>48</v>
      </c>
      <c r="J83" s="101">
        <v>8751788620</v>
      </c>
      <c r="K83" s="18" t="s">
        <v>512</v>
      </c>
      <c r="L83" s="74" t="s">
        <v>511</v>
      </c>
      <c r="M83" s="74">
        <v>9577197950</v>
      </c>
      <c r="N83" s="105" t="s">
        <v>513</v>
      </c>
      <c r="O83" s="74">
        <v>9854627558</v>
      </c>
      <c r="P83" s="72">
        <v>43706</v>
      </c>
      <c r="Q83" s="62" t="s">
        <v>566</v>
      </c>
      <c r="R83" s="18">
        <v>12</v>
      </c>
      <c r="S83" s="18" t="s">
        <v>185</v>
      </c>
      <c r="T83" s="18"/>
    </row>
    <row r="84" spans="1:20">
      <c r="A84" s="4">
        <v>80</v>
      </c>
      <c r="B84" s="17" t="s">
        <v>62</v>
      </c>
      <c r="C84" s="76" t="s">
        <v>487</v>
      </c>
      <c r="D84" s="18" t="s">
        <v>23</v>
      </c>
      <c r="E84" s="85">
        <v>18240203603</v>
      </c>
      <c r="F84" s="18" t="s">
        <v>77</v>
      </c>
      <c r="G84" s="77">
        <v>13</v>
      </c>
      <c r="H84" s="77">
        <v>20</v>
      </c>
      <c r="I84" s="55">
        <f t="shared" si="1"/>
        <v>33</v>
      </c>
      <c r="J84" s="85">
        <v>9613138346</v>
      </c>
      <c r="K84" s="18" t="s">
        <v>181</v>
      </c>
      <c r="L84" s="18" t="s">
        <v>182</v>
      </c>
      <c r="M84" s="18">
        <v>8876435785</v>
      </c>
      <c r="N84" s="74" t="s">
        <v>183</v>
      </c>
      <c r="O84" s="74">
        <v>9613175104</v>
      </c>
      <c r="P84" s="72">
        <v>43707</v>
      </c>
      <c r="Q84" s="62" t="s">
        <v>567</v>
      </c>
      <c r="R84" s="18">
        <v>11</v>
      </c>
      <c r="S84" s="18" t="s">
        <v>185</v>
      </c>
      <c r="T84" s="18"/>
    </row>
    <row r="85" spans="1:20">
      <c r="A85" s="4">
        <v>81</v>
      </c>
      <c r="B85" s="17" t="s">
        <v>62</v>
      </c>
      <c r="C85" s="76" t="s">
        <v>488</v>
      </c>
      <c r="D85" s="18" t="s">
        <v>23</v>
      </c>
      <c r="E85" s="85">
        <v>18240203604</v>
      </c>
      <c r="F85" s="18" t="s">
        <v>77</v>
      </c>
      <c r="G85" s="77">
        <v>12</v>
      </c>
      <c r="H85" s="77">
        <v>15</v>
      </c>
      <c r="I85" s="55">
        <f t="shared" si="1"/>
        <v>27</v>
      </c>
      <c r="J85" s="85">
        <v>9707833140</v>
      </c>
      <c r="K85" s="18" t="s">
        <v>181</v>
      </c>
      <c r="L85" s="18" t="s">
        <v>182</v>
      </c>
      <c r="M85" s="18">
        <v>8876435785</v>
      </c>
      <c r="N85" s="74" t="s">
        <v>183</v>
      </c>
      <c r="O85" s="74">
        <v>9613175104</v>
      </c>
      <c r="P85" s="72">
        <v>43707</v>
      </c>
      <c r="Q85" s="62" t="s">
        <v>567</v>
      </c>
      <c r="R85" s="18">
        <v>12</v>
      </c>
      <c r="S85" s="18" t="s">
        <v>185</v>
      </c>
      <c r="T85" s="18"/>
    </row>
    <row r="86" spans="1:20">
      <c r="A86" s="4">
        <v>82</v>
      </c>
      <c r="B86" s="17" t="s">
        <v>62</v>
      </c>
      <c r="C86" s="76" t="s">
        <v>489</v>
      </c>
      <c r="D86" s="18" t="s">
        <v>23</v>
      </c>
      <c r="E86" s="85">
        <v>18240203304</v>
      </c>
      <c r="F86" s="18" t="s">
        <v>77</v>
      </c>
      <c r="G86" s="77">
        <v>35</v>
      </c>
      <c r="H86" s="77">
        <v>32</v>
      </c>
      <c r="I86" s="55">
        <f t="shared" si="1"/>
        <v>67</v>
      </c>
      <c r="J86" s="85">
        <v>9613241398</v>
      </c>
      <c r="K86" s="18" t="s">
        <v>181</v>
      </c>
      <c r="L86" s="18" t="s">
        <v>182</v>
      </c>
      <c r="M86" s="18">
        <v>8876435785</v>
      </c>
      <c r="N86" s="74" t="s">
        <v>183</v>
      </c>
      <c r="O86" s="74">
        <v>9613175104</v>
      </c>
      <c r="P86" s="72">
        <v>43707</v>
      </c>
      <c r="Q86" s="62" t="s">
        <v>567</v>
      </c>
      <c r="R86" s="18">
        <v>13</v>
      </c>
      <c r="S86" s="18" t="s">
        <v>185</v>
      </c>
      <c r="T86" s="18"/>
    </row>
    <row r="87" spans="1:20">
      <c r="A87" s="4">
        <v>83</v>
      </c>
      <c r="B87" s="17" t="s">
        <v>63</v>
      </c>
      <c r="C87" s="80" t="s">
        <v>490</v>
      </c>
      <c r="D87" s="18" t="s">
        <v>25</v>
      </c>
      <c r="E87" s="69">
        <v>31</v>
      </c>
      <c r="F87" s="18"/>
      <c r="G87" s="74">
        <v>23</v>
      </c>
      <c r="H87" s="74">
        <v>31</v>
      </c>
      <c r="I87" s="55">
        <f t="shared" si="1"/>
        <v>54</v>
      </c>
      <c r="J87" s="69">
        <v>7896418838</v>
      </c>
      <c r="K87" s="18" t="s">
        <v>490</v>
      </c>
      <c r="L87" s="18" t="s">
        <v>514</v>
      </c>
      <c r="M87" s="18">
        <v>9864158938</v>
      </c>
      <c r="N87" s="74" t="s">
        <v>178</v>
      </c>
      <c r="O87" s="74">
        <v>9864938100</v>
      </c>
      <c r="P87" s="72">
        <v>43707</v>
      </c>
      <c r="Q87" s="62" t="s">
        <v>567</v>
      </c>
      <c r="R87" s="18">
        <v>16</v>
      </c>
      <c r="S87" s="18" t="s">
        <v>185</v>
      </c>
      <c r="T87" s="18"/>
    </row>
    <row r="88" spans="1:20">
      <c r="A88" s="4">
        <v>84</v>
      </c>
      <c r="B88" s="17" t="s">
        <v>63</v>
      </c>
      <c r="C88" s="80" t="s">
        <v>491</v>
      </c>
      <c r="D88" s="18" t="s">
        <v>25</v>
      </c>
      <c r="E88" s="69">
        <v>127</v>
      </c>
      <c r="F88" s="18"/>
      <c r="G88" s="74">
        <v>30</v>
      </c>
      <c r="H88" s="74">
        <v>27</v>
      </c>
      <c r="I88" s="55">
        <f t="shared" si="1"/>
        <v>57</v>
      </c>
      <c r="J88" s="69">
        <v>7896381303</v>
      </c>
      <c r="K88" s="18" t="s">
        <v>490</v>
      </c>
      <c r="L88" s="18" t="s">
        <v>514</v>
      </c>
      <c r="M88" s="18">
        <v>9864158938</v>
      </c>
      <c r="N88" s="74" t="s">
        <v>178</v>
      </c>
      <c r="O88" s="74">
        <v>9864938100</v>
      </c>
      <c r="P88" s="72">
        <v>43707</v>
      </c>
      <c r="Q88" s="62" t="s">
        <v>567</v>
      </c>
      <c r="R88" s="18">
        <v>15</v>
      </c>
      <c r="S88" s="18" t="s">
        <v>185</v>
      </c>
      <c r="T88" s="18"/>
    </row>
    <row r="89" spans="1:20">
      <c r="A89" s="4">
        <v>85</v>
      </c>
      <c r="B89" s="17" t="s">
        <v>62</v>
      </c>
      <c r="C89" s="76" t="s">
        <v>492</v>
      </c>
      <c r="D89" s="18" t="s">
        <v>23</v>
      </c>
      <c r="E89" s="76">
        <v>18240210908</v>
      </c>
      <c r="F89" s="18" t="s">
        <v>104</v>
      </c>
      <c r="G89" s="77">
        <v>31</v>
      </c>
      <c r="H89" s="77">
        <v>38</v>
      </c>
      <c r="I89" s="55">
        <f t="shared" si="1"/>
        <v>69</v>
      </c>
      <c r="J89" s="77">
        <v>9678421033</v>
      </c>
      <c r="K89" s="18" t="s">
        <v>92</v>
      </c>
      <c r="L89" s="74" t="s">
        <v>93</v>
      </c>
      <c r="M89" s="74">
        <v>8253987671</v>
      </c>
      <c r="N89" s="74" t="s">
        <v>94</v>
      </c>
      <c r="O89" s="74">
        <v>8473921852</v>
      </c>
      <c r="P89" s="72">
        <v>43708</v>
      </c>
      <c r="Q89" s="62" t="s">
        <v>568</v>
      </c>
      <c r="R89" s="18">
        <v>14</v>
      </c>
      <c r="S89" s="18" t="s">
        <v>185</v>
      </c>
      <c r="T89" s="18"/>
    </row>
    <row r="90" spans="1:20">
      <c r="A90" s="4">
        <v>86</v>
      </c>
      <c r="B90" s="17" t="s">
        <v>62</v>
      </c>
      <c r="C90" s="76" t="s">
        <v>493</v>
      </c>
      <c r="D90" s="18" t="s">
        <v>23</v>
      </c>
      <c r="E90" s="76">
        <v>18240210909</v>
      </c>
      <c r="F90" s="18" t="s">
        <v>104</v>
      </c>
      <c r="G90" s="77">
        <v>19</v>
      </c>
      <c r="H90" s="77">
        <v>17</v>
      </c>
      <c r="I90" s="55">
        <f t="shared" si="1"/>
        <v>36</v>
      </c>
      <c r="J90" s="77">
        <v>9678623689</v>
      </c>
      <c r="K90" s="18" t="s">
        <v>92</v>
      </c>
      <c r="L90" s="74" t="s">
        <v>93</v>
      </c>
      <c r="M90" s="74">
        <v>8253987671</v>
      </c>
      <c r="N90" s="74" t="s">
        <v>94</v>
      </c>
      <c r="O90" s="74">
        <v>8473921852</v>
      </c>
      <c r="P90" s="72">
        <v>43708</v>
      </c>
      <c r="Q90" s="62" t="s">
        <v>568</v>
      </c>
      <c r="R90" s="18">
        <v>13</v>
      </c>
      <c r="S90" s="18" t="s">
        <v>185</v>
      </c>
      <c r="T90" s="18"/>
    </row>
    <row r="91" spans="1:20">
      <c r="A91" s="4">
        <v>87</v>
      </c>
      <c r="B91" s="17" t="s">
        <v>62</v>
      </c>
      <c r="C91" s="76" t="s">
        <v>494</v>
      </c>
      <c r="D91" s="18" t="s">
        <v>23</v>
      </c>
      <c r="E91" s="76">
        <v>18240210911</v>
      </c>
      <c r="F91" s="18" t="s">
        <v>77</v>
      </c>
      <c r="G91" s="77">
        <v>17</v>
      </c>
      <c r="H91" s="77">
        <v>19</v>
      </c>
      <c r="I91" s="55">
        <f t="shared" si="1"/>
        <v>36</v>
      </c>
      <c r="J91" s="77">
        <v>9957934956</v>
      </c>
      <c r="K91" s="18" t="s">
        <v>92</v>
      </c>
      <c r="L91" s="74" t="s">
        <v>93</v>
      </c>
      <c r="M91" s="74">
        <v>8253987671</v>
      </c>
      <c r="N91" s="74" t="s">
        <v>94</v>
      </c>
      <c r="O91" s="74">
        <v>8473921852</v>
      </c>
      <c r="P91" s="72">
        <v>43708</v>
      </c>
      <c r="Q91" s="62" t="s">
        <v>568</v>
      </c>
      <c r="R91" s="18">
        <v>13</v>
      </c>
      <c r="S91" s="18" t="s">
        <v>185</v>
      </c>
      <c r="T91" s="18"/>
    </row>
    <row r="92" spans="1:20">
      <c r="A92" s="4">
        <v>88</v>
      </c>
      <c r="B92" s="17" t="s">
        <v>63</v>
      </c>
      <c r="C92" s="80" t="s">
        <v>495</v>
      </c>
      <c r="D92" s="18" t="s">
        <v>25</v>
      </c>
      <c r="E92" s="74">
        <v>312</v>
      </c>
      <c r="F92" s="18"/>
      <c r="G92" s="74">
        <v>31</v>
      </c>
      <c r="H92" s="74">
        <v>29</v>
      </c>
      <c r="I92" s="55">
        <f t="shared" si="1"/>
        <v>60</v>
      </c>
      <c r="J92" s="79">
        <v>8749832608</v>
      </c>
      <c r="K92" s="18" t="s">
        <v>97</v>
      </c>
      <c r="L92" s="74" t="s">
        <v>98</v>
      </c>
      <c r="M92" s="74">
        <v>9508606378</v>
      </c>
      <c r="N92" s="74" t="s">
        <v>99</v>
      </c>
      <c r="O92" s="74">
        <v>801152905</v>
      </c>
      <c r="P92" s="72">
        <v>43708</v>
      </c>
      <c r="Q92" s="62" t="s">
        <v>568</v>
      </c>
      <c r="R92" s="18">
        <v>10</v>
      </c>
      <c r="S92" s="18" t="s">
        <v>185</v>
      </c>
      <c r="T92" s="18"/>
    </row>
    <row r="93" spans="1:20">
      <c r="A93" s="4">
        <v>89</v>
      </c>
      <c r="B93" s="17" t="s">
        <v>63</v>
      </c>
      <c r="C93" s="80" t="s">
        <v>496</v>
      </c>
      <c r="D93" s="18" t="s">
        <v>25</v>
      </c>
      <c r="E93" s="74">
        <v>77</v>
      </c>
      <c r="F93" s="18"/>
      <c r="G93" s="74">
        <v>34</v>
      </c>
      <c r="H93" s="74">
        <v>30</v>
      </c>
      <c r="I93" s="55">
        <f t="shared" si="1"/>
        <v>64</v>
      </c>
      <c r="J93" s="79">
        <v>9957952157</v>
      </c>
      <c r="K93" s="18" t="s">
        <v>97</v>
      </c>
      <c r="L93" s="74" t="s">
        <v>98</v>
      </c>
      <c r="M93" s="74">
        <v>9508606378</v>
      </c>
      <c r="N93" s="74" t="s">
        <v>99</v>
      </c>
      <c r="O93" s="74">
        <v>801152905</v>
      </c>
      <c r="P93" s="72">
        <v>43708</v>
      </c>
      <c r="Q93" s="62" t="s">
        <v>568</v>
      </c>
      <c r="R93" s="18">
        <v>12</v>
      </c>
      <c r="S93" s="18" t="s">
        <v>185</v>
      </c>
      <c r="T93" s="18"/>
    </row>
    <row r="94" spans="1:20">
      <c r="A94" s="4">
        <v>90</v>
      </c>
      <c r="B94" s="17"/>
      <c r="C94" s="18"/>
      <c r="D94" s="18"/>
      <c r="E94" s="19"/>
      <c r="F94" s="18"/>
      <c r="G94" s="19"/>
      <c r="H94" s="19"/>
      <c r="I94" s="55">
        <f t="shared" si="1"/>
        <v>0</v>
      </c>
      <c r="J94" s="18"/>
      <c r="K94" s="18"/>
      <c r="L94" s="18"/>
      <c r="M94" s="18"/>
      <c r="N94" s="18"/>
      <c r="O94" s="18"/>
      <c r="P94" s="23"/>
      <c r="Q94" s="18"/>
      <c r="R94" s="18"/>
      <c r="S94" s="18"/>
      <c r="T94" s="18"/>
    </row>
    <row r="95" spans="1:20">
      <c r="A95" s="4">
        <v>91</v>
      </c>
      <c r="B95" s="17"/>
      <c r="C95" s="18"/>
      <c r="D95" s="18"/>
      <c r="E95" s="19"/>
      <c r="F95" s="18"/>
      <c r="G95" s="19"/>
      <c r="H95" s="19"/>
      <c r="I95" s="55">
        <f t="shared" si="1"/>
        <v>0</v>
      </c>
      <c r="J95" s="18"/>
      <c r="K95" s="18"/>
      <c r="L95" s="18"/>
      <c r="M95" s="18"/>
      <c r="N95" s="18"/>
      <c r="O95" s="18"/>
      <c r="P95" s="23"/>
      <c r="Q95" s="18"/>
      <c r="R95" s="18"/>
      <c r="S95" s="18"/>
      <c r="T95" s="18"/>
    </row>
    <row r="96" spans="1:20">
      <c r="A96" s="4">
        <v>92</v>
      </c>
      <c r="B96" s="17"/>
      <c r="C96" s="18"/>
      <c r="D96" s="18"/>
      <c r="E96" s="19"/>
      <c r="F96" s="18"/>
      <c r="G96" s="19"/>
      <c r="H96" s="19"/>
      <c r="I96" s="55">
        <f t="shared" si="1"/>
        <v>0</v>
      </c>
      <c r="J96" s="18"/>
      <c r="K96" s="18"/>
      <c r="L96" s="18"/>
      <c r="M96" s="18"/>
      <c r="N96" s="18"/>
      <c r="O96" s="18"/>
      <c r="P96" s="23"/>
      <c r="Q96" s="18"/>
      <c r="R96" s="18"/>
      <c r="S96" s="18"/>
      <c r="T96" s="18"/>
    </row>
    <row r="97" spans="1:20">
      <c r="A97" s="4">
        <v>93</v>
      </c>
      <c r="B97" s="17"/>
      <c r="C97" s="18"/>
      <c r="D97" s="18"/>
      <c r="E97" s="19"/>
      <c r="F97" s="18"/>
      <c r="G97" s="19"/>
      <c r="H97" s="19"/>
      <c r="I97" s="55">
        <f t="shared" si="1"/>
        <v>0</v>
      </c>
      <c r="J97" s="18"/>
      <c r="K97" s="18"/>
      <c r="L97" s="18"/>
      <c r="M97" s="18"/>
      <c r="N97" s="18"/>
      <c r="O97" s="18"/>
      <c r="P97" s="23"/>
      <c r="Q97" s="18"/>
      <c r="R97" s="18"/>
      <c r="S97" s="18"/>
      <c r="T97" s="18"/>
    </row>
    <row r="98" spans="1:20">
      <c r="A98" s="4">
        <v>94</v>
      </c>
      <c r="B98" s="17"/>
      <c r="C98" s="18"/>
      <c r="D98" s="18"/>
      <c r="E98" s="19"/>
      <c r="F98" s="18"/>
      <c r="G98" s="19"/>
      <c r="H98" s="19"/>
      <c r="I98" s="55">
        <f t="shared" si="1"/>
        <v>0</v>
      </c>
      <c r="J98" s="18"/>
      <c r="K98" s="18"/>
      <c r="L98" s="18"/>
      <c r="M98" s="18"/>
      <c r="N98" s="18"/>
      <c r="O98" s="18"/>
      <c r="P98" s="23"/>
      <c r="Q98" s="18"/>
      <c r="R98" s="18"/>
      <c r="S98" s="18"/>
      <c r="T98" s="18"/>
    </row>
    <row r="99" spans="1:20">
      <c r="A99" s="4">
        <v>95</v>
      </c>
      <c r="B99" s="17"/>
      <c r="C99" s="18"/>
      <c r="D99" s="18"/>
      <c r="E99" s="19"/>
      <c r="F99" s="18"/>
      <c r="G99" s="19"/>
      <c r="H99" s="19"/>
      <c r="I99" s="55">
        <f t="shared" si="1"/>
        <v>0</v>
      </c>
      <c r="J99" s="18"/>
      <c r="K99" s="18"/>
      <c r="L99" s="18"/>
      <c r="M99" s="18"/>
      <c r="N99" s="18"/>
      <c r="O99" s="18"/>
      <c r="P99" s="23"/>
      <c r="Q99" s="18"/>
      <c r="R99" s="18"/>
      <c r="S99" s="18"/>
      <c r="T99" s="18"/>
    </row>
    <row r="100" spans="1:20">
      <c r="A100" s="4">
        <v>96</v>
      </c>
      <c r="B100" s="17"/>
      <c r="C100" s="18"/>
      <c r="D100" s="18"/>
      <c r="E100" s="19"/>
      <c r="F100" s="18"/>
      <c r="G100" s="19"/>
      <c r="H100" s="19"/>
      <c r="I100" s="55">
        <f t="shared" si="1"/>
        <v>0</v>
      </c>
      <c r="J100" s="18"/>
      <c r="K100" s="18"/>
      <c r="L100" s="18"/>
      <c r="M100" s="18"/>
      <c r="N100" s="18"/>
      <c r="O100" s="18"/>
      <c r="P100" s="23"/>
      <c r="Q100" s="18"/>
      <c r="R100" s="18"/>
      <c r="S100" s="18"/>
      <c r="T100" s="18"/>
    </row>
    <row r="101" spans="1:20">
      <c r="A101" s="4">
        <v>97</v>
      </c>
      <c r="B101" s="17"/>
      <c r="C101" s="18"/>
      <c r="D101" s="18"/>
      <c r="E101" s="19"/>
      <c r="F101" s="18"/>
      <c r="G101" s="19"/>
      <c r="H101" s="19"/>
      <c r="I101" s="55">
        <f t="shared" si="1"/>
        <v>0</v>
      </c>
      <c r="J101" s="18"/>
      <c r="K101" s="18"/>
      <c r="L101" s="18"/>
      <c r="M101" s="18"/>
      <c r="N101" s="18"/>
      <c r="O101" s="18"/>
      <c r="P101" s="23"/>
      <c r="Q101" s="18"/>
      <c r="R101" s="18"/>
      <c r="S101" s="18"/>
      <c r="T101" s="18"/>
    </row>
    <row r="102" spans="1:20">
      <c r="A102" s="4">
        <v>98</v>
      </c>
      <c r="B102" s="17"/>
      <c r="C102" s="18"/>
      <c r="D102" s="18"/>
      <c r="E102" s="19"/>
      <c r="F102" s="18"/>
      <c r="G102" s="19"/>
      <c r="H102" s="19"/>
      <c r="I102" s="55">
        <f t="shared" si="1"/>
        <v>0</v>
      </c>
      <c r="J102" s="18"/>
      <c r="K102" s="18"/>
      <c r="L102" s="18"/>
      <c r="M102" s="18"/>
      <c r="N102" s="18"/>
      <c r="O102" s="18"/>
      <c r="P102" s="23"/>
      <c r="Q102" s="18"/>
      <c r="R102" s="18"/>
      <c r="S102" s="18"/>
      <c r="T102" s="18"/>
    </row>
    <row r="103" spans="1:20">
      <c r="A103" s="4">
        <v>99</v>
      </c>
      <c r="B103" s="17"/>
      <c r="C103" s="18"/>
      <c r="D103" s="18"/>
      <c r="E103" s="19"/>
      <c r="F103" s="18"/>
      <c r="G103" s="19"/>
      <c r="H103" s="19"/>
      <c r="I103" s="55">
        <f t="shared" si="1"/>
        <v>0</v>
      </c>
      <c r="J103" s="18"/>
      <c r="K103" s="18"/>
      <c r="L103" s="18"/>
      <c r="M103" s="18"/>
      <c r="N103" s="18"/>
      <c r="O103" s="18"/>
      <c r="P103" s="23"/>
      <c r="Q103" s="18"/>
      <c r="R103" s="18"/>
      <c r="S103" s="18"/>
      <c r="T103" s="18"/>
    </row>
    <row r="104" spans="1:20">
      <c r="A104" s="4">
        <v>100</v>
      </c>
      <c r="B104" s="17"/>
      <c r="C104" s="18"/>
      <c r="D104" s="18"/>
      <c r="E104" s="19"/>
      <c r="F104" s="18"/>
      <c r="G104" s="19"/>
      <c r="H104" s="19"/>
      <c r="I104" s="55">
        <f t="shared" si="1"/>
        <v>0</v>
      </c>
      <c r="J104" s="18"/>
      <c r="K104" s="18"/>
      <c r="L104" s="18"/>
      <c r="M104" s="18"/>
      <c r="N104" s="18"/>
      <c r="O104" s="18"/>
      <c r="P104" s="23"/>
      <c r="Q104" s="18"/>
      <c r="R104" s="18"/>
      <c r="S104" s="18"/>
      <c r="T104" s="18"/>
    </row>
    <row r="105" spans="1:20">
      <c r="A105" s="4">
        <v>101</v>
      </c>
      <c r="B105" s="17"/>
      <c r="C105" s="18"/>
      <c r="D105" s="18"/>
      <c r="E105" s="19"/>
      <c r="F105" s="18"/>
      <c r="G105" s="19"/>
      <c r="H105" s="19"/>
      <c r="I105" s="55">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5">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5">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5">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5">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5">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5">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5">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5">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5">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5">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5">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5">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5">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5">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5">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5">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5">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5">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5">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5">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5">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5">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5">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5">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5">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5">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5">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5">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5">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5">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5">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5">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5">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5">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5">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5">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5">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5">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5">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5">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5">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5">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5">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5">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5">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5">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5">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5">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5">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5">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5">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5">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5">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5">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5">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5">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5">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5">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5">
        <f t="shared" si="2"/>
        <v>0</v>
      </c>
      <c r="J164" s="18"/>
      <c r="K164" s="18"/>
      <c r="L164" s="18"/>
      <c r="M164" s="18"/>
      <c r="N164" s="18"/>
      <c r="O164" s="18"/>
      <c r="P164" s="23"/>
      <c r="Q164" s="18"/>
      <c r="R164" s="18"/>
      <c r="S164" s="18"/>
      <c r="T164" s="18"/>
    </row>
    <row r="165" spans="1:20">
      <c r="A165" s="20" t="s">
        <v>11</v>
      </c>
      <c r="B165" s="38"/>
      <c r="C165" s="20">
        <f>COUNTIFS(C5:C164,"*")</f>
        <v>89</v>
      </c>
      <c r="D165" s="20"/>
      <c r="E165" s="13"/>
      <c r="F165" s="20"/>
      <c r="G165" s="56">
        <f>SUM(G5:G164)</f>
        <v>2667</v>
      </c>
      <c r="H165" s="56">
        <f>SUM(H5:H164)</f>
        <v>2860</v>
      </c>
      <c r="I165" s="56">
        <f>SUM(I5:I164)</f>
        <v>5527</v>
      </c>
      <c r="J165" s="20"/>
      <c r="K165" s="20"/>
      <c r="L165" s="20"/>
      <c r="M165" s="20"/>
      <c r="N165" s="20"/>
      <c r="O165" s="20"/>
      <c r="P165" s="14"/>
      <c r="Q165" s="20"/>
      <c r="R165" s="20"/>
      <c r="S165" s="20"/>
      <c r="T165" s="12"/>
    </row>
    <row r="166" spans="1:20">
      <c r="A166" s="43" t="s">
        <v>62</v>
      </c>
      <c r="B166" s="10">
        <f>COUNTIF(B$5:B$164,"Team 1")</f>
        <v>49</v>
      </c>
      <c r="C166" s="43" t="s">
        <v>25</v>
      </c>
      <c r="D166" s="10">
        <f>COUNTIF(D5:D164,"Anganwadi")</f>
        <v>40</v>
      </c>
    </row>
    <row r="167" spans="1:20">
      <c r="A167" s="43" t="s">
        <v>63</v>
      </c>
      <c r="B167" s="10">
        <f>COUNTIF(B$6:B$164,"Team 2")</f>
        <v>40</v>
      </c>
      <c r="C167" s="43" t="s">
        <v>23</v>
      </c>
      <c r="D167" s="10">
        <f>COUNTIF(D5:D164,"School")</f>
        <v>49</v>
      </c>
    </row>
  </sheetData>
  <sheetProtection password="8527" sheet="1" objects="1" scenarios="1"/>
  <mergeCells count="20">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 ref="K3:K4"/>
    <mergeCell ref="R3:R4"/>
    <mergeCell ref="S3:S4"/>
    <mergeCell ref="A1:C1"/>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C5" sqref="C5"/>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71" t="s">
        <v>70</v>
      </c>
      <c r="B1" s="171"/>
      <c r="C1" s="171"/>
      <c r="D1" s="52"/>
      <c r="E1" s="52"/>
      <c r="F1" s="52"/>
      <c r="G1" s="52"/>
      <c r="H1" s="52"/>
      <c r="I1" s="52"/>
      <c r="J1" s="52"/>
      <c r="K1" s="52"/>
      <c r="L1" s="52"/>
      <c r="M1" s="173"/>
      <c r="N1" s="173"/>
      <c r="O1" s="173"/>
      <c r="P1" s="173"/>
      <c r="Q1" s="173"/>
      <c r="R1" s="173"/>
      <c r="S1" s="173"/>
      <c r="T1" s="173"/>
    </row>
    <row r="2" spans="1:20">
      <c r="A2" s="165" t="s">
        <v>59</v>
      </c>
      <c r="B2" s="166"/>
      <c r="C2" s="166"/>
      <c r="D2" s="24">
        <v>43709</v>
      </c>
      <c r="E2" s="21"/>
      <c r="F2" s="21"/>
      <c r="G2" s="21"/>
      <c r="H2" s="21"/>
      <c r="I2" s="21"/>
      <c r="J2" s="21"/>
      <c r="K2" s="21"/>
      <c r="L2" s="21"/>
      <c r="M2" s="21"/>
      <c r="N2" s="21"/>
      <c r="O2" s="21"/>
      <c r="P2" s="21"/>
      <c r="Q2" s="21"/>
      <c r="R2" s="21"/>
      <c r="S2" s="21"/>
    </row>
    <row r="3" spans="1:20" ht="24" customHeight="1">
      <c r="A3" s="167" t="s">
        <v>14</v>
      </c>
      <c r="B3" s="163" t="s">
        <v>61</v>
      </c>
      <c r="C3" s="168" t="s">
        <v>7</v>
      </c>
      <c r="D3" s="168" t="s">
        <v>55</v>
      </c>
      <c r="E3" s="168" t="s">
        <v>16</v>
      </c>
      <c r="F3" s="169" t="s">
        <v>17</v>
      </c>
      <c r="G3" s="168" t="s">
        <v>8</v>
      </c>
      <c r="H3" s="168"/>
      <c r="I3" s="168"/>
      <c r="J3" s="168" t="s">
        <v>31</v>
      </c>
      <c r="K3" s="163" t="s">
        <v>33</v>
      </c>
      <c r="L3" s="163" t="s">
        <v>50</v>
      </c>
      <c r="M3" s="163" t="s">
        <v>51</v>
      </c>
      <c r="N3" s="163" t="s">
        <v>34</v>
      </c>
      <c r="O3" s="163" t="s">
        <v>35</v>
      </c>
      <c r="P3" s="167" t="s">
        <v>54</v>
      </c>
      <c r="Q3" s="168" t="s">
        <v>52</v>
      </c>
      <c r="R3" s="168" t="s">
        <v>32</v>
      </c>
      <c r="S3" s="168" t="s">
        <v>53</v>
      </c>
      <c r="T3" s="168" t="s">
        <v>13</v>
      </c>
    </row>
    <row r="4" spans="1:20" ht="25.5" customHeight="1">
      <c r="A4" s="167"/>
      <c r="B4" s="170"/>
      <c r="C4" s="168"/>
      <c r="D4" s="168"/>
      <c r="E4" s="168"/>
      <c r="F4" s="169"/>
      <c r="G4" s="22" t="s">
        <v>9</v>
      </c>
      <c r="H4" s="22" t="s">
        <v>10</v>
      </c>
      <c r="I4" s="22" t="s">
        <v>11</v>
      </c>
      <c r="J4" s="168"/>
      <c r="K4" s="164"/>
      <c r="L4" s="164"/>
      <c r="M4" s="164"/>
      <c r="N4" s="164"/>
      <c r="O4" s="164"/>
      <c r="P4" s="167"/>
      <c r="Q4" s="167"/>
      <c r="R4" s="168"/>
      <c r="S4" s="168"/>
      <c r="T4" s="168"/>
    </row>
    <row r="5" spans="1:20">
      <c r="A5" s="4">
        <v>1</v>
      </c>
      <c r="B5" s="17" t="s">
        <v>63</v>
      </c>
      <c r="C5" s="86" t="s">
        <v>362</v>
      </c>
      <c r="D5" s="18" t="s">
        <v>25</v>
      </c>
      <c r="E5" s="87">
        <v>8</v>
      </c>
      <c r="F5" s="18"/>
      <c r="G5" s="88">
        <v>36</v>
      </c>
      <c r="H5" s="88">
        <v>38</v>
      </c>
      <c r="I5" s="57">
        <f>SUM(G5:H5)</f>
        <v>74</v>
      </c>
      <c r="J5" s="92">
        <v>9954668345</v>
      </c>
      <c r="K5" s="18" t="s">
        <v>374</v>
      </c>
      <c r="L5" s="18" t="s">
        <v>500</v>
      </c>
      <c r="M5" s="18">
        <v>9401261154</v>
      </c>
      <c r="N5" s="105" t="s">
        <v>501</v>
      </c>
      <c r="O5" s="74">
        <v>9957403021</v>
      </c>
      <c r="P5" s="75">
        <v>43710</v>
      </c>
      <c r="Q5" s="74" t="s">
        <v>563</v>
      </c>
      <c r="R5" s="18">
        <v>25</v>
      </c>
      <c r="S5" s="18" t="s">
        <v>185</v>
      </c>
      <c r="T5" s="18"/>
    </row>
    <row r="6" spans="1:20">
      <c r="A6" s="4">
        <v>2</v>
      </c>
      <c r="B6" s="17" t="s">
        <v>63</v>
      </c>
      <c r="C6" s="86" t="s">
        <v>363</v>
      </c>
      <c r="D6" s="18" t="s">
        <v>25</v>
      </c>
      <c r="E6" s="87">
        <v>2</v>
      </c>
      <c r="F6" s="18"/>
      <c r="G6" s="88">
        <v>35</v>
      </c>
      <c r="H6" s="88">
        <v>40</v>
      </c>
      <c r="I6" s="57">
        <f t="shared" ref="I6:I69" si="0">SUM(G6:H6)</f>
        <v>75</v>
      </c>
      <c r="J6" s="92">
        <v>8011583816</v>
      </c>
      <c r="K6" s="18" t="s">
        <v>374</v>
      </c>
      <c r="L6" s="18" t="s">
        <v>500</v>
      </c>
      <c r="M6" s="18">
        <v>9401261154</v>
      </c>
      <c r="N6" s="105" t="s">
        <v>501</v>
      </c>
      <c r="O6" s="74">
        <v>9957403021</v>
      </c>
      <c r="P6" s="75">
        <v>43710</v>
      </c>
      <c r="Q6" s="74" t="s">
        <v>563</v>
      </c>
      <c r="R6" s="18">
        <v>25</v>
      </c>
      <c r="S6" s="18" t="s">
        <v>185</v>
      </c>
      <c r="T6" s="18"/>
    </row>
    <row r="7" spans="1:20" ht="30.75">
      <c r="A7" s="4">
        <v>3</v>
      </c>
      <c r="B7" s="17" t="s">
        <v>62</v>
      </c>
      <c r="C7" s="89" t="s">
        <v>515</v>
      </c>
      <c r="D7" s="18" t="s">
        <v>23</v>
      </c>
      <c r="E7" s="90">
        <v>18240200101</v>
      </c>
      <c r="F7" s="18" t="s">
        <v>77</v>
      </c>
      <c r="G7" s="91">
        <v>16</v>
      </c>
      <c r="H7" s="91">
        <v>14</v>
      </c>
      <c r="I7" s="57">
        <f t="shared" si="0"/>
        <v>30</v>
      </c>
      <c r="J7" s="93">
        <v>8761827550</v>
      </c>
      <c r="K7" s="18" t="s">
        <v>550</v>
      </c>
      <c r="L7" s="18">
        <v>0</v>
      </c>
      <c r="M7" s="18">
        <v>0</v>
      </c>
      <c r="N7" s="105" t="s">
        <v>551</v>
      </c>
      <c r="O7" s="74">
        <v>9613830606</v>
      </c>
      <c r="P7" s="75">
        <v>43710</v>
      </c>
      <c r="Q7" s="74" t="s">
        <v>563</v>
      </c>
      <c r="R7" s="18">
        <v>10</v>
      </c>
      <c r="S7" s="18" t="s">
        <v>185</v>
      </c>
      <c r="T7" s="18"/>
    </row>
    <row r="8" spans="1:20">
      <c r="A8" s="4">
        <v>4</v>
      </c>
      <c r="B8" s="17" t="s">
        <v>62</v>
      </c>
      <c r="C8" s="89" t="s">
        <v>516</v>
      </c>
      <c r="D8" s="18" t="s">
        <v>23</v>
      </c>
      <c r="E8" s="90">
        <v>18240200102</v>
      </c>
      <c r="F8" s="18" t="s">
        <v>77</v>
      </c>
      <c r="G8" s="91">
        <v>34</v>
      </c>
      <c r="H8" s="91">
        <v>51</v>
      </c>
      <c r="I8" s="57">
        <f t="shared" si="0"/>
        <v>85</v>
      </c>
      <c r="J8" s="93">
        <v>9435915160</v>
      </c>
      <c r="K8" s="18" t="s">
        <v>550</v>
      </c>
      <c r="L8" s="18">
        <v>0</v>
      </c>
      <c r="M8" s="18">
        <v>0</v>
      </c>
      <c r="N8" s="105" t="s">
        <v>551</v>
      </c>
      <c r="O8" s="74">
        <v>9613830606</v>
      </c>
      <c r="P8" s="75">
        <v>43710</v>
      </c>
      <c r="Q8" s="74" t="s">
        <v>563</v>
      </c>
      <c r="R8" s="18">
        <v>10</v>
      </c>
      <c r="S8" s="18" t="s">
        <v>185</v>
      </c>
      <c r="T8" s="18"/>
    </row>
    <row r="9" spans="1:20" ht="30.75">
      <c r="A9" s="4">
        <v>5</v>
      </c>
      <c r="B9" s="17" t="s">
        <v>62</v>
      </c>
      <c r="C9" s="89" t="s">
        <v>517</v>
      </c>
      <c r="D9" s="18" t="s">
        <v>23</v>
      </c>
      <c r="E9" s="90">
        <v>18240200103</v>
      </c>
      <c r="F9" s="18" t="s">
        <v>77</v>
      </c>
      <c r="G9" s="91">
        <v>19</v>
      </c>
      <c r="H9" s="91">
        <v>17</v>
      </c>
      <c r="I9" s="57">
        <f t="shared" si="0"/>
        <v>36</v>
      </c>
      <c r="J9" s="93">
        <v>9577734915</v>
      </c>
      <c r="K9" s="18" t="s">
        <v>550</v>
      </c>
      <c r="L9" s="18">
        <v>0</v>
      </c>
      <c r="M9" s="18">
        <v>0</v>
      </c>
      <c r="N9" s="105" t="s">
        <v>551</v>
      </c>
      <c r="O9" s="74">
        <v>9613830606</v>
      </c>
      <c r="P9" s="75">
        <v>43711</v>
      </c>
      <c r="Q9" s="74" t="s">
        <v>564</v>
      </c>
      <c r="R9" s="18">
        <v>11</v>
      </c>
      <c r="S9" s="18" t="s">
        <v>185</v>
      </c>
      <c r="T9" s="18"/>
    </row>
    <row r="10" spans="1:20" ht="30.75">
      <c r="A10" s="4">
        <v>6</v>
      </c>
      <c r="B10" s="17" t="s">
        <v>62</v>
      </c>
      <c r="C10" s="89" t="s">
        <v>518</v>
      </c>
      <c r="D10" s="18" t="s">
        <v>23</v>
      </c>
      <c r="E10" s="90">
        <v>18240200104</v>
      </c>
      <c r="F10" s="18" t="s">
        <v>104</v>
      </c>
      <c r="G10" s="91">
        <v>0</v>
      </c>
      <c r="H10" s="91">
        <v>47</v>
      </c>
      <c r="I10" s="57">
        <f t="shared" si="0"/>
        <v>47</v>
      </c>
      <c r="J10" s="93">
        <v>9854717031</v>
      </c>
      <c r="K10" s="18" t="s">
        <v>550</v>
      </c>
      <c r="L10" s="18">
        <v>0</v>
      </c>
      <c r="M10" s="18">
        <v>0</v>
      </c>
      <c r="N10" s="105" t="s">
        <v>551</v>
      </c>
      <c r="O10" s="74">
        <v>9613830606</v>
      </c>
      <c r="P10" s="75">
        <v>43711</v>
      </c>
      <c r="Q10" s="74" t="s">
        <v>564</v>
      </c>
      <c r="R10" s="18">
        <v>12</v>
      </c>
      <c r="S10" s="18" t="s">
        <v>185</v>
      </c>
      <c r="T10" s="18"/>
    </row>
    <row r="11" spans="1:20" ht="30.75">
      <c r="A11" s="4">
        <v>7</v>
      </c>
      <c r="B11" s="17" t="s">
        <v>62</v>
      </c>
      <c r="C11" s="89" t="s">
        <v>519</v>
      </c>
      <c r="D11" s="18" t="s">
        <v>23</v>
      </c>
      <c r="E11" s="90">
        <v>18240200106</v>
      </c>
      <c r="F11" s="18" t="s">
        <v>77</v>
      </c>
      <c r="G11" s="91">
        <v>18</v>
      </c>
      <c r="H11" s="91">
        <v>22</v>
      </c>
      <c r="I11" s="57">
        <f t="shared" si="0"/>
        <v>40</v>
      </c>
      <c r="J11" s="93">
        <v>9577651657</v>
      </c>
      <c r="K11" s="18" t="s">
        <v>550</v>
      </c>
      <c r="L11" s="18">
        <v>0</v>
      </c>
      <c r="M11" s="18">
        <v>0</v>
      </c>
      <c r="N11" s="105" t="s">
        <v>551</v>
      </c>
      <c r="O11" s="74">
        <v>9613830606</v>
      </c>
      <c r="P11" s="75">
        <v>43711</v>
      </c>
      <c r="Q11" s="74" t="s">
        <v>564</v>
      </c>
      <c r="R11" s="18">
        <v>12</v>
      </c>
      <c r="S11" s="18" t="s">
        <v>185</v>
      </c>
      <c r="T11" s="18"/>
    </row>
    <row r="12" spans="1:20">
      <c r="A12" s="4">
        <v>8</v>
      </c>
      <c r="B12" s="17" t="s">
        <v>63</v>
      </c>
      <c r="C12" s="86" t="s">
        <v>397</v>
      </c>
      <c r="D12" s="18" t="s">
        <v>25</v>
      </c>
      <c r="E12" s="87">
        <v>14</v>
      </c>
      <c r="F12" s="18"/>
      <c r="G12" s="88">
        <v>25</v>
      </c>
      <c r="H12" s="88">
        <v>39</v>
      </c>
      <c r="I12" s="57">
        <f t="shared" si="0"/>
        <v>64</v>
      </c>
      <c r="J12" s="92">
        <v>8471961847</v>
      </c>
      <c r="K12" s="18" t="s">
        <v>353</v>
      </c>
      <c r="L12" s="74" t="s">
        <v>552</v>
      </c>
      <c r="M12" s="74">
        <v>9954842104</v>
      </c>
      <c r="N12" s="105" t="s">
        <v>553</v>
      </c>
      <c r="O12" s="74">
        <v>9707611005</v>
      </c>
      <c r="P12" s="75">
        <v>43711</v>
      </c>
      <c r="Q12" s="74" t="s">
        <v>564</v>
      </c>
      <c r="R12" s="18">
        <v>17</v>
      </c>
      <c r="S12" s="18" t="s">
        <v>185</v>
      </c>
      <c r="T12" s="18"/>
    </row>
    <row r="13" spans="1:20">
      <c r="A13" s="4">
        <v>9</v>
      </c>
      <c r="B13" s="17" t="s">
        <v>63</v>
      </c>
      <c r="C13" s="86" t="s">
        <v>398</v>
      </c>
      <c r="D13" s="18" t="s">
        <v>25</v>
      </c>
      <c r="E13" s="87">
        <v>13</v>
      </c>
      <c r="F13" s="18"/>
      <c r="G13" s="88">
        <v>44</v>
      </c>
      <c r="H13" s="88">
        <v>36</v>
      </c>
      <c r="I13" s="57">
        <f t="shared" si="0"/>
        <v>80</v>
      </c>
      <c r="J13" s="92">
        <v>7896339107</v>
      </c>
      <c r="K13" s="18" t="s">
        <v>353</v>
      </c>
      <c r="L13" s="74" t="s">
        <v>552</v>
      </c>
      <c r="M13" s="74">
        <v>9954842104</v>
      </c>
      <c r="N13" s="105" t="s">
        <v>553</v>
      </c>
      <c r="O13" s="74">
        <v>9707611005</v>
      </c>
      <c r="P13" s="75">
        <v>43711</v>
      </c>
      <c r="Q13" s="74" t="s">
        <v>564</v>
      </c>
      <c r="R13" s="18">
        <v>19</v>
      </c>
      <c r="S13" s="18" t="s">
        <v>185</v>
      </c>
      <c r="T13" s="18"/>
    </row>
    <row r="14" spans="1:20">
      <c r="A14" s="4">
        <v>10</v>
      </c>
      <c r="B14" s="17" t="s">
        <v>63</v>
      </c>
      <c r="C14" s="86" t="s">
        <v>490</v>
      </c>
      <c r="D14" s="18" t="s">
        <v>25</v>
      </c>
      <c r="E14" s="87">
        <v>31</v>
      </c>
      <c r="F14" s="18"/>
      <c r="G14" s="88">
        <v>23</v>
      </c>
      <c r="H14" s="88">
        <v>31</v>
      </c>
      <c r="I14" s="57">
        <f t="shared" si="0"/>
        <v>54</v>
      </c>
      <c r="J14" s="92">
        <v>7896418838</v>
      </c>
      <c r="K14" s="18" t="s">
        <v>490</v>
      </c>
      <c r="L14" s="74" t="s">
        <v>554</v>
      </c>
      <c r="M14" s="74">
        <v>9706827621</v>
      </c>
      <c r="N14" s="105" t="s">
        <v>555</v>
      </c>
      <c r="O14" s="74">
        <v>9957915978</v>
      </c>
      <c r="P14" s="75">
        <v>43712</v>
      </c>
      <c r="Q14" s="74" t="s">
        <v>565</v>
      </c>
      <c r="R14" s="18">
        <v>20</v>
      </c>
      <c r="S14" s="18" t="s">
        <v>185</v>
      </c>
      <c r="T14" s="18"/>
    </row>
    <row r="15" spans="1:20">
      <c r="A15" s="4">
        <v>11</v>
      </c>
      <c r="B15" s="17" t="s">
        <v>63</v>
      </c>
      <c r="C15" s="86" t="s">
        <v>491</v>
      </c>
      <c r="D15" s="18" t="s">
        <v>25</v>
      </c>
      <c r="E15" s="87">
        <v>127</v>
      </c>
      <c r="F15" s="18"/>
      <c r="G15" s="88">
        <v>30</v>
      </c>
      <c r="H15" s="88">
        <v>27</v>
      </c>
      <c r="I15" s="57">
        <f t="shared" si="0"/>
        <v>57</v>
      </c>
      <c r="J15" s="92">
        <v>7896381303</v>
      </c>
      <c r="K15" s="18" t="s">
        <v>490</v>
      </c>
      <c r="L15" s="74" t="s">
        <v>554</v>
      </c>
      <c r="M15" s="74">
        <v>9706827621</v>
      </c>
      <c r="N15" s="105" t="s">
        <v>555</v>
      </c>
      <c r="O15" s="74">
        <v>9957915978</v>
      </c>
      <c r="P15" s="75">
        <v>43712</v>
      </c>
      <c r="Q15" s="74" t="s">
        <v>565</v>
      </c>
      <c r="R15" s="18">
        <v>21</v>
      </c>
      <c r="S15" s="18" t="s">
        <v>185</v>
      </c>
      <c r="T15" s="18"/>
    </row>
    <row r="16" spans="1:20" ht="30.75">
      <c r="A16" s="4">
        <v>12</v>
      </c>
      <c r="B16" s="17" t="s">
        <v>62</v>
      </c>
      <c r="C16" s="89" t="s">
        <v>520</v>
      </c>
      <c r="D16" s="18" t="s">
        <v>23</v>
      </c>
      <c r="E16" s="90">
        <v>18240200202</v>
      </c>
      <c r="F16" s="18" t="s">
        <v>77</v>
      </c>
      <c r="G16" s="91">
        <v>18</v>
      </c>
      <c r="H16" s="91">
        <v>28</v>
      </c>
      <c r="I16" s="57">
        <f t="shared" si="0"/>
        <v>46</v>
      </c>
      <c r="J16" s="106">
        <v>9864486355</v>
      </c>
      <c r="K16" s="18" t="s">
        <v>497</v>
      </c>
      <c r="L16" s="18" t="s">
        <v>498</v>
      </c>
      <c r="M16" s="18">
        <v>9859046271</v>
      </c>
      <c r="N16" s="105" t="s">
        <v>499</v>
      </c>
      <c r="O16" s="74">
        <v>9435915145</v>
      </c>
      <c r="P16" s="75">
        <v>43712</v>
      </c>
      <c r="Q16" s="74" t="s">
        <v>565</v>
      </c>
      <c r="R16" s="18">
        <v>15</v>
      </c>
      <c r="S16" s="18" t="s">
        <v>185</v>
      </c>
      <c r="T16" s="18"/>
    </row>
    <row r="17" spans="1:20" ht="30.75">
      <c r="A17" s="4">
        <v>13</v>
      </c>
      <c r="B17" s="17" t="s">
        <v>62</v>
      </c>
      <c r="C17" s="89" t="s">
        <v>521</v>
      </c>
      <c r="D17" s="18" t="s">
        <v>23</v>
      </c>
      <c r="E17" s="90">
        <v>18240200204</v>
      </c>
      <c r="F17" s="18" t="s">
        <v>77</v>
      </c>
      <c r="G17" s="91">
        <v>18</v>
      </c>
      <c r="H17" s="91">
        <v>20</v>
      </c>
      <c r="I17" s="57">
        <f t="shared" si="0"/>
        <v>38</v>
      </c>
      <c r="J17" s="93">
        <v>9577687147</v>
      </c>
      <c r="K17" s="18" t="s">
        <v>497</v>
      </c>
      <c r="L17" s="18" t="s">
        <v>498</v>
      </c>
      <c r="M17" s="18">
        <v>9859046271</v>
      </c>
      <c r="N17" s="105" t="s">
        <v>499</v>
      </c>
      <c r="O17" s="74">
        <v>9435915145</v>
      </c>
      <c r="P17" s="75">
        <v>43712</v>
      </c>
      <c r="Q17" s="74" t="s">
        <v>565</v>
      </c>
      <c r="R17" s="18">
        <v>14</v>
      </c>
      <c r="S17" s="18" t="s">
        <v>185</v>
      </c>
      <c r="T17" s="18"/>
    </row>
    <row r="18" spans="1:20" ht="30.75">
      <c r="A18" s="4">
        <v>14</v>
      </c>
      <c r="B18" s="17" t="s">
        <v>62</v>
      </c>
      <c r="C18" s="89" t="s">
        <v>522</v>
      </c>
      <c r="D18" s="18" t="s">
        <v>23</v>
      </c>
      <c r="E18" s="90">
        <v>18240201101</v>
      </c>
      <c r="F18" s="18" t="s">
        <v>104</v>
      </c>
      <c r="G18" s="91">
        <v>72</v>
      </c>
      <c r="H18" s="91">
        <v>69</v>
      </c>
      <c r="I18" s="57">
        <f t="shared" si="0"/>
        <v>141</v>
      </c>
      <c r="J18" s="93">
        <v>9864634263</v>
      </c>
      <c r="K18" s="18" t="s">
        <v>497</v>
      </c>
      <c r="L18" s="18" t="s">
        <v>498</v>
      </c>
      <c r="M18" s="18">
        <v>9859046271</v>
      </c>
      <c r="N18" s="105" t="s">
        <v>499</v>
      </c>
      <c r="O18" s="74">
        <v>9435915145</v>
      </c>
      <c r="P18" s="75">
        <v>43713</v>
      </c>
      <c r="Q18" s="74" t="s">
        <v>566</v>
      </c>
      <c r="R18" s="18">
        <v>10</v>
      </c>
      <c r="S18" s="18" t="s">
        <v>185</v>
      </c>
      <c r="T18" s="18"/>
    </row>
    <row r="19" spans="1:20">
      <c r="A19" s="4">
        <v>15</v>
      </c>
      <c r="B19" s="17" t="s">
        <v>63</v>
      </c>
      <c r="C19" s="86" t="s">
        <v>370</v>
      </c>
      <c r="D19" s="18" t="s">
        <v>25</v>
      </c>
      <c r="E19" s="87">
        <v>7</v>
      </c>
      <c r="F19" s="18"/>
      <c r="G19" s="88">
        <v>26</v>
      </c>
      <c r="H19" s="88">
        <v>30</v>
      </c>
      <c r="I19" s="57">
        <f t="shared" si="0"/>
        <v>56</v>
      </c>
      <c r="J19" s="92">
        <v>8011337160</v>
      </c>
      <c r="K19" s="18" t="s">
        <v>168</v>
      </c>
      <c r="L19" s="74" t="s">
        <v>169</v>
      </c>
      <c r="M19" s="74">
        <v>9864958184</v>
      </c>
      <c r="N19" s="74" t="s">
        <v>170</v>
      </c>
      <c r="O19" s="74">
        <v>7896669002</v>
      </c>
      <c r="P19" s="75">
        <v>43713</v>
      </c>
      <c r="Q19" s="74" t="s">
        <v>566</v>
      </c>
      <c r="R19" s="18">
        <v>15</v>
      </c>
      <c r="S19" s="18" t="s">
        <v>185</v>
      </c>
      <c r="T19" s="18"/>
    </row>
    <row r="20" spans="1:20">
      <c r="A20" s="4">
        <v>16</v>
      </c>
      <c r="B20" s="17" t="s">
        <v>63</v>
      </c>
      <c r="C20" s="86" t="s">
        <v>371</v>
      </c>
      <c r="D20" s="18" t="s">
        <v>25</v>
      </c>
      <c r="E20" s="87">
        <v>4</v>
      </c>
      <c r="F20" s="18"/>
      <c r="G20" s="88">
        <v>38</v>
      </c>
      <c r="H20" s="88">
        <v>32</v>
      </c>
      <c r="I20" s="57">
        <f t="shared" si="0"/>
        <v>70</v>
      </c>
      <c r="J20" s="92">
        <v>9957438842</v>
      </c>
      <c r="K20" s="18" t="s">
        <v>168</v>
      </c>
      <c r="L20" s="74" t="s">
        <v>169</v>
      </c>
      <c r="M20" s="74">
        <v>9864958184</v>
      </c>
      <c r="N20" s="74" t="s">
        <v>170</v>
      </c>
      <c r="O20" s="74">
        <v>7896669002</v>
      </c>
      <c r="P20" s="75">
        <v>43713</v>
      </c>
      <c r="Q20" s="74" t="s">
        <v>566</v>
      </c>
      <c r="R20" s="18">
        <v>18</v>
      </c>
      <c r="S20" s="18" t="s">
        <v>185</v>
      </c>
      <c r="T20" s="18"/>
    </row>
    <row r="21" spans="1:20">
      <c r="A21" s="4">
        <v>17</v>
      </c>
      <c r="B21" s="17" t="s">
        <v>63</v>
      </c>
      <c r="C21" s="86" t="s">
        <v>395</v>
      </c>
      <c r="D21" s="18" t="s">
        <v>25</v>
      </c>
      <c r="E21" s="87">
        <v>15</v>
      </c>
      <c r="F21" s="18"/>
      <c r="G21" s="88">
        <v>39</v>
      </c>
      <c r="H21" s="88">
        <v>43</v>
      </c>
      <c r="I21" s="57">
        <f t="shared" si="0"/>
        <v>82</v>
      </c>
      <c r="J21" s="92">
        <v>9577950389</v>
      </c>
      <c r="K21" s="18" t="s">
        <v>378</v>
      </c>
      <c r="L21" s="18" t="s">
        <v>379</v>
      </c>
      <c r="M21" s="18">
        <v>9707371748</v>
      </c>
      <c r="N21" s="105" t="s">
        <v>380</v>
      </c>
      <c r="O21" s="74">
        <v>9508515468</v>
      </c>
      <c r="P21" s="75">
        <v>43714</v>
      </c>
      <c r="Q21" s="74" t="s">
        <v>567</v>
      </c>
      <c r="R21" s="18">
        <v>20</v>
      </c>
      <c r="S21" s="18" t="s">
        <v>185</v>
      </c>
      <c r="T21" s="18"/>
    </row>
    <row r="22" spans="1:20">
      <c r="A22" s="4">
        <v>18</v>
      </c>
      <c r="B22" s="17" t="s">
        <v>62</v>
      </c>
      <c r="C22" s="89" t="s">
        <v>523</v>
      </c>
      <c r="D22" s="18" t="s">
        <v>23</v>
      </c>
      <c r="E22" s="90">
        <v>18240201102</v>
      </c>
      <c r="F22" s="18" t="s">
        <v>77</v>
      </c>
      <c r="G22" s="91">
        <v>30</v>
      </c>
      <c r="H22" s="91">
        <v>23</v>
      </c>
      <c r="I22" s="57">
        <f t="shared" si="0"/>
        <v>53</v>
      </c>
      <c r="J22" s="93">
        <v>7896307182</v>
      </c>
      <c r="K22" s="18" t="s">
        <v>497</v>
      </c>
      <c r="L22" s="18" t="s">
        <v>498</v>
      </c>
      <c r="M22" s="18">
        <v>9859046271</v>
      </c>
      <c r="N22" s="105" t="s">
        <v>499</v>
      </c>
      <c r="O22" s="74">
        <v>9435915145</v>
      </c>
      <c r="P22" s="75">
        <v>43714</v>
      </c>
      <c r="Q22" s="74" t="s">
        <v>567</v>
      </c>
      <c r="R22" s="18">
        <v>7</v>
      </c>
      <c r="S22" s="18" t="s">
        <v>185</v>
      </c>
      <c r="T22" s="18"/>
    </row>
    <row r="23" spans="1:20">
      <c r="A23" s="4">
        <v>19</v>
      </c>
      <c r="B23" s="17" t="s">
        <v>62</v>
      </c>
      <c r="C23" s="89" t="s">
        <v>524</v>
      </c>
      <c r="D23" s="18" t="s">
        <v>23</v>
      </c>
      <c r="E23" s="90">
        <v>18240201103</v>
      </c>
      <c r="F23" s="18" t="s">
        <v>77</v>
      </c>
      <c r="G23" s="91">
        <v>40</v>
      </c>
      <c r="H23" s="91">
        <v>44</v>
      </c>
      <c r="I23" s="57">
        <f t="shared" si="0"/>
        <v>84</v>
      </c>
      <c r="J23" s="93">
        <v>9864676935</v>
      </c>
      <c r="K23" s="18" t="s">
        <v>497</v>
      </c>
      <c r="L23" s="18" t="s">
        <v>498</v>
      </c>
      <c r="M23" s="18">
        <v>9859046271</v>
      </c>
      <c r="N23" s="105" t="s">
        <v>499</v>
      </c>
      <c r="O23" s="74">
        <v>9435915145</v>
      </c>
      <c r="P23" s="75">
        <v>43714</v>
      </c>
      <c r="Q23" s="74" t="s">
        <v>567</v>
      </c>
      <c r="R23" s="18">
        <v>12</v>
      </c>
      <c r="S23" s="18" t="s">
        <v>185</v>
      </c>
      <c r="T23" s="18"/>
    </row>
    <row r="24" spans="1:20" ht="30.75">
      <c r="A24" s="4">
        <v>20</v>
      </c>
      <c r="B24" s="17" t="s">
        <v>62</v>
      </c>
      <c r="C24" s="89" t="s">
        <v>525</v>
      </c>
      <c r="D24" s="18" t="s">
        <v>23</v>
      </c>
      <c r="E24" s="90">
        <v>18240201104</v>
      </c>
      <c r="F24" s="18" t="s">
        <v>78</v>
      </c>
      <c r="G24" s="91">
        <v>84</v>
      </c>
      <c r="H24" s="91">
        <v>102</v>
      </c>
      <c r="I24" s="57">
        <f t="shared" si="0"/>
        <v>186</v>
      </c>
      <c r="J24" s="93">
        <v>9957397354</v>
      </c>
      <c r="K24" s="18" t="s">
        <v>497</v>
      </c>
      <c r="L24" s="18" t="s">
        <v>498</v>
      </c>
      <c r="M24" s="18">
        <v>9859046271</v>
      </c>
      <c r="N24" s="105" t="s">
        <v>499</v>
      </c>
      <c r="O24" s="74">
        <v>9435915145</v>
      </c>
      <c r="P24" s="75">
        <v>43715</v>
      </c>
      <c r="Q24" s="74" t="s">
        <v>568</v>
      </c>
      <c r="R24" s="18">
        <v>11</v>
      </c>
      <c r="S24" s="18" t="s">
        <v>185</v>
      </c>
      <c r="T24" s="18"/>
    </row>
    <row r="25" spans="1:20">
      <c r="A25" s="4">
        <v>21</v>
      </c>
      <c r="B25" s="17" t="s">
        <v>63</v>
      </c>
      <c r="C25" s="86" t="s">
        <v>399</v>
      </c>
      <c r="D25" s="18" t="s">
        <v>25</v>
      </c>
      <c r="E25" s="87">
        <v>16</v>
      </c>
      <c r="F25" s="18"/>
      <c r="G25" s="88">
        <v>28</v>
      </c>
      <c r="H25" s="88">
        <v>29</v>
      </c>
      <c r="I25" s="57">
        <f t="shared" si="0"/>
        <v>57</v>
      </c>
      <c r="J25" s="92">
        <v>9707263092</v>
      </c>
      <c r="K25" s="18" t="s">
        <v>497</v>
      </c>
      <c r="L25" s="18" t="s">
        <v>498</v>
      </c>
      <c r="M25" s="18">
        <v>9859046271</v>
      </c>
      <c r="N25" s="105" t="s">
        <v>499</v>
      </c>
      <c r="O25" s="74">
        <v>9435915145</v>
      </c>
      <c r="P25" s="75">
        <v>43715</v>
      </c>
      <c r="Q25" s="74" t="s">
        <v>568</v>
      </c>
      <c r="R25" s="18">
        <v>18</v>
      </c>
      <c r="S25" s="18" t="s">
        <v>185</v>
      </c>
      <c r="T25" s="18"/>
    </row>
    <row r="26" spans="1:20">
      <c r="A26" s="4">
        <v>22</v>
      </c>
      <c r="B26" s="17" t="s">
        <v>63</v>
      </c>
      <c r="C26" s="86" t="s">
        <v>396</v>
      </c>
      <c r="D26" s="18" t="s">
        <v>25</v>
      </c>
      <c r="E26" s="87">
        <v>1</v>
      </c>
      <c r="F26" s="18"/>
      <c r="G26" s="88">
        <v>37</v>
      </c>
      <c r="H26" s="88">
        <v>29</v>
      </c>
      <c r="I26" s="57">
        <f t="shared" si="0"/>
        <v>66</v>
      </c>
      <c r="J26" s="92">
        <v>8011838514</v>
      </c>
      <c r="K26" s="18" t="s">
        <v>556</v>
      </c>
      <c r="L26" s="74" t="s">
        <v>557</v>
      </c>
      <c r="M26" s="74">
        <v>8254014122</v>
      </c>
      <c r="N26" s="105" t="s">
        <v>558</v>
      </c>
      <c r="O26" s="74">
        <v>9707317513</v>
      </c>
      <c r="P26" s="75">
        <v>43715</v>
      </c>
      <c r="Q26" s="74" t="s">
        <v>568</v>
      </c>
      <c r="R26" s="18">
        <v>17</v>
      </c>
      <c r="S26" s="18" t="s">
        <v>185</v>
      </c>
      <c r="T26" s="18"/>
    </row>
    <row r="27" spans="1:20">
      <c r="A27" s="4">
        <v>23</v>
      </c>
      <c r="B27" s="17" t="s">
        <v>63</v>
      </c>
      <c r="C27" s="86" t="s">
        <v>175</v>
      </c>
      <c r="D27" s="18" t="s">
        <v>25</v>
      </c>
      <c r="E27" s="87">
        <v>23</v>
      </c>
      <c r="F27" s="18"/>
      <c r="G27" s="88">
        <v>23</v>
      </c>
      <c r="H27" s="88">
        <v>30</v>
      </c>
      <c r="I27" s="57">
        <f t="shared" si="0"/>
        <v>53</v>
      </c>
      <c r="J27" s="92">
        <v>9954287852</v>
      </c>
      <c r="K27" s="18" t="s">
        <v>556</v>
      </c>
      <c r="L27" s="74" t="s">
        <v>557</v>
      </c>
      <c r="M27" s="74">
        <v>8254014122</v>
      </c>
      <c r="N27" s="105" t="s">
        <v>558</v>
      </c>
      <c r="O27" s="74">
        <v>9707317513</v>
      </c>
      <c r="P27" s="108">
        <v>43717</v>
      </c>
      <c r="Q27" s="73" t="s">
        <v>563</v>
      </c>
      <c r="R27" s="18">
        <v>25</v>
      </c>
      <c r="S27" s="18" t="s">
        <v>185</v>
      </c>
      <c r="T27" s="18"/>
    </row>
    <row r="28" spans="1:20">
      <c r="A28" s="4">
        <v>24</v>
      </c>
      <c r="B28" s="17" t="s">
        <v>63</v>
      </c>
      <c r="C28" s="86" t="s">
        <v>179</v>
      </c>
      <c r="D28" s="18" t="s">
        <v>25</v>
      </c>
      <c r="E28" s="87">
        <v>22</v>
      </c>
      <c r="F28" s="18"/>
      <c r="G28" s="88">
        <v>31</v>
      </c>
      <c r="H28" s="88">
        <v>32</v>
      </c>
      <c r="I28" s="57">
        <f t="shared" si="0"/>
        <v>63</v>
      </c>
      <c r="J28" s="92">
        <v>9957693039</v>
      </c>
      <c r="K28" s="18" t="s">
        <v>556</v>
      </c>
      <c r="L28" s="74" t="s">
        <v>557</v>
      </c>
      <c r="M28" s="74">
        <v>8254014122</v>
      </c>
      <c r="N28" s="105" t="s">
        <v>558</v>
      </c>
      <c r="O28" s="74">
        <v>9707317513</v>
      </c>
      <c r="P28" s="108">
        <v>43717</v>
      </c>
      <c r="Q28" s="73" t="s">
        <v>563</v>
      </c>
      <c r="R28" s="18">
        <v>22</v>
      </c>
      <c r="S28" s="18" t="s">
        <v>185</v>
      </c>
      <c r="T28" s="18"/>
    </row>
    <row r="29" spans="1:20">
      <c r="A29" s="4">
        <v>25</v>
      </c>
      <c r="B29" s="17" t="s">
        <v>62</v>
      </c>
      <c r="C29" s="89" t="s">
        <v>526</v>
      </c>
      <c r="D29" s="18" t="s">
        <v>23</v>
      </c>
      <c r="E29" s="90">
        <v>18240201304</v>
      </c>
      <c r="F29" s="18" t="s">
        <v>104</v>
      </c>
      <c r="G29" s="91">
        <v>12</v>
      </c>
      <c r="H29" s="91">
        <v>20</v>
      </c>
      <c r="I29" s="57">
        <f t="shared" si="0"/>
        <v>32</v>
      </c>
      <c r="J29" s="106">
        <v>9613304173</v>
      </c>
      <c r="K29" s="18" t="s">
        <v>88</v>
      </c>
      <c r="L29" s="18" t="s">
        <v>150</v>
      </c>
      <c r="M29" s="18">
        <v>8876750667</v>
      </c>
      <c r="N29" s="74" t="s">
        <v>151</v>
      </c>
      <c r="O29" s="74">
        <v>7896045297</v>
      </c>
      <c r="P29" s="108">
        <v>43717</v>
      </c>
      <c r="Q29" s="73" t="s">
        <v>563</v>
      </c>
      <c r="R29" s="18">
        <v>7</v>
      </c>
      <c r="S29" s="18" t="s">
        <v>185</v>
      </c>
      <c r="T29" s="18"/>
    </row>
    <row r="30" spans="1:20" ht="30.75">
      <c r="A30" s="4">
        <v>26</v>
      </c>
      <c r="B30" s="17" t="s">
        <v>62</v>
      </c>
      <c r="C30" s="89" t="s">
        <v>527</v>
      </c>
      <c r="D30" s="18" t="s">
        <v>23</v>
      </c>
      <c r="E30" s="90">
        <v>18240201305</v>
      </c>
      <c r="F30" s="18" t="s">
        <v>104</v>
      </c>
      <c r="G30" s="91">
        <v>19</v>
      </c>
      <c r="H30" s="91">
        <v>21</v>
      </c>
      <c r="I30" s="57">
        <f t="shared" si="0"/>
        <v>40</v>
      </c>
      <c r="J30" s="106">
        <v>9577262971</v>
      </c>
      <c r="K30" s="18" t="s">
        <v>88</v>
      </c>
      <c r="L30" s="18" t="s">
        <v>150</v>
      </c>
      <c r="M30" s="18">
        <v>8876750667</v>
      </c>
      <c r="N30" s="74" t="s">
        <v>151</v>
      </c>
      <c r="O30" s="74">
        <v>7896045297</v>
      </c>
      <c r="P30" s="108">
        <v>43717</v>
      </c>
      <c r="Q30" s="73" t="s">
        <v>563</v>
      </c>
      <c r="R30" s="18">
        <v>7</v>
      </c>
      <c r="S30" s="18" t="s">
        <v>185</v>
      </c>
      <c r="T30" s="18"/>
    </row>
    <row r="31" spans="1:20" ht="30.75">
      <c r="A31" s="4">
        <v>27</v>
      </c>
      <c r="B31" s="17" t="s">
        <v>62</v>
      </c>
      <c r="C31" s="89" t="s">
        <v>528</v>
      </c>
      <c r="D31" s="18" t="s">
        <v>23</v>
      </c>
      <c r="E31" s="90">
        <v>18240201306</v>
      </c>
      <c r="F31" s="18" t="s">
        <v>77</v>
      </c>
      <c r="G31" s="91">
        <v>13</v>
      </c>
      <c r="H31" s="91">
        <v>29</v>
      </c>
      <c r="I31" s="57">
        <f t="shared" si="0"/>
        <v>42</v>
      </c>
      <c r="J31" s="106">
        <v>9954232402</v>
      </c>
      <c r="K31" s="18" t="s">
        <v>88</v>
      </c>
      <c r="L31" s="18" t="s">
        <v>150</v>
      </c>
      <c r="M31" s="18">
        <v>8876750667</v>
      </c>
      <c r="N31" s="74" t="s">
        <v>151</v>
      </c>
      <c r="O31" s="74">
        <v>7896045297</v>
      </c>
      <c r="P31" s="108">
        <v>43717</v>
      </c>
      <c r="Q31" s="73" t="s">
        <v>563</v>
      </c>
      <c r="R31" s="18">
        <v>7</v>
      </c>
      <c r="S31" s="18" t="s">
        <v>185</v>
      </c>
      <c r="T31" s="18"/>
    </row>
    <row r="32" spans="1:20" ht="30.75">
      <c r="A32" s="4">
        <v>28</v>
      </c>
      <c r="B32" s="17" t="s">
        <v>62</v>
      </c>
      <c r="C32" s="89" t="s">
        <v>529</v>
      </c>
      <c r="D32" s="18" t="s">
        <v>23</v>
      </c>
      <c r="E32" s="90">
        <v>18240200901</v>
      </c>
      <c r="F32" s="18" t="s">
        <v>104</v>
      </c>
      <c r="G32" s="91">
        <v>34</v>
      </c>
      <c r="H32" s="91">
        <v>36</v>
      </c>
      <c r="I32" s="57">
        <f t="shared" si="0"/>
        <v>70</v>
      </c>
      <c r="J32" s="93">
        <v>7896371870</v>
      </c>
      <c r="K32" s="18" t="s">
        <v>88</v>
      </c>
      <c r="L32" s="18" t="s">
        <v>150</v>
      </c>
      <c r="M32" s="18">
        <v>8876750667</v>
      </c>
      <c r="N32" s="74" t="s">
        <v>151</v>
      </c>
      <c r="O32" s="74">
        <v>7896045297</v>
      </c>
      <c r="P32" s="108">
        <v>43718</v>
      </c>
      <c r="Q32" s="73" t="s">
        <v>564</v>
      </c>
      <c r="R32" s="18">
        <v>10</v>
      </c>
      <c r="S32" s="18" t="s">
        <v>185</v>
      </c>
      <c r="T32" s="18"/>
    </row>
    <row r="33" spans="1:20">
      <c r="A33" s="4">
        <v>29</v>
      </c>
      <c r="B33" s="17" t="s">
        <v>62</v>
      </c>
      <c r="C33" s="89" t="s">
        <v>530</v>
      </c>
      <c r="D33" s="18" t="s">
        <v>23</v>
      </c>
      <c r="E33" s="90">
        <v>18240200902</v>
      </c>
      <c r="F33" s="18"/>
      <c r="G33" s="91">
        <v>11</v>
      </c>
      <c r="H33" s="91">
        <v>29</v>
      </c>
      <c r="I33" s="57">
        <f t="shared" si="0"/>
        <v>40</v>
      </c>
      <c r="J33" s="93">
        <v>9859511639</v>
      </c>
      <c r="K33" s="18" t="s">
        <v>88</v>
      </c>
      <c r="L33" s="18" t="s">
        <v>150</v>
      </c>
      <c r="M33" s="18">
        <v>8876750667</v>
      </c>
      <c r="N33" s="74" t="s">
        <v>151</v>
      </c>
      <c r="O33" s="74">
        <v>7896045297</v>
      </c>
      <c r="P33" s="108">
        <v>43718</v>
      </c>
      <c r="Q33" s="73" t="s">
        <v>564</v>
      </c>
      <c r="R33" s="18">
        <v>18</v>
      </c>
      <c r="S33" s="18" t="s">
        <v>185</v>
      </c>
      <c r="T33" s="18"/>
    </row>
    <row r="34" spans="1:20">
      <c r="A34" s="4">
        <v>30</v>
      </c>
      <c r="B34" s="17" t="s">
        <v>63</v>
      </c>
      <c r="C34" s="86" t="s">
        <v>368</v>
      </c>
      <c r="D34" s="18" t="s">
        <v>25</v>
      </c>
      <c r="E34" s="87">
        <v>32</v>
      </c>
      <c r="F34" s="18"/>
      <c r="G34" s="88">
        <v>28</v>
      </c>
      <c r="H34" s="88">
        <v>25</v>
      </c>
      <c r="I34" s="57">
        <f t="shared" si="0"/>
        <v>53</v>
      </c>
      <c r="J34" s="107">
        <v>7896653731</v>
      </c>
      <c r="K34" s="18" t="s">
        <v>176</v>
      </c>
      <c r="L34" s="18" t="s">
        <v>177</v>
      </c>
      <c r="M34" s="18">
        <v>9435763877</v>
      </c>
      <c r="N34" s="74" t="s">
        <v>178</v>
      </c>
      <c r="O34" s="74">
        <v>9864938100</v>
      </c>
      <c r="P34" s="108">
        <v>43718</v>
      </c>
      <c r="Q34" s="73" t="s">
        <v>564</v>
      </c>
      <c r="R34" s="18">
        <v>25</v>
      </c>
      <c r="S34" s="18" t="s">
        <v>185</v>
      </c>
      <c r="T34" s="18"/>
    </row>
    <row r="35" spans="1:20">
      <c r="A35" s="4">
        <v>31</v>
      </c>
      <c r="B35" s="17" t="s">
        <v>63</v>
      </c>
      <c r="C35" s="86" t="s">
        <v>369</v>
      </c>
      <c r="D35" s="18" t="s">
        <v>25</v>
      </c>
      <c r="E35" s="87">
        <v>33</v>
      </c>
      <c r="F35" s="18"/>
      <c r="G35" s="88">
        <v>35</v>
      </c>
      <c r="H35" s="88">
        <v>18</v>
      </c>
      <c r="I35" s="57">
        <f t="shared" si="0"/>
        <v>53</v>
      </c>
      <c r="J35" s="107">
        <v>9707244638</v>
      </c>
      <c r="K35" s="18" t="s">
        <v>176</v>
      </c>
      <c r="L35" s="18" t="s">
        <v>177</v>
      </c>
      <c r="M35" s="18">
        <v>9435763877</v>
      </c>
      <c r="N35" s="74" t="s">
        <v>178</v>
      </c>
      <c r="O35" s="74">
        <v>9864938100</v>
      </c>
      <c r="P35" s="108">
        <v>43718</v>
      </c>
      <c r="Q35" s="73" t="s">
        <v>564</v>
      </c>
      <c r="R35" s="18">
        <v>25</v>
      </c>
      <c r="S35" s="18" t="s">
        <v>185</v>
      </c>
      <c r="T35" s="18"/>
    </row>
    <row r="36" spans="1:20">
      <c r="A36" s="4">
        <v>32</v>
      </c>
      <c r="B36" s="17" t="s">
        <v>62</v>
      </c>
      <c r="C36" s="89" t="s">
        <v>531</v>
      </c>
      <c r="D36" s="18" t="s">
        <v>23</v>
      </c>
      <c r="E36" s="90">
        <v>18240200903</v>
      </c>
      <c r="F36" s="18" t="s">
        <v>77</v>
      </c>
      <c r="G36" s="91">
        <v>26</v>
      </c>
      <c r="H36" s="91">
        <v>31</v>
      </c>
      <c r="I36" s="57">
        <f t="shared" si="0"/>
        <v>57</v>
      </c>
      <c r="J36" s="93">
        <v>9859511639</v>
      </c>
      <c r="K36" s="18" t="s">
        <v>431</v>
      </c>
      <c r="L36" s="74" t="s">
        <v>432</v>
      </c>
      <c r="M36" s="74">
        <v>9401726163</v>
      </c>
      <c r="N36" s="105" t="s">
        <v>123</v>
      </c>
      <c r="O36" s="74">
        <v>9954516747</v>
      </c>
      <c r="P36" s="108">
        <v>43719</v>
      </c>
      <c r="Q36" s="73" t="s">
        <v>565</v>
      </c>
      <c r="R36" s="18">
        <v>23</v>
      </c>
      <c r="S36" s="18" t="s">
        <v>185</v>
      </c>
      <c r="T36" s="18"/>
    </row>
    <row r="37" spans="1:20" ht="30.75">
      <c r="A37" s="4">
        <v>33</v>
      </c>
      <c r="B37" s="17" t="s">
        <v>62</v>
      </c>
      <c r="C37" s="89" t="s">
        <v>532</v>
      </c>
      <c r="D37" s="18" t="s">
        <v>23</v>
      </c>
      <c r="E37" s="90">
        <v>18240200904</v>
      </c>
      <c r="F37" s="18" t="s">
        <v>77</v>
      </c>
      <c r="G37" s="91">
        <v>19</v>
      </c>
      <c r="H37" s="91">
        <v>13</v>
      </c>
      <c r="I37" s="57">
        <f t="shared" si="0"/>
        <v>32</v>
      </c>
      <c r="J37" s="93">
        <v>9678701800</v>
      </c>
      <c r="K37" s="18" t="s">
        <v>431</v>
      </c>
      <c r="L37" s="74" t="s">
        <v>432</v>
      </c>
      <c r="M37" s="74">
        <v>9401726163</v>
      </c>
      <c r="N37" s="105" t="s">
        <v>123</v>
      </c>
      <c r="O37" s="74">
        <v>9954516747</v>
      </c>
      <c r="P37" s="108">
        <v>43719</v>
      </c>
      <c r="Q37" s="73" t="s">
        <v>565</v>
      </c>
      <c r="R37" s="18">
        <v>24</v>
      </c>
      <c r="S37" s="18" t="s">
        <v>185</v>
      </c>
      <c r="T37" s="18"/>
    </row>
    <row r="38" spans="1:20">
      <c r="A38" s="4">
        <v>34</v>
      </c>
      <c r="B38" s="17" t="s">
        <v>63</v>
      </c>
      <c r="C38" s="86" t="s">
        <v>385</v>
      </c>
      <c r="D38" s="18" t="s">
        <v>25</v>
      </c>
      <c r="E38" s="87">
        <v>28</v>
      </c>
      <c r="F38" s="18"/>
      <c r="G38" s="88">
        <v>14</v>
      </c>
      <c r="H38" s="88">
        <v>17</v>
      </c>
      <c r="I38" s="57">
        <f t="shared" si="0"/>
        <v>31</v>
      </c>
      <c r="J38" s="92">
        <v>8011363568</v>
      </c>
      <c r="K38" s="18" t="s">
        <v>270</v>
      </c>
      <c r="L38" s="18" t="s">
        <v>559</v>
      </c>
      <c r="M38" s="18">
        <v>9859428150</v>
      </c>
      <c r="N38" s="105" t="s">
        <v>560</v>
      </c>
      <c r="O38" s="74">
        <v>9957430980</v>
      </c>
      <c r="P38" s="108">
        <v>43719</v>
      </c>
      <c r="Q38" s="73" t="s">
        <v>565</v>
      </c>
      <c r="R38" s="18">
        <v>19</v>
      </c>
      <c r="S38" s="18" t="s">
        <v>185</v>
      </c>
      <c r="T38" s="18"/>
    </row>
    <row r="39" spans="1:20">
      <c r="A39" s="4">
        <v>35</v>
      </c>
      <c r="B39" s="17" t="s">
        <v>63</v>
      </c>
      <c r="C39" s="86" t="s">
        <v>270</v>
      </c>
      <c r="D39" s="18" t="s">
        <v>25</v>
      </c>
      <c r="E39" s="87">
        <v>26</v>
      </c>
      <c r="F39" s="18"/>
      <c r="G39" s="88">
        <v>25</v>
      </c>
      <c r="H39" s="88">
        <v>26</v>
      </c>
      <c r="I39" s="57">
        <f t="shared" si="0"/>
        <v>51</v>
      </c>
      <c r="J39" s="92">
        <v>8876025001</v>
      </c>
      <c r="K39" s="18" t="s">
        <v>270</v>
      </c>
      <c r="L39" s="18" t="s">
        <v>559</v>
      </c>
      <c r="M39" s="18">
        <v>9859428150</v>
      </c>
      <c r="N39" s="105" t="s">
        <v>560</v>
      </c>
      <c r="O39" s="74">
        <v>9957430980</v>
      </c>
      <c r="P39" s="108">
        <v>43719</v>
      </c>
      <c r="Q39" s="73" t="s">
        <v>565</v>
      </c>
      <c r="R39" s="18">
        <v>22</v>
      </c>
      <c r="S39" s="18" t="s">
        <v>185</v>
      </c>
      <c r="T39" s="18"/>
    </row>
    <row r="40" spans="1:20">
      <c r="A40" s="4">
        <v>36</v>
      </c>
      <c r="B40" s="17" t="s">
        <v>63</v>
      </c>
      <c r="C40" s="86" t="s">
        <v>386</v>
      </c>
      <c r="D40" s="18" t="s">
        <v>25</v>
      </c>
      <c r="E40" s="87">
        <v>27</v>
      </c>
      <c r="F40" s="18"/>
      <c r="G40" s="88">
        <v>22</v>
      </c>
      <c r="H40" s="88">
        <v>13</v>
      </c>
      <c r="I40" s="57">
        <f t="shared" si="0"/>
        <v>35</v>
      </c>
      <c r="J40" s="92">
        <v>8011612508</v>
      </c>
      <c r="K40" s="18" t="s">
        <v>270</v>
      </c>
      <c r="L40" s="18" t="s">
        <v>559</v>
      </c>
      <c r="M40" s="18">
        <v>9859428150</v>
      </c>
      <c r="N40" s="105" t="s">
        <v>560</v>
      </c>
      <c r="O40" s="74">
        <v>9957430980</v>
      </c>
      <c r="P40" s="108">
        <v>43719</v>
      </c>
      <c r="Q40" s="73" t="s">
        <v>565</v>
      </c>
      <c r="R40" s="18">
        <v>23</v>
      </c>
      <c r="S40" s="18" t="s">
        <v>185</v>
      </c>
      <c r="T40" s="18"/>
    </row>
    <row r="41" spans="1:20">
      <c r="A41" s="4">
        <v>37</v>
      </c>
      <c r="B41" s="17" t="s">
        <v>63</v>
      </c>
      <c r="C41" s="86" t="s">
        <v>341</v>
      </c>
      <c r="D41" s="18" t="s">
        <v>25</v>
      </c>
      <c r="E41" s="87">
        <v>232</v>
      </c>
      <c r="F41" s="18"/>
      <c r="G41" s="88">
        <v>15</v>
      </c>
      <c r="H41" s="88">
        <v>32</v>
      </c>
      <c r="I41" s="57">
        <f t="shared" si="0"/>
        <v>47</v>
      </c>
      <c r="J41" s="92">
        <v>9401185966</v>
      </c>
      <c r="K41" s="18" t="s">
        <v>381</v>
      </c>
      <c r="L41" s="18">
        <v>0</v>
      </c>
      <c r="M41" s="18">
        <v>0</v>
      </c>
      <c r="N41" s="105" t="s">
        <v>383</v>
      </c>
      <c r="O41" s="74">
        <v>9954752741</v>
      </c>
      <c r="P41" s="108">
        <v>43720</v>
      </c>
      <c r="Q41" s="73" t="s">
        <v>566</v>
      </c>
      <c r="R41" s="18">
        <v>21</v>
      </c>
      <c r="S41" s="18" t="s">
        <v>185</v>
      </c>
      <c r="T41" s="18"/>
    </row>
    <row r="42" spans="1:20">
      <c r="A42" s="4">
        <v>38</v>
      </c>
      <c r="B42" s="17" t="s">
        <v>63</v>
      </c>
      <c r="C42" s="86" t="s">
        <v>342</v>
      </c>
      <c r="D42" s="18" t="s">
        <v>25</v>
      </c>
      <c r="E42" s="87">
        <v>209</v>
      </c>
      <c r="F42" s="18"/>
      <c r="G42" s="88">
        <v>41</v>
      </c>
      <c r="H42" s="88">
        <v>44</v>
      </c>
      <c r="I42" s="57">
        <f t="shared" si="0"/>
        <v>85</v>
      </c>
      <c r="J42" s="92">
        <v>9678730422</v>
      </c>
      <c r="K42" s="18" t="s">
        <v>381</v>
      </c>
      <c r="L42" s="18">
        <v>0</v>
      </c>
      <c r="M42" s="18">
        <v>0</v>
      </c>
      <c r="N42" s="105" t="s">
        <v>383</v>
      </c>
      <c r="O42" s="74">
        <v>9954752741</v>
      </c>
      <c r="P42" s="108">
        <v>43720</v>
      </c>
      <c r="Q42" s="73" t="s">
        <v>566</v>
      </c>
      <c r="R42" s="18">
        <v>21</v>
      </c>
      <c r="S42" s="18" t="s">
        <v>185</v>
      </c>
      <c r="T42" s="18"/>
    </row>
    <row r="43" spans="1:20">
      <c r="A43" s="4">
        <v>39</v>
      </c>
      <c r="B43" s="17" t="s">
        <v>62</v>
      </c>
      <c r="C43" s="89" t="s">
        <v>533</v>
      </c>
      <c r="D43" s="18" t="s">
        <v>23</v>
      </c>
      <c r="E43" s="90">
        <v>18240201003</v>
      </c>
      <c r="F43" s="18" t="s">
        <v>104</v>
      </c>
      <c r="G43" s="91">
        <v>58</v>
      </c>
      <c r="H43" s="91">
        <v>34</v>
      </c>
      <c r="I43" s="57">
        <f t="shared" si="0"/>
        <v>92</v>
      </c>
      <c r="J43" s="93">
        <v>9957632642</v>
      </c>
      <c r="K43" s="18" t="s">
        <v>561</v>
      </c>
      <c r="L43" s="18">
        <v>0</v>
      </c>
      <c r="M43" s="18">
        <v>0</v>
      </c>
      <c r="N43" s="105" t="s">
        <v>117</v>
      </c>
      <c r="O43" s="74">
        <v>9508564373</v>
      </c>
      <c r="P43" s="108">
        <v>43720</v>
      </c>
      <c r="Q43" s="73" t="s">
        <v>566</v>
      </c>
      <c r="R43" s="18">
        <v>17</v>
      </c>
      <c r="S43" s="18" t="s">
        <v>185</v>
      </c>
      <c r="T43" s="18"/>
    </row>
    <row r="44" spans="1:20" ht="30.75">
      <c r="A44" s="4">
        <v>40</v>
      </c>
      <c r="B44" s="17" t="s">
        <v>62</v>
      </c>
      <c r="C44" s="89" t="s">
        <v>534</v>
      </c>
      <c r="D44" s="18" t="s">
        <v>23</v>
      </c>
      <c r="E44" s="90">
        <v>18240201005</v>
      </c>
      <c r="F44" s="18" t="s">
        <v>77</v>
      </c>
      <c r="G44" s="91">
        <v>15</v>
      </c>
      <c r="H44" s="91">
        <v>19</v>
      </c>
      <c r="I44" s="57">
        <f t="shared" si="0"/>
        <v>34</v>
      </c>
      <c r="J44" s="93">
        <v>7399862940</v>
      </c>
      <c r="K44" s="18" t="s">
        <v>561</v>
      </c>
      <c r="L44" s="18">
        <v>0</v>
      </c>
      <c r="M44" s="18">
        <v>0</v>
      </c>
      <c r="N44" s="105" t="s">
        <v>117</v>
      </c>
      <c r="O44" s="74">
        <v>9508564373</v>
      </c>
      <c r="P44" s="108">
        <v>43720</v>
      </c>
      <c r="Q44" s="73" t="s">
        <v>566</v>
      </c>
      <c r="R44" s="18">
        <v>15</v>
      </c>
      <c r="S44" s="18" t="s">
        <v>185</v>
      </c>
      <c r="T44" s="18"/>
    </row>
    <row r="45" spans="1:20">
      <c r="A45" s="4">
        <v>41</v>
      </c>
      <c r="B45" s="17" t="s">
        <v>63</v>
      </c>
      <c r="C45" s="86" t="s">
        <v>354</v>
      </c>
      <c r="D45" s="18" t="s">
        <v>25</v>
      </c>
      <c r="E45" s="87">
        <v>132</v>
      </c>
      <c r="F45" s="18"/>
      <c r="G45" s="88">
        <v>20</v>
      </c>
      <c r="H45" s="88">
        <v>25</v>
      </c>
      <c r="I45" s="57">
        <f t="shared" si="0"/>
        <v>45</v>
      </c>
      <c r="J45" s="92">
        <v>8473931438</v>
      </c>
      <c r="K45" s="18" t="s">
        <v>378</v>
      </c>
      <c r="L45" s="18" t="s">
        <v>379</v>
      </c>
      <c r="M45" s="18">
        <v>9707371748</v>
      </c>
      <c r="N45" s="105" t="s">
        <v>562</v>
      </c>
      <c r="O45" s="74">
        <v>9707433735</v>
      </c>
      <c r="P45" s="108">
        <v>43721</v>
      </c>
      <c r="Q45" s="73" t="s">
        <v>567</v>
      </c>
      <c r="R45" s="18">
        <v>16</v>
      </c>
      <c r="S45" s="18" t="s">
        <v>185</v>
      </c>
      <c r="T45" s="18"/>
    </row>
    <row r="46" spans="1:20">
      <c r="A46" s="4">
        <v>42</v>
      </c>
      <c r="B46" s="17" t="s">
        <v>63</v>
      </c>
      <c r="C46" s="86" t="s">
        <v>333</v>
      </c>
      <c r="D46" s="18" t="s">
        <v>25</v>
      </c>
      <c r="E46" s="87">
        <v>212</v>
      </c>
      <c r="F46" s="18"/>
      <c r="G46" s="88">
        <v>24</v>
      </c>
      <c r="H46" s="88">
        <v>29</v>
      </c>
      <c r="I46" s="57">
        <f t="shared" si="0"/>
        <v>53</v>
      </c>
      <c r="J46" s="92">
        <v>9401402191</v>
      </c>
      <c r="K46" s="18" t="s">
        <v>378</v>
      </c>
      <c r="L46" s="18" t="s">
        <v>379</v>
      </c>
      <c r="M46" s="18">
        <v>9707371748</v>
      </c>
      <c r="N46" s="105" t="s">
        <v>562</v>
      </c>
      <c r="O46" s="74">
        <v>9707433735</v>
      </c>
      <c r="P46" s="108">
        <v>43721</v>
      </c>
      <c r="Q46" s="73" t="s">
        <v>567</v>
      </c>
      <c r="R46" s="18">
        <v>19</v>
      </c>
      <c r="S46" s="18" t="s">
        <v>185</v>
      </c>
      <c r="T46" s="18"/>
    </row>
    <row r="47" spans="1:20">
      <c r="A47" s="4">
        <v>43</v>
      </c>
      <c r="B47" s="17" t="s">
        <v>62</v>
      </c>
      <c r="C47" s="89" t="s">
        <v>535</v>
      </c>
      <c r="D47" s="18" t="s">
        <v>23</v>
      </c>
      <c r="E47" s="90">
        <v>18240200804</v>
      </c>
      <c r="F47" s="18" t="s">
        <v>104</v>
      </c>
      <c r="G47" s="19">
        <v>50</v>
      </c>
      <c r="H47" s="19">
        <v>66</v>
      </c>
      <c r="I47" s="57">
        <f t="shared" si="0"/>
        <v>116</v>
      </c>
      <c r="J47" s="93">
        <v>9954944532</v>
      </c>
      <c r="K47" s="18" t="s">
        <v>88</v>
      </c>
      <c r="L47" s="18" t="s">
        <v>150</v>
      </c>
      <c r="M47" s="18">
        <v>8876750667</v>
      </c>
      <c r="N47" s="74" t="s">
        <v>151</v>
      </c>
      <c r="O47" s="74">
        <v>7896045297</v>
      </c>
      <c r="P47" s="108">
        <v>43721</v>
      </c>
      <c r="Q47" s="73" t="s">
        <v>567</v>
      </c>
      <c r="R47" s="18">
        <v>21</v>
      </c>
      <c r="S47" s="18" t="s">
        <v>185</v>
      </c>
      <c r="T47" s="18"/>
    </row>
    <row r="48" spans="1:20" ht="30.75">
      <c r="A48" s="4">
        <v>44</v>
      </c>
      <c r="B48" s="17" t="s">
        <v>62</v>
      </c>
      <c r="C48" s="89" t="s">
        <v>536</v>
      </c>
      <c r="D48" s="18" t="s">
        <v>23</v>
      </c>
      <c r="E48" s="90">
        <v>18240201501</v>
      </c>
      <c r="F48" s="18" t="s">
        <v>104</v>
      </c>
      <c r="G48" s="91">
        <v>51</v>
      </c>
      <c r="H48" s="91">
        <v>51</v>
      </c>
      <c r="I48" s="57">
        <f t="shared" si="0"/>
        <v>102</v>
      </c>
      <c r="J48" s="93">
        <v>9707824548</v>
      </c>
      <c r="K48" s="18" t="s">
        <v>88</v>
      </c>
      <c r="L48" s="18" t="s">
        <v>150</v>
      </c>
      <c r="M48" s="18">
        <v>8876750667</v>
      </c>
      <c r="N48" s="74" t="s">
        <v>151</v>
      </c>
      <c r="O48" s="74">
        <v>7896045297</v>
      </c>
      <c r="P48" s="108">
        <v>43724</v>
      </c>
      <c r="Q48" s="73" t="s">
        <v>563</v>
      </c>
      <c r="R48" s="18">
        <v>2</v>
      </c>
      <c r="S48" s="18" t="s">
        <v>185</v>
      </c>
      <c r="T48" s="18"/>
    </row>
    <row r="49" spans="1:20">
      <c r="A49" s="4">
        <v>45</v>
      </c>
      <c r="B49" s="17" t="s">
        <v>63</v>
      </c>
      <c r="C49" s="86" t="s">
        <v>168</v>
      </c>
      <c r="D49" s="18" t="s">
        <v>25</v>
      </c>
      <c r="E49" s="87">
        <v>287</v>
      </c>
      <c r="F49" s="18"/>
      <c r="G49" s="88">
        <v>37</v>
      </c>
      <c r="H49" s="88">
        <v>33</v>
      </c>
      <c r="I49" s="57">
        <f t="shared" si="0"/>
        <v>70</v>
      </c>
      <c r="J49" s="92">
        <v>9854432636</v>
      </c>
      <c r="K49" s="18" t="s">
        <v>168</v>
      </c>
      <c r="L49" s="74" t="s">
        <v>169</v>
      </c>
      <c r="M49" s="74">
        <v>9864958184</v>
      </c>
      <c r="N49" s="74" t="s">
        <v>170</v>
      </c>
      <c r="O49" s="74">
        <v>7896669002</v>
      </c>
      <c r="P49" s="108">
        <v>43724</v>
      </c>
      <c r="Q49" s="73" t="s">
        <v>563</v>
      </c>
      <c r="R49" s="18">
        <v>20</v>
      </c>
      <c r="S49" s="18" t="s">
        <v>185</v>
      </c>
      <c r="T49" s="18"/>
    </row>
    <row r="50" spans="1:20">
      <c r="A50" s="4">
        <v>46</v>
      </c>
      <c r="B50" s="17" t="s">
        <v>63</v>
      </c>
      <c r="C50" s="86" t="s">
        <v>353</v>
      </c>
      <c r="D50" s="18" t="s">
        <v>25</v>
      </c>
      <c r="E50" s="87">
        <v>147</v>
      </c>
      <c r="F50" s="18"/>
      <c r="G50" s="88">
        <v>19</v>
      </c>
      <c r="H50" s="88">
        <v>26</v>
      </c>
      <c r="I50" s="57">
        <f t="shared" si="0"/>
        <v>45</v>
      </c>
      <c r="J50" s="92">
        <v>9435776066</v>
      </c>
      <c r="K50" s="18" t="s">
        <v>168</v>
      </c>
      <c r="L50" s="74" t="s">
        <v>169</v>
      </c>
      <c r="M50" s="74">
        <v>9864958184</v>
      </c>
      <c r="N50" s="74" t="s">
        <v>170</v>
      </c>
      <c r="O50" s="74">
        <v>7896669002</v>
      </c>
      <c r="P50" s="108">
        <v>43724</v>
      </c>
      <c r="Q50" s="73" t="s">
        <v>563</v>
      </c>
      <c r="R50" s="18">
        <v>21</v>
      </c>
      <c r="S50" s="18" t="s">
        <v>185</v>
      </c>
      <c r="T50" s="18"/>
    </row>
    <row r="51" spans="1:20">
      <c r="A51" s="4">
        <v>47</v>
      </c>
      <c r="B51" s="17" t="s">
        <v>63</v>
      </c>
      <c r="C51" s="86" t="s">
        <v>360</v>
      </c>
      <c r="D51" s="18" t="s">
        <v>25</v>
      </c>
      <c r="E51" s="87">
        <v>185</v>
      </c>
      <c r="F51" s="18"/>
      <c r="G51" s="88">
        <v>13</v>
      </c>
      <c r="H51" s="88">
        <v>25</v>
      </c>
      <c r="I51" s="57">
        <f t="shared" si="0"/>
        <v>38</v>
      </c>
      <c r="J51" s="92">
        <v>9435915307</v>
      </c>
      <c r="K51" s="18" t="s">
        <v>168</v>
      </c>
      <c r="L51" s="74" t="s">
        <v>169</v>
      </c>
      <c r="M51" s="74">
        <v>9864958184</v>
      </c>
      <c r="N51" s="74" t="s">
        <v>170</v>
      </c>
      <c r="O51" s="74">
        <v>7896669002</v>
      </c>
      <c r="P51" s="75">
        <v>43725</v>
      </c>
      <c r="Q51" s="74" t="s">
        <v>564</v>
      </c>
      <c r="R51" s="18">
        <v>20</v>
      </c>
      <c r="S51" s="18" t="s">
        <v>185</v>
      </c>
      <c r="T51" s="18"/>
    </row>
    <row r="52" spans="1:20">
      <c r="A52" s="4">
        <v>48</v>
      </c>
      <c r="B52" s="17" t="s">
        <v>63</v>
      </c>
      <c r="C52" s="86" t="s">
        <v>361</v>
      </c>
      <c r="D52" s="18" t="s">
        <v>25</v>
      </c>
      <c r="E52" s="87">
        <v>15</v>
      </c>
      <c r="F52" s="18"/>
      <c r="G52" s="88">
        <v>18</v>
      </c>
      <c r="H52" s="88">
        <v>13</v>
      </c>
      <c r="I52" s="57">
        <f t="shared" si="0"/>
        <v>31</v>
      </c>
      <c r="J52" s="92">
        <v>9613181870</v>
      </c>
      <c r="K52" s="18" t="s">
        <v>168</v>
      </c>
      <c r="L52" s="74" t="s">
        <v>169</v>
      </c>
      <c r="M52" s="74">
        <v>9864958184</v>
      </c>
      <c r="N52" s="74" t="s">
        <v>170</v>
      </c>
      <c r="O52" s="74">
        <v>7896669002</v>
      </c>
      <c r="P52" s="75">
        <v>43725</v>
      </c>
      <c r="Q52" s="74" t="s">
        <v>564</v>
      </c>
      <c r="R52" s="18">
        <v>21</v>
      </c>
      <c r="S52" s="18" t="s">
        <v>185</v>
      </c>
      <c r="T52" s="18"/>
    </row>
    <row r="53" spans="1:20">
      <c r="A53" s="4">
        <v>49</v>
      </c>
      <c r="B53" s="17" t="s">
        <v>62</v>
      </c>
      <c r="C53" s="89" t="s">
        <v>537</v>
      </c>
      <c r="D53" s="18" t="s">
        <v>23</v>
      </c>
      <c r="E53" s="90">
        <v>18240201403</v>
      </c>
      <c r="F53" s="18" t="s">
        <v>77</v>
      </c>
      <c r="G53" s="91">
        <v>24</v>
      </c>
      <c r="H53" s="91">
        <v>24</v>
      </c>
      <c r="I53" s="57">
        <f t="shared" si="0"/>
        <v>48</v>
      </c>
      <c r="J53" s="93">
        <v>8011370654</v>
      </c>
      <c r="K53" s="18" t="s">
        <v>168</v>
      </c>
      <c r="L53" s="74" t="s">
        <v>169</v>
      </c>
      <c r="M53" s="74">
        <v>9864958184</v>
      </c>
      <c r="N53" s="74" t="s">
        <v>170</v>
      </c>
      <c r="O53" s="74">
        <v>7896669002</v>
      </c>
      <c r="P53" s="75">
        <v>43725</v>
      </c>
      <c r="Q53" s="74" t="s">
        <v>564</v>
      </c>
      <c r="R53" s="18">
        <v>22</v>
      </c>
      <c r="S53" s="18" t="s">
        <v>185</v>
      </c>
      <c r="T53" s="18"/>
    </row>
    <row r="54" spans="1:20">
      <c r="A54" s="4">
        <v>50</v>
      </c>
      <c r="B54" s="17" t="s">
        <v>62</v>
      </c>
      <c r="C54" s="89" t="s">
        <v>538</v>
      </c>
      <c r="D54" s="18" t="s">
        <v>23</v>
      </c>
      <c r="E54" s="90">
        <v>18240201502</v>
      </c>
      <c r="F54" s="18" t="s">
        <v>77</v>
      </c>
      <c r="G54" s="91">
        <v>26</v>
      </c>
      <c r="H54" s="91">
        <v>26</v>
      </c>
      <c r="I54" s="57">
        <f t="shared" si="0"/>
        <v>52</v>
      </c>
      <c r="J54" s="93">
        <v>7896045299</v>
      </c>
      <c r="K54" s="18" t="s">
        <v>168</v>
      </c>
      <c r="L54" s="74" t="s">
        <v>169</v>
      </c>
      <c r="M54" s="74">
        <v>9864958184</v>
      </c>
      <c r="N54" s="74" t="s">
        <v>170</v>
      </c>
      <c r="O54" s="74">
        <v>7896669002</v>
      </c>
      <c r="P54" s="75">
        <v>43725</v>
      </c>
      <c r="Q54" s="74" t="s">
        <v>564</v>
      </c>
      <c r="R54" s="18">
        <v>23</v>
      </c>
      <c r="S54" s="18" t="s">
        <v>185</v>
      </c>
      <c r="T54" s="18"/>
    </row>
    <row r="55" spans="1:20">
      <c r="A55" s="4">
        <v>51</v>
      </c>
      <c r="B55" s="17" t="s">
        <v>62</v>
      </c>
      <c r="C55" s="89" t="s">
        <v>539</v>
      </c>
      <c r="D55" s="18" t="s">
        <v>23</v>
      </c>
      <c r="E55" s="90">
        <v>18240201602</v>
      </c>
      <c r="F55" s="18" t="s">
        <v>104</v>
      </c>
      <c r="G55" s="91">
        <v>42</v>
      </c>
      <c r="H55" s="91">
        <v>38</v>
      </c>
      <c r="I55" s="57">
        <f t="shared" si="0"/>
        <v>80</v>
      </c>
      <c r="J55" s="93">
        <v>9435763480</v>
      </c>
      <c r="K55" s="18" t="s">
        <v>512</v>
      </c>
      <c r="L55" s="74" t="s">
        <v>511</v>
      </c>
      <c r="M55" s="74">
        <v>9577197950</v>
      </c>
      <c r="N55" s="105" t="s">
        <v>513</v>
      </c>
      <c r="O55" s="74">
        <v>9854627558</v>
      </c>
      <c r="P55" s="75">
        <v>43726</v>
      </c>
      <c r="Q55" s="74" t="s">
        <v>565</v>
      </c>
      <c r="R55" s="18">
        <v>7</v>
      </c>
      <c r="S55" s="18" t="s">
        <v>185</v>
      </c>
      <c r="T55" s="18"/>
    </row>
    <row r="56" spans="1:20" ht="30.75">
      <c r="A56" s="4">
        <v>52</v>
      </c>
      <c r="B56" s="17" t="s">
        <v>62</v>
      </c>
      <c r="C56" s="89" t="s">
        <v>540</v>
      </c>
      <c r="D56" s="18" t="s">
        <v>23</v>
      </c>
      <c r="E56" s="90">
        <v>18240201603</v>
      </c>
      <c r="F56" s="18" t="s">
        <v>77</v>
      </c>
      <c r="G56" s="91">
        <v>12</v>
      </c>
      <c r="H56" s="91">
        <v>14</v>
      </c>
      <c r="I56" s="57">
        <f t="shared" si="0"/>
        <v>26</v>
      </c>
      <c r="J56" s="93">
        <v>9954464855</v>
      </c>
      <c r="K56" s="18" t="s">
        <v>512</v>
      </c>
      <c r="L56" s="74" t="s">
        <v>511</v>
      </c>
      <c r="M56" s="74">
        <v>9577197950</v>
      </c>
      <c r="N56" s="105" t="s">
        <v>513</v>
      </c>
      <c r="O56" s="74">
        <v>9854627558</v>
      </c>
      <c r="P56" s="75">
        <v>43726</v>
      </c>
      <c r="Q56" s="74" t="s">
        <v>565</v>
      </c>
      <c r="R56" s="18">
        <v>8</v>
      </c>
      <c r="S56" s="18" t="s">
        <v>185</v>
      </c>
      <c r="T56" s="18"/>
    </row>
    <row r="57" spans="1:20">
      <c r="A57" s="4">
        <v>53</v>
      </c>
      <c r="B57" s="17" t="s">
        <v>63</v>
      </c>
      <c r="C57" s="86" t="s">
        <v>393</v>
      </c>
      <c r="D57" s="18" t="s">
        <v>25</v>
      </c>
      <c r="E57" s="87">
        <v>126</v>
      </c>
      <c r="F57" s="18"/>
      <c r="G57" s="88">
        <v>50</v>
      </c>
      <c r="H57" s="88">
        <v>45</v>
      </c>
      <c r="I57" s="57">
        <f t="shared" si="0"/>
        <v>95</v>
      </c>
      <c r="J57" s="92">
        <v>9508009657</v>
      </c>
      <c r="K57" s="18" t="s">
        <v>97</v>
      </c>
      <c r="L57" s="74" t="s">
        <v>98</v>
      </c>
      <c r="M57" s="74">
        <v>9508606378</v>
      </c>
      <c r="N57" s="74" t="s">
        <v>99</v>
      </c>
      <c r="O57" s="74">
        <v>801152905</v>
      </c>
      <c r="P57" s="75">
        <v>43726</v>
      </c>
      <c r="Q57" s="74" t="s">
        <v>565</v>
      </c>
      <c r="R57" s="18">
        <v>15</v>
      </c>
      <c r="S57" s="18" t="s">
        <v>185</v>
      </c>
      <c r="T57" s="18"/>
    </row>
    <row r="58" spans="1:20">
      <c r="A58" s="4">
        <v>54</v>
      </c>
      <c r="B58" s="17" t="s">
        <v>63</v>
      </c>
      <c r="C58" s="86" t="s">
        <v>394</v>
      </c>
      <c r="D58" s="18" t="s">
        <v>25</v>
      </c>
      <c r="E58" s="87">
        <v>29</v>
      </c>
      <c r="F58" s="18"/>
      <c r="G58" s="88">
        <v>18</v>
      </c>
      <c r="H58" s="88">
        <v>30</v>
      </c>
      <c r="I58" s="57">
        <f t="shared" si="0"/>
        <v>48</v>
      </c>
      <c r="J58" s="92">
        <v>7896572436</v>
      </c>
      <c r="K58" s="18" t="s">
        <v>97</v>
      </c>
      <c r="L58" s="74" t="s">
        <v>98</v>
      </c>
      <c r="M58" s="74">
        <v>9508606378</v>
      </c>
      <c r="N58" s="74" t="s">
        <v>99</v>
      </c>
      <c r="O58" s="74">
        <v>801152905</v>
      </c>
      <c r="P58" s="75">
        <v>43726</v>
      </c>
      <c r="Q58" s="74" t="s">
        <v>565</v>
      </c>
      <c r="R58" s="18">
        <v>16</v>
      </c>
      <c r="S58" s="18" t="s">
        <v>185</v>
      </c>
      <c r="T58" s="18"/>
    </row>
    <row r="59" spans="1:20">
      <c r="A59" s="4">
        <v>55</v>
      </c>
      <c r="B59" s="17" t="s">
        <v>63</v>
      </c>
      <c r="C59" s="86" t="s">
        <v>353</v>
      </c>
      <c r="D59" s="18" t="s">
        <v>25</v>
      </c>
      <c r="E59" s="87">
        <v>3</v>
      </c>
      <c r="F59" s="18"/>
      <c r="G59" s="88">
        <v>30</v>
      </c>
      <c r="H59" s="88">
        <v>36</v>
      </c>
      <c r="I59" s="57">
        <f t="shared" si="0"/>
        <v>66</v>
      </c>
      <c r="J59" s="92">
        <v>8822791818</v>
      </c>
      <c r="K59" s="18" t="s">
        <v>374</v>
      </c>
      <c r="L59" s="18" t="s">
        <v>500</v>
      </c>
      <c r="M59" s="18">
        <v>9401261154</v>
      </c>
      <c r="N59" s="105" t="s">
        <v>501</v>
      </c>
      <c r="O59" s="74">
        <v>9957403021</v>
      </c>
      <c r="P59" s="75">
        <v>43727</v>
      </c>
      <c r="Q59" s="74" t="s">
        <v>566</v>
      </c>
      <c r="R59" s="18">
        <v>19</v>
      </c>
      <c r="S59" s="18" t="s">
        <v>185</v>
      </c>
      <c r="T59" s="18"/>
    </row>
    <row r="60" spans="1:20">
      <c r="A60" s="4">
        <v>56</v>
      </c>
      <c r="B60" s="17" t="s">
        <v>63</v>
      </c>
      <c r="C60" s="86" t="s">
        <v>374</v>
      </c>
      <c r="D60" s="18" t="s">
        <v>25</v>
      </c>
      <c r="E60" s="87">
        <v>11</v>
      </c>
      <c r="F60" s="18"/>
      <c r="G60" s="88">
        <v>18</v>
      </c>
      <c r="H60" s="88">
        <v>26</v>
      </c>
      <c r="I60" s="57">
        <f t="shared" si="0"/>
        <v>44</v>
      </c>
      <c r="J60" s="92">
        <v>7896993008</v>
      </c>
      <c r="K60" s="18" t="s">
        <v>374</v>
      </c>
      <c r="L60" s="18" t="s">
        <v>500</v>
      </c>
      <c r="M60" s="18">
        <v>9401261154</v>
      </c>
      <c r="N60" s="105" t="s">
        <v>501</v>
      </c>
      <c r="O60" s="74">
        <v>9957403021</v>
      </c>
      <c r="P60" s="75">
        <v>43727</v>
      </c>
      <c r="Q60" s="74" t="s">
        <v>566</v>
      </c>
      <c r="R60" s="18">
        <v>22</v>
      </c>
      <c r="S60" s="18" t="s">
        <v>185</v>
      </c>
      <c r="T60" s="18"/>
    </row>
    <row r="61" spans="1:20">
      <c r="A61" s="4">
        <v>57</v>
      </c>
      <c r="B61" s="17" t="s">
        <v>62</v>
      </c>
      <c r="C61" s="89" t="s">
        <v>541</v>
      </c>
      <c r="D61" s="18" t="s">
        <v>23</v>
      </c>
      <c r="E61" s="90">
        <v>18240201604</v>
      </c>
      <c r="F61" s="18" t="s">
        <v>77</v>
      </c>
      <c r="G61" s="91">
        <v>16</v>
      </c>
      <c r="H61" s="91">
        <v>23</v>
      </c>
      <c r="I61" s="57">
        <f t="shared" si="0"/>
        <v>39</v>
      </c>
      <c r="J61" s="93">
        <v>9678358542</v>
      </c>
      <c r="K61" s="18" t="s">
        <v>512</v>
      </c>
      <c r="L61" s="74" t="s">
        <v>511</v>
      </c>
      <c r="M61" s="74">
        <v>9577197950</v>
      </c>
      <c r="N61" s="105" t="s">
        <v>513</v>
      </c>
      <c r="O61" s="74">
        <v>9854627558</v>
      </c>
      <c r="P61" s="75">
        <v>43727</v>
      </c>
      <c r="Q61" s="74" t="s">
        <v>566</v>
      </c>
      <c r="R61" s="18">
        <v>7</v>
      </c>
      <c r="S61" s="18" t="s">
        <v>185</v>
      </c>
      <c r="T61" s="18"/>
    </row>
    <row r="62" spans="1:20">
      <c r="A62" s="4">
        <v>58</v>
      </c>
      <c r="B62" s="17" t="s">
        <v>62</v>
      </c>
      <c r="C62" s="89" t="s">
        <v>542</v>
      </c>
      <c r="D62" s="18" t="s">
        <v>23</v>
      </c>
      <c r="E62" s="90">
        <v>18240201605</v>
      </c>
      <c r="F62" s="18" t="s">
        <v>77</v>
      </c>
      <c r="G62" s="91">
        <v>46</v>
      </c>
      <c r="H62" s="91">
        <v>61</v>
      </c>
      <c r="I62" s="57">
        <f t="shared" si="0"/>
        <v>107</v>
      </c>
      <c r="J62" s="93">
        <v>9613377042</v>
      </c>
      <c r="K62" s="18" t="s">
        <v>512</v>
      </c>
      <c r="L62" s="74" t="s">
        <v>511</v>
      </c>
      <c r="M62" s="74">
        <v>9577197950</v>
      </c>
      <c r="N62" s="105" t="s">
        <v>513</v>
      </c>
      <c r="O62" s="74">
        <v>9854627558</v>
      </c>
      <c r="P62" s="75">
        <v>43727</v>
      </c>
      <c r="Q62" s="74" t="s">
        <v>566</v>
      </c>
      <c r="R62" s="18">
        <v>6</v>
      </c>
      <c r="S62" s="18" t="s">
        <v>185</v>
      </c>
      <c r="T62" s="18"/>
    </row>
    <row r="63" spans="1:20">
      <c r="A63" s="4">
        <v>59</v>
      </c>
      <c r="B63" s="17" t="s">
        <v>62</v>
      </c>
      <c r="C63" s="89" t="s">
        <v>543</v>
      </c>
      <c r="D63" s="18" t="s">
        <v>23</v>
      </c>
      <c r="E63" s="90">
        <v>18240201701</v>
      </c>
      <c r="F63" s="18" t="s">
        <v>77</v>
      </c>
      <c r="G63" s="91">
        <v>32</v>
      </c>
      <c r="H63" s="91">
        <v>11</v>
      </c>
      <c r="I63" s="57">
        <f t="shared" si="0"/>
        <v>43</v>
      </c>
      <c r="J63" s="93">
        <v>8761860131</v>
      </c>
      <c r="K63" s="18" t="s">
        <v>431</v>
      </c>
      <c r="L63" s="74" t="s">
        <v>432</v>
      </c>
      <c r="M63" s="74">
        <v>9401726163</v>
      </c>
      <c r="N63" s="105" t="s">
        <v>123</v>
      </c>
      <c r="O63" s="74">
        <v>9954516747</v>
      </c>
      <c r="P63" s="75">
        <v>43728</v>
      </c>
      <c r="Q63" s="74" t="s">
        <v>567</v>
      </c>
      <c r="R63" s="18">
        <v>21</v>
      </c>
      <c r="S63" s="18" t="s">
        <v>185</v>
      </c>
      <c r="T63" s="18"/>
    </row>
    <row r="64" spans="1:20">
      <c r="A64" s="4">
        <v>60</v>
      </c>
      <c r="B64" s="17" t="s">
        <v>62</v>
      </c>
      <c r="C64" s="89" t="s">
        <v>544</v>
      </c>
      <c r="D64" s="18" t="s">
        <v>23</v>
      </c>
      <c r="E64" s="90">
        <v>18240201702</v>
      </c>
      <c r="F64" s="18" t="s">
        <v>77</v>
      </c>
      <c r="G64" s="91">
        <v>37</v>
      </c>
      <c r="H64" s="91">
        <v>48</v>
      </c>
      <c r="I64" s="57">
        <f t="shared" si="0"/>
        <v>85</v>
      </c>
      <c r="J64" s="93">
        <v>8473004692</v>
      </c>
      <c r="K64" s="18" t="s">
        <v>431</v>
      </c>
      <c r="L64" s="74" t="s">
        <v>432</v>
      </c>
      <c r="M64" s="74">
        <v>9401726163</v>
      </c>
      <c r="N64" s="105" t="s">
        <v>123</v>
      </c>
      <c r="O64" s="74">
        <v>9954516747</v>
      </c>
      <c r="P64" s="75">
        <v>43728</v>
      </c>
      <c r="Q64" s="74" t="s">
        <v>567</v>
      </c>
      <c r="R64" s="18">
        <v>20</v>
      </c>
      <c r="S64" s="18" t="s">
        <v>185</v>
      </c>
      <c r="T64" s="18"/>
    </row>
    <row r="65" spans="1:20">
      <c r="A65" s="4">
        <v>61</v>
      </c>
      <c r="B65" s="17" t="s">
        <v>63</v>
      </c>
      <c r="C65" s="86" t="s">
        <v>388</v>
      </c>
      <c r="D65" s="18" t="s">
        <v>25</v>
      </c>
      <c r="E65" s="87">
        <v>12</v>
      </c>
      <c r="F65" s="18"/>
      <c r="G65" s="88">
        <v>35</v>
      </c>
      <c r="H65" s="88">
        <v>31</v>
      </c>
      <c r="I65" s="57">
        <f t="shared" si="0"/>
        <v>66</v>
      </c>
      <c r="J65" s="92">
        <v>9957965706</v>
      </c>
      <c r="K65" s="18" t="s">
        <v>431</v>
      </c>
      <c r="L65" s="74" t="s">
        <v>432</v>
      </c>
      <c r="M65" s="74">
        <v>9401726163</v>
      </c>
      <c r="N65" s="105" t="s">
        <v>123</v>
      </c>
      <c r="O65" s="74">
        <v>9954516747</v>
      </c>
      <c r="P65" s="75">
        <v>43728</v>
      </c>
      <c r="Q65" s="74" t="s">
        <v>567</v>
      </c>
      <c r="R65" s="18">
        <v>19</v>
      </c>
      <c r="S65" s="18" t="s">
        <v>185</v>
      </c>
      <c r="T65" s="18"/>
    </row>
    <row r="66" spans="1:20">
      <c r="A66" s="4">
        <v>62</v>
      </c>
      <c r="B66" s="17" t="s">
        <v>63</v>
      </c>
      <c r="C66" s="86" t="s">
        <v>389</v>
      </c>
      <c r="D66" s="18" t="s">
        <v>25</v>
      </c>
      <c r="E66" s="87">
        <v>34</v>
      </c>
      <c r="F66" s="18"/>
      <c r="G66" s="88">
        <v>44</v>
      </c>
      <c r="H66" s="88">
        <v>37</v>
      </c>
      <c r="I66" s="57">
        <f t="shared" si="0"/>
        <v>81</v>
      </c>
      <c r="J66" s="92">
        <v>9508015488</v>
      </c>
      <c r="K66" s="18" t="s">
        <v>431</v>
      </c>
      <c r="L66" s="74" t="s">
        <v>432</v>
      </c>
      <c r="M66" s="74">
        <v>9401726163</v>
      </c>
      <c r="N66" s="105" t="s">
        <v>123</v>
      </c>
      <c r="O66" s="74">
        <v>9954516747</v>
      </c>
      <c r="P66" s="75">
        <v>43728</v>
      </c>
      <c r="Q66" s="74" t="s">
        <v>567</v>
      </c>
      <c r="R66" s="18">
        <v>23</v>
      </c>
      <c r="S66" s="18" t="s">
        <v>185</v>
      </c>
      <c r="T66" s="18"/>
    </row>
    <row r="67" spans="1:20">
      <c r="A67" s="4">
        <v>63</v>
      </c>
      <c r="B67" s="17" t="s">
        <v>63</v>
      </c>
      <c r="C67" s="86" t="s">
        <v>375</v>
      </c>
      <c r="D67" s="18" t="s">
        <v>25</v>
      </c>
      <c r="E67" s="87">
        <v>5</v>
      </c>
      <c r="F67" s="18"/>
      <c r="G67" s="88">
        <v>19</v>
      </c>
      <c r="H67" s="88">
        <v>22</v>
      </c>
      <c r="I67" s="57">
        <f t="shared" si="0"/>
        <v>41</v>
      </c>
      <c r="J67" s="92">
        <v>8876328712</v>
      </c>
      <c r="K67" s="18" t="s">
        <v>374</v>
      </c>
      <c r="L67" s="18" t="s">
        <v>500</v>
      </c>
      <c r="M67" s="18">
        <v>9401261154</v>
      </c>
      <c r="N67" s="105" t="s">
        <v>501</v>
      </c>
      <c r="O67" s="74">
        <v>9957403021</v>
      </c>
      <c r="P67" s="75">
        <v>43729</v>
      </c>
      <c r="Q67" s="74" t="s">
        <v>568</v>
      </c>
      <c r="R67" s="18">
        <v>21</v>
      </c>
      <c r="S67" s="18" t="s">
        <v>185</v>
      </c>
      <c r="T67" s="18"/>
    </row>
    <row r="68" spans="1:20">
      <c r="A68" s="4">
        <v>64</v>
      </c>
      <c r="B68" s="17" t="s">
        <v>63</v>
      </c>
      <c r="C68" s="86" t="s">
        <v>387</v>
      </c>
      <c r="D68" s="18" t="s">
        <v>25</v>
      </c>
      <c r="E68" s="87">
        <v>9</v>
      </c>
      <c r="F68" s="18"/>
      <c r="G68" s="88">
        <v>32</v>
      </c>
      <c r="H68" s="88">
        <v>28</v>
      </c>
      <c r="I68" s="57">
        <f t="shared" si="0"/>
        <v>60</v>
      </c>
      <c r="J68" s="92">
        <v>9678109681</v>
      </c>
      <c r="K68" s="18" t="s">
        <v>374</v>
      </c>
      <c r="L68" s="18" t="s">
        <v>500</v>
      </c>
      <c r="M68" s="18">
        <v>9401261154</v>
      </c>
      <c r="N68" s="105" t="s">
        <v>501</v>
      </c>
      <c r="O68" s="74">
        <v>9957403021</v>
      </c>
      <c r="P68" s="75">
        <v>43729</v>
      </c>
      <c r="Q68" s="74" t="s">
        <v>568</v>
      </c>
      <c r="R68" s="18">
        <v>22</v>
      </c>
      <c r="S68" s="18" t="s">
        <v>185</v>
      </c>
      <c r="T68" s="18"/>
    </row>
    <row r="69" spans="1:20">
      <c r="A69" s="4">
        <v>65</v>
      </c>
      <c r="B69" s="17" t="s">
        <v>62</v>
      </c>
      <c r="C69" s="89" t="s">
        <v>545</v>
      </c>
      <c r="D69" s="18" t="s">
        <v>23</v>
      </c>
      <c r="E69" s="90">
        <v>18240201703</v>
      </c>
      <c r="F69" s="18" t="s">
        <v>77</v>
      </c>
      <c r="G69" s="91">
        <v>41</v>
      </c>
      <c r="H69" s="91">
        <v>26</v>
      </c>
      <c r="I69" s="57">
        <f t="shared" si="0"/>
        <v>67</v>
      </c>
      <c r="J69" s="93">
        <v>8473004694</v>
      </c>
      <c r="K69" s="18" t="s">
        <v>431</v>
      </c>
      <c r="L69" s="74" t="s">
        <v>432</v>
      </c>
      <c r="M69" s="74">
        <v>9401726163</v>
      </c>
      <c r="N69" s="105" t="s">
        <v>123</v>
      </c>
      <c r="O69" s="74">
        <v>9954516747</v>
      </c>
      <c r="P69" s="75">
        <v>43729</v>
      </c>
      <c r="Q69" s="74" t="s">
        <v>568</v>
      </c>
      <c r="R69" s="18">
        <v>20</v>
      </c>
      <c r="S69" s="18" t="s">
        <v>185</v>
      </c>
      <c r="T69" s="18"/>
    </row>
    <row r="70" spans="1:20">
      <c r="A70" s="4">
        <v>66</v>
      </c>
      <c r="B70" s="17" t="s">
        <v>62</v>
      </c>
      <c r="C70" s="89" t="s">
        <v>546</v>
      </c>
      <c r="D70" s="18" t="s">
        <v>23</v>
      </c>
      <c r="E70" s="90">
        <v>18240201704</v>
      </c>
      <c r="F70" s="18" t="s">
        <v>77</v>
      </c>
      <c r="G70" s="91">
        <v>21</v>
      </c>
      <c r="H70" s="91">
        <v>18</v>
      </c>
      <c r="I70" s="57">
        <f t="shared" ref="I70:I133" si="1">SUM(G70:H70)</f>
        <v>39</v>
      </c>
      <c r="J70" s="93">
        <v>8011084042</v>
      </c>
      <c r="K70" s="18" t="s">
        <v>431</v>
      </c>
      <c r="L70" s="74" t="s">
        <v>432</v>
      </c>
      <c r="M70" s="74">
        <v>9401726163</v>
      </c>
      <c r="N70" s="105" t="s">
        <v>123</v>
      </c>
      <c r="O70" s="74">
        <v>9954516747</v>
      </c>
      <c r="P70" s="75">
        <v>43729</v>
      </c>
      <c r="Q70" s="74" t="s">
        <v>568</v>
      </c>
      <c r="R70" s="18">
        <v>21</v>
      </c>
      <c r="S70" s="18" t="s">
        <v>185</v>
      </c>
      <c r="T70" s="18"/>
    </row>
    <row r="71" spans="1:20">
      <c r="A71" s="4">
        <v>67</v>
      </c>
      <c r="B71" s="17" t="s">
        <v>62</v>
      </c>
      <c r="C71" s="89" t="s">
        <v>547</v>
      </c>
      <c r="D71" s="18" t="s">
        <v>23</v>
      </c>
      <c r="E71" s="90">
        <v>18240201705</v>
      </c>
      <c r="F71" s="18" t="s">
        <v>77</v>
      </c>
      <c r="G71" s="91">
        <v>17</v>
      </c>
      <c r="H71" s="91">
        <v>34</v>
      </c>
      <c r="I71" s="57">
        <f t="shared" si="1"/>
        <v>51</v>
      </c>
      <c r="J71" s="93">
        <v>9957625961</v>
      </c>
      <c r="K71" s="18" t="s">
        <v>431</v>
      </c>
      <c r="L71" s="74" t="s">
        <v>432</v>
      </c>
      <c r="M71" s="74">
        <v>9401726163</v>
      </c>
      <c r="N71" s="105" t="s">
        <v>123</v>
      </c>
      <c r="O71" s="74">
        <v>9954516747</v>
      </c>
      <c r="P71" s="75">
        <v>43729</v>
      </c>
      <c r="Q71" s="74" t="s">
        <v>568</v>
      </c>
      <c r="R71" s="18">
        <v>22</v>
      </c>
      <c r="S71" s="18" t="s">
        <v>185</v>
      </c>
      <c r="T71" s="18"/>
    </row>
    <row r="72" spans="1:20">
      <c r="A72" s="4">
        <v>68</v>
      </c>
      <c r="B72" s="17" t="s">
        <v>62</v>
      </c>
      <c r="C72" s="89" t="s">
        <v>548</v>
      </c>
      <c r="D72" s="18" t="s">
        <v>23</v>
      </c>
      <c r="E72" s="90">
        <v>18240201706</v>
      </c>
      <c r="F72" s="18" t="s">
        <v>77</v>
      </c>
      <c r="G72" s="91">
        <v>43</v>
      </c>
      <c r="H72" s="91">
        <v>42</v>
      </c>
      <c r="I72" s="57">
        <f t="shared" si="1"/>
        <v>85</v>
      </c>
      <c r="J72" s="93">
        <v>9859109831</v>
      </c>
      <c r="K72" s="18" t="s">
        <v>353</v>
      </c>
      <c r="L72" s="74" t="s">
        <v>552</v>
      </c>
      <c r="M72" s="74">
        <v>9954842104</v>
      </c>
      <c r="N72" s="105" t="s">
        <v>553</v>
      </c>
      <c r="O72" s="74">
        <v>9707611005</v>
      </c>
      <c r="P72" s="75">
        <v>43731</v>
      </c>
      <c r="Q72" s="74" t="s">
        <v>563</v>
      </c>
      <c r="R72" s="18">
        <v>23</v>
      </c>
      <c r="S72" s="18" t="s">
        <v>185</v>
      </c>
      <c r="T72" s="18"/>
    </row>
    <row r="73" spans="1:20">
      <c r="A73" s="4">
        <v>69</v>
      </c>
      <c r="B73" s="17" t="s">
        <v>62</v>
      </c>
      <c r="C73" s="89" t="s">
        <v>549</v>
      </c>
      <c r="D73" s="18" t="s">
        <v>23</v>
      </c>
      <c r="E73" s="90">
        <v>18240201707</v>
      </c>
      <c r="F73" s="18" t="s">
        <v>77</v>
      </c>
      <c r="G73" s="91">
        <v>28</v>
      </c>
      <c r="H73" s="91">
        <v>19</v>
      </c>
      <c r="I73" s="57">
        <f t="shared" si="1"/>
        <v>47</v>
      </c>
      <c r="J73" s="93">
        <v>9401274580</v>
      </c>
      <c r="K73" s="18" t="s">
        <v>353</v>
      </c>
      <c r="L73" s="74" t="s">
        <v>552</v>
      </c>
      <c r="M73" s="74">
        <v>9954842104</v>
      </c>
      <c r="N73" s="105" t="s">
        <v>553</v>
      </c>
      <c r="O73" s="74">
        <v>9707611005</v>
      </c>
      <c r="P73" s="75">
        <v>43731</v>
      </c>
      <c r="Q73" s="74" t="s">
        <v>563</v>
      </c>
      <c r="R73" s="18">
        <v>22</v>
      </c>
      <c r="S73" s="18" t="s">
        <v>185</v>
      </c>
      <c r="T73" s="18"/>
    </row>
    <row r="74" spans="1:20">
      <c r="A74" s="4">
        <v>70</v>
      </c>
      <c r="B74" s="17" t="s">
        <v>63</v>
      </c>
      <c r="C74" s="86" t="s">
        <v>390</v>
      </c>
      <c r="D74" s="18" t="s">
        <v>25</v>
      </c>
      <c r="E74" s="87">
        <v>10</v>
      </c>
      <c r="F74" s="18"/>
      <c r="G74" s="88">
        <v>27</v>
      </c>
      <c r="H74" s="88">
        <v>30</v>
      </c>
      <c r="I74" s="57">
        <f t="shared" si="1"/>
        <v>57</v>
      </c>
      <c r="J74" s="92">
        <v>9707736800</v>
      </c>
      <c r="K74" s="18" t="s">
        <v>353</v>
      </c>
      <c r="L74" s="74" t="s">
        <v>552</v>
      </c>
      <c r="M74" s="74">
        <v>9954842104</v>
      </c>
      <c r="N74" s="105" t="s">
        <v>553</v>
      </c>
      <c r="O74" s="74">
        <v>9707611005</v>
      </c>
      <c r="P74" s="75">
        <v>43731</v>
      </c>
      <c r="Q74" s="74" t="s">
        <v>563</v>
      </c>
      <c r="R74" s="18">
        <v>24</v>
      </c>
      <c r="S74" s="18" t="s">
        <v>185</v>
      </c>
      <c r="T74" s="18"/>
    </row>
    <row r="75" spans="1:20">
      <c r="A75" s="4">
        <v>71</v>
      </c>
      <c r="B75" s="17" t="s">
        <v>63</v>
      </c>
      <c r="C75" s="86" t="s">
        <v>391</v>
      </c>
      <c r="D75" s="18" t="s">
        <v>25</v>
      </c>
      <c r="E75" s="87">
        <v>17</v>
      </c>
      <c r="F75" s="18"/>
      <c r="G75" s="88">
        <v>31</v>
      </c>
      <c r="H75" s="88">
        <v>27</v>
      </c>
      <c r="I75" s="57">
        <f t="shared" si="1"/>
        <v>58</v>
      </c>
      <c r="J75" s="92">
        <v>7896676419</v>
      </c>
      <c r="K75" s="18" t="s">
        <v>353</v>
      </c>
      <c r="L75" s="74" t="s">
        <v>552</v>
      </c>
      <c r="M75" s="74">
        <v>9954842104</v>
      </c>
      <c r="N75" s="105" t="s">
        <v>553</v>
      </c>
      <c r="O75" s="74">
        <v>9707611005</v>
      </c>
      <c r="P75" s="75">
        <v>43731</v>
      </c>
      <c r="Q75" s="74" t="s">
        <v>563</v>
      </c>
      <c r="R75" s="18">
        <v>24</v>
      </c>
      <c r="S75" s="18" t="s">
        <v>185</v>
      </c>
      <c r="T75" s="18"/>
    </row>
    <row r="76" spans="1:20">
      <c r="A76" s="4">
        <v>72</v>
      </c>
      <c r="B76" s="17" t="s">
        <v>63</v>
      </c>
      <c r="C76" s="86" t="s">
        <v>392</v>
      </c>
      <c r="D76" s="18" t="s">
        <v>25</v>
      </c>
      <c r="E76" s="87">
        <v>6</v>
      </c>
      <c r="F76" s="18"/>
      <c r="G76" s="88">
        <v>38</v>
      </c>
      <c r="H76" s="88">
        <v>25</v>
      </c>
      <c r="I76" s="57">
        <f t="shared" si="1"/>
        <v>63</v>
      </c>
      <c r="J76" s="92">
        <v>9508640089</v>
      </c>
      <c r="K76" s="18" t="s">
        <v>353</v>
      </c>
      <c r="L76" s="74" t="s">
        <v>552</v>
      </c>
      <c r="M76" s="74">
        <v>9954842104</v>
      </c>
      <c r="N76" s="105" t="s">
        <v>553</v>
      </c>
      <c r="O76" s="74">
        <v>9707611005</v>
      </c>
      <c r="P76" s="75">
        <v>43731</v>
      </c>
      <c r="Q76" s="74" t="s">
        <v>563</v>
      </c>
      <c r="R76" s="18">
        <v>23</v>
      </c>
      <c r="S76" s="18" t="s">
        <v>185</v>
      </c>
      <c r="T76" s="18"/>
    </row>
    <row r="77" spans="1:20">
      <c r="A77" s="4">
        <v>73</v>
      </c>
      <c r="B77" s="86" t="s">
        <v>63</v>
      </c>
      <c r="C77" s="86" t="s">
        <v>351</v>
      </c>
      <c r="D77" s="86" t="s">
        <v>25</v>
      </c>
      <c r="E77" s="86">
        <v>231</v>
      </c>
      <c r="F77" s="86"/>
      <c r="G77" s="86">
        <v>27</v>
      </c>
      <c r="H77" s="86">
        <v>32</v>
      </c>
      <c r="I77" s="57">
        <f t="shared" si="1"/>
        <v>59</v>
      </c>
      <c r="J77" s="86">
        <v>9678595179</v>
      </c>
      <c r="K77" s="86" t="s">
        <v>168</v>
      </c>
      <c r="L77" s="86" t="s">
        <v>169</v>
      </c>
      <c r="M77" s="86">
        <v>9864958184</v>
      </c>
      <c r="N77" s="86" t="s">
        <v>170</v>
      </c>
      <c r="O77" s="86">
        <v>7896669002</v>
      </c>
      <c r="P77" s="75" t="s">
        <v>593</v>
      </c>
      <c r="Q77" s="80" t="s">
        <v>594</v>
      </c>
      <c r="R77" s="86">
        <v>19</v>
      </c>
      <c r="S77" s="18" t="s">
        <v>185</v>
      </c>
      <c r="T77" s="86"/>
    </row>
    <row r="78" spans="1:20">
      <c r="A78" s="4">
        <v>74</v>
      </c>
      <c r="B78" s="86" t="s">
        <v>62</v>
      </c>
      <c r="C78" s="86" t="s">
        <v>437</v>
      </c>
      <c r="D78" s="86" t="s">
        <v>23</v>
      </c>
      <c r="E78" s="86">
        <v>18240201201</v>
      </c>
      <c r="F78" s="86" t="s">
        <v>77</v>
      </c>
      <c r="G78" s="86">
        <v>10</v>
      </c>
      <c r="H78" s="86">
        <v>18</v>
      </c>
      <c r="I78" s="57">
        <f t="shared" si="1"/>
        <v>28</v>
      </c>
      <c r="J78" s="86">
        <v>8751986649</v>
      </c>
      <c r="K78" s="86" t="s">
        <v>497</v>
      </c>
      <c r="L78" s="86" t="s">
        <v>498</v>
      </c>
      <c r="M78" s="86">
        <v>9859046271</v>
      </c>
      <c r="N78" s="86" t="s">
        <v>499</v>
      </c>
      <c r="O78" s="86">
        <v>9435915145</v>
      </c>
      <c r="P78" s="75" t="s">
        <v>593</v>
      </c>
      <c r="Q78" s="80" t="s">
        <v>594</v>
      </c>
      <c r="R78" s="86">
        <v>7</v>
      </c>
      <c r="S78" s="18" t="s">
        <v>185</v>
      </c>
      <c r="T78" s="86"/>
    </row>
    <row r="79" spans="1:20" ht="30">
      <c r="A79" s="4">
        <v>75</v>
      </c>
      <c r="B79" s="86" t="s">
        <v>62</v>
      </c>
      <c r="C79" s="86" t="s">
        <v>438</v>
      </c>
      <c r="D79" s="86" t="s">
        <v>23</v>
      </c>
      <c r="E79" s="86">
        <v>18240201202</v>
      </c>
      <c r="F79" s="86" t="s">
        <v>77</v>
      </c>
      <c r="G79" s="86">
        <v>27</v>
      </c>
      <c r="H79" s="86">
        <v>31</v>
      </c>
      <c r="I79" s="57">
        <f t="shared" si="1"/>
        <v>58</v>
      </c>
      <c r="J79" s="86">
        <v>8721828237</v>
      </c>
      <c r="K79" s="86" t="s">
        <v>497</v>
      </c>
      <c r="L79" s="86" t="s">
        <v>498</v>
      </c>
      <c r="M79" s="86">
        <v>9859046271</v>
      </c>
      <c r="N79" s="86" t="s">
        <v>499</v>
      </c>
      <c r="O79" s="86">
        <v>9435915145</v>
      </c>
      <c r="P79" s="75" t="s">
        <v>593</v>
      </c>
      <c r="Q79" s="80" t="s">
        <v>594</v>
      </c>
      <c r="R79" s="86">
        <v>8</v>
      </c>
      <c r="S79" s="18" t="s">
        <v>185</v>
      </c>
      <c r="T79" s="86"/>
    </row>
    <row r="80" spans="1:20" ht="30">
      <c r="A80" s="4">
        <v>76</v>
      </c>
      <c r="B80" s="86" t="s">
        <v>62</v>
      </c>
      <c r="C80" s="86" t="s">
        <v>439</v>
      </c>
      <c r="D80" s="86" t="s">
        <v>23</v>
      </c>
      <c r="E80" s="86">
        <v>18240201301</v>
      </c>
      <c r="F80" s="86" t="s">
        <v>77</v>
      </c>
      <c r="G80" s="86">
        <v>10</v>
      </c>
      <c r="H80" s="86">
        <v>13</v>
      </c>
      <c r="I80" s="57">
        <f t="shared" si="1"/>
        <v>23</v>
      </c>
      <c r="J80" s="86">
        <v>9859177330</v>
      </c>
      <c r="K80" s="86" t="s">
        <v>88</v>
      </c>
      <c r="L80" s="86" t="s">
        <v>150</v>
      </c>
      <c r="M80" s="86">
        <v>8876750667</v>
      </c>
      <c r="N80" s="86" t="s">
        <v>151</v>
      </c>
      <c r="O80" s="86">
        <v>7896045297</v>
      </c>
      <c r="P80" s="75" t="s">
        <v>595</v>
      </c>
      <c r="Q80" s="80" t="s">
        <v>565</v>
      </c>
      <c r="R80" s="86">
        <v>9</v>
      </c>
      <c r="S80" s="18" t="s">
        <v>185</v>
      </c>
      <c r="T80" s="86"/>
    </row>
    <row r="81" spans="1:20" ht="30">
      <c r="A81" s="4">
        <v>77</v>
      </c>
      <c r="B81" s="86" t="s">
        <v>62</v>
      </c>
      <c r="C81" s="86" t="s">
        <v>440</v>
      </c>
      <c r="D81" s="86" t="s">
        <v>23</v>
      </c>
      <c r="E81" s="86">
        <v>18240201302</v>
      </c>
      <c r="F81" s="86" t="s">
        <v>77</v>
      </c>
      <c r="G81" s="86">
        <v>21</v>
      </c>
      <c r="H81" s="86">
        <v>22</v>
      </c>
      <c r="I81" s="57">
        <f t="shared" si="1"/>
        <v>43</v>
      </c>
      <c r="J81" s="86">
        <v>9954742814</v>
      </c>
      <c r="K81" s="86" t="s">
        <v>88</v>
      </c>
      <c r="L81" s="86" t="s">
        <v>150</v>
      </c>
      <c r="M81" s="86">
        <v>8876750667</v>
      </c>
      <c r="N81" s="86" t="s">
        <v>151</v>
      </c>
      <c r="O81" s="86">
        <v>7896045297</v>
      </c>
      <c r="P81" s="75" t="s">
        <v>595</v>
      </c>
      <c r="Q81" s="80" t="s">
        <v>565</v>
      </c>
      <c r="R81" s="86">
        <v>6</v>
      </c>
      <c r="S81" s="18" t="s">
        <v>185</v>
      </c>
      <c r="T81" s="86"/>
    </row>
    <row r="82" spans="1:20">
      <c r="A82" s="4">
        <v>78</v>
      </c>
      <c r="B82" s="86" t="s">
        <v>63</v>
      </c>
      <c r="C82" s="86" t="s">
        <v>352</v>
      </c>
      <c r="D82" s="86" t="s">
        <v>25</v>
      </c>
      <c r="E82" s="86">
        <v>229</v>
      </c>
      <c r="F82" s="86"/>
      <c r="G82" s="86">
        <v>31</v>
      </c>
      <c r="H82" s="86">
        <v>33</v>
      </c>
      <c r="I82" s="57">
        <f t="shared" si="1"/>
        <v>64</v>
      </c>
      <c r="J82" s="86">
        <v>9401402193</v>
      </c>
      <c r="K82" s="86" t="s">
        <v>168</v>
      </c>
      <c r="L82" s="86" t="s">
        <v>169</v>
      </c>
      <c r="M82" s="86">
        <v>9864958184</v>
      </c>
      <c r="N82" s="86" t="s">
        <v>170</v>
      </c>
      <c r="O82" s="86">
        <v>7896669002</v>
      </c>
      <c r="P82" s="75" t="s">
        <v>595</v>
      </c>
      <c r="Q82" s="80" t="s">
        <v>565</v>
      </c>
      <c r="R82" s="86">
        <v>19</v>
      </c>
      <c r="S82" s="18" t="s">
        <v>185</v>
      </c>
      <c r="T82" s="86"/>
    </row>
    <row r="83" spans="1:20">
      <c r="A83" s="4">
        <v>79</v>
      </c>
      <c r="B83" s="86" t="s">
        <v>63</v>
      </c>
      <c r="C83" s="86" t="s">
        <v>330</v>
      </c>
      <c r="D83" s="86" t="s">
        <v>25</v>
      </c>
      <c r="E83" s="86">
        <v>146</v>
      </c>
      <c r="F83" s="86"/>
      <c r="G83" s="86">
        <v>22</v>
      </c>
      <c r="H83" s="86">
        <v>21</v>
      </c>
      <c r="I83" s="57">
        <f t="shared" si="1"/>
        <v>43</v>
      </c>
      <c r="J83" s="86">
        <v>9577808374</v>
      </c>
      <c r="K83" s="86" t="s">
        <v>168</v>
      </c>
      <c r="L83" s="86" t="s">
        <v>169</v>
      </c>
      <c r="M83" s="86">
        <v>9864958184</v>
      </c>
      <c r="N83" s="86" t="s">
        <v>170</v>
      </c>
      <c r="O83" s="86">
        <v>7896669002</v>
      </c>
      <c r="P83" s="75" t="s">
        <v>596</v>
      </c>
      <c r="Q83" s="80" t="s">
        <v>566</v>
      </c>
      <c r="R83" s="86">
        <v>20</v>
      </c>
      <c r="S83" s="18" t="s">
        <v>185</v>
      </c>
      <c r="T83" s="86"/>
    </row>
    <row r="84" spans="1:20">
      <c r="A84" s="4">
        <v>80</v>
      </c>
      <c r="B84" s="86" t="s">
        <v>63</v>
      </c>
      <c r="C84" s="86" t="s">
        <v>331</v>
      </c>
      <c r="D84" s="86" t="s">
        <v>25</v>
      </c>
      <c r="E84" s="86">
        <v>320</v>
      </c>
      <c r="F84" s="86"/>
      <c r="G84" s="86">
        <v>18</v>
      </c>
      <c r="H84" s="86">
        <v>25</v>
      </c>
      <c r="I84" s="57">
        <f t="shared" si="1"/>
        <v>43</v>
      </c>
      <c r="J84" s="86">
        <v>8473931097</v>
      </c>
      <c r="K84" s="86" t="s">
        <v>168</v>
      </c>
      <c r="L84" s="86" t="s">
        <v>169</v>
      </c>
      <c r="M84" s="86">
        <v>9864958184</v>
      </c>
      <c r="N84" s="86" t="s">
        <v>170</v>
      </c>
      <c r="O84" s="86">
        <v>7896669002</v>
      </c>
      <c r="P84" s="75" t="s">
        <v>596</v>
      </c>
      <c r="Q84" s="80" t="s">
        <v>566</v>
      </c>
      <c r="R84" s="86">
        <v>21</v>
      </c>
      <c r="S84" s="18" t="s">
        <v>185</v>
      </c>
      <c r="T84" s="86"/>
    </row>
    <row r="85" spans="1:20">
      <c r="A85" s="4">
        <v>81</v>
      </c>
      <c r="B85" s="86" t="s">
        <v>63</v>
      </c>
      <c r="C85" s="86" t="s">
        <v>330</v>
      </c>
      <c r="D85" s="86" t="s">
        <v>25</v>
      </c>
      <c r="E85" s="86">
        <v>279</v>
      </c>
      <c r="F85" s="86"/>
      <c r="G85" s="86">
        <v>11</v>
      </c>
      <c r="H85" s="86">
        <v>20</v>
      </c>
      <c r="I85" s="57">
        <f t="shared" si="1"/>
        <v>31</v>
      </c>
      <c r="J85" s="86">
        <v>8473005446</v>
      </c>
      <c r="K85" s="86" t="s">
        <v>168</v>
      </c>
      <c r="L85" s="86" t="s">
        <v>169</v>
      </c>
      <c r="M85" s="86">
        <v>9864958184</v>
      </c>
      <c r="N85" s="86" t="s">
        <v>170</v>
      </c>
      <c r="O85" s="86">
        <v>7896669002</v>
      </c>
      <c r="P85" s="75" t="s">
        <v>596</v>
      </c>
      <c r="Q85" s="80" t="s">
        <v>566</v>
      </c>
      <c r="R85" s="86">
        <v>22</v>
      </c>
      <c r="S85" s="18" t="s">
        <v>185</v>
      </c>
      <c r="T85" s="86"/>
    </row>
    <row r="86" spans="1:20">
      <c r="A86" s="4">
        <v>82</v>
      </c>
      <c r="B86" s="86" t="s">
        <v>62</v>
      </c>
      <c r="C86" s="86" t="s">
        <v>441</v>
      </c>
      <c r="D86" s="86" t="s">
        <v>23</v>
      </c>
      <c r="E86" s="86">
        <v>18240201906</v>
      </c>
      <c r="F86" s="86" t="s">
        <v>77</v>
      </c>
      <c r="G86" s="86">
        <v>23</v>
      </c>
      <c r="H86" s="86">
        <v>20</v>
      </c>
      <c r="I86" s="57">
        <f t="shared" si="1"/>
        <v>43</v>
      </c>
      <c r="J86" s="86">
        <v>9957367507</v>
      </c>
      <c r="K86" s="86" t="s">
        <v>168</v>
      </c>
      <c r="L86" s="86" t="s">
        <v>169</v>
      </c>
      <c r="M86" s="86">
        <v>9864958184</v>
      </c>
      <c r="N86" s="86" t="s">
        <v>170</v>
      </c>
      <c r="O86" s="86">
        <v>7896669002</v>
      </c>
      <c r="P86" s="75" t="s">
        <v>596</v>
      </c>
      <c r="Q86" s="80" t="s">
        <v>566</v>
      </c>
      <c r="R86" s="86">
        <v>22</v>
      </c>
      <c r="S86" s="18" t="s">
        <v>185</v>
      </c>
      <c r="T86" s="86"/>
    </row>
    <row r="87" spans="1:20" ht="30">
      <c r="A87" s="4">
        <v>83</v>
      </c>
      <c r="B87" s="86" t="s">
        <v>62</v>
      </c>
      <c r="C87" s="86" t="s">
        <v>442</v>
      </c>
      <c r="D87" s="86" t="s">
        <v>23</v>
      </c>
      <c r="E87" s="86">
        <v>18240201907</v>
      </c>
      <c r="F87" s="86" t="s">
        <v>77</v>
      </c>
      <c r="G87" s="86">
        <v>23</v>
      </c>
      <c r="H87" s="86">
        <v>37</v>
      </c>
      <c r="I87" s="57">
        <f t="shared" si="1"/>
        <v>60</v>
      </c>
      <c r="J87" s="86">
        <v>9864934994</v>
      </c>
      <c r="K87" s="86" t="s">
        <v>374</v>
      </c>
      <c r="L87" s="86" t="s">
        <v>500</v>
      </c>
      <c r="M87" s="86">
        <v>9401261154</v>
      </c>
      <c r="N87" s="86" t="s">
        <v>501</v>
      </c>
      <c r="O87" s="86">
        <v>9957403021</v>
      </c>
      <c r="P87" s="75" t="s">
        <v>596</v>
      </c>
      <c r="Q87" s="80" t="s">
        <v>566</v>
      </c>
      <c r="R87" s="86">
        <v>25</v>
      </c>
      <c r="S87" s="18" t="s">
        <v>185</v>
      </c>
      <c r="T87" s="86"/>
    </row>
    <row r="88" spans="1:20">
      <c r="A88" s="4">
        <v>84</v>
      </c>
      <c r="B88" s="86" t="s">
        <v>62</v>
      </c>
      <c r="C88" s="86" t="s">
        <v>443</v>
      </c>
      <c r="D88" s="86" t="s">
        <v>23</v>
      </c>
      <c r="E88" s="86">
        <v>18240201908</v>
      </c>
      <c r="F88" s="86" t="s">
        <v>77</v>
      </c>
      <c r="G88" s="86">
        <v>18</v>
      </c>
      <c r="H88" s="86">
        <v>22</v>
      </c>
      <c r="I88" s="57">
        <f t="shared" si="1"/>
        <v>40</v>
      </c>
      <c r="J88" s="86">
        <v>9954942254</v>
      </c>
      <c r="K88" s="86" t="s">
        <v>374</v>
      </c>
      <c r="L88" s="86" t="s">
        <v>500</v>
      </c>
      <c r="M88" s="86">
        <v>9401261154</v>
      </c>
      <c r="N88" s="86" t="s">
        <v>501</v>
      </c>
      <c r="O88" s="86">
        <v>9957403021</v>
      </c>
      <c r="P88" s="75" t="s">
        <v>597</v>
      </c>
      <c r="Q88" s="80" t="s">
        <v>567</v>
      </c>
      <c r="R88" s="86">
        <v>26</v>
      </c>
      <c r="S88" s="18" t="s">
        <v>185</v>
      </c>
      <c r="T88" s="86"/>
    </row>
    <row r="89" spans="1:20">
      <c r="A89" s="4">
        <v>85</v>
      </c>
      <c r="B89" s="86" t="s">
        <v>62</v>
      </c>
      <c r="C89" s="86" t="s">
        <v>444</v>
      </c>
      <c r="D89" s="86" t="s">
        <v>23</v>
      </c>
      <c r="E89" s="86">
        <v>18240201909</v>
      </c>
      <c r="F89" s="86" t="s">
        <v>77</v>
      </c>
      <c r="G89" s="86">
        <v>26</v>
      </c>
      <c r="H89" s="86">
        <v>22</v>
      </c>
      <c r="I89" s="57">
        <f t="shared" si="1"/>
        <v>48</v>
      </c>
      <c r="J89" s="86">
        <v>9864713719</v>
      </c>
      <c r="K89" s="86" t="s">
        <v>374</v>
      </c>
      <c r="L89" s="86" t="s">
        <v>500</v>
      </c>
      <c r="M89" s="86">
        <v>9401261154</v>
      </c>
      <c r="N89" s="86" t="s">
        <v>501</v>
      </c>
      <c r="O89" s="86">
        <v>9957403021</v>
      </c>
      <c r="P89" s="75" t="s">
        <v>597</v>
      </c>
      <c r="Q89" s="80" t="s">
        <v>567</v>
      </c>
      <c r="R89" s="86">
        <v>29</v>
      </c>
      <c r="S89" s="18" t="s">
        <v>185</v>
      </c>
      <c r="T89" s="86"/>
    </row>
    <row r="90" spans="1:20" ht="30">
      <c r="A90" s="4">
        <v>86</v>
      </c>
      <c r="B90" s="86" t="s">
        <v>62</v>
      </c>
      <c r="C90" s="86" t="s">
        <v>445</v>
      </c>
      <c r="D90" s="86" t="s">
        <v>23</v>
      </c>
      <c r="E90" s="86">
        <v>18240201911</v>
      </c>
      <c r="F90" s="86" t="s">
        <v>77</v>
      </c>
      <c r="G90" s="86">
        <v>13</v>
      </c>
      <c r="H90" s="86">
        <v>14</v>
      </c>
      <c r="I90" s="57">
        <f t="shared" si="1"/>
        <v>27</v>
      </c>
      <c r="J90" s="86">
        <v>9678090805</v>
      </c>
      <c r="K90" s="86" t="s">
        <v>374</v>
      </c>
      <c r="L90" s="86" t="s">
        <v>500</v>
      </c>
      <c r="M90" s="86">
        <v>9401261154</v>
      </c>
      <c r="N90" s="86" t="s">
        <v>501</v>
      </c>
      <c r="O90" s="86">
        <v>9957403021</v>
      </c>
      <c r="P90" s="75" t="s">
        <v>597</v>
      </c>
      <c r="Q90" s="80" t="s">
        <v>567</v>
      </c>
      <c r="R90" s="86">
        <v>26</v>
      </c>
      <c r="S90" s="18" t="s">
        <v>185</v>
      </c>
      <c r="T90" s="86"/>
    </row>
    <row r="91" spans="1:20">
      <c r="A91" s="4">
        <v>87</v>
      </c>
      <c r="B91" s="86" t="s">
        <v>63</v>
      </c>
      <c r="C91" s="80" t="s">
        <v>168</v>
      </c>
      <c r="D91" s="86" t="s">
        <v>25</v>
      </c>
      <c r="E91" s="86"/>
      <c r="F91" s="86"/>
      <c r="G91" s="86">
        <v>24</v>
      </c>
      <c r="H91" s="86">
        <v>22</v>
      </c>
      <c r="I91" s="57">
        <f t="shared" si="1"/>
        <v>46</v>
      </c>
      <c r="J91" s="86">
        <v>0</v>
      </c>
      <c r="K91" s="86" t="s">
        <v>168</v>
      </c>
      <c r="L91" s="86" t="s">
        <v>169</v>
      </c>
      <c r="M91" s="86">
        <v>9864958184</v>
      </c>
      <c r="N91" s="86" t="s">
        <v>170</v>
      </c>
      <c r="O91" s="86">
        <v>7896669002</v>
      </c>
      <c r="P91" s="75" t="s">
        <v>597</v>
      </c>
      <c r="Q91" s="80" t="s">
        <v>567</v>
      </c>
      <c r="R91" s="86">
        <v>25</v>
      </c>
      <c r="S91" s="18" t="s">
        <v>185</v>
      </c>
      <c r="T91" s="86"/>
    </row>
    <row r="92" spans="1:20">
      <c r="A92" s="4">
        <v>88</v>
      </c>
      <c r="B92" s="86" t="s">
        <v>63</v>
      </c>
      <c r="C92" s="80" t="s">
        <v>168</v>
      </c>
      <c r="D92" s="86" t="s">
        <v>25</v>
      </c>
      <c r="E92" s="86"/>
      <c r="F92" s="86"/>
      <c r="G92" s="86">
        <v>25</v>
      </c>
      <c r="H92" s="86">
        <v>27</v>
      </c>
      <c r="I92" s="57">
        <f t="shared" si="1"/>
        <v>52</v>
      </c>
      <c r="J92" s="86">
        <v>9707403197</v>
      </c>
      <c r="K92" s="86" t="s">
        <v>168</v>
      </c>
      <c r="L92" s="86" t="s">
        <v>169</v>
      </c>
      <c r="M92" s="86">
        <v>9864958184</v>
      </c>
      <c r="N92" s="86" t="s">
        <v>170</v>
      </c>
      <c r="O92" s="86">
        <v>7896669002</v>
      </c>
      <c r="P92" s="75" t="s">
        <v>597</v>
      </c>
      <c r="Q92" s="80" t="s">
        <v>567</v>
      </c>
      <c r="R92" s="86">
        <v>23</v>
      </c>
      <c r="S92" s="18" t="s">
        <v>185</v>
      </c>
      <c r="T92" s="86"/>
    </row>
    <row r="93" spans="1:20">
      <c r="A93" s="4">
        <v>89</v>
      </c>
      <c r="B93" s="86" t="s">
        <v>63</v>
      </c>
      <c r="C93" s="86" t="s">
        <v>346</v>
      </c>
      <c r="D93" s="86" t="s">
        <v>25</v>
      </c>
      <c r="E93" s="86">
        <v>282</v>
      </c>
      <c r="F93" s="86"/>
      <c r="G93" s="86">
        <v>21</v>
      </c>
      <c r="H93" s="86">
        <v>22</v>
      </c>
      <c r="I93" s="57">
        <f t="shared" si="1"/>
        <v>43</v>
      </c>
      <c r="J93" s="86">
        <v>9613415846</v>
      </c>
      <c r="K93" s="86" t="s">
        <v>168</v>
      </c>
      <c r="L93" s="86" t="s">
        <v>169</v>
      </c>
      <c r="M93" s="86">
        <v>9864958184</v>
      </c>
      <c r="N93" s="86" t="s">
        <v>170</v>
      </c>
      <c r="O93" s="86">
        <v>7896669002</v>
      </c>
      <c r="P93" s="75" t="s">
        <v>598</v>
      </c>
      <c r="Q93" s="80" t="s">
        <v>563</v>
      </c>
      <c r="R93" s="86">
        <v>23</v>
      </c>
      <c r="S93" s="18" t="s">
        <v>185</v>
      </c>
      <c r="T93" s="86"/>
    </row>
    <row r="94" spans="1:20">
      <c r="A94" s="4">
        <v>90</v>
      </c>
      <c r="B94" s="86" t="s">
        <v>63</v>
      </c>
      <c r="C94" s="86" t="s">
        <v>347</v>
      </c>
      <c r="D94" s="86" t="s">
        <v>25</v>
      </c>
      <c r="E94" s="86">
        <v>92</v>
      </c>
      <c r="F94" s="86"/>
      <c r="G94" s="86">
        <v>11</v>
      </c>
      <c r="H94" s="86">
        <v>18</v>
      </c>
      <c r="I94" s="57">
        <f t="shared" si="1"/>
        <v>29</v>
      </c>
      <c r="J94" s="86">
        <v>9613512240</v>
      </c>
      <c r="K94" s="86" t="s">
        <v>168</v>
      </c>
      <c r="L94" s="86" t="s">
        <v>169</v>
      </c>
      <c r="M94" s="86">
        <v>9864958184</v>
      </c>
      <c r="N94" s="86" t="s">
        <v>170</v>
      </c>
      <c r="O94" s="86">
        <v>7896669002</v>
      </c>
      <c r="P94" s="75" t="s">
        <v>598</v>
      </c>
      <c r="Q94" s="80" t="s">
        <v>563</v>
      </c>
      <c r="R94" s="86">
        <v>26</v>
      </c>
      <c r="S94" s="18" t="s">
        <v>185</v>
      </c>
      <c r="T94" s="86"/>
    </row>
    <row r="95" spans="1:20" ht="30">
      <c r="A95" s="4">
        <v>91</v>
      </c>
      <c r="B95" s="86" t="s">
        <v>62</v>
      </c>
      <c r="C95" s="86" t="s">
        <v>446</v>
      </c>
      <c r="D95" s="86" t="s">
        <v>23</v>
      </c>
      <c r="E95" s="86">
        <v>18240202404</v>
      </c>
      <c r="F95" s="86" t="s">
        <v>77</v>
      </c>
      <c r="G95" s="86">
        <v>17</v>
      </c>
      <c r="H95" s="86">
        <v>15</v>
      </c>
      <c r="I95" s="57">
        <f t="shared" si="1"/>
        <v>32</v>
      </c>
      <c r="J95" s="86">
        <v>9577434737</v>
      </c>
      <c r="K95" s="86" t="s">
        <v>502</v>
      </c>
      <c r="L95" s="86" t="s">
        <v>503</v>
      </c>
      <c r="M95" s="86">
        <v>9401395334</v>
      </c>
      <c r="N95" s="86" t="s">
        <v>504</v>
      </c>
      <c r="O95" s="86">
        <v>9613759991</v>
      </c>
      <c r="P95" s="75" t="s">
        <v>598</v>
      </c>
      <c r="Q95" s="80" t="s">
        <v>563</v>
      </c>
      <c r="R95" s="86">
        <v>21</v>
      </c>
      <c r="S95" s="18" t="s">
        <v>185</v>
      </c>
      <c r="T95" s="86"/>
    </row>
    <row r="96" spans="1:20" ht="30">
      <c r="A96" s="4">
        <v>92</v>
      </c>
      <c r="B96" s="86" t="s">
        <v>62</v>
      </c>
      <c r="C96" s="86" t="s">
        <v>447</v>
      </c>
      <c r="D96" s="86" t="s">
        <v>23</v>
      </c>
      <c r="E96" s="86">
        <v>18240202405</v>
      </c>
      <c r="F96" s="86" t="s">
        <v>78</v>
      </c>
      <c r="G96" s="86">
        <v>0</v>
      </c>
      <c r="H96" s="86">
        <v>87</v>
      </c>
      <c r="I96" s="57">
        <f t="shared" si="1"/>
        <v>87</v>
      </c>
      <c r="J96" s="86">
        <v>9707353607</v>
      </c>
      <c r="K96" s="86" t="s">
        <v>502</v>
      </c>
      <c r="L96" s="86" t="s">
        <v>503</v>
      </c>
      <c r="M96" s="86">
        <v>9401395334</v>
      </c>
      <c r="N96" s="86" t="s">
        <v>504</v>
      </c>
      <c r="O96" s="86">
        <v>9613759991</v>
      </c>
      <c r="P96" s="75" t="s">
        <v>598</v>
      </c>
      <c r="Q96" s="80" t="s">
        <v>563</v>
      </c>
      <c r="R96" s="86">
        <v>22</v>
      </c>
      <c r="S96" s="18" t="s">
        <v>185</v>
      </c>
      <c r="T96" s="86"/>
    </row>
    <row r="97" spans="1:20">
      <c r="A97" s="4">
        <v>93</v>
      </c>
      <c r="B97" s="86"/>
      <c r="C97" s="86"/>
      <c r="D97" s="86"/>
      <c r="E97" s="86"/>
      <c r="F97" s="86"/>
      <c r="G97" s="86"/>
      <c r="H97" s="86"/>
      <c r="I97" s="57">
        <f t="shared" si="1"/>
        <v>0</v>
      </c>
      <c r="J97" s="86"/>
      <c r="K97" s="86"/>
      <c r="L97" s="86"/>
      <c r="M97" s="86"/>
      <c r="N97" s="86"/>
      <c r="O97" s="86"/>
      <c r="P97" s="75"/>
      <c r="Q97" s="86"/>
      <c r="R97" s="86"/>
      <c r="S97" s="18"/>
      <c r="T97" s="86"/>
    </row>
    <row r="98" spans="1:20">
      <c r="A98" s="4">
        <v>94</v>
      </c>
      <c r="B98" s="86"/>
      <c r="C98" s="86"/>
      <c r="D98" s="86"/>
      <c r="E98" s="86"/>
      <c r="F98" s="86"/>
      <c r="G98" s="86"/>
      <c r="H98" s="86"/>
      <c r="I98" s="57">
        <f t="shared" si="1"/>
        <v>0</v>
      </c>
      <c r="J98" s="86"/>
      <c r="K98" s="86"/>
      <c r="L98" s="86"/>
      <c r="M98" s="86"/>
      <c r="N98" s="86"/>
      <c r="O98" s="86"/>
      <c r="P98" s="75"/>
      <c r="Q98" s="86"/>
      <c r="R98" s="86"/>
      <c r="S98" s="18"/>
      <c r="T98" s="86"/>
    </row>
    <row r="99" spans="1:20">
      <c r="A99" s="4">
        <v>95</v>
      </c>
      <c r="B99" s="86"/>
      <c r="C99" s="86"/>
      <c r="D99" s="86"/>
      <c r="E99" s="86"/>
      <c r="F99" s="86"/>
      <c r="G99" s="86"/>
      <c r="H99" s="86"/>
      <c r="I99" s="57">
        <f t="shared" si="1"/>
        <v>0</v>
      </c>
      <c r="J99" s="86"/>
      <c r="K99" s="86"/>
      <c r="L99" s="86"/>
      <c r="M99" s="86"/>
      <c r="N99" s="86"/>
      <c r="O99" s="86"/>
      <c r="P99" s="75"/>
      <c r="Q99" s="86"/>
      <c r="R99" s="86"/>
      <c r="S99" s="18"/>
      <c r="T99" s="86"/>
    </row>
    <row r="100" spans="1:20">
      <c r="A100" s="4">
        <v>96</v>
      </c>
      <c r="B100" s="86"/>
      <c r="C100" s="80"/>
      <c r="D100" s="86"/>
      <c r="E100" s="86"/>
      <c r="F100" s="86"/>
      <c r="G100" s="86"/>
      <c r="H100" s="86"/>
      <c r="I100" s="57">
        <f t="shared" si="1"/>
        <v>0</v>
      </c>
      <c r="J100" s="86"/>
      <c r="K100" s="86"/>
      <c r="L100" s="86"/>
      <c r="M100" s="86"/>
      <c r="N100" s="86"/>
      <c r="O100" s="86"/>
      <c r="P100" s="75"/>
      <c r="Q100" s="86"/>
      <c r="R100" s="86"/>
      <c r="S100" s="18"/>
      <c r="T100" s="86"/>
    </row>
    <row r="101" spans="1:20">
      <c r="A101" s="4">
        <v>97</v>
      </c>
      <c r="B101" s="67"/>
      <c r="C101" s="63"/>
      <c r="D101" s="64"/>
      <c r="E101" s="64"/>
      <c r="F101" s="65"/>
      <c r="G101" s="63"/>
      <c r="H101" s="63"/>
      <c r="I101" s="57">
        <f t="shared" si="1"/>
        <v>0</v>
      </c>
      <c r="J101" s="86"/>
      <c r="K101" s="86"/>
      <c r="L101" s="86"/>
      <c r="M101" s="86"/>
      <c r="N101" s="86"/>
      <c r="O101" s="86"/>
      <c r="P101" s="86"/>
      <c r="Q101" s="86"/>
      <c r="R101" s="86"/>
      <c r="S101" s="86"/>
      <c r="T101" s="86"/>
    </row>
    <row r="102" spans="1:20">
      <c r="A102" s="4">
        <v>98</v>
      </c>
      <c r="B102" s="67"/>
      <c r="C102" s="62"/>
      <c r="D102" s="64"/>
      <c r="E102" s="64"/>
      <c r="F102" s="65"/>
      <c r="G102" s="70"/>
      <c r="H102" s="70"/>
      <c r="I102" s="57">
        <f t="shared" si="1"/>
        <v>0</v>
      </c>
      <c r="J102" s="86"/>
      <c r="K102" s="86"/>
      <c r="L102" s="86"/>
      <c r="M102" s="86"/>
      <c r="N102" s="86"/>
      <c r="O102" s="86"/>
      <c r="P102" s="86"/>
      <c r="Q102" s="86"/>
      <c r="R102" s="86"/>
      <c r="S102" s="86"/>
      <c r="T102" s="86"/>
    </row>
    <row r="103" spans="1:20">
      <c r="A103" s="4">
        <v>99</v>
      </c>
      <c r="B103" s="67"/>
      <c r="C103" s="62"/>
      <c r="D103" s="64"/>
      <c r="E103" s="64"/>
      <c r="F103" s="65"/>
      <c r="G103" s="70"/>
      <c r="H103" s="70"/>
      <c r="I103" s="57">
        <f t="shared" si="1"/>
        <v>0</v>
      </c>
      <c r="J103" s="86"/>
      <c r="K103" s="86"/>
      <c r="L103" s="86"/>
      <c r="M103" s="86"/>
      <c r="N103" s="86"/>
      <c r="O103" s="86"/>
      <c r="P103" s="86"/>
      <c r="Q103" s="86"/>
      <c r="R103" s="86"/>
      <c r="S103" s="86"/>
      <c r="T103" s="86"/>
    </row>
    <row r="104" spans="1:20">
      <c r="A104" s="4">
        <v>100</v>
      </c>
      <c r="B104" s="67"/>
      <c r="C104" s="63"/>
      <c r="D104" s="64"/>
      <c r="E104" s="64"/>
      <c r="F104" s="65"/>
      <c r="G104" s="63"/>
      <c r="H104" s="63"/>
      <c r="I104" s="57">
        <f t="shared" si="1"/>
        <v>0</v>
      </c>
      <c r="J104" s="86"/>
      <c r="K104" s="86"/>
      <c r="L104" s="86"/>
      <c r="M104" s="86"/>
      <c r="N104" s="86"/>
      <c r="O104" s="86"/>
      <c r="P104" s="86"/>
      <c r="Q104" s="86"/>
      <c r="R104" s="86"/>
      <c r="S104" s="86"/>
      <c r="T104" s="86"/>
    </row>
    <row r="105" spans="1:20">
      <c r="A105" s="4">
        <v>101</v>
      </c>
      <c r="B105" s="67"/>
      <c r="C105" s="62"/>
      <c r="D105" s="64"/>
      <c r="E105" s="64"/>
      <c r="F105" s="65"/>
      <c r="G105" s="70"/>
      <c r="H105" s="70"/>
      <c r="I105" s="57">
        <f t="shared" si="1"/>
        <v>0</v>
      </c>
      <c r="J105" s="86"/>
      <c r="K105" s="86"/>
      <c r="L105" s="86"/>
      <c r="M105" s="86"/>
      <c r="N105" s="86"/>
      <c r="O105" s="86"/>
      <c r="P105" s="86"/>
      <c r="Q105" s="86"/>
      <c r="R105" s="86"/>
      <c r="S105" s="86"/>
      <c r="T105" s="86"/>
    </row>
    <row r="106" spans="1:20">
      <c r="A106" s="4">
        <v>102</v>
      </c>
      <c r="B106" s="67"/>
      <c r="C106" s="63"/>
      <c r="D106" s="64"/>
      <c r="E106" s="64"/>
      <c r="F106" s="65"/>
      <c r="G106" s="63"/>
      <c r="H106" s="63"/>
      <c r="I106" s="57">
        <f t="shared" si="1"/>
        <v>0</v>
      </c>
      <c r="J106" s="86"/>
      <c r="K106" s="86"/>
      <c r="L106" s="86"/>
      <c r="M106" s="86"/>
      <c r="N106" s="86"/>
      <c r="O106" s="86"/>
      <c r="P106" s="86"/>
      <c r="Q106" s="86"/>
      <c r="R106" s="86"/>
      <c r="S106" s="86"/>
      <c r="T106" s="86"/>
    </row>
    <row r="107" spans="1:20">
      <c r="A107" s="4">
        <v>103</v>
      </c>
      <c r="B107" s="67"/>
      <c r="C107" s="62"/>
      <c r="D107" s="64"/>
      <c r="E107" s="64"/>
      <c r="F107" s="65"/>
      <c r="G107" s="70"/>
      <c r="H107" s="70"/>
      <c r="I107" s="57">
        <f t="shared" si="1"/>
        <v>0</v>
      </c>
      <c r="J107" s="86"/>
      <c r="K107" s="86"/>
      <c r="L107" s="86"/>
      <c r="M107" s="86"/>
      <c r="N107" s="86"/>
      <c r="O107" s="86"/>
      <c r="P107" s="86"/>
      <c r="Q107" s="86"/>
      <c r="R107" s="86"/>
      <c r="S107" s="86"/>
      <c r="T107" s="86"/>
    </row>
    <row r="108" spans="1:20">
      <c r="A108" s="4">
        <v>104</v>
      </c>
      <c r="B108" s="67"/>
      <c r="C108" s="63"/>
      <c r="D108" s="64"/>
      <c r="E108" s="64"/>
      <c r="F108" s="65"/>
      <c r="G108" s="63"/>
      <c r="H108" s="63"/>
      <c r="I108" s="57">
        <f t="shared" si="1"/>
        <v>0</v>
      </c>
      <c r="J108" s="86"/>
      <c r="K108" s="86"/>
      <c r="L108" s="86"/>
      <c r="M108" s="86"/>
      <c r="N108" s="86"/>
      <c r="O108" s="86"/>
      <c r="P108" s="86"/>
      <c r="Q108" s="86"/>
      <c r="R108" s="86"/>
      <c r="S108" s="86"/>
      <c r="T108" s="86"/>
    </row>
    <row r="109" spans="1:20">
      <c r="A109" s="4">
        <v>105</v>
      </c>
      <c r="B109" s="67"/>
      <c r="C109" s="63"/>
      <c r="D109" s="64"/>
      <c r="E109" s="64"/>
      <c r="F109" s="65"/>
      <c r="G109" s="63"/>
      <c r="H109" s="63"/>
      <c r="I109" s="57">
        <f t="shared" si="1"/>
        <v>0</v>
      </c>
      <c r="J109" s="86"/>
      <c r="K109" s="86"/>
      <c r="L109" s="86"/>
      <c r="M109" s="86"/>
      <c r="N109" s="86"/>
      <c r="O109" s="86"/>
      <c r="P109" s="86"/>
      <c r="Q109" s="86"/>
      <c r="R109" s="86"/>
      <c r="S109" s="86"/>
      <c r="T109" s="86"/>
    </row>
    <row r="110" spans="1:20">
      <c r="A110" s="4">
        <v>106</v>
      </c>
      <c r="B110" s="17"/>
      <c r="C110" s="18"/>
      <c r="D110" s="18"/>
      <c r="E110" s="19"/>
      <c r="F110" s="18"/>
      <c r="G110" s="19"/>
      <c r="H110" s="19"/>
      <c r="I110" s="57">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3"/>
      <c r="Q164" s="18"/>
      <c r="R164" s="18"/>
      <c r="S164" s="18"/>
      <c r="T164" s="18"/>
    </row>
    <row r="165" spans="1:20">
      <c r="A165" s="20" t="s">
        <v>11</v>
      </c>
      <c r="B165" s="38"/>
      <c r="C165" s="20">
        <f>COUNTIFS(C6:C164,"*")</f>
        <v>91</v>
      </c>
      <c r="D165" s="20"/>
      <c r="E165" s="13"/>
      <c r="F165" s="20"/>
      <c r="G165" s="56">
        <f>SUM(G6:G164)</f>
        <v>2452</v>
      </c>
      <c r="H165" s="56">
        <f>SUM(H6:H164)</f>
        <v>2752</v>
      </c>
      <c r="I165" s="56">
        <f>SUM(I6:I164)</f>
        <v>5204</v>
      </c>
      <c r="J165" s="20"/>
      <c r="K165" s="20"/>
      <c r="L165" s="20"/>
      <c r="M165" s="20"/>
      <c r="N165" s="20"/>
      <c r="O165" s="20"/>
      <c r="P165" s="14"/>
      <c r="Q165" s="20"/>
      <c r="R165" s="20"/>
      <c r="S165" s="20"/>
      <c r="T165" s="12"/>
    </row>
    <row r="166" spans="1:20">
      <c r="A166" s="43" t="s">
        <v>62</v>
      </c>
      <c r="B166" s="10">
        <f>COUNTIF(B$5:B$164,"Team 1")</f>
        <v>46</v>
      </c>
      <c r="C166" s="43" t="s">
        <v>25</v>
      </c>
      <c r="D166" s="10">
        <f>COUNTIF(D6:D164,"Anganwadi")</f>
        <v>45</v>
      </c>
    </row>
    <row r="167" spans="1:20">
      <c r="A167" s="43" t="s">
        <v>63</v>
      </c>
      <c r="B167" s="10">
        <f>COUNTIF(B$6:B$164,"Team 2")</f>
        <v>45</v>
      </c>
      <c r="C167" s="43" t="s">
        <v>23</v>
      </c>
      <c r="D167" s="10">
        <f>COUNTIF(D6:D164,"School")</f>
        <v>46</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activeCell="I2" sqref="I2:J2"/>
    </sheetView>
  </sheetViews>
  <sheetFormatPr defaultRowHeight="16.5"/>
  <cols>
    <col min="1" max="1" width="6.42578125" style="34" customWidth="1"/>
    <col min="2" max="2" width="9.85546875" style="25" customWidth="1"/>
    <col min="3" max="3" width="13.42578125" style="25" customWidth="1"/>
    <col min="4" max="6" width="12" style="25" customWidth="1"/>
    <col min="7" max="7" width="14.7109375" style="25" customWidth="1"/>
    <col min="8" max="8" width="13.140625" style="25" customWidth="1"/>
    <col min="9" max="9" width="11.42578125" style="25" customWidth="1"/>
    <col min="10" max="10" width="10.85546875" style="25" customWidth="1"/>
    <col min="11" max="16384" width="9.140625" style="25"/>
  </cols>
  <sheetData>
    <row r="1" spans="1:11" ht="46.5" customHeight="1">
      <c r="A1" s="183" t="s">
        <v>71</v>
      </c>
      <c r="B1" s="183"/>
      <c r="C1" s="183"/>
      <c r="D1" s="183"/>
      <c r="E1" s="183"/>
      <c r="F1" s="184"/>
      <c r="G1" s="184"/>
      <c r="H1" s="184"/>
      <c r="I1" s="184"/>
      <c r="J1" s="184"/>
    </row>
    <row r="2" spans="1:11" ht="25.5">
      <c r="A2" s="185" t="s">
        <v>0</v>
      </c>
      <c r="B2" s="186"/>
      <c r="C2" s="187" t="str">
        <f>'Block at a Glance'!C2:D2</f>
        <v>ASSAM</v>
      </c>
      <c r="D2" s="188"/>
      <c r="E2" s="26" t="s">
        <v>1</v>
      </c>
      <c r="F2" s="189" t="s">
        <v>599</v>
      </c>
      <c r="G2" s="190"/>
      <c r="H2" s="27" t="s">
        <v>24</v>
      </c>
      <c r="I2" s="189" t="s">
        <v>88</v>
      </c>
      <c r="J2" s="190"/>
    </row>
    <row r="3" spans="1:11" ht="28.5" customHeight="1">
      <c r="A3" s="194" t="s">
        <v>66</v>
      </c>
      <c r="B3" s="194"/>
      <c r="C3" s="194"/>
      <c r="D3" s="194"/>
      <c r="E3" s="194"/>
      <c r="F3" s="194"/>
      <c r="G3" s="194"/>
      <c r="H3" s="194"/>
      <c r="I3" s="194"/>
      <c r="J3" s="194"/>
    </row>
    <row r="4" spans="1:11">
      <c r="A4" s="193" t="s">
        <v>27</v>
      </c>
      <c r="B4" s="192" t="s">
        <v>28</v>
      </c>
      <c r="C4" s="191" t="s">
        <v>29</v>
      </c>
      <c r="D4" s="191" t="s">
        <v>36</v>
      </c>
      <c r="E4" s="191"/>
      <c r="F4" s="191"/>
      <c r="G4" s="191" t="s">
        <v>30</v>
      </c>
      <c r="H4" s="191" t="s">
        <v>37</v>
      </c>
      <c r="I4" s="191"/>
      <c r="J4" s="191"/>
    </row>
    <row r="5" spans="1:11" ht="22.5" customHeight="1">
      <c r="A5" s="193"/>
      <c r="B5" s="192"/>
      <c r="C5" s="191"/>
      <c r="D5" s="28" t="s">
        <v>9</v>
      </c>
      <c r="E5" s="28" t="s">
        <v>10</v>
      </c>
      <c r="F5" s="28" t="s">
        <v>11</v>
      </c>
      <c r="G5" s="191"/>
      <c r="H5" s="28" t="s">
        <v>9</v>
      </c>
      <c r="I5" s="28" t="s">
        <v>10</v>
      </c>
      <c r="J5" s="28" t="s">
        <v>11</v>
      </c>
    </row>
    <row r="6" spans="1:11" ht="22.5" customHeight="1">
      <c r="A6" s="44">
        <v>1</v>
      </c>
      <c r="B6" s="58">
        <v>43556</v>
      </c>
      <c r="C6" s="30">
        <f>COUNTIFS('April-19'!D$5:D$164,"Anganwadi")</f>
        <v>48</v>
      </c>
      <c r="D6" s="31">
        <f>SUMIF('April-19'!$D$5:$D$164,"Anganwadi",'April-19'!$G$5:$G$164)</f>
        <v>1253</v>
      </c>
      <c r="E6" s="31">
        <f>SUMIF('April-19'!$D$5:$D$164,"Anganwadi",'April-19'!$H$5:$H$164)</f>
        <v>1197</v>
      </c>
      <c r="F6" s="31">
        <f>+D6+E6</f>
        <v>2450</v>
      </c>
      <c r="G6" s="30">
        <f>COUNTIF('April-19'!D5:D164,"School")</f>
        <v>34</v>
      </c>
      <c r="H6" s="31">
        <f>SUMIF('April-19'!$D$5:$D$164,"School",'April-19'!$G$5:$G$164)</f>
        <v>1404</v>
      </c>
      <c r="I6" s="31">
        <f>SUMIF('April-19'!$D$5:$D$164,"School",'April-19'!$H$5:$H$164)</f>
        <v>1302</v>
      </c>
      <c r="J6" s="31">
        <f>+H6+I6</f>
        <v>2706</v>
      </c>
      <c r="K6" s="32"/>
    </row>
    <row r="7" spans="1:11" ht="22.5" customHeight="1">
      <c r="A7" s="29">
        <v>2</v>
      </c>
      <c r="B7" s="59">
        <v>43601</v>
      </c>
      <c r="C7" s="30">
        <f>COUNTIF('May-19'!D5:D164,"Anganwadi")</f>
        <v>53</v>
      </c>
      <c r="D7" s="31">
        <f>SUMIF('May-19'!$D$5:$D$164,"Anganwadi",'May-19'!$G$5:$G$164)</f>
        <v>1670</v>
      </c>
      <c r="E7" s="31">
        <f>SUMIF('May-19'!$D$5:$D$164,"Anganwadi",'May-19'!$H$5:$H$164)</f>
        <v>1829</v>
      </c>
      <c r="F7" s="31">
        <f t="shared" ref="F7:F11" si="0">+D7+E7</f>
        <v>3499</v>
      </c>
      <c r="G7" s="30">
        <f>COUNTIF('May-19'!D5:D164,"School")</f>
        <v>44</v>
      </c>
      <c r="H7" s="31">
        <f>SUMIF('May-19'!$D$5:$D$164,"School",'May-19'!$G$5:$G$164)</f>
        <v>2108</v>
      </c>
      <c r="I7" s="31">
        <f>SUMIF('May-19'!$D$5:$D$164,"School",'May-19'!$H$5:$H$164)</f>
        <v>1881</v>
      </c>
      <c r="J7" s="31">
        <f t="shared" ref="J7:J11" si="1">+H7+I7</f>
        <v>3989</v>
      </c>
    </row>
    <row r="8" spans="1:11" ht="22.5" customHeight="1">
      <c r="A8" s="29">
        <v>3</v>
      </c>
      <c r="B8" s="59">
        <v>43632</v>
      </c>
      <c r="C8" s="30">
        <f>COUNTIF('Jun-19'!D5:D164,"Anganwadi")</f>
        <v>54</v>
      </c>
      <c r="D8" s="31">
        <f>SUMIF('Jun-19'!$D$5:$D$164,"Anganwadi",'Jun-19'!$G$5:$G$164)</f>
        <v>1418</v>
      </c>
      <c r="E8" s="31">
        <f>SUMIF('Jun-19'!$D$5:$D$164,"Anganwadi",'Jun-19'!$H$5:$H$164)</f>
        <v>1472</v>
      </c>
      <c r="F8" s="31">
        <f t="shared" si="0"/>
        <v>2890</v>
      </c>
      <c r="G8" s="30">
        <f>COUNTIF('Jun-19'!D5:D164,"School")</f>
        <v>46</v>
      </c>
      <c r="H8" s="31">
        <f>SUMIF('Jun-19'!$D$5:$D$164,"School",'Jun-19'!$G$5:$G$164)</f>
        <v>1676</v>
      </c>
      <c r="I8" s="31">
        <f>SUMIF('Jun-19'!$D$5:$D$164,"School",'Jun-19'!$H$5:$H$164)</f>
        <v>1646</v>
      </c>
      <c r="J8" s="31">
        <f t="shared" si="1"/>
        <v>3322</v>
      </c>
    </row>
    <row r="9" spans="1:11" ht="22.5" customHeight="1">
      <c r="A9" s="29">
        <v>4</v>
      </c>
      <c r="B9" s="59">
        <v>43662</v>
      </c>
      <c r="C9" s="30">
        <f>COUNTIF('Jul-19'!D5:D164,"Anganwadi")</f>
        <v>68</v>
      </c>
      <c r="D9" s="31">
        <f>SUMIF('Jul-19'!$D$5:$D$164,"Anganwadi",'Jul-19'!$G$5:$G$164)</f>
        <v>2046</v>
      </c>
      <c r="E9" s="31">
        <f>SUMIF('Jul-19'!$D$5:$D$164,"Anganwadi",'Jul-19'!$H$5:$H$164)</f>
        <v>2040</v>
      </c>
      <c r="F9" s="31">
        <f t="shared" si="0"/>
        <v>4086</v>
      </c>
      <c r="G9" s="30">
        <f>COUNTIF('Jul-19'!D5:D164,"School")</f>
        <v>0</v>
      </c>
      <c r="H9" s="31">
        <f>SUMIF('Jul-19'!$D$5:$D$164,"School",'Jul-19'!$G$5:$G$164)</f>
        <v>0</v>
      </c>
      <c r="I9" s="31">
        <f>SUMIF('Jul-19'!$D$5:$D$164,"School",'Jul-19'!$H$5:$H$164)</f>
        <v>0</v>
      </c>
      <c r="J9" s="31">
        <f t="shared" si="1"/>
        <v>0</v>
      </c>
    </row>
    <row r="10" spans="1:11" ht="22.5" customHeight="1">
      <c r="A10" s="29">
        <v>5</v>
      </c>
      <c r="B10" s="59">
        <v>43693</v>
      </c>
      <c r="C10" s="30">
        <f>COUNTIF('Aug-19'!D5:D164,"Anganwadi")</f>
        <v>40</v>
      </c>
      <c r="D10" s="31">
        <f>SUMIF('Aug-19'!$D$5:$D$164,"Anganwadi",'Aug-19'!$G$5:$G$164)</f>
        <v>1229</v>
      </c>
      <c r="E10" s="31">
        <f>SUMIF('Aug-19'!$D$5:$D$164,"Anganwadi",'Aug-19'!$H$5:$H$164)</f>
        <v>1262</v>
      </c>
      <c r="F10" s="31">
        <f t="shared" si="0"/>
        <v>2491</v>
      </c>
      <c r="G10" s="30">
        <f>COUNTIF('Aug-19'!D5:D164,"School")</f>
        <v>49</v>
      </c>
      <c r="H10" s="31">
        <f>SUMIF('Aug-19'!$D$5:$D$164,"School",'Aug-19'!$G$5:$G$164)</f>
        <v>1438</v>
      </c>
      <c r="I10" s="31">
        <f>SUMIF('Aug-19'!$D$5:$D$164,"School",'Aug-19'!$H$5:$H$164)</f>
        <v>1598</v>
      </c>
      <c r="J10" s="31">
        <f t="shared" si="1"/>
        <v>3036</v>
      </c>
    </row>
    <row r="11" spans="1:11" ht="22.5" customHeight="1">
      <c r="A11" s="29">
        <v>6</v>
      </c>
      <c r="B11" s="59">
        <v>43724</v>
      </c>
      <c r="C11" s="30">
        <f>COUNTIF('Sep-19'!D6:D164,"Anganwadi")</f>
        <v>45</v>
      </c>
      <c r="D11" s="31">
        <f>SUMIF('Sep-19'!$D$6:$D$164,"Anganwadi",'Sep-19'!$G$6:$G$164)</f>
        <v>1222</v>
      </c>
      <c r="E11" s="31">
        <f>SUMIF('Sep-19'!$D$6:$D$164,"Anganwadi",'Sep-19'!$H$6:$H$164)</f>
        <v>1281</v>
      </c>
      <c r="F11" s="31">
        <f t="shared" si="0"/>
        <v>2503</v>
      </c>
      <c r="G11" s="30">
        <f>COUNTIF('Sep-19'!D6:D164,"School")</f>
        <v>46</v>
      </c>
      <c r="H11" s="31">
        <f>SUMIF('Sep-19'!$D$6:$D$164,"School",'Sep-19'!$G$6:$G$164)</f>
        <v>1230</v>
      </c>
      <c r="I11" s="31">
        <f>SUMIF('Sep-19'!$D$6:$D$164,"School",'Sep-19'!$H$6:$H$164)</f>
        <v>1471</v>
      </c>
      <c r="J11" s="31">
        <f t="shared" si="1"/>
        <v>2701</v>
      </c>
    </row>
    <row r="12" spans="1:11" ht="19.5" customHeight="1">
      <c r="A12" s="182" t="s">
        <v>38</v>
      </c>
      <c r="B12" s="182"/>
      <c r="C12" s="33">
        <f>SUM(C6:C11)</f>
        <v>308</v>
      </c>
      <c r="D12" s="33">
        <f t="shared" ref="D12:J12" si="2">SUM(D6:D11)</f>
        <v>8838</v>
      </c>
      <c r="E12" s="33">
        <f t="shared" si="2"/>
        <v>9081</v>
      </c>
      <c r="F12" s="33">
        <f t="shared" si="2"/>
        <v>17919</v>
      </c>
      <c r="G12" s="33">
        <f t="shared" si="2"/>
        <v>219</v>
      </c>
      <c r="H12" s="33">
        <f t="shared" si="2"/>
        <v>7856</v>
      </c>
      <c r="I12" s="33">
        <f t="shared" si="2"/>
        <v>7898</v>
      </c>
      <c r="J12" s="33">
        <f t="shared" si="2"/>
        <v>15754</v>
      </c>
    </row>
    <row r="14" spans="1:11">
      <c r="A14" s="177" t="s">
        <v>67</v>
      </c>
      <c r="B14" s="177"/>
      <c r="C14" s="177"/>
      <c r="D14" s="177"/>
      <c r="E14" s="177"/>
      <c r="F14" s="177"/>
    </row>
    <row r="15" spans="1:11" ht="82.5">
      <c r="A15" s="42" t="s">
        <v>27</v>
      </c>
      <c r="B15" s="41" t="s">
        <v>28</v>
      </c>
      <c r="C15" s="45" t="s">
        <v>64</v>
      </c>
      <c r="D15" s="40" t="s">
        <v>29</v>
      </c>
      <c r="E15" s="40" t="s">
        <v>30</v>
      </c>
      <c r="F15" s="40" t="s">
        <v>65</v>
      </c>
    </row>
    <row r="16" spans="1:11">
      <c r="A16" s="180">
        <v>1</v>
      </c>
      <c r="B16" s="178">
        <v>43571</v>
      </c>
      <c r="C16" s="46" t="s">
        <v>62</v>
      </c>
      <c r="D16" s="30">
        <f>COUNTIFS('April-19'!B$5:B$164,"Team 1",'April-19'!D$5:D$164,"Anganwadi")</f>
        <v>0</v>
      </c>
      <c r="E16" s="30">
        <f>COUNTIFS('April-19'!B$5:B$164,"Team 1",'April-19'!D$5:D$164,"School")</f>
        <v>34</v>
      </c>
      <c r="F16" s="31">
        <f>SUMIF('April-19'!$B$5:$B$164,"Team 1",'April-19'!$I$5:$I$164)</f>
        <v>2706</v>
      </c>
    </row>
    <row r="17" spans="1:6">
      <c r="A17" s="181"/>
      <c r="B17" s="179"/>
      <c r="C17" s="46" t="s">
        <v>63</v>
      </c>
      <c r="D17" s="30">
        <f>COUNTIFS('April-19'!B$5:B$164,"Team 2",'April-19'!D$5:D$164,"Anganwadi")</f>
        <v>48</v>
      </c>
      <c r="E17" s="30">
        <f>COUNTIFS('April-19'!B$5:B$164,"Team 2",'April-19'!D$5:D$164,"School")</f>
        <v>0</v>
      </c>
      <c r="F17" s="31">
        <f>SUMIF('April-19'!$B$5:$B$164,"Team 2",'April-19'!$I$5:$I$164)</f>
        <v>2450</v>
      </c>
    </row>
    <row r="18" spans="1:6">
      <c r="A18" s="180">
        <v>2</v>
      </c>
      <c r="B18" s="178">
        <v>43601</v>
      </c>
      <c r="C18" s="46" t="s">
        <v>62</v>
      </c>
      <c r="D18" s="30">
        <f>COUNTIFS('May-19'!B$5:B$164,"Team 1",'May-19'!D$5:D$164,"Anganwadi")</f>
        <v>0</v>
      </c>
      <c r="E18" s="30">
        <f>COUNTIFS('May-19'!B$5:B$164,"Team 1",'May-19'!D$5:D$164,"School")</f>
        <v>44</v>
      </c>
      <c r="F18" s="31">
        <f>SUMIF('May-19'!$B$5:$B$164,"Team 1",'May-19'!$I$5:$I$164)</f>
        <v>3989</v>
      </c>
    </row>
    <row r="19" spans="1:6">
      <c r="A19" s="181"/>
      <c r="B19" s="179"/>
      <c r="C19" s="46" t="s">
        <v>63</v>
      </c>
      <c r="D19" s="30">
        <f>COUNTIFS('May-19'!B$5:B$164,"Team 2",'May-19'!D$5:D$164,"Anganwadi")</f>
        <v>53</v>
      </c>
      <c r="E19" s="30">
        <f>COUNTIFS('May-19'!B$5:B$164,"Team 2",'May-19'!D$5:D$164,"School")</f>
        <v>0</v>
      </c>
      <c r="F19" s="31">
        <f>SUMIF('May-19'!$B$5:$B$164,"Team 2",'May-19'!$I$5:$I$164)</f>
        <v>3499</v>
      </c>
    </row>
    <row r="20" spans="1:6">
      <c r="A20" s="180">
        <v>3</v>
      </c>
      <c r="B20" s="178">
        <v>43632</v>
      </c>
      <c r="C20" s="46" t="s">
        <v>62</v>
      </c>
      <c r="D20" s="30">
        <f>COUNTIFS('Jun-19'!B$5:B$164,"Team 1",'Jun-19'!D$5:D$164,"Anganwadi")</f>
        <v>0</v>
      </c>
      <c r="E20" s="30">
        <f>COUNTIFS('Jun-19'!B$5:B$164,"Team 1",'Jun-19'!D$5:D$164,"School")</f>
        <v>46</v>
      </c>
      <c r="F20" s="31">
        <f>SUMIF('Jun-19'!$B$5:$B$164,"Team 1",'Jun-19'!$I$5:$I$164)</f>
        <v>3322</v>
      </c>
    </row>
    <row r="21" spans="1:6">
      <c r="A21" s="181"/>
      <c r="B21" s="179"/>
      <c r="C21" s="46" t="s">
        <v>63</v>
      </c>
      <c r="D21" s="30">
        <f>COUNTIFS('Jun-19'!B$5:B$164,"Team 2",'Jun-19'!D$5:D$164,"Anganwadi")</f>
        <v>54</v>
      </c>
      <c r="E21" s="30">
        <f>COUNTIFS('Jun-19'!B$5:B$164,"Team 2",'Jun-19'!D$5:D$164,"School")</f>
        <v>0</v>
      </c>
      <c r="F21" s="31">
        <f>SUMIF('Jun-19'!$B$5:$B$164,"Team 2",'Jun-19'!$I$5:$I$164)</f>
        <v>2890</v>
      </c>
    </row>
    <row r="22" spans="1:6">
      <c r="A22" s="180">
        <v>4</v>
      </c>
      <c r="B22" s="178">
        <v>43662</v>
      </c>
      <c r="C22" s="46" t="s">
        <v>62</v>
      </c>
      <c r="D22" s="30">
        <f>COUNTIFS('Jul-19'!B$5:B$164,"Team 1",'Jul-19'!D$5:D$164,"Anganwadi")</f>
        <v>41</v>
      </c>
      <c r="E22" s="30">
        <f>COUNTIFS('Jul-19'!B$5:B$164,"Team 1",'Jul-19'!D$5:D$164,"School")</f>
        <v>0</v>
      </c>
      <c r="F22" s="31">
        <f>SUMIF('Jul-19'!$B$5:$B$164,"Team 1",'Jul-19'!$I$5:$I$164)</f>
        <v>2668</v>
      </c>
    </row>
    <row r="23" spans="1:6">
      <c r="A23" s="181"/>
      <c r="B23" s="179"/>
      <c r="C23" s="46" t="s">
        <v>63</v>
      </c>
      <c r="D23" s="30">
        <f>COUNTIFS('Jul-19'!B$5:B$164,"Team 2",'Jul-19'!D$5:D$164,"Anganwadi")</f>
        <v>27</v>
      </c>
      <c r="E23" s="30">
        <f>COUNTIFS('Jul-19'!B$5:B$164,"Team 2",'Jul-19'!D$5:D$164,"School")</f>
        <v>0</v>
      </c>
      <c r="F23" s="31">
        <f>SUMIF('Jul-19'!$B$5:$B$164,"Team 2",'Jul-19'!$I$5:$I$164)</f>
        <v>1418</v>
      </c>
    </row>
    <row r="24" spans="1:6">
      <c r="A24" s="180">
        <v>5</v>
      </c>
      <c r="B24" s="178">
        <v>43693</v>
      </c>
      <c r="C24" s="46" t="s">
        <v>62</v>
      </c>
      <c r="D24" s="30">
        <f>COUNTIFS('Aug-19'!B$5:B$164,"Team 1",'Aug-19'!D$5:D$164,"Anganwadi")</f>
        <v>0</v>
      </c>
      <c r="E24" s="30">
        <f>COUNTIFS('Aug-19'!B$5:B$164,"Team 1",'Aug-19'!D$5:D$164,"School")</f>
        <v>49</v>
      </c>
      <c r="F24" s="31">
        <f>SUMIF('Aug-19'!$B$5:$B$164,"Team 1",'Aug-19'!$I$5:$I$164)</f>
        <v>3036</v>
      </c>
    </row>
    <row r="25" spans="1:6">
      <c r="A25" s="181"/>
      <c r="B25" s="179"/>
      <c r="C25" s="46" t="s">
        <v>63</v>
      </c>
      <c r="D25" s="30">
        <f>COUNTIFS('Aug-19'!B$5:B$164,"Team 2",'Aug-19'!D$5:D$164,"Anganwadi")</f>
        <v>40</v>
      </c>
      <c r="E25" s="30">
        <f>COUNTIFS('Aug-19'!B$5:B$164,"Team 2",'Aug-19'!D$5:D$164,"School")</f>
        <v>0</v>
      </c>
      <c r="F25" s="31">
        <f>SUMIF('Aug-19'!$B$5:$B$164,"Team 2",'Aug-19'!$I$5:$I$164)</f>
        <v>2491</v>
      </c>
    </row>
    <row r="26" spans="1:6">
      <c r="A26" s="180">
        <v>6</v>
      </c>
      <c r="B26" s="178">
        <v>43724</v>
      </c>
      <c r="C26" s="46" t="s">
        <v>62</v>
      </c>
      <c r="D26" s="30">
        <f>COUNTIFS('Sep-19'!B$5:B$164,"Team 1",'Sep-19'!D$5:D$164,"Anganwadi")</f>
        <v>0</v>
      </c>
      <c r="E26" s="30">
        <f>COUNTIFS('Sep-19'!B$5:B$164,"Team 1",'Sep-19'!D$5:D$164,"School")</f>
        <v>46</v>
      </c>
      <c r="F26" s="31">
        <f>SUMIF('Sep-19'!$B$5:$B$164,"Team 1",'Sep-19'!$I$5:$I$164)</f>
        <v>2701</v>
      </c>
    </row>
    <row r="27" spans="1:6">
      <c r="A27" s="181"/>
      <c r="B27" s="179"/>
      <c r="C27" s="46" t="s">
        <v>63</v>
      </c>
      <c r="D27" s="30">
        <f>COUNTIFS('Sep-19'!B$5:B$164,"Team 2",'Sep-19'!D$5:D$164,"Anganwadi")</f>
        <v>46</v>
      </c>
      <c r="E27" s="30">
        <f>COUNTIFS('Sep-19'!B$5:B$164,"Team 2",'Sep-19'!D$5:D$164,"School")</f>
        <v>0</v>
      </c>
      <c r="F27" s="31">
        <f>SUMIF('Sep-19'!$B$5:$B$164,"Team 2",'Sep-19'!$I$5:$I$164)</f>
        <v>2577</v>
      </c>
    </row>
    <row r="28" spans="1:6">
      <c r="A28" s="174" t="s">
        <v>38</v>
      </c>
      <c r="B28" s="175"/>
      <c r="C28" s="176"/>
      <c r="D28" s="39">
        <f>SUM(D16:D27)</f>
        <v>309</v>
      </c>
      <c r="E28" s="39">
        <f>SUM(E16:E27)</f>
        <v>219</v>
      </c>
      <c r="F28" s="39">
        <f>SUM(F16:F27)</f>
        <v>33747</v>
      </c>
    </row>
  </sheetData>
  <sheetProtection password="8527" sheet="1" objects="1" scenarios="1"/>
  <mergeCells count="27">
    <mergeCell ref="A12:B12"/>
    <mergeCell ref="A1:J1"/>
    <mergeCell ref="A2:B2"/>
    <mergeCell ref="C2:D2"/>
    <mergeCell ref="F2:G2"/>
    <mergeCell ref="I2:J2"/>
    <mergeCell ref="D4:F4"/>
    <mergeCell ref="B4:B5"/>
    <mergeCell ref="C4:C5"/>
    <mergeCell ref="A4:A5"/>
    <mergeCell ref="H4:J4"/>
    <mergeCell ref="G4:G5"/>
    <mergeCell ref="A3:J3"/>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2019-06-22T10:54:04Z</dcterms:modified>
</cp:coreProperties>
</file>