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6"/>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62913"/>
</workbook>
</file>

<file path=xl/calcChain.xml><?xml version="1.0" encoding="utf-8"?>
<calcChain xmlns="http://schemas.openxmlformats.org/spreadsheetml/2006/main">
  <c r="I5" i="5" l="1"/>
  <c r="E27" i="11"/>
  <c r="D27" i="11"/>
  <c r="E26" i="11"/>
  <c r="D26" i="1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5" i="21"/>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5" i="20"/>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5" i="19"/>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5" i="18"/>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5" i="17"/>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E25" i="11"/>
  <c r="D25" i="11"/>
  <c r="E24" i="11"/>
  <c r="D24" i="11"/>
  <c r="E23" i="11"/>
  <c r="D23" i="11"/>
  <c r="E22" i="11"/>
  <c r="D22" i="11"/>
  <c r="E21" i="11"/>
  <c r="D21" i="11"/>
  <c r="E20" i="11"/>
  <c r="D20" i="11"/>
  <c r="E19" i="11"/>
  <c r="D19" i="11"/>
  <c r="E18" i="11"/>
  <c r="D18" i="11"/>
  <c r="E17" i="11"/>
  <c r="E16" i="11"/>
  <c r="D6" i="11"/>
  <c r="E6" i="11"/>
  <c r="C6" i="11"/>
  <c r="D17" i="11"/>
  <c r="D16" i="11"/>
  <c r="F27" i="11" l="1"/>
  <c r="F26" i="11"/>
  <c r="D28" i="11"/>
  <c r="E28" i="11"/>
  <c r="B167" i="21" l="1"/>
  <c r="B166" i="21"/>
  <c r="B167" i="20"/>
  <c r="B166" i="20"/>
  <c r="B167" i="19"/>
  <c r="B166" i="19"/>
  <c r="B167" i="18"/>
  <c r="B166" i="18"/>
  <c r="B167" i="17"/>
  <c r="B166" i="17"/>
  <c r="B167" i="5"/>
  <c r="B166" i="5"/>
  <c r="C11" i="11"/>
  <c r="C10" i="11"/>
  <c r="C9" i="11"/>
  <c r="G11" i="11"/>
  <c r="G10" i="11"/>
  <c r="G9" i="11"/>
  <c r="I11" i="11"/>
  <c r="H11" i="11"/>
  <c r="I10" i="11"/>
  <c r="H10" i="11"/>
  <c r="I9" i="11"/>
  <c r="H9" i="11"/>
  <c r="I8" i="11"/>
  <c r="H8" i="11"/>
  <c r="I7" i="11"/>
  <c r="H7" i="11"/>
  <c r="E11" i="11"/>
  <c r="D11" i="11"/>
  <c r="E10" i="11"/>
  <c r="E9" i="11"/>
  <c r="D10" i="11"/>
  <c r="D9" i="11"/>
  <c r="E8" i="11"/>
  <c r="D8" i="11"/>
  <c r="E7" i="11"/>
  <c r="D7" i="11"/>
  <c r="G8" i="11"/>
  <c r="G7" i="11"/>
  <c r="I6" i="11"/>
  <c r="H6" i="11"/>
  <c r="G6" i="11" l="1"/>
  <c r="C8" i="11"/>
  <c r="C7" i="11"/>
  <c r="H165" i="5" l="1"/>
  <c r="G165" i="5"/>
  <c r="D167" i="5"/>
  <c r="D166" i="5"/>
  <c r="C165" i="5"/>
  <c r="D167" i="21"/>
  <c r="D166" i="21"/>
  <c r="H165" i="21"/>
  <c r="G165" i="21"/>
  <c r="C165" i="21"/>
  <c r="D167" i="20"/>
  <c r="D166" i="20"/>
  <c r="H165" i="20"/>
  <c r="G165" i="20"/>
  <c r="C165" i="20"/>
  <c r="D167" i="19"/>
  <c r="D166" i="19"/>
  <c r="H165" i="19"/>
  <c r="G165" i="19"/>
  <c r="C165" i="19"/>
  <c r="F23" i="11"/>
  <c r="F22" i="11"/>
  <c r="D167" i="18"/>
  <c r="D166" i="18"/>
  <c r="H165" i="18"/>
  <c r="G165" i="18"/>
  <c r="C165" i="18"/>
  <c r="F21" i="11"/>
  <c r="F20" i="11"/>
  <c r="D167" i="17"/>
  <c r="D166" i="17"/>
  <c r="H165" i="17"/>
  <c r="G165" i="17"/>
  <c r="C165" i="17"/>
  <c r="F18" i="11"/>
  <c r="F19" i="11"/>
  <c r="F17" i="11"/>
  <c r="C2" i="11"/>
  <c r="F25" i="11" l="1"/>
  <c r="F24" i="11"/>
  <c r="I165" i="20"/>
  <c r="I165" i="17"/>
  <c r="I165" i="21"/>
  <c r="I165" i="19"/>
  <c r="I165" i="18"/>
  <c r="H12" i="11"/>
  <c r="G12" i="11"/>
  <c r="D12" i="11"/>
  <c r="E12" i="11"/>
  <c r="I12" i="11"/>
  <c r="F11" i="11"/>
  <c r="J11" i="11"/>
  <c r="J10" i="11"/>
  <c r="F10" i="11"/>
  <c r="F9" i="11"/>
  <c r="J9" i="11"/>
  <c r="F8" i="11"/>
  <c r="J8" i="11"/>
  <c r="J7" i="11"/>
  <c r="F7" i="11"/>
  <c r="F6" i="11"/>
  <c r="J6" i="11"/>
  <c r="F16" i="11"/>
  <c r="F28" i="11" l="1"/>
  <c r="C12" i="11"/>
  <c r="I165" i="5"/>
  <c r="F12" i="11"/>
  <c r="J12" i="11"/>
</calcChain>
</file>

<file path=xl/sharedStrings.xml><?xml version="1.0" encoding="utf-8"?>
<sst xmlns="http://schemas.openxmlformats.org/spreadsheetml/2006/main" count="2754" uniqueCount="518">
  <si>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</si>
  <si>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</si>
  <si>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</si>
  <si>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</si>
  <si>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</si>
  <si>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</si>
  <si>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</si>
  <si>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</si>
  <si>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</si>
  <si>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</si>
  <si>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</si>
  <si>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</si>
  <si>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</si>
  <si>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</si>
  <si>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</si>
  <si>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</si>
  <si>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</si>
  <si>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</si>
  <si>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</si>
  <si>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</si>
  <si>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</si>
  <si>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</si>
  <si>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</si>
  <si>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</si>
  <si>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</si>
  <si>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</si>
  <si>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</si>
  <si>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</si>
  <si>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</si>
  <si>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</si>
  <si>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</si>
  <si>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</si>
  <si>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</si>
  <si>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</si>
  <si>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</si>
  <si>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</si>
  <si>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</si>
  <si>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</si>
  <si>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</si>
  <si>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</si>
  <si>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</si>
  <si>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</si>
  <si>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</si>
  <si>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</si>
  <si>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</si>
  <si>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</si>
  <si>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</si>
  <si>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</si>
  <si>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</si>
  <si>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</si>
  <si>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</si>
  <si>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</si>
  <si>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</si>
  <si>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</si>
  <si>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</si>
  <si>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</si>
  <si>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</si>
  <si>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</si>
  <si>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</si>
  <si>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</si>
  <si>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</si>
  <si>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</si>
  <si>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</si>
  <si>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</si>
  <si>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</si>
  <si>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</si>
  <si>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</si>
  <si>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</si>
  <si>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</si>
  <si>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</si>
  <si>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</si>
  <si>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</si>
  <si>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GAREMARI H. SCHOOL</t>
  </si>
  <si>
    <t>HS</t>
  </si>
  <si>
    <t>HATHINAPUR VIDYMANDIR H. SCHOOL</t>
  </si>
  <si>
    <t xml:space="preserve">278 no. Gajia Right Side </t>
  </si>
  <si>
    <t>PASCHIM BARPETA  HS</t>
  </si>
  <si>
    <t>CHAKIRBHITHA HIGH SCHOOL</t>
  </si>
  <si>
    <t>CHIKARVITHA MEM</t>
  </si>
  <si>
    <t>UP</t>
  </si>
  <si>
    <t>DAKSHIN DESHBHAKTA PRE-SR. MADRASSA</t>
  </si>
  <si>
    <t>JIBANLATA GIRLS HIGH SCHOOL</t>
  </si>
  <si>
    <t xml:space="preserve"> Issapurhati</t>
  </si>
  <si>
    <t>PAZARBHANGA HIGH SCHOOL</t>
  </si>
  <si>
    <t>PAZARBHANGA</t>
  </si>
  <si>
    <t>137.BARADI BALAK L.P</t>
  </si>
  <si>
    <t>LP</t>
  </si>
  <si>
    <t>19 no. Satra Baradi</t>
  </si>
  <si>
    <t>BARADI</t>
  </si>
  <si>
    <t>529.MAIL KUCHI L.P</t>
  </si>
  <si>
    <t>242.MAIL KUCHI L.P</t>
  </si>
  <si>
    <t>DAMALZAR</t>
  </si>
  <si>
    <t>NALIGAON HABIBIA PRE-SR. MADRASSA</t>
  </si>
  <si>
    <t>BANBARIA ME MADRASSA</t>
  </si>
  <si>
    <t>BANBARIA</t>
  </si>
  <si>
    <t>444. PALASAR TAL L.P</t>
  </si>
  <si>
    <t>20 NO. Baradi Palahartol</t>
  </si>
  <si>
    <t>30 No. Nasatra Basudevsupa</t>
  </si>
  <si>
    <t>31 No. Nasatra Dakshinsupa</t>
  </si>
  <si>
    <t>654.BHERALDI L.P</t>
  </si>
  <si>
    <t>PATBAUSHI</t>
  </si>
  <si>
    <t>BHERALDI</t>
  </si>
  <si>
    <t>21 no. Bheraldi Uttarsupa</t>
  </si>
  <si>
    <t>479. FATIGRAHA L.P</t>
  </si>
  <si>
    <t>24 no. Fatigrahsupa</t>
  </si>
  <si>
    <t>100/2. BAGANA L.P</t>
  </si>
  <si>
    <t>23. BAGANA L.P</t>
  </si>
  <si>
    <t>HATHINAPUR</t>
  </si>
  <si>
    <t>BAMUNDI ME SCHOOL</t>
  </si>
  <si>
    <t>BAMUNDI</t>
  </si>
  <si>
    <t>MON</t>
  </si>
  <si>
    <t>TUE</t>
  </si>
  <si>
    <t>WED</t>
  </si>
  <si>
    <t>THU</t>
  </si>
  <si>
    <t>FRI</t>
  </si>
  <si>
    <t>Keotkuchi Pubsupa</t>
  </si>
  <si>
    <t xml:space="preserve"> Keotkuchi Pachimsupa</t>
  </si>
  <si>
    <t>KEOTKUCHI</t>
  </si>
  <si>
    <t>Palahartol PubSupa</t>
  </si>
  <si>
    <t>220 no. Satra Baradi Dakshin</t>
  </si>
  <si>
    <t>1615.NATUN KAYAKUCHI L.P</t>
  </si>
  <si>
    <t>704. NATUN KAYAKUCHI L.P</t>
  </si>
  <si>
    <t>KAYAKUCHI PATHAR</t>
  </si>
  <si>
    <t>1607. KAPAHARTARY L.P</t>
  </si>
  <si>
    <t>KAPAHARTARY LPS</t>
  </si>
  <si>
    <t>45 no. Ganak-kuchi Pubhati</t>
  </si>
  <si>
    <t>46 no. Ganak-kuchi Bagulamari</t>
  </si>
  <si>
    <t>GANAKKUCHI</t>
  </si>
  <si>
    <t xml:space="preserve">224 no.  Bor-Agdia Uttar Supa </t>
  </si>
  <si>
    <t>225 no. Bor-Agdia Major Supa</t>
  </si>
  <si>
    <t>BARAMARA</t>
  </si>
  <si>
    <t>KAWAIMARI ANCHALIK HS.</t>
  </si>
  <si>
    <t>P.S. SARUKHETRY BODO HS.</t>
  </si>
  <si>
    <t>Galiahati-1</t>
  </si>
  <si>
    <t xml:space="preserve"> Galiahati-2 </t>
  </si>
  <si>
    <t>7 No. Shila (A) AWC</t>
  </si>
  <si>
    <t>1890.DAKSHIN BAR AGDIA L.P</t>
  </si>
  <si>
    <t>26 SHILA DAMODAR SARMA M.V</t>
  </si>
  <si>
    <t>SHILA</t>
  </si>
  <si>
    <t>103 No. Karaigari Block No. 10</t>
  </si>
  <si>
    <t>106 NO. naligaon Pub Para-4</t>
  </si>
  <si>
    <t>KARAIGARI</t>
  </si>
  <si>
    <t>185 No. Helosa Gaon Uttar Suba</t>
  </si>
  <si>
    <t xml:space="preserve">202 No. PithadiPam Pachim Supa </t>
  </si>
  <si>
    <t>PITHADI PAM</t>
  </si>
  <si>
    <t>240 no. Krishnanagar</t>
  </si>
  <si>
    <t>306 no. Maukhari, Keotkuchi</t>
  </si>
  <si>
    <t>SUNDARIDIA</t>
  </si>
  <si>
    <t>CHAKABAUSHI</t>
  </si>
  <si>
    <t>JOTI</t>
  </si>
  <si>
    <t>CHIKARVITHA</t>
  </si>
  <si>
    <t>BHAKTARDOBA</t>
  </si>
  <si>
    <t>TATIKUCHI</t>
  </si>
  <si>
    <t>RASIDA KHATUN</t>
  </si>
  <si>
    <t>MINATI DAS</t>
  </si>
  <si>
    <t>NARJIARA BEGUM</t>
  </si>
  <si>
    <t>RANU BAISHYA</t>
  </si>
  <si>
    <t>RANJITA  TALUKDAR</t>
  </si>
  <si>
    <t>RAMENA KHATUN</t>
  </si>
  <si>
    <t>RUNU MEDHI</t>
  </si>
  <si>
    <t>DEVI RANI ROY</t>
  </si>
  <si>
    <t>MAHMUDA BEGUM</t>
  </si>
  <si>
    <t>RUNU DAS</t>
  </si>
  <si>
    <t>PRATIMA BARBARUA</t>
  </si>
  <si>
    <t>MIRA TALUKDAR</t>
  </si>
  <si>
    <t>SAKUNTALA KALITA</t>
  </si>
  <si>
    <t>NILIMA NATH</t>
  </si>
  <si>
    <t>BHANU DAS</t>
  </si>
  <si>
    <t>DEEPA DEVI</t>
  </si>
  <si>
    <t>HELMINA  BEGUM</t>
  </si>
  <si>
    <t>MINA  PATHAK</t>
  </si>
  <si>
    <t>SURIYA  BEGUM</t>
  </si>
  <si>
    <t>DHIRA OJAH</t>
  </si>
  <si>
    <t>HIRA  MEDHI</t>
  </si>
  <si>
    <t>Damayanti Rani</t>
  </si>
  <si>
    <t>Kahinoor Begum</t>
  </si>
  <si>
    <t>Rita Moni Pathak</t>
  </si>
  <si>
    <t>Amina Khatun</t>
  </si>
  <si>
    <t>Hawa Khatun</t>
  </si>
  <si>
    <t>Anowara Begum</t>
  </si>
  <si>
    <t>Dipti Deka</t>
  </si>
  <si>
    <t>Marijan Khatun</t>
  </si>
  <si>
    <t>Kabita Roy</t>
  </si>
  <si>
    <t>Nilima Ahmed</t>
  </si>
  <si>
    <t>Jahida Ahmed</t>
  </si>
  <si>
    <t>Parul Pathak</t>
  </si>
  <si>
    <t>Nurun Nahar Begum</t>
  </si>
  <si>
    <t>Rabiya  Khatun</t>
  </si>
  <si>
    <t>Anjuwara Khatun</t>
  </si>
  <si>
    <t>Arfun Nessa</t>
  </si>
  <si>
    <t>Minati Das</t>
  </si>
  <si>
    <t>CAR</t>
  </si>
  <si>
    <t>BARPETA</t>
  </si>
  <si>
    <t>NAGAON</t>
  </si>
  <si>
    <t>ISLAM UDDIN</t>
  </si>
  <si>
    <t>Dr. SAGARIKA DAS</t>
  </si>
  <si>
    <t>MO (A)</t>
  </si>
  <si>
    <t>sagarikadas@gmail.com</t>
  </si>
  <si>
    <t xml:space="preserve">Dr.  ANANYA DUTTA </t>
  </si>
  <si>
    <t>DENTIST</t>
  </si>
  <si>
    <t>SHARIFUL AHMED</t>
  </si>
  <si>
    <t>PHARMACIST</t>
  </si>
  <si>
    <t>BIMALA TTALUKDAR</t>
  </si>
  <si>
    <t>ANM</t>
  </si>
  <si>
    <t xml:space="preserve">Dr. GOLAM MOSTAFA </t>
  </si>
  <si>
    <t>Dr. SAFIUL HUSSSAIN</t>
  </si>
  <si>
    <t>MO (H)</t>
  </si>
  <si>
    <t>BASER ALI AHMED</t>
  </si>
  <si>
    <t>DIPA DAS</t>
  </si>
  <si>
    <t>BALEN BARMAN</t>
  </si>
  <si>
    <t>DHAKUA HIGH MADRASSA</t>
  </si>
  <si>
    <t>CHAYARAM GIRLS INSTITUTE</t>
  </si>
  <si>
    <t>PANCHAGRAM HIGH SCHOOL</t>
  </si>
  <si>
    <t>1358.UNNABARI L.P</t>
  </si>
  <si>
    <t>1445 BHAKTARDOBA NABAJYOTI L.P</t>
  </si>
  <si>
    <t>1446 KAWAIMARI NO 10 . L.P</t>
  </si>
  <si>
    <t>682.MEDHIRTARY L.P</t>
  </si>
  <si>
    <t>607. MARI PUR L.P</t>
  </si>
  <si>
    <t>125 no. MaripurMadhitari</t>
  </si>
  <si>
    <t xml:space="preserve"> </t>
  </si>
  <si>
    <t>10 no Bamungaon-I</t>
  </si>
  <si>
    <t>11 no. Bamungaon-II</t>
  </si>
  <si>
    <t>255 no. Khardhara UttarPub Supa</t>
  </si>
  <si>
    <t>256 no. Khardhara Dakshin Supa</t>
  </si>
  <si>
    <t xml:space="preserve">295 no. Bheraldi Misilor Supa   </t>
  </si>
  <si>
    <t xml:space="preserve">296 no. Khandkarpara (Majid Supa       </t>
  </si>
  <si>
    <t>87 No. Bamundi No. 1</t>
  </si>
  <si>
    <t>88 No. Bamundi No. 2</t>
  </si>
  <si>
    <t>223.RAMPUR J.B . SCHOOL</t>
  </si>
  <si>
    <t>1821.RAMPUR DEKAPARA L.P</t>
  </si>
  <si>
    <t>JANAPRIYA MES</t>
  </si>
  <si>
    <t>1952.GARI BHITHA L.P</t>
  </si>
  <si>
    <t>AMDAH M.V</t>
  </si>
  <si>
    <t>491 JAMGURI L.P</t>
  </si>
  <si>
    <t>PAKA MOUZA ADARSHA UCCHA MADHYAMIC VIDYAPITH</t>
  </si>
  <si>
    <t>G.C.R.HIGH SCHOOL</t>
  </si>
  <si>
    <t>KEOTKUCHI HIGH SCHOOL</t>
  </si>
  <si>
    <t>PARAMESH TALUKDAR U M V BARADI</t>
  </si>
  <si>
    <t>NANDARAM HIGH SCHOOL</t>
  </si>
  <si>
    <t>HSS</t>
  </si>
  <si>
    <t>D. BARPETA VIDYAMANDIR  HS</t>
  </si>
  <si>
    <t>BARPETA BIDYAPITH H.S.S.</t>
  </si>
  <si>
    <t>TEAM 1 &amp; TEAM 2</t>
  </si>
  <si>
    <t>CHAPAR BORI HIGH SCHOOL</t>
  </si>
  <si>
    <t>SAT</t>
  </si>
  <si>
    <t>URBAN</t>
  </si>
  <si>
    <t>KAWAIMARI</t>
  </si>
  <si>
    <t>MARIPUR</t>
  </si>
  <si>
    <t>PALHAZI HSS</t>
  </si>
  <si>
    <t>1343.TAHERUN L.P</t>
  </si>
  <si>
    <t>BHELLA</t>
  </si>
  <si>
    <t>PALHAZI</t>
  </si>
  <si>
    <t>Bhairaguri –I</t>
  </si>
  <si>
    <t>163 no. Bagodi-III</t>
  </si>
  <si>
    <t>BAGODI</t>
  </si>
  <si>
    <t>8 no. Sundaridia Kaloiahati</t>
  </si>
  <si>
    <t>211 No Budarurtup -II</t>
  </si>
  <si>
    <t>215 no. Gaherpam Dakshin Supa</t>
  </si>
  <si>
    <t>Kahikuchi Madhya-II</t>
  </si>
  <si>
    <t>KAHIKUCHI</t>
  </si>
  <si>
    <t>177 no. Debradi-I</t>
  </si>
  <si>
    <t>178 no. Debradi-II</t>
  </si>
  <si>
    <t>41 no. Jatigaon-II</t>
  </si>
  <si>
    <t>42 no. Jotigaon-III</t>
  </si>
  <si>
    <t>65 No. Kalatali (A)</t>
  </si>
  <si>
    <t>66 No. Kalatali (B)</t>
  </si>
  <si>
    <t>300 no. Karaguri 9 no.</t>
  </si>
  <si>
    <t>134 no. Karaguri G BlockEx.A-I</t>
  </si>
  <si>
    <t>200 No. Kawamari 7 No. Block</t>
  </si>
  <si>
    <t xml:space="preserve">201 No. Kawamari 8 No. Block </t>
  </si>
  <si>
    <t>KAHIBARI</t>
  </si>
  <si>
    <t>AMDAH</t>
  </si>
  <si>
    <t>GITA PATGIREE</t>
  </si>
  <si>
    <t>Swajani Machary</t>
  </si>
  <si>
    <t>RANJU PATOWARY</t>
  </si>
  <si>
    <t>Mamtaz Begum</t>
  </si>
  <si>
    <t>Sudipa Sarkar</t>
  </si>
  <si>
    <t>Golapi Sarkar</t>
  </si>
  <si>
    <t>SAMARTHAN NESSA</t>
  </si>
  <si>
    <t>SAJIMA BEGUM</t>
  </si>
  <si>
    <t>Sajana Begum</t>
  </si>
  <si>
    <t>RAJU DAS</t>
  </si>
  <si>
    <t>FINGUA</t>
  </si>
  <si>
    <t>Jelekha Khatun</t>
  </si>
  <si>
    <t>SANDHYA RANI DEVI</t>
  </si>
  <si>
    <t>Manomoti Roy</t>
  </si>
  <si>
    <t>ANJALI PATHAK</t>
  </si>
  <si>
    <t>Manjuwara Khatun</t>
  </si>
  <si>
    <t>CHANULI TALUKDAR</t>
  </si>
  <si>
    <t>Dilwara Begum</t>
  </si>
  <si>
    <t>Ajupa Khatun</t>
  </si>
  <si>
    <t>GOMA</t>
  </si>
  <si>
    <t>DEEPAMONI KALITA</t>
  </si>
  <si>
    <t>Hazera Begum</t>
  </si>
  <si>
    <t>JUNUKA DEVI</t>
  </si>
  <si>
    <t>Dhansgree Gayari</t>
  </si>
  <si>
    <t>Salera Begum</t>
  </si>
  <si>
    <t>MAHIRAN AHMED</t>
  </si>
  <si>
    <t>CHABAUSHI</t>
  </si>
  <si>
    <t>Asma Begum</t>
  </si>
  <si>
    <t>DHIRA MONI DAS</t>
  </si>
  <si>
    <t>UTTAR BARPETA HIGH SCHOOL</t>
  </si>
  <si>
    <t>172 no. Bhairaguri –III</t>
  </si>
  <si>
    <t>173 no. Bhairaguri –IV</t>
  </si>
  <si>
    <t>519/2 SHILA L.P</t>
  </si>
  <si>
    <t>BAIDYA NATH SARMA HIGH SCHOOL</t>
  </si>
  <si>
    <t>253 no. Kahikuchi Pachim Supa</t>
  </si>
  <si>
    <t xml:space="preserve">Kahikuchi Dakshin Pub Supa  </t>
  </si>
  <si>
    <t>1963.KRISHNA GURU L.P</t>
  </si>
  <si>
    <t>KRISHNA GURU ME SCHOOL</t>
  </si>
  <si>
    <t>KRISHNA GURU HIGH SCHOOL</t>
  </si>
  <si>
    <t>PHULBARI</t>
  </si>
  <si>
    <t>88 no. Radhakuchi</t>
  </si>
  <si>
    <t>89 no ChikarvithaSupa</t>
  </si>
  <si>
    <t>199 MAJOR GOAN L.P</t>
  </si>
  <si>
    <t>MNT ME MADRASSA</t>
  </si>
  <si>
    <t xml:space="preserve">91 no. Dakshin Tatikuchi </t>
  </si>
  <si>
    <t>92 NO Tatikuchi Uttar</t>
  </si>
  <si>
    <t>1511.RAHAMPUR GIRLS LP</t>
  </si>
  <si>
    <t>523.TEMURA L.P</t>
  </si>
  <si>
    <t xml:space="preserve">104 No. Karaigari Block no. 11 </t>
  </si>
  <si>
    <t>105 No. Karaigari block no. 11</t>
  </si>
  <si>
    <t>PATBAUSHI M.V</t>
  </si>
  <si>
    <t>PATBAUSI HIGH SCHOOL</t>
  </si>
  <si>
    <t>34 No Kahibari Hindusupa</t>
  </si>
  <si>
    <t>32 no. Kahibari Muslimsupa</t>
  </si>
  <si>
    <t>B K A F HIGH SCHOOL</t>
  </si>
  <si>
    <t>233 no. Dukonia</t>
  </si>
  <si>
    <t xml:space="preserve">234 no. Karagori  9 no. block </t>
  </si>
  <si>
    <t>PACHIM PAKA AZAD. M. HIGH SCHOOL</t>
  </si>
  <si>
    <t>BARPETA TOWN HIGH SCHOOL</t>
  </si>
  <si>
    <t>SUNDARIDIA HIGH SCHOOL</t>
  </si>
  <si>
    <t>22 no. Bheraldi Madhyasupa</t>
  </si>
  <si>
    <t>23 no. Bheraldi Dakshinsupa</t>
  </si>
  <si>
    <t>152 no. Golibandha</t>
  </si>
  <si>
    <t>153 no. Golibandha Pachim</t>
  </si>
  <si>
    <t>GOLIBANDHA</t>
  </si>
  <si>
    <t>Reserve Day</t>
  </si>
  <si>
    <t>MALAYA TALUKDAR</t>
  </si>
  <si>
    <t>Gita Boro</t>
  </si>
  <si>
    <t>PAHUMARA</t>
  </si>
  <si>
    <t>Renuka Khatun</t>
  </si>
  <si>
    <t>PRATIBHA DEKA</t>
  </si>
  <si>
    <t>Sabita Gogoi</t>
  </si>
  <si>
    <t>1 no. Bamun Baradi- I</t>
  </si>
  <si>
    <t>2 no. Bamun Baradi- II</t>
  </si>
  <si>
    <t>3 no. Na- Baradi -I</t>
  </si>
  <si>
    <t>4 no. Na- Baradi -II</t>
  </si>
  <si>
    <t>5 no. Budarurtup-I</t>
  </si>
  <si>
    <t>6 no. Sundaridia Dakshinhati</t>
  </si>
  <si>
    <t>7 no. Sundaridia Pubhati</t>
  </si>
  <si>
    <t>9 no. Sundaridia Uttarhati</t>
  </si>
  <si>
    <t>12 no. Sundaridia Pachimhati</t>
  </si>
  <si>
    <t>16 No. Maukharigaon</t>
  </si>
  <si>
    <t>17 no. Gaherpam Pub</t>
  </si>
  <si>
    <t xml:space="preserve"> Gaherpam Pachim</t>
  </si>
  <si>
    <t>204 No Baradi Police Reserve</t>
  </si>
  <si>
    <t>212 No Bamunagaon -III</t>
  </si>
  <si>
    <t>93 no. Panichila Dukania</t>
  </si>
  <si>
    <t>202 No Balartari Pachim (Puthimari)</t>
  </si>
  <si>
    <t>229 no. Japorbori Supa (Uttar Tatikuchi)</t>
  </si>
  <si>
    <t xml:space="preserve">230 no. Jabrikuchi Supa </t>
  </si>
  <si>
    <t>231 no.Pub Sonahara Supa</t>
  </si>
  <si>
    <t>232 no. Radhakuchi Club (Dakshin Supa)</t>
  </si>
  <si>
    <t>17 No. Mailkuchi (A)</t>
  </si>
  <si>
    <t>18 No. Mailkuchi (B)</t>
  </si>
  <si>
    <t xml:space="preserve">19 No. Garemari Habi </t>
  </si>
  <si>
    <t>20 No. Pakdah Bil Pathar</t>
  </si>
  <si>
    <t>73 No. Aminpara West Palhazi</t>
  </si>
  <si>
    <t>74 No. Gobrapara</t>
  </si>
  <si>
    <t>75 No. Garemari Habi Pachim</t>
  </si>
  <si>
    <t>76 No. Chakabaushi Pathar</t>
  </si>
  <si>
    <t>77 No. Palhazi F</t>
  </si>
  <si>
    <t>78 No. Gamari Pathar Pachim</t>
  </si>
  <si>
    <t>79 No. Mailkuchi Uttar Suba</t>
  </si>
  <si>
    <t xml:space="preserve">80 No. Dak Suba </t>
  </si>
  <si>
    <t>210 No. NaliGaon Uttar Pub Suba</t>
  </si>
  <si>
    <t>217 No. Pithadi Pam Pub Suba</t>
  </si>
  <si>
    <t>221 No. NalirPam</t>
  </si>
  <si>
    <t>130 No. Panimoricha Gaon</t>
  </si>
  <si>
    <t>160 no. Kawaimari 2No. Bl</t>
  </si>
  <si>
    <t xml:space="preserve">182 No Balapara </t>
  </si>
  <si>
    <t xml:space="preserve">183 No Kawaimari 12 </t>
  </si>
  <si>
    <t>242 no.Dakhin Bhaira Supa</t>
  </si>
  <si>
    <t>185 No Golibandha Uttar supa</t>
  </si>
  <si>
    <t>186 No Kirkira -II</t>
  </si>
  <si>
    <t>241 no. Hatirtari Madhya Supa</t>
  </si>
  <si>
    <t>243 no.Mahon Bazar Dakshin Supa</t>
  </si>
  <si>
    <t>244 no.Golibandha Boro Supa</t>
  </si>
  <si>
    <t>245 no.Kawaimari 12 No.</t>
  </si>
  <si>
    <t>246 no.Pub Barala Kaldia Supa</t>
  </si>
  <si>
    <t xml:space="preserve">299 no. Galibandha Boro </t>
  </si>
  <si>
    <t>100 no. Fingua gaon</t>
  </si>
  <si>
    <t>101 no. Fingua Dakshin Supa</t>
  </si>
  <si>
    <t>236 no Fingua Madhya Pub Supa</t>
  </si>
  <si>
    <t>237 no Fingua Pachim Supa</t>
  </si>
  <si>
    <t>198 No Figua barala</t>
  </si>
  <si>
    <t xml:space="preserve">284 no. Fingua Dakshin Pub     </t>
  </si>
  <si>
    <t>315 No Fingua Sub Centre Area</t>
  </si>
  <si>
    <t>102 no. Chaparbori</t>
  </si>
  <si>
    <t>199 No Chaparbari -II</t>
  </si>
  <si>
    <t>238 no Chaparbari Uttar S</t>
  </si>
  <si>
    <t>105 no. Bharegaon</t>
  </si>
  <si>
    <t>PITHADIPAM</t>
  </si>
  <si>
    <t>PANIMORICHA</t>
  </si>
  <si>
    <t>NEULARVITHA</t>
  </si>
  <si>
    <t>PURABI DEVI</t>
  </si>
  <si>
    <t>HELEN  DEKA</t>
  </si>
  <si>
    <t>Sajeda Khatun</t>
  </si>
  <si>
    <t>431.NAGAON J.B SCHOOL</t>
  </si>
  <si>
    <t>DR BANIKANTA KAKATI H.S</t>
  </si>
  <si>
    <t>BATIKURIHA</t>
  </si>
  <si>
    <t>SUHA HIGH SCHOOL</t>
  </si>
  <si>
    <t>SUHA BARADI</t>
  </si>
  <si>
    <t>TATIKUCHI ME SCHOOL</t>
  </si>
  <si>
    <t>KHARDHARA N.S.S. MEM</t>
  </si>
  <si>
    <t>168 no. Khardhara -I</t>
  </si>
  <si>
    <t>Khardhara -II</t>
  </si>
  <si>
    <t>NEHRU GIRLS HS</t>
  </si>
  <si>
    <t>BISHNUPUR</t>
  </si>
  <si>
    <t>PALHAZI SR. MADRASSA</t>
  </si>
  <si>
    <t>206 No Kahibari Pubsupa</t>
  </si>
  <si>
    <t>207 No Kahibari majorgaon</t>
  </si>
  <si>
    <t>BARPETA GOVT. H.S.S.</t>
  </si>
  <si>
    <t>299. PATBAUSHI BALIKA L.P</t>
  </si>
  <si>
    <t>Patbaushi Majkuchi</t>
  </si>
  <si>
    <t>1121.BARAGDIA L.P</t>
  </si>
  <si>
    <t>68 no. Baragdia Muslimsupa</t>
  </si>
  <si>
    <t>1893 BAR BARADI L.P</t>
  </si>
  <si>
    <t>390. BARBARADI BALIKA LP</t>
  </si>
  <si>
    <t>1 no. Barbaradi AWC</t>
  </si>
  <si>
    <t>1585. PUB BHAIRA GURI L.P</t>
  </si>
  <si>
    <t>BHAIRAGURI DAKSHIN SUBURI LPS</t>
  </si>
  <si>
    <t>Bhairaguri –II</t>
  </si>
  <si>
    <t xml:space="preserve"> Patbaushi Amarakuchi</t>
  </si>
  <si>
    <t>Patbaushi Sankardevsupa</t>
  </si>
  <si>
    <t>Palengdihati</t>
  </si>
  <si>
    <t>Bilortary Hati (2)</t>
  </si>
  <si>
    <t>Batikuriha -II</t>
  </si>
  <si>
    <t>Batikuriha- III</t>
  </si>
  <si>
    <t xml:space="preserve"> Dargahpur-IV</t>
  </si>
  <si>
    <t>Dargahpur-V</t>
  </si>
  <si>
    <t>KAHIKUCHI PASCHIM SUBURI LPS</t>
  </si>
  <si>
    <t>UTTAR PUB KAHIKUCHI LPS</t>
  </si>
  <si>
    <t>NALIGAON GIRLS MEM</t>
  </si>
  <si>
    <t>PACHIM NALIGAON LPS</t>
  </si>
  <si>
    <t>PAKA H. S. SCHOOL, FINGUR</t>
  </si>
  <si>
    <t>15 No. Garemari Pathar</t>
  </si>
  <si>
    <t>16 No. Chakabaushi</t>
  </si>
  <si>
    <t>1313.DAKSHIN HATIR TARY L.P</t>
  </si>
  <si>
    <t>1120. HATIR TARY L.P</t>
  </si>
  <si>
    <t xml:space="preserve">83 No. Damalzar Pub Suba </t>
  </si>
  <si>
    <t xml:space="preserve">84 Dakreswar Muslim Suba </t>
  </si>
  <si>
    <t xml:space="preserve">36 No. Dongra Temura </t>
  </si>
  <si>
    <t xml:space="preserve">37 No. Dongra Temura </t>
  </si>
  <si>
    <t>D.D.S. HIGH SCHOOL</t>
  </si>
  <si>
    <t>96 No. Pithadipam No. 1</t>
  </si>
  <si>
    <t>97 No. Pithadipam No.2</t>
  </si>
  <si>
    <t>RESERVE DAY</t>
  </si>
  <si>
    <t>PAKA H. S. SCHOOL, FINGUA</t>
  </si>
  <si>
    <t>PRANITA PATHAK</t>
  </si>
  <si>
    <t>Mira Talukdar</t>
  </si>
  <si>
    <t>RAHIMA KHATUN</t>
  </si>
  <si>
    <t>Mridula Das</t>
  </si>
  <si>
    <t>RANJU  BHUYAN</t>
  </si>
  <si>
    <t>1730.ERAKACHARI PARA  L.P</t>
  </si>
  <si>
    <t>1620 ERAKACHARI PARA L.P</t>
  </si>
  <si>
    <t>ERA</t>
  </si>
  <si>
    <t>LACHIT BARPHUKAN MES</t>
  </si>
  <si>
    <t>DAKSHIN PAKA ME SCHOOL</t>
  </si>
  <si>
    <t>117.PAZAR BHANGA L.P</t>
  </si>
  <si>
    <t>257 no Bhairaguri Uttar Supa</t>
  </si>
  <si>
    <t>258 no Bhairaguri Pub Dakshin Supa</t>
  </si>
  <si>
    <t>64 no. Taparbori-I</t>
  </si>
  <si>
    <t>65 no. Taparbori-II</t>
  </si>
  <si>
    <t>279 no. NaSatra (Patbaushi)</t>
  </si>
  <si>
    <t xml:space="preserve">149 No. Nalipam  Dakshin supa </t>
  </si>
  <si>
    <t>1739.HAZI JAFOR MEMORIAL L.P</t>
  </si>
  <si>
    <t>1756. KAWAIMARI  'G'  BLOCK L.P</t>
  </si>
  <si>
    <t>DAKSHIN FINGUA LPS</t>
  </si>
  <si>
    <t>KOHINOOR ANCHALIK HS.</t>
  </si>
  <si>
    <t>KEOTKUCHI M.V</t>
  </si>
  <si>
    <t>164 no. Kahikuchi Pub</t>
  </si>
  <si>
    <t xml:space="preserve"> Kahikuchi Dakshin-II</t>
  </si>
  <si>
    <t>84 NO Kharuapara</t>
  </si>
  <si>
    <t>85 no. Uttar Kharuapara</t>
  </si>
  <si>
    <t>KHARUAPARA</t>
  </si>
  <si>
    <t>NAGAON SIKSHA MANDIR HS</t>
  </si>
  <si>
    <t>JALKARA PACHIM SUBA LPS</t>
  </si>
  <si>
    <t>DAKSHIN JALKARA LPS</t>
  </si>
  <si>
    <t>1270.BARALA MARIYAM SUPA L.P</t>
  </si>
  <si>
    <t>644. NIZ BARALA L.P</t>
  </si>
  <si>
    <t>UTTAR AMDAH LPS</t>
  </si>
  <si>
    <t>IRAGDAO BODO HIGH SCHOOL</t>
  </si>
  <si>
    <t>BARSIMLA</t>
  </si>
  <si>
    <t>318 No jabrikuchi M/Supa</t>
  </si>
  <si>
    <t>13 no. Keotkuchi Balartari</t>
  </si>
  <si>
    <t>Ganak-kuchi Patharhati</t>
  </si>
  <si>
    <t>Ganak-kuchi Jailroad</t>
  </si>
  <si>
    <t>213 No Metuakuchi (jatigaon)</t>
  </si>
  <si>
    <t>221 no. Metuakuchi Santinagar- II</t>
  </si>
  <si>
    <t>289  Damarabowa</t>
  </si>
  <si>
    <t xml:space="preserve"> Borbila</t>
  </si>
  <si>
    <t>524. DONGRA L.P</t>
  </si>
  <si>
    <t>1969. PUB DONGRA L.P</t>
  </si>
  <si>
    <t>848.RAHAM PUR L.P</t>
  </si>
  <si>
    <t>PUB RAHAMPUR LPS</t>
  </si>
  <si>
    <t>290 no. Damarabowa (Muslim Supa)</t>
  </si>
  <si>
    <t xml:space="preserve">291 no. Baragdia Pub Supa Dakshin Kona        </t>
  </si>
  <si>
    <t xml:space="preserve">305 no. Baramara Uttar Supa      </t>
  </si>
  <si>
    <t>307 No Barmara pachimsupa Nandirpar</t>
  </si>
  <si>
    <t>Abida talukdar</t>
  </si>
  <si>
    <t>KUNJA DEKA</t>
  </si>
  <si>
    <t>Thageswari Boro</t>
  </si>
  <si>
    <t xml:space="preserve">SULTANA  ARJINA  </t>
  </si>
  <si>
    <t>Jonali Das</t>
  </si>
  <si>
    <t>HAFIZA BEGUM</t>
  </si>
  <si>
    <t>Rajeda Khatun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</si>
</sst>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25"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2"/>
      <name val="Cambria"/>
      <family val="1"/>
      <scheme val="major"/>
    </font>
    <font>
      <sz val="11"/>
      <name val="Cambria"/>
      <family val="1"/>
      <scheme val="major"/>
    </font>
    <font>
      <sz val="12"/>
      <color theme="1"/>
      <name val="Cambria"/>
      <family val="1"/>
      <scheme val="major"/>
    </font>
    <font>
      <sz val="10"/>
      <name val="MS Sans Serif"/>
    </font>
    <font>
      <sz val="13"/>
      <name val="Times New Roman"/>
      <family val="1"/>
    </font>
    <font>
      <sz val="13"/>
      <name val="Calibri"/>
      <family val="2"/>
      <scheme val="minor"/>
    </font>
    <font>
      <sz val="12"/>
      <color theme="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1" fillId="0" borderId="0"/>
  </cellStyleXfs>
  <cellXfs count="16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18" fillId="10" borderId="1" xfId="1" applyFont="1" applyFill="1" applyBorder="1"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22" fillId="0" borderId="1"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protection locked="0"/>
    </xf>
    <xf numFmtId="0" fontId="19" fillId="0" borderId="1" xfId="0" applyFont="1" applyBorder="1" applyAlignment="1" applyProtection="1">
      <alignment horizontal="center" vertical="center"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workbookViewId="0">
      <selection activeCell="E12" sqref="E12"/>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91" t="s">
        <v>69</v>
      </c>
      <c r="B1" s="91"/>
      <c r="C1" s="91"/>
      <c r="D1" s="91"/>
      <c r="E1" s="91"/>
      <c r="F1" s="91"/>
      <c r="G1" s="91"/>
      <c r="H1" s="91"/>
      <c r="I1" s="91"/>
      <c r="J1" s="91"/>
      <c r="K1" s="91"/>
      <c r="L1" s="91"/>
      <c r="M1" s="91"/>
    </row>
    <row r="2" spans="1:14" x14ac:dyDescent="0.3">
      <c r="A2" s="92" t="s">
        <v>0</v>
      </c>
      <c r="B2" s="92"/>
      <c r="C2" s="94" t="s">
        <v>68</v>
      </c>
      <c r="D2" s="95"/>
      <c r="E2" s="2" t="s">
        <v>1</v>
      </c>
      <c r="F2" s="82" t="s">
        <v>192</v>
      </c>
      <c r="G2" s="82"/>
      <c r="H2" s="82"/>
      <c r="I2" s="82"/>
      <c r="J2" s="82"/>
      <c r="K2" s="109" t="s">
        <v>24</v>
      </c>
      <c r="L2" s="109"/>
      <c r="M2" s="36" t="s">
        <v>193</v>
      </c>
    </row>
    <row r="3" spans="1:14" ht="7.5" customHeight="1" x14ac:dyDescent="0.3">
      <c r="A3" s="129"/>
      <c r="B3" s="129"/>
      <c r="C3" s="129"/>
      <c r="D3" s="129"/>
      <c r="E3" s="129"/>
      <c r="F3" s="128"/>
      <c r="G3" s="128"/>
      <c r="H3" s="128"/>
      <c r="I3" s="128"/>
      <c r="J3" s="128"/>
      <c r="K3" s="130"/>
      <c r="L3" s="130"/>
      <c r="M3" s="130"/>
    </row>
    <row r="4" spans="1:14" x14ac:dyDescent="0.3">
      <c r="A4" s="103" t="s">
        <v>2</v>
      </c>
      <c r="B4" s="104"/>
      <c r="C4" s="104"/>
      <c r="D4" s="104"/>
      <c r="E4" s="105"/>
      <c r="F4" s="128"/>
      <c r="G4" s="128"/>
      <c r="H4" s="128"/>
      <c r="I4" s="131" t="s">
        <v>60</v>
      </c>
      <c r="J4" s="131"/>
      <c r="K4" s="131"/>
      <c r="L4" s="131"/>
      <c r="M4" s="131"/>
    </row>
    <row r="5" spans="1:14" ht="18.75" customHeight="1" x14ac:dyDescent="0.3">
      <c r="A5" s="127" t="s">
        <v>4</v>
      </c>
      <c r="B5" s="127"/>
      <c r="C5" s="106" t="s">
        <v>194</v>
      </c>
      <c r="D5" s="107"/>
      <c r="E5" s="108"/>
      <c r="F5" s="128"/>
      <c r="G5" s="128"/>
      <c r="H5" s="128"/>
      <c r="I5" s="96" t="s">
        <v>5</v>
      </c>
      <c r="J5" s="96"/>
      <c r="K5" s="100" t="s">
        <v>209</v>
      </c>
      <c r="L5" s="101"/>
      <c r="M5" s="102"/>
    </row>
    <row r="6" spans="1:14" ht="18.75" customHeight="1" x14ac:dyDescent="0.3">
      <c r="A6" s="97" t="s">
        <v>18</v>
      </c>
      <c r="B6" s="97"/>
      <c r="C6" s="37"/>
      <c r="D6" s="93">
        <v>9706028261</v>
      </c>
      <c r="E6" s="93"/>
      <c r="F6" s="128"/>
      <c r="G6" s="128"/>
      <c r="H6" s="128"/>
      <c r="I6" s="97" t="s">
        <v>18</v>
      </c>
      <c r="J6" s="97"/>
      <c r="K6" s="98">
        <v>7002174660</v>
      </c>
      <c r="L6" s="99"/>
      <c r="M6" s="110"/>
      <c r="N6" s="102"/>
    </row>
    <row r="7" spans="1:14" x14ac:dyDescent="0.3">
      <c r="A7" s="126" t="s">
        <v>3</v>
      </c>
      <c r="B7" s="126"/>
      <c r="C7" s="126"/>
      <c r="D7" s="126"/>
      <c r="E7" s="126"/>
      <c r="F7" s="126"/>
      <c r="G7" s="126"/>
      <c r="H7" s="126"/>
      <c r="I7" s="126"/>
      <c r="J7" s="126"/>
      <c r="K7" s="126"/>
      <c r="L7" s="126"/>
      <c r="M7" s="126"/>
    </row>
    <row r="8" spans="1:14" x14ac:dyDescent="0.3">
      <c r="A8" s="88" t="s">
        <v>21</v>
      </c>
      <c r="B8" s="89"/>
      <c r="C8" s="90"/>
      <c r="D8" s="3" t="s">
        <v>20</v>
      </c>
      <c r="E8" s="54">
        <v>40200601</v>
      </c>
      <c r="F8" s="113"/>
      <c r="G8" s="114"/>
      <c r="H8" s="114"/>
      <c r="I8" s="88" t="s">
        <v>22</v>
      </c>
      <c r="J8" s="89"/>
      <c r="K8" s="90"/>
      <c r="L8" s="3" t="s">
        <v>20</v>
      </c>
      <c r="M8" s="54">
        <v>40200602</v>
      </c>
    </row>
    <row r="9" spans="1:14" x14ac:dyDescent="0.3">
      <c r="A9" s="118" t="s">
        <v>26</v>
      </c>
      <c r="B9" s="119"/>
      <c r="C9" s="6" t="s">
        <v>6</v>
      </c>
      <c r="D9" s="9" t="s">
        <v>12</v>
      </c>
      <c r="E9" s="5" t="s">
        <v>15</v>
      </c>
      <c r="F9" s="115"/>
      <c r="G9" s="116"/>
      <c r="H9" s="116"/>
      <c r="I9" s="118" t="s">
        <v>26</v>
      </c>
      <c r="J9" s="119"/>
      <c r="K9" s="6" t="s">
        <v>6</v>
      </c>
      <c r="L9" s="9" t="s">
        <v>12</v>
      </c>
      <c r="M9" s="5" t="s">
        <v>15</v>
      </c>
    </row>
    <row r="10" spans="1:14" x14ac:dyDescent="0.3">
      <c r="A10" s="125" t="s">
        <v>195</v>
      </c>
      <c r="B10" s="125"/>
      <c r="C10" s="17" t="s">
        <v>196</v>
      </c>
      <c r="D10" s="37">
        <v>8486099131</v>
      </c>
      <c r="E10" s="38" t="s">
        <v>197</v>
      </c>
      <c r="F10" s="115"/>
      <c r="G10" s="116"/>
      <c r="H10" s="116"/>
      <c r="I10" s="120" t="s">
        <v>204</v>
      </c>
      <c r="J10" s="121"/>
      <c r="K10" s="17" t="s">
        <v>196</v>
      </c>
      <c r="L10" s="37">
        <v>7002176610</v>
      </c>
      <c r="M10" s="38"/>
    </row>
    <row r="11" spans="1:14" x14ac:dyDescent="0.3">
      <c r="A11" s="125" t="s">
        <v>198</v>
      </c>
      <c r="B11" s="125"/>
      <c r="C11" s="17" t="s">
        <v>199</v>
      </c>
      <c r="D11" s="37">
        <v>7002425022</v>
      </c>
      <c r="E11" s="38"/>
      <c r="F11" s="115"/>
      <c r="G11" s="116"/>
      <c r="H11" s="116"/>
      <c r="I11" s="106" t="s">
        <v>205</v>
      </c>
      <c r="J11" s="108"/>
      <c r="K11" s="20" t="s">
        <v>206</v>
      </c>
      <c r="L11" s="37">
        <v>7002918119</v>
      </c>
      <c r="M11" s="38"/>
    </row>
    <row r="12" spans="1:14" x14ac:dyDescent="0.3">
      <c r="A12" s="125" t="s">
        <v>200</v>
      </c>
      <c r="B12" s="125"/>
      <c r="C12" s="17" t="s">
        <v>201</v>
      </c>
      <c r="D12" s="37">
        <v>9101616565</v>
      </c>
      <c r="E12" s="38"/>
      <c r="F12" s="115"/>
      <c r="G12" s="116"/>
      <c r="H12" s="116"/>
      <c r="I12" s="120" t="s">
        <v>207</v>
      </c>
      <c r="J12" s="121"/>
      <c r="K12" s="17" t="s">
        <v>201</v>
      </c>
      <c r="L12" s="37">
        <v>8876912272</v>
      </c>
      <c r="M12" s="38"/>
    </row>
    <row r="13" spans="1:14" x14ac:dyDescent="0.3">
      <c r="A13" s="125" t="s">
        <v>202</v>
      </c>
      <c r="B13" s="125"/>
      <c r="C13" s="17" t="s">
        <v>203</v>
      </c>
      <c r="D13" s="37">
        <v>8720987370</v>
      </c>
      <c r="E13" s="38"/>
      <c r="F13" s="115"/>
      <c r="G13" s="116"/>
      <c r="H13" s="116"/>
      <c r="I13" s="120" t="s">
        <v>208</v>
      </c>
      <c r="J13" s="121"/>
      <c r="K13" s="17" t="s">
        <v>203</v>
      </c>
      <c r="L13" s="37">
        <v>8638491374</v>
      </c>
      <c r="M13" s="38"/>
    </row>
    <row r="14" spans="1:14" x14ac:dyDescent="0.3">
      <c r="A14" s="122" t="s">
        <v>19</v>
      </c>
      <c r="B14" s="123"/>
      <c r="C14" s="124"/>
      <c r="D14" s="87"/>
      <c r="E14" s="87"/>
      <c r="F14" s="115"/>
      <c r="G14" s="116"/>
      <c r="H14" s="116"/>
      <c r="I14" s="117"/>
      <c r="J14" s="117"/>
      <c r="K14" s="117"/>
      <c r="L14" s="117"/>
      <c r="M14" s="117"/>
      <c r="N14" s="8"/>
    </row>
    <row r="15" spans="1:14" x14ac:dyDescent="0.3">
      <c r="A15" s="112"/>
      <c r="B15" s="112"/>
      <c r="C15" s="112"/>
      <c r="D15" s="112"/>
      <c r="E15" s="112"/>
      <c r="F15" s="112"/>
      <c r="G15" s="112"/>
      <c r="H15" s="112"/>
      <c r="I15" s="112"/>
      <c r="J15" s="112"/>
      <c r="K15" s="112"/>
      <c r="L15" s="112"/>
      <c r="M15" s="112"/>
    </row>
    <row r="16" spans="1:14" x14ac:dyDescent="0.3">
      <c r="A16" s="111" t="s">
        <v>44</v>
      </c>
      <c r="B16" s="111"/>
      <c r="C16" s="111"/>
      <c r="D16" s="111"/>
      <c r="E16" s="111"/>
      <c r="F16" s="111"/>
      <c r="G16" s="111"/>
      <c r="H16" s="111"/>
      <c r="I16" s="111"/>
      <c r="J16" s="111"/>
      <c r="K16" s="111"/>
      <c r="L16" s="111"/>
      <c r="M16" s="111"/>
    </row>
    <row r="17" spans="1:13" ht="32.25" customHeight="1" x14ac:dyDescent="0.3">
      <c r="A17" s="85" t="s">
        <v>56</v>
      </c>
      <c r="B17" s="85"/>
      <c r="C17" s="85"/>
      <c r="D17" s="85"/>
      <c r="E17" s="85"/>
      <c r="F17" s="85"/>
      <c r="G17" s="85"/>
      <c r="H17" s="85"/>
      <c r="I17" s="85"/>
      <c r="J17" s="85"/>
      <c r="K17" s="85"/>
      <c r="L17" s="85"/>
      <c r="M17" s="85"/>
    </row>
    <row r="18" spans="1:13" x14ac:dyDescent="0.3">
      <c r="A18" s="84" t="s">
        <v>57</v>
      </c>
      <c r="B18" s="84"/>
      <c r="C18" s="84"/>
      <c r="D18" s="84"/>
      <c r="E18" s="84"/>
      <c r="F18" s="84"/>
      <c r="G18" s="84"/>
      <c r="H18" s="84"/>
      <c r="I18" s="84"/>
      <c r="J18" s="84"/>
      <c r="K18" s="84"/>
      <c r="L18" s="84"/>
      <c r="M18" s="84"/>
    </row>
    <row r="19" spans="1:13" x14ac:dyDescent="0.3">
      <c r="A19" s="84" t="s">
        <v>45</v>
      </c>
      <c r="B19" s="84"/>
      <c r="C19" s="84"/>
      <c r="D19" s="84"/>
      <c r="E19" s="84"/>
      <c r="F19" s="84"/>
      <c r="G19" s="84"/>
      <c r="H19" s="84"/>
      <c r="I19" s="84"/>
      <c r="J19" s="84"/>
      <c r="K19" s="84"/>
      <c r="L19" s="84"/>
      <c r="M19" s="84"/>
    </row>
    <row r="20" spans="1:13" x14ac:dyDescent="0.3">
      <c r="A20" s="84" t="s">
        <v>39</v>
      </c>
      <c r="B20" s="84"/>
      <c r="C20" s="84"/>
      <c r="D20" s="84"/>
      <c r="E20" s="84"/>
      <c r="F20" s="84"/>
      <c r="G20" s="84"/>
      <c r="H20" s="84"/>
      <c r="I20" s="84"/>
      <c r="J20" s="84"/>
      <c r="K20" s="84"/>
      <c r="L20" s="84"/>
      <c r="M20" s="84"/>
    </row>
    <row r="21" spans="1:13" x14ac:dyDescent="0.3">
      <c r="A21" s="84" t="s">
        <v>46</v>
      </c>
      <c r="B21" s="84"/>
      <c r="C21" s="84"/>
      <c r="D21" s="84"/>
      <c r="E21" s="84"/>
      <c r="F21" s="84"/>
      <c r="G21" s="84"/>
      <c r="H21" s="84"/>
      <c r="I21" s="84"/>
      <c r="J21" s="84"/>
      <c r="K21" s="84"/>
      <c r="L21" s="84"/>
      <c r="M21" s="84"/>
    </row>
    <row r="22" spans="1:13" x14ac:dyDescent="0.3">
      <c r="A22" s="84" t="s">
        <v>40</v>
      </c>
      <c r="B22" s="84"/>
      <c r="C22" s="84"/>
      <c r="D22" s="84"/>
      <c r="E22" s="84"/>
      <c r="F22" s="84"/>
      <c r="G22" s="84"/>
      <c r="H22" s="84"/>
      <c r="I22" s="84"/>
      <c r="J22" s="84"/>
      <c r="K22" s="84"/>
      <c r="L22" s="84"/>
      <c r="M22" s="84"/>
    </row>
    <row r="23" spans="1:13" x14ac:dyDescent="0.3">
      <c r="A23" s="86" t="s">
        <v>49</v>
      </c>
      <c r="B23" s="86"/>
      <c r="C23" s="86"/>
      <c r="D23" s="86"/>
      <c r="E23" s="86"/>
      <c r="F23" s="86"/>
      <c r="G23" s="86"/>
      <c r="H23" s="86"/>
      <c r="I23" s="86"/>
      <c r="J23" s="86"/>
      <c r="K23" s="86"/>
      <c r="L23" s="86"/>
      <c r="M23" s="86"/>
    </row>
    <row r="24" spans="1:13" x14ac:dyDescent="0.3">
      <c r="A24" s="84" t="s">
        <v>41</v>
      </c>
      <c r="B24" s="84"/>
      <c r="C24" s="84"/>
      <c r="D24" s="84"/>
      <c r="E24" s="84"/>
      <c r="F24" s="84"/>
      <c r="G24" s="84"/>
      <c r="H24" s="84"/>
      <c r="I24" s="84"/>
      <c r="J24" s="84"/>
      <c r="K24" s="84"/>
      <c r="L24" s="84"/>
      <c r="M24" s="84"/>
    </row>
    <row r="25" spans="1:13" x14ac:dyDescent="0.3">
      <c r="A25" s="84" t="s">
        <v>42</v>
      </c>
      <c r="B25" s="84"/>
      <c r="C25" s="84"/>
      <c r="D25" s="84"/>
      <c r="E25" s="84"/>
      <c r="F25" s="84"/>
      <c r="G25" s="84"/>
      <c r="H25" s="84"/>
      <c r="I25" s="84"/>
      <c r="J25" s="84"/>
      <c r="K25" s="84"/>
      <c r="L25" s="84"/>
      <c r="M25" s="84"/>
    </row>
    <row r="26" spans="1:13" x14ac:dyDescent="0.3">
      <c r="A26" s="84" t="s">
        <v>43</v>
      </c>
      <c r="B26" s="84"/>
      <c r="C26" s="84"/>
      <c r="D26" s="84"/>
      <c r="E26" s="84"/>
      <c r="F26" s="84"/>
      <c r="G26" s="84"/>
      <c r="H26" s="84"/>
      <c r="I26" s="84"/>
      <c r="J26" s="84"/>
      <c r="K26" s="84"/>
      <c r="L26" s="84"/>
      <c r="M26" s="84"/>
    </row>
    <row r="27" spans="1:13" x14ac:dyDescent="0.3">
      <c r="A27" s="83" t="s">
        <v>47</v>
      </c>
      <c r="B27" s="83"/>
      <c r="C27" s="83"/>
      <c r="D27" s="83"/>
      <c r="E27" s="83"/>
      <c r="F27" s="83"/>
      <c r="G27" s="83"/>
      <c r="H27" s="83"/>
      <c r="I27" s="83"/>
      <c r="J27" s="83"/>
      <c r="K27" s="83"/>
      <c r="L27" s="83"/>
      <c r="M27" s="83"/>
    </row>
    <row r="28" spans="1:13" x14ac:dyDescent="0.3">
      <c r="A28" s="84" t="s">
        <v>48</v>
      </c>
      <c r="B28" s="84"/>
      <c r="C28" s="84"/>
      <c r="D28" s="84"/>
      <c r="E28" s="84"/>
      <c r="F28" s="84"/>
      <c r="G28" s="84"/>
      <c r="H28" s="84"/>
      <c r="I28" s="84"/>
      <c r="J28" s="84"/>
      <c r="K28" s="84"/>
      <c r="L28" s="84"/>
      <c r="M28" s="84"/>
    </row>
    <row r="29" spans="1:13" ht="44.25" customHeight="1" x14ac:dyDescent="0.3">
      <c r="A29" s="81" t="s">
        <v>58</v>
      </c>
      <c r="B29" s="81"/>
      <c r="C29" s="81"/>
      <c r="D29" s="81"/>
      <c r="E29" s="81"/>
      <c r="F29" s="81"/>
      <c r="G29" s="81"/>
      <c r="H29" s="81"/>
      <c r="I29" s="81"/>
      <c r="J29" s="81"/>
      <c r="K29" s="81"/>
      <c r="L29" s="81"/>
      <c r="M29" s="81"/>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Normal="100" workbookViewId="0">
      <pane xSplit="3" ySplit="4" topLeftCell="M5" activePane="bottomRight" state="frozen"/>
      <selection pane="topRight" activeCell="C1" sqref="C1"/>
      <selection pane="bottomLeft" activeCell="A5" sqref="A5"/>
      <selection pane="bottomRight" activeCell="U1" sqref="U1"/>
    </sheetView>
  </sheetViews>
  <sheetFormatPr defaultRowHeight="16.5" x14ac:dyDescent="0.3"/>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x14ac:dyDescent="0.3">
      <c r="A1" s="132" t="s">
        <v>70</v>
      </c>
      <c r="B1" s="132"/>
      <c r="C1" s="132"/>
      <c r="D1" s="132"/>
      <c r="E1" s="132"/>
      <c r="F1" s="132"/>
      <c r="G1" s="132"/>
      <c r="H1" s="132"/>
      <c r="I1" s="132"/>
      <c r="J1" s="132"/>
      <c r="K1" s="132"/>
      <c r="L1" s="132"/>
      <c r="M1" s="132"/>
      <c r="N1" s="132"/>
      <c r="O1" s="132"/>
      <c r="P1" s="132"/>
      <c r="Q1" s="132"/>
      <c r="R1" s="132"/>
      <c r="S1" s="132"/>
    </row>
    <row r="2" spans="1:20" ht="16.5" customHeight="1" x14ac:dyDescent="0.3">
      <c r="A2" s="135" t="s">
        <v>59</v>
      </c>
      <c r="B2" s="136"/>
      <c r="C2" s="136"/>
      <c r="D2" s="25">
        <v>43556</v>
      </c>
      <c r="E2" s="22"/>
      <c r="F2" s="22"/>
      <c r="G2" s="22"/>
      <c r="H2" s="22"/>
      <c r="I2" s="22"/>
      <c r="J2" s="22"/>
      <c r="K2" s="22"/>
      <c r="L2" s="22"/>
      <c r="M2" s="22"/>
      <c r="N2" s="22"/>
      <c r="O2" s="22"/>
      <c r="P2" s="22"/>
      <c r="Q2" s="22"/>
      <c r="R2" s="22"/>
      <c r="S2" s="22"/>
    </row>
    <row r="3" spans="1:20" ht="24" customHeight="1" x14ac:dyDescent="0.3">
      <c r="A3" s="137" t="s">
        <v>14</v>
      </c>
      <c r="B3" s="133" t="s">
        <v>61</v>
      </c>
      <c r="C3" s="138" t="s">
        <v>7</v>
      </c>
      <c r="D3" s="138" t="s">
        <v>55</v>
      </c>
      <c r="E3" s="138" t="s">
        <v>16</v>
      </c>
      <c r="F3" s="139" t="s">
        <v>17</v>
      </c>
      <c r="G3" s="138" t="s">
        <v>8</v>
      </c>
      <c r="H3" s="138"/>
      <c r="I3" s="138"/>
      <c r="J3" s="138" t="s">
        <v>31</v>
      </c>
      <c r="K3" s="133" t="s">
        <v>33</v>
      </c>
      <c r="L3" s="133" t="s">
        <v>50</v>
      </c>
      <c r="M3" s="133" t="s">
        <v>51</v>
      </c>
      <c r="N3" s="133" t="s">
        <v>34</v>
      </c>
      <c r="O3" s="133" t="s">
        <v>35</v>
      </c>
      <c r="P3" s="137" t="s">
        <v>54</v>
      </c>
      <c r="Q3" s="138" t="s">
        <v>52</v>
      </c>
      <c r="R3" s="138" t="s">
        <v>32</v>
      </c>
      <c r="S3" s="138" t="s">
        <v>53</v>
      </c>
      <c r="T3" s="138" t="s">
        <v>13</v>
      </c>
    </row>
    <row r="4" spans="1:20" ht="25.5" customHeight="1" x14ac:dyDescent="0.3">
      <c r="A4" s="137"/>
      <c r="B4" s="140"/>
      <c r="C4" s="138"/>
      <c r="D4" s="138"/>
      <c r="E4" s="138"/>
      <c r="F4" s="139"/>
      <c r="G4" s="15" t="s">
        <v>9</v>
      </c>
      <c r="H4" s="15" t="s">
        <v>10</v>
      </c>
      <c r="I4" s="11" t="s">
        <v>11</v>
      </c>
      <c r="J4" s="138"/>
      <c r="K4" s="134"/>
      <c r="L4" s="134"/>
      <c r="M4" s="134"/>
      <c r="N4" s="134"/>
      <c r="O4" s="134"/>
      <c r="P4" s="137"/>
      <c r="Q4" s="137"/>
      <c r="R4" s="138"/>
      <c r="S4" s="138"/>
      <c r="T4" s="138"/>
    </row>
    <row r="5" spans="1:20" x14ac:dyDescent="0.3">
      <c r="A5" s="4">
        <v>1</v>
      </c>
      <c r="B5" s="17" t="s">
        <v>62</v>
      </c>
      <c r="C5" s="65" t="s">
        <v>72</v>
      </c>
      <c r="D5" s="18" t="s">
        <v>23</v>
      </c>
      <c r="E5" s="71">
        <v>18050618209</v>
      </c>
      <c r="F5" s="19" t="s">
        <v>73</v>
      </c>
      <c r="G5" s="19">
        <v>63</v>
      </c>
      <c r="H5" s="19">
        <v>77</v>
      </c>
      <c r="I5" s="56">
        <f>SUM(G5:H5)</f>
        <v>140</v>
      </c>
      <c r="J5" s="64">
        <v>9101298903</v>
      </c>
      <c r="K5" s="17" t="s">
        <v>148</v>
      </c>
      <c r="L5" s="66" t="s">
        <v>153</v>
      </c>
      <c r="M5" s="66">
        <v>8751824909</v>
      </c>
      <c r="N5" s="70" t="s">
        <v>178</v>
      </c>
      <c r="O5" s="70">
        <v>9707021647</v>
      </c>
      <c r="P5" s="49">
        <v>43556</v>
      </c>
      <c r="Q5" s="48" t="s">
        <v>110</v>
      </c>
      <c r="R5" s="48">
        <v>25</v>
      </c>
      <c r="S5" s="19" t="s">
        <v>191</v>
      </c>
      <c r="T5" s="18"/>
    </row>
    <row r="6" spans="1:20" ht="31.5" x14ac:dyDescent="0.3">
      <c r="A6" s="4">
        <v>2</v>
      </c>
      <c r="B6" s="17" t="s">
        <v>63</v>
      </c>
      <c r="C6" s="65" t="s">
        <v>74</v>
      </c>
      <c r="D6" s="18" t="s">
        <v>23</v>
      </c>
      <c r="E6" s="71">
        <v>18050617103</v>
      </c>
      <c r="F6" s="19" t="s">
        <v>73</v>
      </c>
      <c r="G6" s="19">
        <v>77</v>
      </c>
      <c r="H6" s="19">
        <v>56</v>
      </c>
      <c r="I6" s="56">
        <f t="shared" ref="I6:I69" si="0">SUM(G6:H6)</f>
        <v>133</v>
      </c>
      <c r="J6" s="64">
        <v>9101158156</v>
      </c>
      <c r="K6" s="17" t="s">
        <v>107</v>
      </c>
      <c r="L6" s="66" t="s">
        <v>163</v>
      </c>
      <c r="M6" s="66">
        <v>9706627643</v>
      </c>
      <c r="N6" s="70" t="s">
        <v>182</v>
      </c>
      <c r="O6" s="70">
        <v>7399351873</v>
      </c>
      <c r="P6" s="49">
        <v>43556</v>
      </c>
      <c r="Q6" s="48" t="s">
        <v>110</v>
      </c>
      <c r="R6" s="48">
        <v>35</v>
      </c>
      <c r="S6" s="19" t="s">
        <v>191</v>
      </c>
      <c r="T6" s="18"/>
    </row>
    <row r="7" spans="1:20" x14ac:dyDescent="0.3">
      <c r="A7" s="4">
        <v>3</v>
      </c>
      <c r="B7" s="17" t="s">
        <v>62</v>
      </c>
      <c r="C7" s="65" t="s">
        <v>75</v>
      </c>
      <c r="D7" s="18" t="s">
        <v>25</v>
      </c>
      <c r="E7" s="19">
        <v>278</v>
      </c>
      <c r="F7" s="19"/>
      <c r="G7" s="19">
        <v>54</v>
      </c>
      <c r="H7" s="19">
        <v>45</v>
      </c>
      <c r="I7" s="56">
        <f t="shared" ref="I7:I38" si="1">SUM(G7:H7)</f>
        <v>99</v>
      </c>
      <c r="J7" s="64">
        <v>9435025528</v>
      </c>
      <c r="K7" s="17" t="s">
        <v>149</v>
      </c>
      <c r="L7" s="66" t="s">
        <v>164</v>
      </c>
      <c r="M7" s="66">
        <v>7578037334</v>
      </c>
      <c r="N7" s="70" t="s">
        <v>183</v>
      </c>
      <c r="O7" s="70">
        <v>7852045462</v>
      </c>
      <c r="P7" s="49">
        <v>43557</v>
      </c>
      <c r="Q7" s="48" t="s">
        <v>111</v>
      </c>
      <c r="R7" s="48">
        <v>19</v>
      </c>
      <c r="S7" s="19" t="s">
        <v>191</v>
      </c>
      <c r="T7" s="18"/>
    </row>
    <row r="8" spans="1:20" x14ac:dyDescent="0.3">
      <c r="A8" s="4">
        <v>4</v>
      </c>
      <c r="B8" s="17" t="s">
        <v>63</v>
      </c>
      <c r="C8" s="48" t="s">
        <v>76</v>
      </c>
      <c r="D8" s="18" t="s">
        <v>23</v>
      </c>
      <c r="E8" s="71">
        <v>18050605618</v>
      </c>
      <c r="F8" s="19" t="s">
        <v>73</v>
      </c>
      <c r="G8" s="19">
        <v>76</v>
      </c>
      <c r="H8" s="19">
        <v>54</v>
      </c>
      <c r="I8" s="19">
        <f t="shared" si="1"/>
        <v>130</v>
      </c>
      <c r="J8" s="56"/>
      <c r="K8" s="17" t="s">
        <v>149</v>
      </c>
      <c r="L8" s="66" t="s">
        <v>164</v>
      </c>
      <c r="M8" s="66">
        <v>7578037334</v>
      </c>
      <c r="N8" s="70" t="s">
        <v>183</v>
      </c>
      <c r="O8" s="70">
        <v>7852045462</v>
      </c>
      <c r="P8" s="49">
        <v>43557</v>
      </c>
      <c r="Q8" s="48" t="s">
        <v>111</v>
      </c>
      <c r="R8" s="48">
        <v>19</v>
      </c>
      <c r="S8" s="19" t="s">
        <v>191</v>
      </c>
      <c r="T8" s="18"/>
    </row>
    <row r="9" spans="1:20" ht="33" x14ac:dyDescent="0.3">
      <c r="A9" s="4">
        <v>5</v>
      </c>
      <c r="B9" s="17" t="s">
        <v>62</v>
      </c>
      <c r="C9" s="48" t="s">
        <v>77</v>
      </c>
      <c r="D9" s="18" t="s">
        <v>23</v>
      </c>
      <c r="E9" s="71">
        <v>18050605622</v>
      </c>
      <c r="F9" s="19" t="s">
        <v>73</v>
      </c>
      <c r="G9" s="19">
        <v>87</v>
      </c>
      <c r="H9" s="19">
        <v>65</v>
      </c>
      <c r="I9" s="19">
        <f t="shared" si="1"/>
        <v>152</v>
      </c>
      <c r="J9" s="56"/>
      <c r="K9" s="17" t="s">
        <v>150</v>
      </c>
      <c r="L9" s="66" t="s">
        <v>160</v>
      </c>
      <c r="M9" s="66">
        <v>9864334029</v>
      </c>
      <c r="N9" s="70" t="s">
        <v>179</v>
      </c>
      <c r="O9" s="70">
        <v>7399858486</v>
      </c>
      <c r="P9" s="49">
        <v>43558</v>
      </c>
      <c r="Q9" s="48" t="s">
        <v>112</v>
      </c>
      <c r="R9" s="48">
        <v>8</v>
      </c>
      <c r="S9" s="19" t="s">
        <v>191</v>
      </c>
      <c r="T9" s="18"/>
    </row>
    <row r="10" spans="1:20" x14ac:dyDescent="0.3">
      <c r="A10" s="4">
        <v>6</v>
      </c>
      <c r="B10" s="17" t="s">
        <v>62</v>
      </c>
      <c r="C10" s="48" t="s">
        <v>78</v>
      </c>
      <c r="D10" s="18" t="s">
        <v>23</v>
      </c>
      <c r="E10" s="19">
        <v>18050615603</v>
      </c>
      <c r="F10" s="19" t="s">
        <v>79</v>
      </c>
      <c r="G10" s="19">
        <v>184</v>
      </c>
      <c r="H10" s="19">
        <v>261</v>
      </c>
      <c r="I10" s="19">
        <f t="shared" si="1"/>
        <v>445</v>
      </c>
      <c r="J10" s="56">
        <v>9613630750</v>
      </c>
      <c r="K10" s="17" t="s">
        <v>150</v>
      </c>
      <c r="L10" s="66" t="s">
        <v>160</v>
      </c>
      <c r="M10" s="66">
        <v>9864334029</v>
      </c>
      <c r="N10" s="70" t="s">
        <v>179</v>
      </c>
      <c r="O10" s="70">
        <v>7399858486</v>
      </c>
      <c r="P10" s="49">
        <v>43558</v>
      </c>
      <c r="Q10" s="48" t="s">
        <v>112</v>
      </c>
      <c r="R10" s="48">
        <v>8</v>
      </c>
      <c r="S10" s="19" t="s">
        <v>191</v>
      </c>
      <c r="T10" s="18"/>
    </row>
    <row r="11" spans="1:20" ht="33" x14ac:dyDescent="0.3">
      <c r="A11" s="4">
        <v>7</v>
      </c>
      <c r="B11" s="17" t="s">
        <v>63</v>
      </c>
      <c r="C11" s="48" t="s">
        <v>80</v>
      </c>
      <c r="D11" s="18" t="s">
        <v>23</v>
      </c>
      <c r="E11" s="71">
        <v>18050600616</v>
      </c>
      <c r="F11" s="19" t="s">
        <v>73</v>
      </c>
      <c r="G11" s="19">
        <v>123</v>
      </c>
      <c r="H11" s="19">
        <v>127</v>
      </c>
      <c r="I11" s="19">
        <f t="shared" si="1"/>
        <v>250</v>
      </c>
      <c r="J11" s="56"/>
      <c r="K11" s="17" t="s">
        <v>151</v>
      </c>
      <c r="L11" s="52" t="s">
        <v>158</v>
      </c>
      <c r="M11" s="52">
        <v>7002918507</v>
      </c>
      <c r="N11" s="70" t="s">
        <v>177</v>
      </c>
      <c r="O11" s="70">
        <v>7896784190</v>
      </c>
      <c r="P11" s="49">
        <v>43558</v>
      </c>
      <c r="Q11" s="48" t="s">
        <v>112</v>
      </c>
      <c r="R11" s="48">
        <v>23</v>
      </c>
      <c r="S11" s="19" t="s">
        <v>191</v>
      </c>
      <c r="T11" s="51"/>
    </row>
    <row r="12" spans="1:20" s="53" customFormat="1" ht="33" x14ac:dyDescent="0.3">
      <c r="A12" s="50">
        <v>8</v>
      </c>
      <c r="B12" s="17" t="s">
        <v>62</v>
      </c>
      <c r="C12" s="48" t="s">
        <v>81</v>
      </c>
      <c r="D12" s="18"/>
      <c r="E12" s="19">
        <v>18050617303</v>
      </c>
      <c r="F12" s="19" t="s">
        <v>73</v>
      </c>
      <c r="G12" s="19">
        <v>0</v>
      </c>
      <c r="H12" s="19">
        <v>111</v>
      </c>
      <c r="I12" s="19">
        <f t="shared" si="1"/>
        <v>111</v>
      </c>
      <c r="J12" s="56">
        <v>8721942955</v>
      </c>
      <c r="K12" s="17" t="s">
        <v>149</v>
      </c>
      <c r="L12" s="66" t="s">
        <v>164</v>
      </c>
      <c r="M12" s="66">
        <v>7578037334</v>
      </c>
      <c r="N12" s="70" t="s">
        <v>183</v>
      </c>
      <c r="O12" s="70">
        <v>7852045462</v>
      </c>
      <c r="P12" s="49">
        <v>43559</v>
      </c>
      <c r="Q12" s="48" t="s">
        <v>113</v>
      </c>
      <c r="R12" s="48">
        <v>19</v>
      </c>
      <c r="S12" s="19" t="s">
        <v>191</v>
      </c>
      <c r="T12" s="18"/>
    </row>
    <row r="13" spans="1:20" x14ac:dyDescent="0.3">
      <c r="A13" s="4">
        <v>9</v>
      </c>
      <c r="B13" s="17" t="s">
        <v>62</v>
      </c>
      <c r="C13" s="48" t="s">
        <v>82</v>
      </c>
      <c r="D13" s="18" t="s">
        <v>25</v>
      </c>
      <c r="E13" s="19">
        <v>210</v>
      </c>
      <c r="F13" s="19"/>
      <c r="G13" s="19">
        <v>25</v>
      </c>
      <c r="H13" s="19">
        <v>27</v>
      </c>
      <c r="I13" s="19">
        <f t="shared" si="1"/>
        <v>52</v>
      </c>
      <c r="J13" s="56">
        <v>8876548116</v>
      </c>
      <c r="K13" s="17" t="s">
        <v>149</v>
      </c>
      <c r="L13" s="66" t="s">
        <v>164</v>
      </c>
      <c r="M13" s="66">
        <v>7578037334</v>
      </c>
      <c r="N13" s="70" t="s">
        <v>183</v>
      </c>
      <c r="O13" s="70">
        <v>7852045462</v>
      </c>
      <c r="P13" s="49">
        <v>43559</v>
      </c>
      <c r="Q13" s="48" t="s">
        <v>113</v>
      </c>
      <c r="R13" s="48">
        <v>22</v>
      </c>
      <c r="S13" s="19" t="s">
        <v>191</v>
      </c>
      <c r="T13" s="18"/>
    </row>
    <row r="14" spans="1:20" ht="33" x14ac:dyDescent="0.3">
      <c r="A14" s="4">
        <v>10</v>
      </c>
      <c r="B14" s="17" t="s">
        <v>63</v>
      </c>
      <c r="C14" s="48" t="s">
        <v>83</v>
      </c>
      <c r="D14" s="18" t="s">
        <v>23</v>
      </c>
      <c r="E14" s="19">
        <v>18050613704</v>
      </c>
      <c r="F14" s="19" t="s">
        <v>73</v>
      </c>
      <c r="G14" s="19">
        <v>207</v>
      </c>
      <c r="H14" s="19">
        <v>256</v>
      </c>
      <c r="I14" s="19">
        <f t="shared" si="1"/>
        <v>463</v>
      </c>
      <c r="J14" s="56">
        <v>9859455044</v>
      </c>
      <c r="K14" s="17" t="s">
        <v>84</v>
      </c>
      <c r="L14" s="66" t="s">
        <v>169</v>
      </c>
      <c r="M14" s="66">
        <v>9401485420</v>
      </c>
      <c r="N14" s="70" t="s">
        <v>187</v>
      </c>
      <c r="O14" s="70">
        <v>7399870258</v>
      </c>
      <c r="P14" s="49">
        <v>43559</v>
      </c>
      <c r="Q14" s="48" t="s">
        <v>113</v>
      </c>
      <c r="R14" s="48">
        <v>23</v>
      </c>
      <c r="S14" s="19" t="s">
        <v>191</v>
      </c>
      <c r="T14" s="18"/>
    </row>
    <row r="15" spans="1:20" x14ac:dyDescent="0.3">
      <c r="A15" s="4">
        <v>11</v>
      </c>
      <c r="B15" s="17" t="s">
        <v>62</v>
      </c>
      <c r="C15" s="48" t="s">
        <v>85</v>
      </c>
      <c r="D15" s="18" t="s">
        <v>23</v>
      </c>
      <c r="E15" s="19">
        <v>18050612602</v>
      </c>
      <c r="F15" s="19" t="s">
        <v>86</v>
      </c>
      <c r="G15" s="19">
        <v>26</v>
      </c>
      <c r="H15" s="19">
        <v>22</v>
      </c>
      <c r="I15" s="19">
        <f t="shared" si="1"/>
        <v>48</v>
      </c>
      <c r="J15" s="56">
        <v>8402966734</v>
      </c>
      <c r="K15" s="17" t="s">
        <v>88</v>
      </c>
      <c r="L15" s="66" t="s">
        <v>156</v>
      </c>
      <c r="M15" s="66">
        <v>9085539286</v>
      </c>
      <c r="N15" s="70" t="s">
        <v>176</v>
      </c>
      <c r="O15" s="70">
        <v>839901841</v>
      </c>
      <c r="P15" s="49">
        <v>43560</v>
      </c>
      <c r="Q15" s="48" t="s">
        <v>114</v>
      </c>
      <c r="R15" s="48">
        <v>7</v>
      </c>
      <c r="S15" s="19" t="s">
        <v>191</v>
      </c>
      <c r="T15" s="18"/>
    </row>
    <row r="16" spans="1:20" x14ac:dyDescent="0.3">
      <c r="A16" s="4">
        <v>12</v>
      </c>
      <c r="B16" s="17" t="s">
        <v>62</v>
      </c>
      <c r="C16" s="48" t="s">
        <v>87</v>
      </c>
      <c r="D16" s="18" t="s">
        <v>25</v>
      </c>
      <c r="E16" s="19">
        <v>19</v>
      </c>
      <c r="F16" s="19"/>
      <c r="G16" s="19">
        <v>27</v>
      </c>
      <c r="H16" s="19">
        <v>22</v>
      </c>
      <c r="I16" s="19">
        <f t="shared" si="1"/>
        <v>49</v>
      </c>
      <c r="J16" s="56">
        <v>8402966734</v>
      </c>
      <c r="K16" s="17" t="s">
        <v>88</v>
      </c>
      <c r="L16" s="66" t="s">
        <v>156</v>
      </c>
      <c r="M16" s="66">
        <v>9085539286</v>
      </c>
      <c r="N16" s="70" t="s">
        <v>176</v>
      </c>
      <c r="O16" s="70">
        <v>839901841</v>
      </c>
      <c r="P16" s="49">
        <v>43560</v>
      </c>
      <c r="Q16" s="48" t="s">
        <v>114</v>
      </c>
      <c r="R16" s="48">
        <v>7</v>
      </c>
      <c r="S16" s="19" t="s">
        <v>191</v>
      </c>
      <c r="T16" s="18"/>
    </row>
    <row r="17" spans="1:20" ht="31.5" x14ac:dyDescent="0.3">
      <c r="A17" s="4">
        <v>13</v>
      </c>
      <c r="B17" s="17" t="s">
        <v>63</v>
      </c>
      <c r="C17" s="48" t="s">
        <v>89</v>
      </c>
      <c r="D17" s="18" t="s">
        <v>23</v>
      </c>
      <c r="E17" s="19">
        <v>18050603801</v>
      </c>
      <c r="F17" s="19" t="s">
        <v>86</v>
      </c>
      <c r="G17" s="19">
        <v>41</v>
      </c>
      <c r="H17" s="19">
        <v>42</v>
      </c>
      <c r="I17" s="19">
        <f t="shared" si="1"/>
        <v>83</v>
      </c>
      <c r="J17" s="56">
        <v>8822094233</v>
      </c>
      <c r="K17" s="17" t="s">
        <v>91</v>
      </c>
      <c r="L17" s="66" t="s">
        <v>161</v>
      </c>
      <c r="M17" s="66">
        <v>9957448316</v>
      </c>
      <c r="N17" s="70" t="s">
        <v>180</v>
      </c>
      <c r="O17" s="70">
        <v>9864940744</v>
      </c>
      <c r="P17" s="49">
        <v>43560</v>
      </c>
      <c r="Q17" s="48" t="s">
        <v>114</v>
      </c>
      <c r="R17" s="48">
        <v>10</v>
      </c>
      <c r="S17" s="19" t="s">
        <v>191</v>
      </c>
      <c r="T17" s="18"/>
    </row>
    <row r="18" spans="1:20" ht="31.5" x14ac:dyDescent="0.3">
      <c r="A18" s="4">
        <v>14</v>
      </c>
      <c r="B18" s="17" t="s">
        <v>63</v>
      </c>
      <c r="C18" s="48" t="s">
        <v>90</v>
      </c>
      <c r="D18" s="18" t="s">
        <v>23</v>
      </c>
      <c r="E18" s="19">
        <v>18050603802</v>
      </c>
      <c r="F18" s="19" t="s">
        <v>86</v>
      </c>
      <c r="G18" s="19">
        <v>47</v>
      </c>
      <c r="H18" s="19">
        <v>39</v>
      </c>
      <c r="I18" s="19">
        <f t="shared" si="1"/>
        <v>86</v>
      </c>
      <c r="J18" s="56">
        <v>6900690526</v>
      </c>
      <c r="K18" s="17" t="s">
        <v>91</v>
      </c>
      <c r="L18" s="66" t="s">
        <v>161</v>
      </c>
      <c r="M18" s="66">
        <v>9957448316</v>
      </c>
      <c r="N18" s="70" t="s">
        <v>180</v>
      </c>
      <c r="O18" s="70">
        <v>9864940744</v>
      </c>
      <c r="P18" s="49">
        <v>43560</v>
      </c>
      <c r="Q18" s="48" t="s">
        <v>114</v>
      </c>
      <c r="R18" s="48">
        <v>15</v>
      </c>
      <c r="S18" s="19" t="s">
        <v>191</v>
      </c>
      <c r="T18" s="18"/>
    </row>
    <row r="19" spans="1:20" ht="33" x14ac:dyDescent="0.3">
      <c r="A19" s="4">
        <v>15</v>
      </c>
      <c r="B19" s="17" t="s">
        <v>62</v>
      </c>
      <c r="C19" s="48" t="s">
        <v>92</v>
      </c>
      <c r="D19" s="18" t="s">
        <v>23</v>
      </c>
      <c r="E19" s="71">
        <v>18050600617</v>
      </c>
      <c r="F19" s="19" t="s">
        <v>73</v>
      </c>
      <c r="G19" s="19">
        <v>111</v>
      </c>
      <c r="H19" s="19">
        <v>89</v>
      </c>
      <c r="I19" s="19">
        <f t="shared" si="1"/>
        <v>200</v>
      </c>
      <c r="J19" s="56"/>
      <c r="K19" s="17" t="s">
        <v>151</v>
      </c>
      <c r="L19" s="52" t="s">
        <v>158</v>
      </c>
      <c r="M19" s="52">
        <v>7002918507</v>
      </c>
      <c r="N19" s="70" t="s">
        <v>177</v>
      </c>
      <c r="O19" s="70">
        <v>7896784190</v>
      </c>
      <c r="P19" s="49">
        <v>43563</v>
      </c>
      <c r="Q19" s="48" t="s">
        <v>110</v>
      </c>
      <c r="R19" s="48">
        <v>23</v>
      </c>
      <c r="S19" s="19" t="s">
        <v>191</v>
      </c>
      <c r="T19" s="18"/>
    </row>
    <row r="20" spans="1:20" ht="31.5" x14ac:dyDescent="0.3">
      <c r="A20" s="4">
        <v>16</v>
      </c>
      <c r="B20" s="17" t="s">
        <v>63</v>
      </c>
      <c r="C20" s="48" t="s">
        <v>93</v>
      </c>
      <c r="D20" s="18" t="s">
        <v>23</v>
      </c>
      <c r="E20" s="19">
        <v>18050607702</v>
      </c>
      <c r="F20" s="19" t="s">
        <v>79</v>
      </c>
      <c r="G20" s="19">
        <v>113</v>
      </c>
      <c r="H20" s="19">
        <v>115</v>
      </c>
      <c r="I20" s="19">
        <f t="shared" si="1"/>
        <v>228</v>
      </c>
      <c r="J20" s="56">
        <v>9854789714</v>
      </c>
      <c r="K20" s="17" t="s">
        <v>94</v>
      </c>
      <c r="L20" s="66" t="s">
        <v>155</v>
      </c>
      <c r="M20" s="66">
        <v>8753088354</v>
      </c>
      <c r="N20" s="70" t="s">
        <v>175</v>
      </c>
      <c r="O20" s="70">
        <v>9854463206</v>
      </c>
      <c r="P20" s="49">
        <v>43563</v>
      </c>
      <c r="Q20" s="48" t="s">
        <v>110</v>
      </c>
      <c r="R20" s="48">
        <v>7</v>
      </c>
      <c r="S20" s="19" t="s">
        <v>191</v>
      </c>
      <c r="T20" s="18"/>
    </row>
    <row r="21" spans="1:20" x14ac:dyDescent="0.3">
      <c r="A21" s="4">
        <v>17</v>
      </c>
      <c r="B21" s="17" t="s">
        <v>62</v>
      </c>
      <c r="C21" s="48" t="s">
        <v>95</v>
      </c>
      <c r="D21" s="18" t="s">
        <v>23</v>
      </c>
      <c r="E21" s="19">
        <v>18050613502</v>
      </c>
      <c r="F21" s="19" t="s">
        <v>86</v>
      </c>
      <c r="G21" s="19">
        <v>50</v>
      </c>
      <c r="H21" s="19">
        <v>53</v>
      </c>
      <c r="I21" s="19">
        <f t="shared" si="1"/>
        <v>103</v>
      </c>
      <c r="J21" s="56">
        <v>8486228313</v>
      </c>
      <c r="K21" s="17" t="s">
        <v>88</v>
      </c>
      <c r="L21" s="66" t="s">
        <v>156</v>
      </c>
      <c r="M21" s="66">
        <v>9085539286</v>
      </c>
      <c r="N21" s="70" t="s">
        <v>176</v>
      </c>
      <c r="O21" s="70">
        <v>839901841</v>
      </c>
      <c r="P21" s="49">
        <v>43564</v>
      </c>
      <c r="Q21" s="48" t="s">
        <v>111</v>
      </c>
      <c r="R21" s="48">
        <v>13</v>
      </c>
      <c r="S21" s="19" t="s">
        <v>191</v>
      </c>
      <c r="T21" s="18"/>
    </row>
    <row r="22" spans="1:20" x14ac:dyDescent="0.3">
      <c r="A22" s="4">
        <v>18</v>
      </c>
      <c r="B22" s="17" t="s">
        <v>62</v>
      </c>
      <c r="C22" s="48" t="s">
        <v>96</v>
      </c>
      <c r="D22" s="18" t="s">
        <v>25</v>
      </c>
      <c r="E22" s="19">
        <v>20</v>
      </c>
      <c r="F22" s="19"/>
      <c r="G22" s="19">
        <v>35</v>
      </c>
      <c r="H22" s="19">
        <v>33</v>
      </c>
      <c r="I22" s="19">
        <f t="shared" si="1"/>
        <v>68</v>
      </c>
      <c r="J22" s="56">
        <v>7635859284</v>
      </c>
      <c r="K22" s="17" t="s">
        <v>88</v>
      </c>
      <c r="L22" s="66" t="s">
        <v>156</v>
      </c>
      <c r="M22" s="66">
        <v>9085539286</v>
      </c>
      <c r="N22" s="70" t="s">
        <v>176</v>
      </c>
      <c r="O22" s="70">
        <v>839901841</v>
      </c>
      <c r="P22" s="49">
        <v>43564</v>
      </c>
      <c r="Q22" s="48" t="s">
        <v>111</v>
      </c>
      <c r="R22" s="48">
        <v>13</v>
      </c>
      <c r="S22" s="19" t="s">
        <v>191</v>
      </c>
      <c r="T22" s="18"/>
    </row>
    <row r="23" spans="1:20" x14ac:dyDescent="0.3">
      <c r="A23" s="4">
        <v>19</v>
      </c>
      <c r="B23" s="17" t="s">
        <v>63</v>
      </c>
      <c r="C23" s="48" t="s">
        <v>97</v>
      </c>
      <c r="D23" s="18" t="s">
        <v>25</v>
      </c>
      <c r="E23" s="19">
        <v>30</v>
      </c>
      <c r="F23" s="19"/>
      <c r="G23" s="19">
        <v>28</v>
      </c>
      <c r="H23" s="19">
        <v>29</v>
      </c>
      <c r="I23" s="19">
        <f t="shared" si="1"/>
        <v>57</v>
      </c>
      <c r="J23" s="56">
        <v>9706519084</v>
      </c>
      <c r="K23" s="17" t="s">
        <v>100</v>
      </c>
      <c r="L23" s="67" t="s">
        <v>168</v>
      </c>
      <c r="M23" s="54">
        <v>9401994112</v>
      </c>
      <c r="N23" s="70" t="s">
        <v>186</v>
      </c>
      <c r="O23" s="70">
        <v>9854528680</v>
      </c>
      <c r="P23" s="49">
        <v>43564</v>
      </c>
      <c r="Q23" s="48" t="s">
        <v>111</v>
      </c>
      <c r="R23" s="48">
        <v>22</v>
      </c>
      <c r="S23" s="19" t="s">
        <v>191</v>
      </c>
      <c r="T23" s="18"/>
    </row>
    <row r="24" spans="1:20" x14ac:dyDescent="0.3">
      <c r="A24" s="4">
        <v>20</v>
      </c>
      <c r="B24" s="17" t="s">
        <v>63</v>
      </c>
      <c r="C24" s="48" t="s">
        <v>98</v>
      </c>
      <c r="D24" s="18" t="s">
        <v>25</v>
      </c>
      <c r="E24" s="19">
        <v>31</v>
      </c>
      <c r="F24" s="19"/>
      <c r="G24" s="19">
        <v>77</v>
      </c>
      <c r="H24" s="19">
        <v>33</v>
      </c>
      <c r="I24" s="19">
        <f t="shared" si="1"/>
        <v>110</v>
      </c>
      <c r="J24" s="56">
        <v>9859213072</v>
      </c>
      <c r="K24" s="17" t="s">
        <v>100</v>
      </c>
      <c r="L24" s="67" t="s">
        <v>168</v>
      </c>
      <c r="M24" s="54">
        <v>9401994112</v>
      </c>
      <c r="N24" s="70" t="s">
        <v>186</v>
      </c>
      <c r="O24" s="70">
        <v>9854528680</v>
      </c>
      <c r="P24" s="49">
        <v>43564</v>
      </c>
      <c r="Q24" s="48" t="s">
        <v>111</v>
      </c>
      <c r="R24" s="48">
        <v>24</v>
      </c>
      <c r="S24" s="19" t="s">
        <v>191</v>
      </c>
      <c r="T24" s="18"/>
    </row>
    <row r="25" spans="1:20" x14ac:dyDescent="0.3">
      <c r="A25" s="4">
        <v>21</v>
      </c>
      <c r="B25" s="17" t="s">
        <v>62</v>
      </c>
      <c r="C25" s="48" t="s">
        <v>99</v>
      </c>
      <c r="D25" s="18" t="s">
        <v>23</v>
      </c>
      <c r="E25" s="19">
        <v>18050615401</v>
      </c>
      <c r="F25" s="19" t="s">
        <v>86</v>
      </c>
      <c r="G25" s="19">
        <v>32</v>
      </c>
      <c r="H25" s="19">
        <v>22</v>
      </c>
      <c r="I25" s="19">
        <f t="shared" si="1"/>
        <v>54</v>
      </c>
      <c r="J25" s="56">
        <v>8822093936</v>
      </c>
      <c r="K25" s="17" t="s">
        <v>101</v>
      </c>
      <c r="L25" s="66" t="s">
        <v>159</v>
      </c>
      <c r="M25" s="66">
        <v>8876548123</v>
      </c>
      <c r="N25" s="70" t="s">
        <v>178</v>
      </c>
      <c r="O25" s="70">
        <v>9707021647</v>
      </c>
      <c r="P25" s="49">
        <v>43565</v>
      </c>
      <c r="Q25" s="48" t="s">
        <v>112</v>
      </c>
      <c r="R25" s="48">
        <v>21</v>
      </c>
      <c r="S25" s="19" t="s">
        <v>191</v>
      </c>
      <c r="T25" s="18"/>
    </row>
    <row r="26" spans="1:20" x14ac:dyDescent="0.3">
      <c r="A26" s="4">
        <v>22</v>
      </c>
      <c r="B26" s="17" t="s">
        <v>62</v>
      </c>
      <c r="C26" s="48" t="s">
        <v>102</v>
      </c>
      <c r="D26" s="18" t="s">
        <v>25</v>
      </c>
      <c r="E26" s="19">
        <v>21</v>
      </c>
      <c r="F26" s="19"/>
      <c r="G26" s="19">
        <v>47</v>
      </c>
      <c r="H26" s="19">
        <v>48</v>
      </c>
      <c r="I26" s="19">
        <f t="shared" si="1"/>
        <v>95</v>
      </c>
      <c r="J26" s="56">
        <v>9085516586</v>
      </c>
      <c r="K26" s="17" t="s">
        <v>101</v>
      </c>
      <c r="L26" s="66" t="s">
        <v>159</v>
      </c>
      <c r="M26" s="66">
        <v>8876548123</v>
      </c>
      <c r="N26" s="70" t="s">
        <v>178</v>
      </c>
      <c r="O26" s="70">
        <v>9707021647</v>
      </c>
      <c r="P26" s="49">
        <v>43565</v>
      </c>
      <c r="Q26" s="48" t="s">
        <v>112</v>
      </c>
      <c r="R26" s="48">
        <v>21</v>
      </c>
      <c r="S26" s="19" t="s">
        <v>191</v>
      </c>
      <c r="T26" s="18"/>
    </row>
    <row r="27" spans="1:20" x14ac:dyDescent="0.3">
      <c r="A27" s="4">
        <v>23</v>
      </c>
      <c r="B27" s="17" t="s">
        <v>63</v>
      </c>
      <c r="C27" s="48" t="s">
        <v>103</v>
      </c>
      <c r="D27" s="18" t="s">
        <v>23</v>
      </c>
      <c r="E27" s="19">
        <v>18050607501</v>
      </c>
      <c r="F27" s="19" t="s">
        <v>86</v>
      </c>
      <c r="G27" s="19">
        <v>56</v>
      </c>
      <c r="H27" s="19">
        <v>52</v>
      </c>
      <c r="I27" s="19">
        <f t="shared" si="1"/>
        <v>108</v>
      </c>
      <c r="J27" s="56">
        <v>8133942424</v>
      </c>
      <c r="K27" s="17" t="s">
        <v>152</v>
      </c>
      <c r="L27" s="66" t="s">
        <v>173</v>
      </c>
      <c r="M27" s="66">
        <v>9435639199</v>
      </c>
      <c r="N27" s="70" t="s">
        <v>188</v>
      </c>
      <c r="O27" s="70">
        <v>8822565725</v>
      </c>
      <c r="P27" s="49">
        <v>43565</v>
      </c>
      <c r="Q27" s="48" t="s">
        <v>112</v>
      </c>
      <c r="R27" s="48">
        <v>15</v>
      </c>
      <c r="S27" s="19" t="s">
        <v>191</v>
      </c>
      <c r="T27" s="18"/>
    </row>
    <row r="28" spans="1:20" x14ac:dyDescent="0.3">
      <c r="A28" s="4">
        <v>24</v>
      </c>
      <c r="B28" s="17" t="s">
        <v>63</v>
      </c>
      <c r="C28" s="48" t="s">
        <v>104</v>
      </c>
      <c r="D28" s="18" t="s">
        <v>25</v>
      </c>
      <c r="E28" s="19">
        <v>24</v>
      </c>
      <c r="F28" s="19"/>
      <c r="G28" s="19">
        <v>70</v>
      </c>
      <c r="H28" s="19">
        <v>55</v>
      </c>
      <c r="I28" s="19">
        <f t="shared" si="1"/>
        <v>125</v>
      </c>
      <c r="J28" s="56">
        <v>8876831419</v>
      </c>
      <c r="K28" s="17" t="s">
        <v>152</v>
      </c>
      <c r="L28" s="66" t="s">
        <v>173</v>
      </c>
      <c r="M28" s="66">
        <v>9435639199</v>
      </c>
      <c r="N28" s="70" t="s">
        <v>188</v>
      </c>
      <c r="O28" s="70">
        <v>8822565725</v>
      </c>
      <c r="P28" s="49">
        <v>43565</v>
      </c>
      <c r="Q28" s="48" t="s">
        <v>112</v>
      </c>
      <c r="R28" s="48">
        <v>15</v>
      </c>
      <c r="S28" s="19" t="s">
        <v>191</v>
      </c>
      <c r="T28" s="18"/>
    </row>
    <row r="29" spans="1:20" ht="31.5" x14ac:dyDescent="0.3">
      <c r="A29" s="4">
        <v>25</v>
      </c>
      <c r="B29" s="17" t="s">
        <v>62</v>
      </c>
      <c r="C29" s="48" t="s">
        <v>105</v>
      </c>
      <c r="D29" s="18" t="s">
        <v>23</v>
      </c>
      <c r="E29" s="19">
        <v>18050611101</v>
      </c>
      <c r="F29" s="19" t="s">
        <v>86</v>
      </c>
      <c r="G29" s="19">
        <v>14</v>
      </c>
      <c r="H29" s="19">
        <v>19</v>
      </c>
      <c r="I29" s="19">
        <f t="shared" si="1"/>
        <v>33</v>
      </c>
      <c r="J29" s="56">
        <v>9435513225</v>
      </c>
      <c r="K29" s="17" t="s">
        <v>107</v>
      </c>
      <c r="L29" s="66" t="s">
        <v>163</v>
      </c>
      <c r="M29" s="66">
        <v>9706627643</v>
      </c>
      <c r="N29" s="70" t="s">
        <v>182</v>
      </c>
      <c r="O29" s="70">
        <v>7399351873</v>
      </c>
      <c r="P29" s="49">
        <v>43566</v>
      </c>
      <c r="Q29" s="48" t="s">
        <v>113</v>
      </c>
      <c r="R29" s="48">
        <v>33</v>
      </c>
      <c r="S29" s="19" t="s">
        <v>191</v>
      </c>
      <c r="T29" s="18"/>
    </row>
    <row r="30" spans="1:20" ht="31.5" x14ac:dyDescent="0.3">
      <c r="A30" s="4">
        <v>26</v>
      </c>
      <c r="B30" s="17" t="s">
        <v>62</v>
      </c>
      <c r="C30" s="48" t="s">
        <v>106</v>
      </c>
      <c r="D30" s="18" t="s">
        <v>23</v>
      </c>
      <c r="E30" s="19">
        <v>18050611102</v>
      </c>
      <c r="F30" s="19" t="s">
        <v>86</v>
      </c>
      <c r="G30" s="19">
        <v>18</v>
      </c>
      <c r="H30" s="19">
        <v>14</v>
      </c>
      <c r="I30" s="19">
        <f t="shared" si="1"/>
        <v>32</v>
      </c>
      <c r="J30" s="56">
        <v>9706103990</v>
      </c>
      <c r="K30" s="17" t="s">
        <v>107</v>
      </c>
      <c r="L30" s="66" t="s">
        <v>163</v>
      </c>
      <c r="M30" s="66">
        <v>9706627643</v>
      </c>
      <c r="N30" s="70" t="s">
        <v>182</v>
      </c>
      <c r="O30" s="70">
        <v>7399351873</v>
      </c>
      <c r="P30" s="49">
        <v>43566</v>
      </c>
      <c r="Q30" s="48" t="s">
        <v>113</v>
      </c>
      <c r="R30" s="48">
        <v>33</v>
      </c>
      <c r="S30" s="19" t="s">
        <v>191</v>
      </c>
      <c r="T30" s="18"/>
    </row>
    <row r="31" spans="1:20" x14ac:dyDescent="0.3">
      <c r="A31" s="4">
        <v>27</v>
      </c>
      <c r="B31" s="17" t="s">
        <v>63</v>
      </c>
      <c r="C31" s="48" t="s">
        <v>108</v>
      </c>
      <c r="D31" s="18" t="s">
        <v>23</v>
      </c>
      <c r="E31" s="19">
        <v>18050603102</v>
      </c>
      <c r="F31" s="19" t="s">
        <v>79</v>
      </c>
      <c r="G31" s="19">
        <v>89</v>
      </c>
      <c r="H31" s="19">
        <v>111</v>
      </c>
      <c r="I31" s="19">
        <f t="shared" si="1"/>
        <v>200</v>
      </c>
      <c r="J31" s="56">
        <v>9864641969</v>
      </c>
      <c r="K31" s="17" t="s">
        <v>109</v>
      </c>
      <c r="L31" s="68" t="s">
        <v>154</v>
      </c>
      <c r="M31" s="66">
        <v>9613251869</v>
      </c>
      <c r="N31" s="70" t="s">
        <v>174</v>
      </c>
      <c r="O31" s="70">
        <v>9877939279</v>
      </c>
      <c r="P31" s="49">
        <v>43566</v>
      </c>
      <c r="Q31" s="48" t="s">
        <v>113</v>
      </c>
      <c r="R31" s="48">
        <v>22</v>
      </c>
      <c r="S31" s="19" t="s">
        <v>191</v>
      </c>
      <c r="T31" s="18"/>
    </row>
    <row r="32" spans="1:20" x14ac:dyDescent="0.3">
      <c r="A32" s="4">
        <v>28</v>
      </c>
      <c r="B32" s="17" t="s">
        <v>62</v>
      </c>
      <c r="C32" s="48" t="s">
        <v>115</v>
      </c>
      <c r="D32" s="18" t="s">
        <v>25</v>
      </c>
      <c r="E32" s="19">
        <v>15</v>
      </c>
      <c r="F32" s="19"/>
      <c r="G32" s="19">
        <v>46</v>
      </c>
      <c r="H32" s="19">
        <v>31</v>
      </c>
      <c r="I32" s="19">
        <f t="shared" si="1"/>
        <v>77</v>
      </c>
      <c r="J32" s="56">
        <v>8486306067</v>
      </c>
      <c r="K32" s="17" t="s">
        <v>117</v>
      </c>
      <c r="L32" s="66" t="s">
        <v>167</v>
      </c>
      <c r="M32" s="66">
        <v>9435801321</v>
      </c>
      <c r="N32" s="70" t="s">
        <v>185</v>
      </c>
      <c r="O32" s="70">
        <v>9678638569</v>
      </c>
      <c r="P32" s="49">
        <v>43567</v>
      </c>
      <c r="Q32" s="48" t="s">
        <v>114</v>
      </c>
      <c r="R32" s="48">
        <v>11</v>
      </c>
      <c r="S32" s="19" t="s">
        <v>191</v>
      </c>
      <c r="T32" s="18"/>
    </row>
    <row r="33" spans="1:20" x14ac:dyDescent="0.3">
      <c r="A33" s="4">
        <v>29</v>
      </c>
      <c r="B33" s="17" t="s">
        <v>62</v>
      </c>
      <c r="C33" s="48" t="s">
        <v>116</v>
      </c>
      <c r="D33" s="18" t="s">
        <v>25</v>
      </c>
      <c r="E33" s="19">
        <v>16</v>
      </c>
      <c r="F33" s="19"/>
      <c r="G33" s="19">
        <v>28</v>
      </c>
      <c r="H33" s="19">
        <v>34</v>
      </c>
      <c r="I33" s="19">
        <f t="shared" si="1"/>
        <v>62</v>
      </c>
      <c r="J33" s="56">
        <v>9508867255</v>
      </c>
      <c r="K33" s="17" t="s">
        <v>117</v>
      </c>
      <c r="L33" s="66" t="s">
        <v>167</v>
      </c>
      <c r="M33" s="66">
        <v>9435801321</v>
      </c>
      <c r="N33" s="70" t="s">
        <v>185</v>
      </c>
      <c r="O33" s="70">
        <v>9678638569</v>
      </c>
      <c r="P33" s="49">
        <v>43567</v>
      </c>
      <c r="Q33" s="48" t="s">
        <v>114</v>
      </c>
      <c r="R33" s="48">
        <v>11</v>
      </c>
      <c r="S33" s="19" t="s">
        <v>191</v>
      </c>
      <c r="T33" s="18"/>
    </row>
    <row r="34" spans="1:20" x14ac:dyDescent="0.3">
      <c r="A34" s="4">
        <v>30</v>
      </c>
      <c r="B34" s="17" t="s">
        <v>63</v>
      </c>
      <c r="C34" s="48" t="s">
        <v>118</v>
      </c>
      <c r="D34" s="18" t="s">
        <v>25</v>
      </c>
      <c r="E34" s="19">
        <v>216</v>
      </c>
      <c r="F34" s="19"/>
      <c r="G34" s="19">
        <v>39</v>
      </c>
      <c r="H34" s="19">
        <v>42</v>
      </c>
      <c r="I34" s="19">
        <f t="shared" si="1"/>
        <v>81</v>
      </c>
      <c r="J34" s="56">
        <v>8486582721</v>
      </c>
      <c r="K34" s="17" t="s">
        <v>88</v>
      </c>
      <c r="L34" s="66" t="s">
        <v>156</v>
      </c>
      <c r="M34" s="66">
        <v>9085539286</v>
      </c>
      <c r="N34" s="70" t="s">
        <v>176</v>
      </c>
      <c r="O34" s="70">
        <v>839901841</v>
      </c>
      <c r="P34" s="49">
        <v>43567</v>
      </c>
      <c r="Q34" s="48" t="s">
        <v>114</v>
      </c>
      <c r="R34" s="48">
        <v>15</v>
      </c>
      <c r="S34" s="19" t="s">
        <v>191</v>
      </c>
      <c r="T34" s="18"/>
    </row>
    <row r="35" spans="1:20" x14ac:dyDescent="0.3">
      <c r="A35" s="4">
        <v>31</v>
      </c>
      <c r="B35" s="17" t="s">
        <v>63</v>
      </c>
      <c r="C35" s="48" t="s">
        <v>119</v>
      </c>
      <c r="D35" s="18" t="s">
        <v>25</v>
      </c>
      <c r="E35" s="19">
        <v>220</v>
      </c>
      <c r="F35" s="19"/>
      <c r="G35" s="19">
        <v>14</v>
      </c>
      <c r="H35" s="19">
        <v>19</v>
      </c>
      <c r="I35" s="19">
        <f t="shared" si="1"/>
        <v>33</v>
      </c>
      <c r="J35" s="56">
        <v>9678154469</v>
      </c>
      <c r="K35" s="17" t="s">
        <v>88</v>
      </c>
      <c r="L35" s="66" t="s">
        <v>156</v>
      </c>
      <c r="M35" s="66">
        <v>9085539286</v>
      </c>
      <c r="N35" s="70" t="s">
        <v>176</v>
      </c>
      <c r="O35" s="70">
        <v>839901841</v>
      </c>
      <c r="P35" s="49">
        <v>43567</v>
      </c>
      <c r="Q35" s="48" t="s">
        <v>114</v>
      </c>
      <c r="R35" s="48">
        <v>12</v>
      </c>
      <c r="S35" s="19" t="s">
        <v>191</v>
      </c>
      <c r="T35" s="18"/>
    </row>
    <row r="36" spans="1:20" x14ac:dyDescent="0.3">
      <c r="A36" s="4">
        <v>32</v>
      </c>
      <c r="B36" s="17" t="s">
        <v>62</v>
      </c>
      <c r="C36" s="48" t="s">
        <v>120</v>
      </c>
      <c r="D36" s="18" t="s">
        <v>23</v>
      </c>
      <c r="E36" s="19">
        <v>18050607103</v>
      </c>
      <c r="F36" s="19" t="s">
        <v>86</v>
      </c>
      <c r="G36" s="19">
        <v>11</v>
      </c>
      <c r="H36" s="19">
        <v>11</v>
      </c>
      <c r="I36" s="19">
        <f t="shared" si="1"/>
        <v>22</v>
      </c>
      <c r="J36" s="56">
        <v>8486461291</v>
      </c>
      <c r="K36" s="17" t="s">
        <v>122</v>
      </c>
      <c r="L36" s="66" t="s">
        <v>166</v>
      </c>
      <c r="M36" s="66">
        <v>9954621667</v>
      </c>
      <c r="N36" s="70" t="s">
        <v>184</v>
      </c>
      <c r="O36" s="70">
        <v>9678887534</v>
      </c>
      <c r="P36" s="49">
        <v>43573</v>
      </c>
      <c r="Q36" s="48" t="s">
        <v>113</v>
      </c>
      <c r="R36" s="48">
        <v>31</v>
      </c>
      <c r="S36" s="19" t="s">
        <v>191</v>
      </c>
      <c r="T36" s="18"/>
    </row>
    <row r="37" spans="1:20" x14ac:dyDescent="0.3">
      <c r="A37" s="4">
        <v>33</v>
      </c>
      <c r="B37" s="17" t="s">
        <v>62</v>
      </c>
      <c r="C37" s="48" t="s">
        <v>121</v>
      </c>
      <c r="D37" s="18" t="s">
        <v>23</v>
      </c>
      <c r="E37" s="19">
        <v>18050607104</v>
      </c>
      <c r="F37" s="19" t="s">
        <v>86</v>
      </c>
      <c r="G37" s="19">
        <v>52</v>
      </c>
      <c r="H37" s="19">
        <v>48</v>
      </c>
      <c r="I37" s="19">
        <f t="shared" si="1"/>
        <v>100</v>
      </c>
      <c r="J37" s="56">
        <v>9854848300</v>
      </c>
      <c r="K37" s="17" t="s">
        <v>122</v>
      </c>
      <c r="L37" s="66" t="s">
        <v>166</v>
      </c>
      <c r="M37" s="66">
        <v>9954621667</v>
      </c>
      <c r="N37" s="70" t="s">
        <v>184</v>
      </c>
      <c r="O37" s="70">
        <v>9678887534</v>
      </c>
      <c r="P37" s="49">
        <v>43573</v>
      </c>
      <c r="Q37" s="48" t="s">
        <v>113</v>
      </c>
      <c r="R37" s="48">
        <v>31</v>
      </c>
      <c r="S37" s="19" t="s">
        <v>191</v>
      </c>
      <c r="T37" s="18"/>
    </row>
    <row r="38" spans="1:20" x14ac:dyDescent="0.3">
      <c r="A38" s="4">
        <v>34</v>
      </c>
      <c r="B38" s="17" t="s">
        <v>63</v>
      </c>
      <c r="C38" s="48" t="s">
        <v>123</v>
      </c>
      <c r="D38" s="18" t="s">
        <v>23</v>
      </c>
      <c r="E38" s="19">
        <v>18050609802</v>
      </c>
      <c r="F38" s="19" t="s">
        <v>86</v>
      </c>
      <c r="G38" s="19">
        <v>42</v>
      </c>
      <c r="H38" s="19">
        <v>44</v>
      </c>
      <c r="I38" s="19">
        <f t="shared" si="1"/>
        <v>86</v>
      </c>
      <c r="J38" s="56">
        <v>8011498420</v>
      </c>
      <c r="K38" s="17" t="s">
        <v>150</v>
      </c>
      <c r="L38" s="66" t="s">
        <v>160</v>
      </c>
      <c r="M38" s="66">
        <v>9864334029</v>
      </c>
      <c r="N38" s="70" t="s">
        <v>179</v>
      </c>
      <c r="O38" s="70">
        <v>7399858486</v>
      </c>
      <c r="P38" s="49">
        <v>43573</v>
      </c>
      <c r="Q38" s="48" t="s">
        <v>113</v>
      </c>
      <c r="R38" s="48">
        <v>15</v>
      </c>
      <c r="S38" s="19" t="s">
        <v>191</v>
      </c>
      <c r="T38" s="18"/>
    </row>
    <row r="39" spans="1:20" x14ac:dyDescent="0.3">
      <c r="A39" s="4">
        <v>35</v>
      </c>
      <c r="B39" s="17" t="s">
        <v>63</v>
      </c>
      <c r="C39" s="48" t="s">
        <v>124</v>
      </c>
      <c r="D39" s="18" t="s">
        <v>23</v>
      </c>
      <c r="E39" s="19">
        <v>18050609803</v>
      </c>
      <c r="F39" s="19" t="s">
        <v>86</v>
      </c>
      <c r="G39" s="19">
        <v>11</v>
      </c>
      <c r="H39" s="19">
        <v>15</v>
      </c>
      <c r="I39" s="19">
        <f t="shared" ref="I39:I56" si="2">SUM(G39:H39)</f>
        <v>26</v>
      </c>
      <c r="J39" s="56">
        <v>7086344991</v>
      </c>
      <c r="K39" s="17" t="s">
        <v>150</v>
      </c>
      <c r="L39" s="66" t="s">
        <v>160</v>
      </c>
      <c r="M39" s="66">
        <v>9864334029</v>
      </c>
      <c r="N39" s="70" t="s">
        <v>179</v>
      </c>
      <c r="O39" s="70">
        <v>7399858486</v>
      </c>
      <c r="P39" s="49">
        <v>43573</v>
      </c>
      <c r="Q39" s="48" t="s">
        <v>113</v>
      </c>
      <c r="R39" s="48">
        <v>15</v>
      </c>
      <c r="S39" s="19" t="s">
        <v>191</v>
      </c>
      <c r="T39" s="18"/>
    </row>
    <row r="40" spans="1:20" x14ac:dyDescent="0.3">
      <c r="A40" s="4">
        <v>36</v>
      </c>
      <c r="B40" s="17" t="s">
        <v>62</v>
      </c>
      <c r="C40" s="48" t="s">
        <v>125</v>
      </c>
      <c r="D40" s="18" t="s">
        <v>25</v>
      </c>
      <c r="E40" s="19">
        <v>45</v>
      </c>
      <c r="F40" s="19"/>
      <c r="G40" s="19">
        <v>33</v>
      </c>
      <c r="H40" s="19">
        <v>25</v>
      </c>
      <c r="I40" s="19">
        <f t="shared" si="2"/>
        <v>58</v>
      </c>
      <c r="J40" s="56">
        <v>9706289432</v>
      </c>
      <c r="K40" s="17" t="s">
        <v>127</v>
      </c>
      <c r="L40" s="66" t="s">
        <v>162</v>
      </c>
      <c r="M40" s="66">
        <v>9435484461</v>
      </c>
      <c r="N40" s="70" t="s">
        <v>181</v>
      </c>
      <c r="O40" s="70">
        <v>8473091899</v>
      </c>
      <c r="P40" s="49">
        <v>43577</v>
      </c>
      <c r="Q40" s="48" t="s">
        <v>110</v>
      </c>
      <c r="R40" s="48">
        <v>19</v>
      </c>
      <c r="S40" s="19" t="s">
        <v>191</v>
      </c>
      <c r="T40" s="18"/>
    </row>
    <row r="41" spans="1:20" ht="33" x14ac:dyDescent="0.3">
      <c r="A41" s="4">
        <v>37</v>
      </c>
      <c r="B41" s="17" t="s">
        <v>62</v>
      </c>
      <c r="C41" s="48" t="s">
        <v>126</v>
      </c>
      <c r="D41" s="18" t="s">
        <v>25</v>
      </c>
      <c r="E41" s="19">
        <v>46</v>
      </c>
      <c r="F41" s="19"/>
      <c r="G41" s="19">
        <v>19</v>
      </c>
      <c r="H41" s="19">
        <v>27</v>
      </c>
      <c r="I41" s="19">
        <f t="shared" si="2"/>
        <v>46</v>
      </c>
      <c r="J41" s="56">
        <v>9101118076</v>
      </c>
      <c r="K41" s="17" t="s">
        <v>127</v>
      </c>
      <c r="L41" s="66" t="s">
        <v>162</v>
      </c>
      <c r="M41" s="66">
        <v>9435484461</v>
      </c>
      <c r="N41" s="70" t="s">
        <v>181</v>
      </c>
      <c r="O41" s="70">
        <v>8473091899</v>
      </c>
      <c r="P41" s="49">
        <v>43577</v>
      </c>
      <c r="Q41" s="48" t="s">
        <v>110</v>
      </c>
      <c r="R41" s="48">
        <v>19</v>
      </c>
      <c r="S41" s="19" t="s">
        <v>191</v>
      </c>
      <c r="T41" s="18"/>
    </row>
    <row r="42" spans="1:20" x14ac:dyDescent="0.3">
      <c r="A42" s="4">
        <v>38</v>
      </c>
      <c r="B42" s="17" t="s">
        <v>63</v>
      </c>
      <c r="C42" s="48" t="s">
        <v>128</v>
      </c>
      <c r="D42" s="18" t="s">
        <v>25</v>
      </c>
      <c r="E42" s="19">
        <v>224</v>
      </c>
      <c r="F42" s="19"/>
      <c r="G42" s="19">
        <v>47</v>
      </c>
      <c r="H42" s="19">
        <v>33</v>
      </c>
      <c r="I42" s="19">
        <f t="shared" si="2"/>
        <v>80</v>
      </c>
      <c r="J42" s="56">
        <v>9613030491</v>
      </c>
      <c r="K42" s="17" t="s">
        <v>130</v>
      </c>
      <c r="L42" s="69" t="s">
        <v>157</v>
      </c>
      <c r="M42" s="69">
        <v>9577747137</v>
      </c>
      <c r="N42" s="70" t="s">
        <v>176</v>
      </c>
      <c r="O42" s="70">
        <v>839901841</v>
      </c>
      <c r="P42" s="49">
        <v>43577</v>
      </c>
      <c r="Q42" s="48" t="s">
        <v>110</v>
      </c>
      <c r="R42" s="48">
        <v>8</v>
      </c>
      <c r="S42" s="19" t="s">
        <v>191</v>
      </c>
      <c r="T42" s="18"/>
    </row>
    <row r="43" spans="1:20" x14ac:dyDescent="0.3">
      <c r="A43" s="4">
        <v>39</v>
      </c>
      <c r="B43" s="17" t="s">
        <v>63</v>
      </c>
      <c r="C43" s="48" t="s">
        <v>129</v>
      </c>
      <c r="D43" s="18" t="s">
        <v>25</v>
      </c>
      <c r="E43" s="19">
        <v>225</v>
      </c>
      <c r="F43" s="19"/>
      <c r="G43" s="19">
        <v>38</v>
      </c>
      <c r="H43" s="19">
        <v>30</v>
      </c>
      <c r="I43" s="19">
        <f t="shared" si="2"/>
        <v>68</v>
      </c>
      <c r="J43" s="56">
        <v>9706363802</v>
      </c>
      <c r="K43" s="17" t="s">
        <v>130</v>
      </c>
      <c r="L43" s="69" t="s">
        <v>157</v>
      </c>
      <c r="M43" s="69">
        <v>9577747137</v>
      </c>
      <c r="N43" s="70" t="s">
        <v>176</v>
      </c>
      <c r="O43" s="70">
        <v>839901841</v>
      </c>
      <c r="P43" s="49">
        <v>43577</v>
      </c>
      <c r="Q43" s="48" t="s">
        <v>110</v>
      </c>
      <c r="R43" s="48">
        <v>8</v>
      </c>
      <c r="S43" s="19" t="s">
        <v>191</v>
      </c>
      <c r="T43" s="18"/>
    </row>
    <row r="44" spans="1:20" ht="31.5" x14ac:dyDescent="0.3">
      <c r="A44" s="4">
        <v>40</v>
      </c>
      <c r="B44" s="17" t="s">
        <v>62</v>
      </c>
      <c r="C44" s="48" t="s">
        <v>131</v>
      </c>
      <c r="D44" s="18" t="s">
        <v>23</v>
      </c>
      <c r="E44" s="19">
        <v>18050600509</v>
      </c>
      <c r="F44" s="19" t="s">
        <v>73</v>
      </c>
      <c r="G44" s="19">
        <v>157</v>
      </c>
      <c r="H44" s="19">
        <v>148</v>
      </c>
      <c r="I44" s="19">
        <f t="shared" si="2"/>
        <v>305</v>
      </c>
      <c r="J44" s="56">
        <v>9101573060</v>
      </c>
      <c r="K44" s="17" t="s">
        <v>141</v>
      </c>
      <c r="L44" s="66" t="s">
        <v>165</v>
      </c>
      <c r="M44" s="66">
        <v>7035177254</v>
      </c>
      <c r="N44" s="70" t="s">
        <v>181</v>
      </c>
      <c r="O44" s="70">
        <v>8724816579</v>
      </c>
      <c r="P44" s="49">
        <v>43578</v>
      </c>
      <c r="Q44" s="48" t="s">
        <v>111</v>
      </c>
      <c r="R44" s="48">
        <v>33</v>
      </c>
      <c r="S44" s="19" t="s">
        <v>191</v>
      </c>
      <c r="T44" s="18"/>
    </row>
    <row r="45" spans="1:20" ht="33" x14ac:dyDescent="0.3">
      <c r="A45" s="4">
        <v>41</v>
      </c>
      <c r="B45" s="17" t="s">
        <v>63</v>
      </c>
      <c r="C45" s="48" t="s">
        <v>132</v>
      </c>
      <c r="D45" s="18" t="s">
        <v>23</v>
      </c>
      <c r="E45" s="19">
        <v>18050615104</v>
      </c>
      <c r="F45" s="19" t="s">
        <v>73</v>
      </c>
      <c r="G45" s="19">
        <v>70</v>
      </c>
      <c r="H45" s="19">
        <v>81</v>
      </c>
      <c r="I45" s="19">
        <f t="shared" si="2"/>
        <v>151</v>
      </c>
      <c r="J45" s="56">
        <v>9508526527</v>
      </c>
      <c r="K45" s="17" t="s">
        <v>141</v>
      </c>
      <c r="L45" s="66" t="s">
        <v>165</v>
      </c>
      <c r="M45" s="66">
        <v>7035177254</v>
      </c>
      <c r="N45" s="70" t="s">
        <v>181</v>
      </c>
      <c r="O45" s="70">
        <v>8724816579</v>
      </c>
      <c r="P45" s="49">
        <v>43578</v>
      </c>
      <c r="Q45" s="48" t="s">
        <v>111</v>
      </c>
      <c r="R45" s="48">
        <v>33</v>
      </c>
      <c r="S45" s="19" t="s">
        <v>191</v>
      </c>
      <c r="T45" s="18"/>
    </row>
    <row r="46" spans="1:20" x14ac:dyDescent="0.3">
      <c r="A46" s="4">
        <v>42</v>
      </c>
      <c r="B46" s="17" t="s">
        <v>62</v>
      </c>
      <c r="C46" s="48" t="s">
        <v>133</v>
      </c>
      <c r="D46" s="18" t="s">
        <v>25</v>
      </c>
      <c r="E46" s="19">
        <v>266</v>
      </c>
      <c r="F46" s="19"/>
      <c r="G46" s="19">
        <v>35</v>
      </c>
      <c r="H46" s="19">
        <v>27</v>
      </c>
      <c r="I46" s="19">
        <f t="shared" si="2"/>
        <v>62</v>
      </c>
      <c r="J46" s="56">
        <v>8876048140</v>
      </c>
      <c r="K46" s="17" t="s">
        <v>149</v>
      </c>
      <c r="L46" s="66" t="s">
        <v>164</v>
      </c>
      <c r="M46" s="66">
        <v>7578037334</v>
      </c>
      <c r="N46" s="70" t="s">
        <v>183</v>
      </c>
      <c r="O46" s="70">
        <v>7852045462</v>
      </c>
      <c r="P46" s="49">
        <v>43579</v>
      </c>
      <c r="Q46" s="48" t="s">
        <v>112</v>
      </c>
      <c r="R46" s="48">
        <v>18</v>
      </c>
      <c r="S46" s="19" t="s">
        <v>191</v>
      </c>
      <c r="T46" s="18"/>
    </row>
    <row r="47" spans="1:20" x14ac:dyDescent="0.3">
      <c r="A47" s="4">
        <v>43</v>
      </c>
      <c r="B47" s="17" t="s">
        <v>62</v>
      </c>
      <c r="C47" s="48" t="s">
        <v>134</v>
      </c>
      <c r="D47" s="18" t="s">
        <v>25</v>
      </c>
      <c r="E47" s="19">
        <v>267</v>
      </c>
      <c r="F47" s="19"/>
      <c r="G47" s="19">
        <v>42</v>
      </c>
      <c r="H47" s="19">
        <v>40</v>
      </c>
      <c r="I47" s="19">
        <f t="shared" si="2"/>
        <v>82</v>
      </c>
      <c r="J47" s="56">
        <v>8876485842</v>
      </c>
      <c r="K47" s="17" t="s">
        <v>149</v>
      </c>
      <c r="L47" s="66" t="s">
        <v>164</v>
      </c>
      <c r="M47" s="66">
        <v>7578037334</v>
      </c>
      <c r="N47" s="70" t="s">
        <v>183</v>
      </c>
      <c r="O47" s="70">
        <v>7852045462</v>
      </c>
      <c r="P47" s="49">
        <v>43579</v>
      </c>
      <c r="Q47" s="48" t="s">
        <v>112</v>
      </c>
      <c r="R47" s="48">
        <v>18</v>
      </c>
      <c r="S47" s="19" t="s">
        <v>191</v>
      </c>
      <c r="T47" s="18"/>
    </row>
    <row r="48" spans="1:20" x14ac:dyDescent="0.3">
      <c r="A48" s="4">
        <v>44</v>
      </c>
      <c r="B48" s="17" t="s">
        <v>63</v>
      </c>
      <c r="C48" s="48" t="s">
        <v>135</v>
      </c>
      <c r="D48" s="18" t="s">
        <v>25</v>
      </c>
      <c r="E48" s="19">
        <v>7</v>
      </c>
      <c r="F48" s="19"/>
      <c r="G48" s="19">
        <v>62</v>
      </c>
      <c r="H48" s="19">
        <v>55</v>
      </c>
      <c r="I48" s="19">
        <f t="shared" si="2"/>
        <v>117</v>
      </c>
      <c r="J48" s="56">
        <v>8752949823</v>
      </c>
      <c r="K48" s="17" t="s">
        <v>138</v>
      </c>
      <c r="L48" s="66" t="s">
        <v>171</v>
      </c>
      <c r="M48" s="66">
        <v>9854475434</v>
      </c>
      <c r="N48" s="70" t="s">
        <v>189</v>
      </c>
      <c r="O48" s="70">
        <v>7399918744</v>
      </c>
      <c r="P48" s="49">
        <v>43579</v>
      </c>
      <c r="Q48" s="48" t="s">
        <v>112</v>
      </c>
      <c r="R48" s="48">
        <v>5</v>
      </c>
      <c r="S48" s="19" t="s">
        <v>191</v>
      </c>
      <c r="T48" s="18"/>
    </row>
    <row r="49" spans="1:20" ht="33" x14ac:dyDescent="0.3">
      <c r="A49" s="4">
        <v>45</v>
      </c>
      <c r="B49" s="17" t="s">
        <v>62</v>
      </c>
      <c r="C49" s="48" t="s">
        <v>136</v>
      </c>
      <c r="D49" s="18" t="s">
        <v>23</v>
      </c>
      <c r="E49" s="19">
        <v>18050609101</v>
      </c>
      <c r="F49" s="19" t="s">
        <v>86</v>
      </c>
      <c r="G49" s="19">
        <v>65</v>
      </c>
      <c r="H49" s="19">
        <v>50</v>
      </c>
      <c r="I49" s="19">
        <f t="shared" si="2"/>
        <v>115</v>
      </c>
      <c r="J49" s="56">
        <v>9613139982</v>
      </c>
      <c r="K49" s="17" t="s">
        <v>130</v>
      </c>
      <c r="L49" s="69" t="s">
        <v>157</v>
      </c>
      <c r="M49" s="69">
        <v>9577747137</v>
      </c>
      <c r="N49" s="70" t="s">
        <v>176</v>
      </c>
      <c r="O49" s="70">
        <v>839901841</v>
      </c>
      <c r="P49" s="49">
        <v>43580</v>
      </c>
      <c r="Q49" s="48" t="s">
        <v>113</v>
      </c>
      <c r="R49" s="48">
        <v>11</v>
      </c>
      <c r="S49" s="19" t="s">
        <v>191</v>
      </c>
      <c r="T49" s="18"/>
    </row>
    <row r="50" spans="1:20" ht="33" x14ac:dyDescent="0.3">
      <c r="A50" s="4">
        <v>46</v>
      </c>
      <c r="B50" s="17" t="s">
        <v>63</v>
      </c>
      <c r="C50" s="48" t="s">
        <v>137</v>
      </c>
      <c r="D50" s="18" t="s">
        <v>23</v>
      </c>
      <c r="E50" s="19">
        <v>18050612401</v>
      </c>
      <c r="F50" s="19" t="s">
        <v>79</v>
      </c>
      <c r="G50" s="19">
        <v>126</v>
      </c>
      <c r="H50" s="19">
        <v>125</v>
      </c>
      <c r="I50" s="19">
        <f t="shared" si="2"/>
        <v>251</v>
      </c>
      <c r="J50" s="56">
        <v>9435802058</v>
      </c>
      <c r="K50" s="17" t="s">
        <v>138</v>
      </c>
      <c r="L50" s="66" t="s">
        <v>171</v>
      </c>
      <c r="M50" s="66">
        <v>9854475434</v>
      </c>
      <c r="N50" s="70" t="s">
        <v>189</v>
      </c>
      <c r="O50" s="70">
        <v>7399918744</v>
      </c>
      <c r="P50" s="49">
        <v>43580</v>
      </c>
      <c r="Q50" s="48" t="s">
        <v>113</v>
      </c>
      <c r="R50" s="48">
        <v>7</v>
      </c>
      <c r="S50" s="19" t="s">
        <v>191</v>
      </c>
      <c r="T50" s="18"/>
    </row>
    <row r="51" spans="1:20" ht="31.5" x14ac:dyDescent="0.3">
      <c r="A51" s="4">
        <v>47</v>
      </c>
      <c r="B51" s="17" t="s">
        <v>62</v>
      </c>
      <c r="C51" s="48" t="s">
        <v>139</v>
      </c>
      <c r="D51" s="18" t="s">
        <v>25</v>
      </c>
      <c r="E51" s="19">
        <v>100</v>
      </c>
      <c r="F51" s="19"/>
      <c r="G51" s="19">
        <v>63</v>
      </c>
      <c r="H51" s="19">
        <v>37</v>
      </c>
      <c r="I51" s="19">
        <f t="shared" si="2"/>
        <v>100</v>
      </c>
      <c r="J51" s="56">
        <v>6001897272</v>
      </c>
      <c r="K51" s="17" t="s">
        <v>141</v>
      </c>
      <c r="L51" s="66" t="s">
        <v>165</v>
      </c>
      <c r="M51" s="66">
        <v>7035177254</v>
      </c>
      <c r="N51" s="70" t="s">
        <v>181</v>
      </c>
      <c r="O51" s="70">
        <v>8724816579</v>
      </c>
      <c r="P51" s="49">
        <v>43581</v>
      </c>
      <c r="Q51" s="48" t="s">
        <v>114</v>
      </c>
      <c r="R51" s="48">
        <v>31</v>
      </c>
      <c r="S51" s="19" t="s">
        <v>191</v>
      </c>
      <c r="T51" s="18"/>
    </row>
    <row r="52" spans="1:20" ht="31.5" x14ac:dyDescent="0.3">
      <c r="A52" s="4">
        <v>48</v>
      </c>
      <c r="B52" s="17" t="s">
        <v>63</v>
      </c>
      <c r="C52" s="48" t="s">
        <v>140</v>
      </c>
      <c r="D52" s="18" t="s">
        <v>25</v>
      </c>
      <c r="E52" s="19">
        <v>122</v>
      </c>
      <c r="F52" s="19"/>
      <c r="G52" s="19">
        <v>68</v>
      </c>
      <c r="H52" s="19">
        <v>54</v>
      </c>
      <c r="I52" s="19">
        <f t="shared" si="2"/>
        <v>122</v>
      </c>
      <c r="J52" s="56">
        <v>9678463571</v>
      </c>
      <c r="K52" s="17" t="s">
        <v>141</v>
      </c>
      <c r="L52" s="66" t="s">
        <v>165</v>
      </c>
      <c r="M52" s="66">
        <v>7035177254</v>
      </c>
      <c r="N52" s="70" t="s">
        <v>181</v>
      </c>
      <c r="O52" s="70">
        <v>8724816579</v>
      </c>
      <c r="P52" s="49">
        <v>43581</v>
      </c>
      <c r="Q52" s="48" t="s">
        <v>114</v>
      </c>
      <c r="R52" s="48">
        <v>31</v>
      </c>
      <c r="S52" s="19" t="s">
        <v>191</v>
      </c>
      <c r="T52" s="18"/>
    </row>
    <row r="53" spans="1:20" ht="33" x14ac:dyDescent="0.3">
      <c r="A53" s="4">
        <v>49</v>
      </c>
      <c r="B53" s="17" t="s">
        <v>62</v>
      </c>
      <c r="C53" s="48" t="s">
        <v>142</v>
      </c>
      <c r="D53" s="18" t="s">
        <v>25</v>
      </c>
      <c r="E53" s="19">
        <v>185</v>
      </c>
      <c r="F53" s="19"/>
      <c r="G53" s="19">
        <v>51</v>
      </c>
      <c r="H53" s="19">
        <v>61</v>
      </c>
      <c r="I53" s="19">
        <f t="shared" si="2"/>
        <v>112</v>
      </c>
      <c r="J53" s="56">
        <v>9678747644</v>
      </c>
      <c r="K53" s="17" t="s">
        <v>144</v>
      </c>
      <c r="L53" s="66" t="s">
        <v>170</v>
      </c>
      <c r="M53" s="66">
        <v>7635940585</v>
      </c>
      <c r="N53" s="70" t="s">
        <v>188</v>
      </c>
      <c r="O53" s="70">
        <v>8721071846</v>
      </c>
      <c r="P53" s="49">
        <v>43584</v>
      </c>
      <c r="Q53" s="48" t="s">
        <v>110</v>
      </c>
      <c r="R53" s="48">
        <v>31</v>
      </c>
      <c r="S53" s="19" t="s">
        <v>191</v>
      </c>
      <c r="T53" s="18"/>
    </row>
    <row r="54" spans="1:20" ht="33" x14ac:dyDescent="0.3">
      <c r="A54" s="4">
        <v>50</v>
      </c>
      <c r="B54" s="17" t="s">
        <v>63</v>
      </c>
      <c r="C54" s="48" t="s">
        <v>143</v>
      </c>
      <c r="D54" s="18" t="s">
        <v>25</v>
      </c>
      <c r="E54" s="19">
        <v>202</v>
      </c>
      <c r="F54" s="19"/>
      <c r="G54" s="19">
        <v>66</v>
      </c>
      <c r="H54" s="19">
        <v>68</v>
      </c>
      <c r="I54" s="19">
        <f t="shared" si="2"/>
        <v>134</v>
      </c>
      <c r="J54" s="56">
        <v>9707935643</v>
      </c>
      <c r="K54" s="17" t="s">
        <v>144</v>
      </c>
      <c r="L54" s="66" t="s">
        <v>170</v>
      </c>
      <c r="M54" s="66">
        <v>7635940585</v>
      </c>
      <c r="N54" s="70" t="s">
        <v>188</v>
      </c>
      <c r="O54" s="70">
        <v>8721071846</v>
      </c>
      <c r="P54" s="49">
        <v>43584</v>
      </c>
      <c r="Q54" s="48" t="s">
        <v>110</v>
      </c>
      <c r="R54" s="48">
        <v>21</v>
      </c>
      <c r="S54" s="19" t="s">
        <v>191</v>
      </c>
      <c r="T54" s="18"/>
    </row>
    <row r="55" spans="1:20" x14ac:dyDescent="0.3">
      <c r="A55" s="4">
        <v>51</v>
      </c>
      <c r="B55" s="17" t="s">
        <v>62</v>
      </c>
      <c r="C55" s="48" t="s">
        <v>145</v>
      </c>
      <c r="D55" s="18" t="s">
        <v>25</v>
      </c>
      <c r="E55" s="19">
        <v>240</v>
      </c>
      <c r="F55" s="19"/>
      <c r="G55" s="19">
        <v>38</v>
      </c>
      <c r="H55" s="19">
        <v>42</v>
      </c>
      <c r="I55" s="19">
        <f t="shared" si="2"/>
        <v>80</v>
      </c>
      <c r="J55" s="56">
        <v>9401857732</v>
      </c>
      <c r="K55" s="17" t="s">
        <v>147</v>
      </c>
      <c r="L55" s="67" t="s">
        <v>172</v>
      </c>
      <c r="M55" s="54">
        <v>9954325987</v>
      </c>
      <c r="N55" s="70" t="s">
        <v>190</v>
      </c>
      <c r="O55" s="70">
        <v>8876454434</v>
      </c>
      <c r="P55" s="49">
        <v>43585</v>
      </c>
      <c r="Q55" s="48" t="s">
        <v>111</v>
      </c>
      <c r="R55" s="48">
        <v>19</v>
      </c>
      <c r="S55" s="19" t="s">
        <v>191</v>
      </c>
      <c r="T55" s="18"/>
    </row>
    <row r="56" spans="1:20" x14ac:dyDescent="0.3">
      <c r="A56" s="4">
        <v>52</v>
      </c>
      <c r="B56" s="17" t="s">
        <v>63</v>
      </c>
      <c r="C56" s="48" t="s">
        <v>146</v>
      </c>
      <c r="D56" s="18" t="s">
        <v>25</v>
      </c>
      <c r="E56" s="19">
        <v>306</v>
      </c>
      <c r="F56" s="19"/>
      <c r="G56" s="19">
        <v>54</v>
      </c>
      <c r="H56" s="19">
        <v>51</v>
      </c>
      <c r="I56" s="19">
        <f t="shared" si="2"/>
        <v>105</v>
      </c>
      <c r="J56" s="56">
        <v>9864762116</v>
      </c>
      <c r="K56" s="17" t="s">
        <v>117</v>
      </c>
      <c r="L56" s="66" t="s">
        <v>167</v>
      </c>
      <c r="M56" s="66">
        <v>9435801321</v>
      </c>
      <c r="N56" s="70" t="s">
        <v>185</v>
      </c>
      <c r="O56" s="70">
        <v>9678638569</v>
      </c>
      <c r="P56" s="49">
        <v>43585</v>
      </c>
      <c r="Q56" s="48" t="s">
        <v>111</v>
      </c>
      <c r="R56" s="48">
        <v>19</v>
      </c>
      <c r="S56" s="19" t="s">
        <v>191</v>
      </c>
      <c r="T56" s="18"/>
    </row>
    <row r="57" spans="1:20" x14ac:dyDescent="0.3">
      <c r="A57" s="4">
        <v>53</v>
      </c>
      <c r="B57" s="72"/>
      <c r="C57" s="72"/>
      <c r="D57" s="72"/>
      <c r="E57" s="73"/>
      <c r="F57" s="72"/>
      <c r="G57" s="73"/>
      <c r="H57" s="73"/>
      <c r="I57" s="72"/>
      <c r="J57" s="72"/>
      <c r="K57" s="72"/>
      <c r="L57" s="72"/>
      <c r="M57" s="72"/>
      <c r="N57" s="72"/>
      <c r="O57" s="72"/>
      <c r="P57" s="49"/>
      <c r="Q57" s="48"/>
      <c r="R57" s="48"/>
      <c r="S57" s="72"/>
      <c r="T57" s="72"/>
    </row>
    <row r="58" spans="1:20" x14ac:dyDescent="0.3">
      <c r="A58" s="4">
        <v>54</v>
      </c>
      <c r="B58" s="17"/>
      <c r="C58" s="18"/>
      <c r="D58" s="18"/>
      <c r="E58" s="19"/>
      <c r="F58" s="19"/>
      <c r="G58" s="19"/>
      <c r="H58" s="19"/>
      <c r="I58" s="56">
        <f t="shared" si="0"/>
        <v>0</v>
      </c>
      <c r="J58" s="18"/>
      <c r="K58" s="17"/>
      <c r="L58" s="18"/>
      <c r="M58" s="18"/>
      <c r="N58" s="18"/>
      <c r="O58" s="18"/>
      <c r="P58" s="49"/>
      <c r="Q58" s="48"/>
      <c r="R58" s="48"/>
      <c r="S58" s="19"/>
      <c r="T58" s="18"/>
    </row>
    <row r="59" spans="1:20" x14ac:dyDescent="0.3">
      <c r="A59" s="4">
        <v>55</v>
      </c>
      <c r="B59" s="17"/>
      <c r="C59" s="18"/>
      <c r="D59" s="18"/>
      <c r="E59" s="19"/>
      <c r="F59" s="19"/>
      <c r="G59" s="19"/>
      <c r="H59" s="19"/>
      <c r="I59" s="56">
        <f t="shared" si="0"/>
        <v>0</v>
      </c>
      <c r="J59" s="18"/>
      <c r="K59" s="17"/>
      <c r="L59" s="18"/>
      <c r="M59" s="18"/>
      <c r="N59" s="18"/>
      <c r="O59" s="18"/>
      <c r="P59" s="49"/>
      <c r="Q59" s="48"/>
      <c r="R59" s="48"/>
      <c r="S59" s="19"/>
      <c r="T59" s="18"/>
    </row>
    <row r="60" spans="1:20" x14ac:dyDescent="0.3">
      <c r="A60" s="4">
        <v>56</v>
      </c>
      <c r="B60" s="17"/>
      <c r="C60" s="18"/>
      <c r="D60" s="18"/>
      <c r="E60" s="19"/>
      <c r="F60" s="19"/>
      <c r="G60" s="19"/>
      <c r="H60" s="19"/>
      <c r="I60" s="56">
        <f t="shared" si="0"/>
        <v>0</v>
      </c>
      <c r="J60" s="18"/>
      <c r="K60" s="17"/>
      <c r="L60" s="18"/>
      <c r="M60" s="18"/>
      <c r="N60" s="18"/>
      <c r="O60" s="18"/>
      <c r="P60" s="49"/>
      <c r="Q60" s="48"/>
      <c r="R60" s="48"/>
      <c r="S60" s="19"/>
      <c r="T60" s="18"/>
    </row>
    <row r="61" spans="1:20" x14ac:dyDescent="0.3">
      <c r="A61" s="4">
        <v>57</v>
      </c>
      <c r="B61" s="17"/>
      <c r="C61" s="18"/>
      <c r="D61" s="18"/>
      <c r="E61" s="19"/>
      <c r="F61" s="19"/>
      <c r="G61" s="19"/>
      <c r="H61" s="19"/>
      <c r="I61" s="56">
        <f t="shared" si="0"/>
        <v>0</v>
      </c>
      <c r="J61" s="18"/>
      <c r="K61" s="17"/>
      <c r="L61" s="18"/>
      <c r="M61" s="18"/>
      <c r="N61" s="18"/>
      <c r="O61" s="18"/>
      <c r="P61" s="49"/>
      <c r="Q61" s="48"/>
      <c r="R61" s="48"/>
      <c r="S61" s="19"/>
      <c r="T61" s="18"/>
    </row>
    <row r="62" spans="1:20" x14ac:dyDescent="0.3">
      <c r="A62" s="4">
        <v>58</v>
      </c>
      <c r="B62" s="17"/>
      <c r="C62" s="18"/>
      <c r="D62" s="18"/>
      <c r="E62" s="19"/>
      <c r="F62" s="19"/>
      <c r="G62" s="19"/>
      <c r="H62" s="19"/>
      <c r="I62" s="56">
        <f t="shared" si="0"/>
        <v>0</v>
      </c>
      <c r="J62" s="18"/>
      <c r="K62" s="17"/>
      <c r="L62" s="18"/>
      <c r="M62" s="18"/>
      <c r="N62" s="18"/>
      <c r="O62" s="18"/>
      <c r="P62" s="49"/>
      <c r="Q62" s="48"/>
      <c r="R62" s="48"/>
      <c r="S62" s="19"/>
      <c r="T62" s="18"/>
    </row>
    <row r="63" spans="1:20" x14ac:dyDescent="0.3">
      <c r="A63" s="4">
        <v>59</v>
      </c>
      <c r="B63" s="17"/>
      <c r="C63" s="18"/>
      <c r="D63" s="18"/>
      <c r="E63" s="19"/>
      <c r="F63" s="19"/>
      <c r="G63" s="19"/>
      <c r="H63" s="19"/>
      <c r="I63" s="56">
        <f t="shared" si="0"/>
        <v>0</v>
      </c>
      <c r="J63" s="18"/>
      <c r="K63" s="17"/>
      <c r="L63" s="18"/>
      <c r="M63" s="18"/>
      <c r="N63" s="18"/>
      <c r="O63" s="18"/>
      <c r="P63" s="49"/>
      <c r="Q63" s="48"/>
      <c r="R63" s="48"/>
      <c r="S63" s="19"/>
      <c r="T63" s="18"/>
    </row>
    <row r="64" spans="1:20" x14ac:dyDescent="0.3">
      <c r="A64" s="4">
        <v>60</v>
      </c>
      <c r="B64" s="17"/>
      <c r="C64" s="18"/>
      <c r="D64" s="18"/>
      <c r="E64" s="19"/>
      <c r="F64" s="19"/>
      <c r="G64" s="19"/>
      <c r="H64" s="19"/>
      <c r="I64" s="56">
        <f t="shared" si="0"/>
        <v>0</v>
      </c>
      <c r="J64" s="18"/>
      <c r="K64" s="17"/>
      <c r="L64" s="18"/>
      <c r="M64" s="18"/>
      <c r="N64" s="18"/>
      <c r="O64" s="18"/>
      <c r="P64" s="49"/>
      <c r="Q64" s="48"/>
      <c r="R64" s="48"/>
      <c r="S64" s="19"/>
      <c r="T64" s="18"/>
    </row>
    <row r="65" spans="1:20" x14ac:dyDescent="0.3">
      <c r="A65" s="4">
        <v>61</v>
      </c>
      <c r="B65" s="17"/>
      <c r="C65" s="18"/>
      <c r="D65" s="18"/>
      <c r="E65" s="19"/>
      <c r="F65" s="19"/>
      <c r="G65" s="19"/>
      <c r="H65" s="19"/>
      <c r="I65" s="56">
        <f t="shared" si="0"/>
        <v>0</v>
      </c>
      <c r="J65" s="18"/>
      <c r="K65" s="17"/>
      <c r="L65" s="18"/>
      <c r="M65" s="18"/>
      <c r="N65" s="18"/>
      <c r="O65" s="18"/>
      <c r="P65" s="49"/>
      <c r="Q65" s="48"/>
      <c r="R65" s="48"/>
      <c r="S65" s="19"/>
      <c r="T65" s="18"/>
    </row>
    <row r="66" spans="1:20" x14ac:dyDescent="0.3">
      <c r="A66" s="4">
        <v>62</v>
      </c>
      <c r="B66" s="17"/>
      <c r="C66" s="18"/>
      <c r="D66" s="18"/>
      <c r="E66" s="19"/>
      <c r="F66" s="19"/>
      <c r="G66" s="19"/>
      <c r="H66" s="19"/>
      <c r="I66" s="56">
        <f t="shared" si="0"/>
        <v>0</v>
      </c>
      <c r="J66" s="18"/>
      <c r="K66" s="17"/>
      <c r="L66" s="18"/>
      <c r="M66" s="18"/>
      <c r="N66" s="18"/>
      <c r="O66" s="18"/>
      <c r="P66" s="49"/>
      <c r="Q66" s="48"/>
      <c r="R66" s="48"/>
      <c r="S66" s="19"/>
      <c r="T66" s="18"/>
    </row>
    <row r="67" spans="1:20" x14ac:dyDescent="0.3">
      <c r="A67" s="4">
        <v>63</v>
      </c>
      <c r="B67" s="17"/>
      <c r="C67" s="18"/>
      <c r="D67" s="18"/>
      <c r="E67" s="19"/>
      <c r="F67" s="19"/>
      <c r="G67" s="19"/>
      <c r="H67" s="19"/>
      <c r="I67" s="56">
        <f t="shared" si="0"/>
        <v>0</v>
      </c>
      <c r="J67" s="18"/>
      <c r="K67" s="17"/>
      <c r="L67" s="18"/>
      <c r="M67" s="18"/>
      <c r="N67" s="18"/>
      <c r="O67" s="18"/>
      <c r="P67" s="49"/>
      <c r="Q67" s="48"/>
      <c r="R67" s="48"/>
      <c r="S67" s="19"/>
      <c r="T67" s="18"/>
    </row>
    <row r="68" spans="1:20" x14ac:dyDescent="0.3">
      <c r="A68" s="4">
        <v>64</v>
      </c>
      <c r="B68" s="17"/>
      <c r="C68" s="18"/>
      <c r="D68" s="18"/>
      <c r="E68" s="19"/>
      <c r="F68" s="19"/>
      <c r="G68" s="19"/>
      <c r="H68" s="19"/>
      <c r="I68" s="56">
        <f t="shared" si="0"/>
        <v>0</v>
      </c>
      <c r="J68" s="18"/>
      <c r="K68" s="17"/>
      <c r="L68" s="18"/>
      <c r="M68" s="18"/>
      <c r="N68" s="18"/>
      <c r="O68" s="18"/>
      <c r="P68" s="49"/>
      <c r="Q68" s="48"/>
      <c r="R68" s="48"/>
      <c r="S68" s="19"/>
      <c r="T68" s="18"/>
    </row>
    <row r="69" spans="1:20" x14ac:dyDescent="0.3">
      <c r="A69" s="4">
        <v>65</v>
      </c>
      <c r="B69" s="17"/>
      <c r="C69" s="18"/>
      <c r="D69" s="18"/>
      <c r="E69" s="19"/>
      <c r="F69" s="19"/>
      <c r="G69" s="19"/>
      <c r="H69" s="19"/>
      <c r="I69" s="56">
        <f t="shared" si="0"/>
        <v>0</v>
      </c>
      <c r="J69" s="18"/>
      <c r="K69" s="17"/>
      <c r="L69" s="18"/>
      <c r="M69" s="18"/>
      <c r="N69" s="18"/>
      <c r="O69" s="18"/>
      <c r="P69" s="49"/>
      <c r="Q69" s="48"/>
      <c r="R69" s="48"/>
      <c r="S69" s="19"/>
      <c r="T69" s="18"/>
    </row>
    <row r="70" spans="1:20" x14ac:dyDescent="0.3">
      <c r="A70" s="4">
        <v>66</v>
      </c>
      <c r="B70" s="17"/>
      <c r="C70" s="18"/>
      <c r="D70" s="18"/>
      <c r="E70" s="19"/>
      <c r="F70" s="19"/>
      <c r="G70" s="19"/>
      <c r="H70" s="19"/>
      <c r="I70" s="56">
        <f t="shared" ref="I70:I133" si="3">SUM(G70:H70)</f>
        <v>0</v>
      </c>
      <c r="J70" s="18"/>
      <c r="K70" s="17"/>
      <c r="L70" s="18"/>
      <c r="M70" s="18"/>
      <c r="N70" s="18"/>
      <c r="O70" s="18"/>
      <c r="P70" s="49"/>
      <c r="Q70" s="48"/>
      <c r="R70" s="48"/>
      <c r="S70" s="19"/>
      <c r="T70" s="18"/>
    </row>
    <row r="71" spans="1:20" x14ac:dyDescent="0.3">
      <c r="A71" s="4">
        <v>67</v>
      </c>
      <c r="B71" s="17"/>
      <c r="C71" s="18"/>
      <c r="D71" s="18"/>
      <c r="E71" s="19"/>
      <c r="F71" s="19"/>
      <c r="G71" s="19"/>
      <c r="H71" s="19"/>
      <c r="I71" s="56">
        <f t="shared" si="3"/>
        <v>0</v>
      </c>
      <c r="J71" s="18"/>
      <c r="K71" s="17"/>
      <c r="L71" s="18"/>
      <c r="M71" s="18"/>
      <c r="N71" s="18"/>
      <c r="O71" s="18"/>
      <c r="P71" s="49"/>
      <c r="Q71" s="48"/>
      <c r="R71" s="48"/>
      <c r="S71" s="19"/>
      <c r="T71" s="18"/>
    </row>
    <row r="72" spans="1:20" x14ac:dyDescent="0.3">
      <c r="A72" s="4">
        <v>68</v>
      </c>
      <c r="B72" s="17"/>
      <c r="C72" s="18"/>
      <c r="D72" s="18"/>
      <c r="E72" s="19"/>
      <c r="F72" s="19"/>
      <c r="G72" s="19"/>
      <c r="H72" s="19"/>
      <c r="I72" s="56">
        <f t="shared" si="3"/>
        <v>0</v>
      </c>
      <c r="J72" s="18"/>
      <c r="K72" s="17"/>
      <c r="L72" s="18"/>
      <c r="M72" s="18"/>
      <c r="N72" s="18"/>
      <c r="O72" s="18"/>
      <c r="P72" s="49"/>
      <c r="Q72" s="48"/>
      <c r="R72" s="48"/>
      <c r="S72" s="19"/>
      <c r="T72" s="18"/>
    </row>
    <row r="73" spans="1:20" x14ac:dyDescent="0.3">
      <c r="A73" s="4">
        <v>69</v>
      </c>
      <c r="B73" s="17"/>
      <c r="C73" s="18"/>
      <c r="D73" s="18"/>
      <c r="E73" s="19"/>
      <c r="F73" s="19"/>
      <c r="G73" s="19"/>
      <c r="H73" s="19"/>
      <c r="I73" s="56">
        <f t="shared" si="3"/>
        <v>0</v>
      </c>
      <c r="J73" s="18"/>
      <c r="K73" s="17"/>
      <c r="L73" s="18"/>
      <c r="M73" s="18"/>
      <c r="N73" s="18"/>
      <c r="O73" s="18"/>
      <c r="P73" s="49"/>
      <c r="Q73" s="48"/>
      <c r="R73" s="48"/>
      <c r="S73" s="19"/>
      <c r="T73" s="18"/>
    </row>
    <row r="74" spans="1:20" x14ac:dyDescent="0.3">
      <c r="A74" s="4">
        <v>70</v>
      </c>
      <c r="B74" s="17"/>
      <c r="C74" s="57"/>
      <c r="D74" s="18"/>
      <c r="E74" s="19"/>
      <c r="F74" s="19"/>
      <c r="G74" s="17"/>
      <c r="H74" s="17"/>
      <c r="I74" s="56">
        <f t="shared" si="3"/>
        <v>0</v>
      </c>
      <c r="J74" s="57"/>
      <c r="K74" s="17"/>
      <c r="L74" s="57"/>
      <c r="M74" s="57"/>
      <c r="N74" s="57"/>
      <c r="O74" s="57"/>
      <c r="P74" s="49"/>
      <c r="Q74" s="48"/>
      <c r="R74" s="48"/>
      <c r="S74" s="19"/>
      <c r="T74" s="18"/>
    </row>
    <row r="75" spans="1:20" x14ac:dyDescent="0.3">
      <c r="A75" s="4">
        <v>71</v>
      </c>
      <c r="B75" s="17"/>
      <c r="C75" s="18"/>
      <c r="D75" s="18"/>
      <c r="E75" s="19"/>
      <c r="F75" s="19"/>
      <c r="G75" s="19"/>
      <c r="H75" s="19"/>
      <c r="I75" s="56">
        <f t="shared" si="3"/>
        <v>0</v>
      </c>
      <c r="J75" s="18"/>
      <c r="K75" s="17"/>
      <c r="L75" s="18"/>
      <c r="M75" s="18"/>
      <c r="N75" s="18"/>
      <c r="O75" s="18"/>
      <c r="P75" s="49"/>
      <c r="Q75" s="48"/>
      <c r="R75" s="48"/>
      <c r="S75" s="19"/>
      <c r="T75" s="18"/>
    </row>
    <row r="76" spans="1:20" x14ac:dyDescent="0.3">
      <c r="A76" s="4">
        <v>72</v>
      </c>
      <c r="B76" s="17"/>
      <c r="C76" s="18"/>
      <c r="D76" s="18"/>
      <c r="E76" s="19"/>
      <c r="F76" s="19"/>
      <c r="G76" s="19"/>
      <c r="H76" s="19"/>
      <c r="I76" s="56">
        <f t="shared" si="3"/>
        <v>0</v>
      </c>
      <c r="J76" s="18"/>
      <c r="K76" s="17"/>
      <c r="L76" s="18"/>
      <c r="M76" s="18"/>
      <c r="N76" s="18"/>
      <c r="O76" s="18"/>
      <c r="P76" s="49"/>
      <c r="Q76" s="48"/>
      <c r="R76" s="48"/>
      <c r="S76" s="19"/>
      <c r="T76" s="18"/>
    </row>
    <row r="77" spans="1:20" x14ac:dyDescent="0.3">
      <c r="A77" s="4">
        <v>73</v>
      </c>
      <c r="B77" s="17"/>
      <c r="C77" s="18"/>
      <c r="D77" s="18"/>
      <c r="E77" s="19"/>
      <c r="F77" s="19"/>
      <c r="G77" s="19"/>
      <c r="H77" s="19"/>
      <c r="I77" s="56">
        <f t="shared" si="3"/>
        <v>0</v>
      </c>
      <c r="J77" s="18"/>
      <c r="K77" s="17"/>
      <c r="L77" s="18"/>
      <c r="M77" s="18"/>
      <c r="N77" s="18"/>
      <c r="O77" s="18"/>
      <c r="P77" s="49"/>
      <c r="Q77" s="48"/>
      <c r="R77" s="48"/>
      <c r="S77" s="19"/>
      <c r="T77" s="18"/>
    </row>
    <row r="78" spans="1:20" x14ac:dyDescent="0.3">
      <c r="A78" s="4">
        <v>74</v>
      </c>
      <c r="B78" s="17"/>
      <c r="C78" s="18"/>
      <c r="D78" s="18"/>
      <c r="E78" s="19"/>
      <c r="F78" s="19"/>
      <c r="G78" s="19"/>
      <c r="H78" s="19"/>
      <c r="I78" s="56">
        <f t="shared" si="3"/>
        <v>0</v>
      </c>
      <c r="J78" s="18"/>
      <c r="K78" s="17"/>
      <c r="L78" s="18"/>
      <c r="M78" s="18"/>
      <c r="N78" s="18"/>
      <c r="O78" s="18"/>
      <c r="P78" s="49"/>
      <c r="Q78" s="48"/>
      <c r="R78" s="48"/>
      <c r="S78" s="19"/>
      <c r="T78" s="18"/>
    </row>
    <row r="79" spans="1:20" x14ac:dyDescent="0.3">
      <c r="A79" s="4">
        <v>75</v>
      </c>
      <c r="B79" s="17"/>
      <c r="C79" s="18"/>
      <c r="D79" s="18"/>
      <c r="E79" s="19"/>
      <c r="F79" s="19"/>
      <c r="G79" s="19"/>
      <c r="H79" s="19"/>
      <c r="I79" s="56">
        <f t="shared" si="3"/>
        <v>0</v>
      </c>
      <c r="J79" s="18"/>
      <c r="K79" s="17"/>
      <c r="L79" s="18"/>
      <c r="M79" s="18"/>
      <c r="N79" s="18"/>
      <c r="O79" s="18"/>
      <c r="P79" s="24"/>
      <c r="Q79" s="18"/>
      <c r="R79" s="48"/>
      <c r="S79" s="19"/>
      <c r="T79" s="18"/>
    </row>
    <row r="80" spans="1:20" x14ac:dyDescent="0.3">
      <c r="A80" s="4">
        <v>76</v>
      </c>
      <c r="B80" s="17"/>
      <c r="C80" s="18"/>
      <c r="D80" s="18"/>
      <c r="E80" s="19"/>
      <c r="F80" s="19"/>
      <c r="G80" s="19"/>
      <c r="H80" s="19"/>
      <c r="I80" s="56">
        <f t="shared" si="3"/>
        <v>0</v>
      </c>
      <c r="J80" s="18"/>
      <c r="K80" s="17"/>
      <c r="L80" s="18"/>
      <c r="M80" s="18"/>
      <c r="N80" s="18"/>
      <c r="O80" s="18"/>
      <c r="P80" s="24"/>
      <c r="Q80" s="18"/>
      <c r="R80" s="48"/>
      <c r="S80" s="19"/>
      <c r="T80" s="18"/>
    </row>
    <row r="81" spans="1:20" x14ac:dyDescent="0.3">
      <c r="A81" s="4">
        <v>77</v>
      </c>
      <c r="B81" s="17"/>
      <c r="C81" s="18"/>
      <c r="D81" s="18"/>
      <c r="E81" s="19"/>
      <c r="F81" s="19"/>
      <c r="G81" s="19"/>
      <c r="H81" s="19"/>
      <c r="I81" s="56">
        <f t="shared" si="3"/>
        <v>0</v>
      </c>
      <c r="J81" s="18"/>
      <c r="K81" s="17"/>
      <c r="L81" s="18"/>
      <c r="M81" s="18"/>
      <c r="N81" s="18"/>
      <c r="O81" s="18"/>
      <c r="P81" s="24"/>
      <c r="Q81" s="18"/>
      <c r="R81" s="48"/>
      <c r="S81" s="19"/>
      <c r="T81" s="18"/>
    </row>
    <row r="82" spans="1:20" x14ac:dyDescent="0.3">
      <c r="A82" s="4">
        <v>78</v>
      </c>
      <c r="B82" s="17"/>
      <c r="C82" s="18"/>
      <c r="D82" s="18"/>
      <c r="E82" s="19"/>
      <c r="F82" s="19"/>
      <c r="G82" s="19"/>
      <c r="H82" s="19"/>
      <c r="I82" s="56">
        <f t="shared" si="3"/>
        <v>0</v>
      </c>
      <c r="J82" s="18"/>
      <c r="K82" s="17"/>
      <c r="L82" s="18"/>
      <c r="M82" s="18"/>
      <c r="N82" s="18"/>
      <c r="O82" s="18"/>
      <c r="P82" s="24"/>
      <c r="Q82" s="18"/>
      <c r="R82" s="48"/>
      <c r="S82" s="19"/>
      <c r="T82" s="18"/>
    </row>
    <row r="83" spans="1:20" x14ac:dyDescent="0.3">
      <c r="A83" s="4">
        <v>79</v>
      </c>
      <c r="B83" s="17"/>
      <c r="C83" s="18"/>
      <c r="D83" s="18"/>
      <c r="E83" s="19"/>
      <c r="F83" s="19"/>
      <c r="G83" s="19"/>
      <c r="H83" s="19"/>
      <c r="I83" s="56">
        <f t="shared" si="3"/>
        <v>0</v>
      </c>
      <c r="J83" s="18"/>
      <c r="K83" s="17"/>
      <c r="L83" s="18"/>
      <c r="M83" s="18"/>
      <c r="N83" s="18"/>
      <c r="O83" s="18"/>
      <c r="P83" s="24"/>
      <c r="Q83" s="18"/>
      <c r="R83" s="48"/>
      <c r="S83" s="19"/>
      <c r="T83" s="18"/>
    </row>
    <row r="84" spans="1:20" x14ac:dyDescent="0.3">
      <c r="A84" s="4">
        <v>80</v>
      </c>
      <c r="B84" s="17"/>
      <c r="C84" s="18"/>
      <c r="D84" s="18"/>
      <c r="E84" s="19"/>
      <c r="F84" s="19"/>
      <c r="G84" s="19"/>
      <c r="H84" s="19"/>
      <c r="I84" s="56">
        <f t="shared" si="3"/>
        <v>0</v>
      </c>
      <c r="J84" s="18"/>
      <c r="K84" s="17"/>
      <c r="L84" s="18"/>
      <c r="M84" s="18"/>
      <c r="N84" s="18"/>
      <c r="O84" s="18"/>
      <c r="P84" s="24"/>
      <c r="Q84" s="18"/>
      <c r="R84" s="48"/>
      <c r="S84" s="19"/>
      <c r="T84" s="18"/>
    </row>
    <row r="85" spans="1:20" x14ac:dyDescent="0.3">
      <c r="A85" s="4">
        <v>81</v>
      </c>
      <c r="B85" s="17"/>
      <c r="C85" s="18"/>
      <c r="D85" s="18"/>
      <c r="E85" s="19"/>
      <c r="F85" s="19"/>
      <c r="G85" s="19"/>
      <c r="H85" s="19"/>
      <c r="I85" s="56">
        <f t="shared" si="3"/>
        <v>0</v>
      </c>
      <c r="J85" s="18"/>
      <c r="K85" s="17"/>
      <c r="L85" s="18"/>
      <c r="M85" s="18"/>
      <c r="N85" s="18"/>
      <c r="O85" s="18"/>
      <c r="P85" s="24"/>
      <c r="Q85" s="18"/>
      <c r="R85" s="48"/>
      <c r="S85" s="19"/>
      <c r="T85" s="18"/>
    </row>
    <row r="86" spans="1:20" x14ac:dyDescent="0.3">
      <c r="A86" s="4">
        <v>82</v>
      </c>
      <c r="B86" s="17"/>
      <c r="C86" s="18"/>
      <c r="D86" s="18"/>
      <c r="E86" s="19"/>
      <c r="F86" s="19"/>
      <c r="G86" s="19"/>
      <c r="H86" s="19"/>
      <c r="I86" s="56">
        <f t="shared" si="3"/>
        <v>0</v>
      </c>
      <c r="J86" s="18"/>
      <c r="K86" s="17"/>
      <c r="L86" s="18"/>
      <c r="M86" s="18"/>
      <c r="N86" s="18"/>
      <c r="O86" s="18"/>
      <c r="P86" s="24"/>
      <c r="Q86" s="18"/>
      <c r="R86" s="48"/>
      <c r="S86" s="19"/>
      <c r="T86" s="18"/>
    </row>
    <row r="87" spans="1:20" x14ac:dyDescent="0.3">
      <c r="A87" s="4">
        <v>83</v>
      </c>
      <c r="B87" s="17"/>
      <c r="C87" s="18"/>
      <c r="D87" s="18"/>
      <c r="E87" s="19"/>
      <c r="F87" s="19"/>
      <c r="G87" s="19"/>
      <c r="H87" s="19"/>
      <c r="I87" s="56">
        <f t="shared" si="3"/>
        <v>0</v>
      </c>
      <c r="J87" s="18"/>
      <c r="K87" s="17"/>
      <c r="L87" s="18"/>
      <c r="M87" s="18"/>
      <c r="N87" s="18"/>
      <c r="O87" s="18"/>
      <c r="P87" s="24"/>
      <c r="Q87" s="18"/>
      <c r="R87" s="48"/>
      <c r="S87" s="19"/>
      <c r="T87" s="18"/>
    </row>
    <row r="88" spans="1:20" x14ac:dyDescent="0.3">
      <c r="A88" s="4">
        <v>84</v>
      </c>
      <c r="B88" s="17"/>
      <c r="C88" s="18"/>
      <c r="D88" s="18"/>
      <c r="E88" s="19"/>
      <c r="F88" s="19"/>
      <c r="G88" s="19"/>
      <c r="H88" s="19"/>
      <c r="I88" s="56">
        <f t="shared" si="3"/>
        <v>0</v>
      </c>
      <c r="J88" s="18"/>
      <c r="K88" s="17"/>
      <c r="L88" s="18"/>
      <c r="M88" s="18"/>
      <c r="N88" s="18"/>
      <c r="O88" s="18"/>
      <c r="P88" s="24"/>
      <c r="Q88" s="18"/>
      <c r="R88" s="48"/>
      <c r="S88" s="19"/>
      <c r="T88" s="18"/>
    </row>
    <row r="89" spans="1:20" x14ac:dyDescent="0.3">
      <c r="A89" s="4">
        <v>85</v>
      </c>
      <c r="B89" s="17"/>
      <c r="C89" s="18"/>
      <c r="D89" s="18"/>
      <c r="E89" s="19"/>
      <c r="F89" s="19"/>
      <c r="G89" s="19"/>
      <c r="H89" s="19"/>
      <c r="I89" s="56">
        <f t="shared" si="3"/>
        <v>0</v>
      </c>
      <c r="J89" s="18"/>
      <c r="K89" s="17"/>
      <c r="L89" s="18"/>
      <c r="M89" s="18"/>
      <c r="N89" s="18"/>
      <c r="O89" s="18"/>
      <c r="P89" s="24"/>
      <c r="Q89" s="18"/>
      <c r="R89" s="48"/>
      <c r="S89" s="19"/>
      <c r="T89" s="18"/>
    </row>
    <row r="90" spans="1:20" x14ac:dyDescent="0.3">
      <c r="A90" s="4">
        <v>86</v>
      </c>
      <c r="B90" s="17"/>
      <c r="C90" s="18"/>
      <c r="D90" s="18"/>
      <c r="E90" s="19"/>
      <c r="F90" s="19"/>
      <c r="G90" s="19"/>
      <c r="H90" s="19"/>
      <c r="I90" s="56">
        <f t="shared" si="3"/>
        <v>0</v>
      </c>
      <c r="J90" s="18"/>
      <c r="K90" s="17"/>
      <c r="L90" s="18"/>
      <c r="M90" s="18"/>
      <c r="N90" s="18"/>
      <c r="O90" s="18"/>
      <c r="P90" s="24"/>
      <c r="Q90" s="18"/>
      <c r="R90" s="48"/>
      <c r="S90" s="19"/>
      <c r="T90" s="18"/>
    </row>
    <row r="91" spans="1:20" x14ac:dyDescent="0.3">
      <c r="A91" s="4">
        <v>87</v>
      </c>
      <c r="B91" s="17"/>
      <c r="C91" s="18"/>
      <c r="D91" s="18"/>
      <c r="E91" s="19"/>
      <c r="F91" s="19"/>
      <c r="G91" s="19"/>
      <c r="H91" s="19"/>
      <c r="I91" s="56">
        <f t="shared" si="3"/>
        <v>0</v>
      </c>
      <c r="J91" s="18"/>
      <c r="K91" s="17"/>
      <c r="L91" s="18"/>
      <c r="M91" s="18"/>
      <c r="N91" s="18"/>
      <c r="O91" s="18"/>
      <c r="P91" s="24"/>
      <c r="Q91" s="18"/>
      <c r="R91" s="48"/>
      <c r="S91" s="19"/>
      <c r="T91" s="18"/>
    </row>
    <row r="92" spans="1:20" x14ac:dyDescent="0.3">
      <c r="A92" s="4">
        <v>88</v>
      </c>
      <c r="B92" s="17"/>
      <c r="C92" s="18"/>
      <c r="D92" s="18"/>
      <c r="E92" s="19"/>
      <c r="F92" s="19"/>
      <c r="G92" s="19"/>
      <c r="H92" s="19"/>
      <c r="I92" s="56">
        <f t="shared" si="3"/>
        <v>0</v>
      </c>
      <c r="J92" s="18"/>
      <c r="K92" s="17"/>
      <c r="L92" s="18"/>
      <c r="M92" s="18"/>
      <c r="N92" s="18"/>
      <c r="O92" s="18"/>
      <c r="P92" s="24"/>
      <c r="Q92" s="18"/>
      <c r="R92" s="48"/>
      <c r="S92" s="19"/>
      <c r="T92" s="18"/>
    </row>
    <row r="93" spans="1:20" x14ac:dyDescent="0.3">
      <c r="A93" s="4">
        <v>89</v>
      </c>
      <c r="B93" s="17"/>
      <c r="C93" s="18"/>
      <c r="D93" s="18"/>
      <c r="E93" s="19"/>
      <c r="F93" s="19"/>
      <c r="G93" s="19"/>
      <c r="H93" s="19"/>
      <c r="I93" s="56">
        <f t="shared" si="3"/>
        <v>0</v>
      </c>
      <c r="J93" s="18"/>
      <c r="K93" s="17"/>
      <c r="L93" s="18"/>
      <c r="M93" s="18"/>
      <c r="N93" s="18"/>
      <c r="O93" s="18"/>
      <c r="P93" s="24"/>
      <c r="Q93" s="18"/>
      <c r="R93" s="48"/>
      <c r="S93" s="19"/>
      <c r="T93" s="18"/>
    </row>
    <row r="94" spans="1:20" x14ac:dyDescent="0.3">
      <c r="A94" s="4">
        <v>90</v>
      </c>
      <c r="B94" s="17"/>
      <c r="C94" s="18"/>
      <c r="D94" s="18"/>
      <c r="E94" s="19"/>
      <c r="F94" s="19"/>
      <c r="G94" s="19"/>
      <c r="H94" s="19"/>
      <c r="I94" s="56">
        <f t="shared" si="3"/>
        <v>0</v>
      </c>
      <c r="J94" s="18"/>
      <c r="K94" s="17"/>
      <c r="L94" s="18"/>
      <c r="M94" s="18"/>
      <c r="N94" s="18"/>
      <c r="O94" s="18"/>
      <c r="P94" s="24"/>
      <c r="Q94" s="18"/>
      <c r="R94" s="48"/>
      <c r="S94" s="19"/>
      <c r="T94" s="18"/>
    </row>
    <row r="95" spans="1:20" x14ac:dyDescent="0.3">
      <c r="A95" s="4">
        <v>91</v>
      </c>
      <c r="B95" s="17"/>
      <c r="C95" s="18"/>
      <c r="D95" s="18"/>
      <c r="E95" s="19"/>
      <c r="F95" s="19"/>
      <c r="G95" s="19"/>
      <c r="H95" s="19"/>
      <c r="I95" s="56">
        <f t="shared" si="3"/>
        <v>0</v>
      </c>
      <c r="J95" s="18"/>
      <c r="K95" s="17"/>
      <c r="L95" s="18"/>
      <c r="M95" s="18"/>
      <c r="N95" s="18"/>
      <c r="O95" s="18"/>
      <c r="P95" s="24"/>
      <c r="Q95" s="18"/>
      <c r="R95" s="48"/>
      <c r="S95" s="19"/>
      <c r="T95" s="18"/>
    </row>
    <row r="96" spans="1:20" x14ac:dyDescent="0.3">
      <c r="A96" s="4">
        <v>92</v>
      </c>
      <c r="B96" s="17"/>
      <c r="C96" s="18"/>
      <c r="D96" s="18"/>
      <c r="E96" s="19"/>
      <c r="F96" s="19"/>
      <c r="G96" s="19"/>
      <c r="H96" s="19"/>
      <c r="I96" s="56">
        <f t="shared" si="3"/>
        <v>0</v>
      </c>
      <c r="J96" s="18"/>
      <c r="K96" s="17"/>
      <c r="L96" s="18"/>
      <c r="M96" s="18"/>
      <c r="N96" s="18"/>
      <c r="O96" s="18"/>
      <c r="P96" s="24"/>
      <c r="Q96" s="18"/>
      <c r="R96" s="48"/>
      <c r="S96" s="19"/>
      <c r="T96" s="18"/>
    </row>
    <row r="97" spans="1:20" x14ac:dyDescent="0.3">
      <c r="A97" s="4">
        <v>93</v>
      </c>
      <c r="B97" s="17"/>
      <c r="C97" s="18"/>
      <c r="D97" s="18"/>
      <c r="E97" s="19"/>
      <c r="F97" s="19"/>
      <c r="G97" s="19"/>
      <c r="H97" s="19"/>
      <c r="I97" s="56">
        <f t="shared" si="3"/>
        <v>0</v>
      </c>
      <c r="J97" s="18"/>
      <c r="K97" s="17"/>
      <c r="L97" s="18"/>
      <c r="M97" s="18"/>
      <c r="N97" s="18"/>
      <c r="O97" s="18"/>
      <c r="P97" s="24"/>
      <c r="Q97" s="18"/>
      <c r="R97" s="48"/>
      <c r="S97" s="19"/>
      <c r="T97" s="18"/>
    </row>
    <row r="98" spans="1:20" x14ac:dyDescent="0.3">
      <c r="A98" s="4">
        <v>94</v>
      </c>
      <c r="B98" s="17"/>
      <c r="C98" s="18"/>
      <c r="D98" s="18"/>
      <c r="E98" s="19"/>
      <c r="F98" s="19"/>
      <c r="G98" s="19"/>
      <c r="H98" s="19"/>
      <c r="I98" s="56">
        <f t="shared" si="3"/>
        <v>0</v>
      </c>
      <c r="J98" s="18"/>
      <c r="K98" s="17"/>
      <c r="L98" s="18"/>
      <c r="M98" s="18"/>
      <c r="N98" s="18"/>
      <c r="O98" s="18"/>
      <c r="P98" s="24"/>
      <c r="Q98" s="18"/>
      <c r="R98" s="48"/>
      <c r="S98" s="19"/>
      <c r="T98" s="18"/>
    </row>
    <row r="99" spans="1:20" x14ac:dyDescent="0.3">
      <c r="A99" s="4">
        <v>95</v>
      </c>
      <c r="B99" s="17"/>
      <c r="C99" s="18"/>
      <c r="D99" s="18"/>
      <c r="E99" s="19"/>
      <c r="F99" s="19"/>
      <c r="G99" s="19"/>
      <c r="H99" s="19"/>
      <c r="I99" s="56">
        <f t="shared" si="3"/>
        <v>0</v>
      </c>
      <c r="J99" s="18"/>
      <c r="K99" s="17"/>
      <c r="L99" s="18"/>
      <c r="M99" s="18"/>
      <c r="N99" s="18"/>
      <c r="O99" s="18"/>
      <c r="P99" s="24"/>
      <c r="Q99" s="18"/>
      <c r="R99" s="48"/>
      <c r="S99" s="19"/>
      <c r="T99" s="18"/>
    </row>
    <row r="100" spans="1:20" x14ac:dyDescent="0.3">
      <c r="A100" s="4">
        <v>96</v>
      </c>
      <c r="B100" s="17"/>
      <c r="C100" s="18"/>
      <c r="D100" s="18"/>
      <c r="E100" s="19"/>
      <c r="F100" s="19"/>
      <c r="G100" s="19"/>
      <c r="H100" s="19"/>
      <c r="I100" s="56">
        <f t="shared" si="3"/>
        <v>0</v>
      </c>
      <c r="J100" s="18"/>
      <c r="K100" s="17"/>
      <c r="L100" s="18"/>
      <c r="M100" s="18"/>
      <c r="N100" s="18"/>
      <c r="O100" s="18"/>
      <c r="P100" s="24"/>
      <c r="Q100" s="18"/>
      <c r="R100" s="48"/>
      <c r="S100" s="19"/>
      <c r="T100" s="18"/>
    </row>
    <row r="101" spans="1:20" x14ac:dyDescent="0.3">
      <c r="A101" s="4">
        <v>97</v>
      </c>
      <c r="B101" s="17"/>
      <c r="C101" s="18"/>
      <c r="D101" s="18"/>
      <c r="E101" s="19"/>
      <c r="F101" s="19"/>
      <c r="G101" s="19"/>
      <c r="H101" s="19"/>
      <c r="I101" s="56">
        <f t="shared" si="3"/>
        <v>0</v>
      </c>
      <c r="J101" s="18"/>
      <c r="K101" s="17"/>
      <c r="L101" s="18"/>
      <c r="M101" s="18"/>
      <c r="N101" s="18"/>
      <c r="O101" s="18"/>
      <c r="P101" s="24"/>
      <c r="Q101" s="18"/>
      <c r="R101" s="48"/>
      <c r="S101" s="19"/>
      <c r="T101" s="18"/>
    </row>
    <row r="102" spans="1:20" x14ac:dyDescent="0.3">
      <c r="A102" s="4">
        <v>98</v>
      </c>
      <c r="B102" s="17"/>
      <c r="C102" s="18"/>
      <c r="D102" s="18"/>
      <c r="E102" s="19"/>
      <c r="F102" s="19"/>
      <c r="G102" s="19"/>
      <c r="H102" s="19"/>
      <c r="I102" s="56">
        <f t="shared" si="3"/>
        <v>0</v>
      </c>
      <c r="J102" s="18"/>
      <c r="K102" s="17"/>
      <c r="L102" s="18"/>
      <c r="M102" s="18"/>
      <c r="N102" s="18"/>
      <c r="O102" s="18"/>
      <c r="P102" s="24"/>
      <c r="Q102" s="18"/>
      <c r="R102" s="48"/>
      <c r="S102" s="19"/>
      <c r="T102" s="18"/>
    </row>
    <row r="103" spans="1:20" x14ac:dyDescent="0.3">
      <c r="A103" s="4">
        <v>99</v>
      </c>
      <c r="B103" s="17"/>
      <c r="C103" s="18"/>
      <c r="D103" s="18"/>
      <c r="E103" s="19"/>
      <c r="F103" s="19"/>
      <c r="G103" s="19"/>
      <c r="H103" s="19"/>
      <c r="I103" s="56">
        <f t="shared" si="3"/>
        <v>0</v>
      </c>
      <c r="J103" s="18"/>
      <c r="K103" s="17"/>
      <c r="L103" s="18"/>
      <c r="M103" s="18"/>
      <c r="N103" s="18"/>
      <c r="O103" s="18"/>
      <c r="P103" s="24"/>
      <c r="Q103" s="18"/>
      <c r="R103" s="48"/>
      <c r="S103" s="19"/>
      <c r="T103" s="18"/>
    </row>
    <row r="104" spans="1:20" x14ac:dyDescent="0.3">
      <c r="A104" s="4">
        <v>100</v>
      </c>
      <c r="B104" s="17"/>
      <c r="C104" s="18"/>
      <c r="D104" s="18"/>
      <c r="E104" s="19"/>
      <c r="F104" s="19"/>
      <c r="G104" s="19"/>
      <c r="H104" s="19"/>
      <c r="I104" s="56">
        <f t="shared" si="3"/>
        <v>0</v>
      </c>
      <c r="J104" s="18"/>
      <c r="K104" s="17"/>
      <c r="L104" s="18"/>
      <c r="M104" s="18"/>
      <c r="N104" s="18"/>
      <c r="O104" s="18"/>
      <c r="P104" s="24"/>
      <c r="Q104" s="18"/>
      <c r="R104" s="48"/>
      <c r="S104" s="19"/>
      <c r="T104" s="18"/>
    </row>
    <row r="105" spans="1:20" x14ac:dyDescent="0.3">
      <c r="A105" s="4">
        <v>101</v>
      </c>
      <c r="B105" s="17"/>
      <c r="C105" s="18"/>
      <c r="D105" s="18"/>
      <c r="E105" s="19"/>
      <c r="F105" s="19"/>
      <c r="G105" s="19"/>
      <c r="H105" s="19"/>
      <c r="I105" s="56">
        <f t="shared" si="3"/>
        <v>0</v>
      </c>
      <c r="J105" s="18"/>
      <c r="K105" s="17"/>
      <c r="L105" s="18"/>
      <c r="M105" s="18"/>
      <c r="N105" s="18"/>
      <c r="O105" s="18"/>
      <c r="P105" s="24"/>
      <c r="Q105" s="18"/>
      <c r="R105" s="48"/>
      <c r="S105" s="19"/>
      <c r="T105" s="18"/>
    </row>
    <row r="106" spans="1:20" x14ac:dyDescent="0.3">
      <c r="A106" s="4">
        <v>102</v>
      </c>
      <c r="B106" s="17"/>
      <c r="C106" s="18"/>
      <c r="D106" s="18"/>
      <c r="E106" s="19"/>
      <c r="F106" s="19"/>
      <c r="G106" s="19"/>
      <c r="H106" s="19"/>
      <c r="I106" s="56">
        <f t="shared" si="3"/>
        <v>0</v>
      </c>
      <c r="J106" s="18"/>
      <c r="K106" s="17"/>
      <c r="L106" s="18"/>
      <c r="M106" s="18"/>
      <c r="N106" s="18"/>
      <c r="O106" s="18"/>
      <c r="P106" s="24"/>
      <c r="Q106" s="18"/>
      <c r="R106" s="48"/>
      <c r="S106" s="19"/>
      <c r="T106" s="18"/>
    </row>
    <row r="107" spans="1:20" x14ac:dyDescent="0.3">
      <c r="A107" s="4">
        <v>103</v>
      </c>
      <c r="B107" s="17"/>
      <c r="C107" s="18"/>
      <c r="D107" s="18"/>
      <c r="E107" s="19"/>
      <c r="F107" s="19"/>
      <c r="G107" s="19"/>
      <c r="H107" s="19"/>
      <c r="I107" s="56">
        <f t="shared" si="3"/>
        <v>0</v>
      </c>
      <c r="J107" s="18"/>
      <c r="K107" s="17"/>
      <c r="L107" s="18"/>
      <c r="M107" s="18"/>
      <c r="N107" s="18"/>
      <c r="O107" s="18"/>
      <c r="P107" s="24"/>
      <c r="Q107" s="18"/>
      <c r="R107" s="48"/>
      <c r="S107" s="19"/>
      <c r="T107" s="18"/>
    </row>
    <row r="108" spans="1:20" x14ac:dyDescent="0.3">
      <c r="A108" s="4">
        <v>104</v>
      </c>
      <c r="B108" s="17"/>
      <c r="C108" s="18"/>
      <c r="D108" s="18"/>
      <c r="E108" s="19"/>
      <c r="F108" s="19"/>
      <c r="G108" s="19"/>
      <c r="H108" s="19"/>
      <c r="I108" s="56">
        <f t="shared" si="3"/>
        <v>0</v>
      </c>
      <c r="J108" s="18"/>
      <c r="K108" s="17"/>
      <c r="L108" s="18"/>
      <c r="M108" s="18"/>
      <c r="N108" s="18"/>
      <c r="O108" s="18"/>
      <c r="P108" s="24"/>
      <c r="Q108" s="18"/>
      <c r="R108" s="48"/>
      <c r="S108" s="19"/>
      <c r="T108" s="18"/>
    </row>
    <row r="109" spans="1:20" x14ac:dyDescent="0.3">
      <c r="A109" s="4">
        <v>105</v>
      </c>
      <c r="B109" s="17"/>
      <c r="C109" s="18"/>
      <c r="D109" s="18"/>
      <c r="E109" s="19"/>
      <c r="F109" s="19"/>
      <c r="G109" s="19"/>
      <c r="H109" s="19"/>
      <c r="I109" s="56">
        <f t="shared" si="3"/>
        <v>0</v>
      </c>
      <c r="J109" s="18"/>
      <c r="K109" s="17"/>
      <c r="L109" s="18"/>
      <c r="M109" s="18"/>
      <c r="N109" s="18"/>
      <c r="O109" s="18"/>
      <c r="P109" s="24"/>
      <c r="Q109" s="18"/>
      <c r="R109" s="48"/>
      <c r="S109" s="19"/>
      <c r="T109" s="18"/>
    </row>
    <row r="110" spans="1:20" x14ac:dyDescent="0.3">
      <c r="A110" s="4">
        <v>106</v>
      </c>
      <c r="B110" s="17"/>
      <c r="C110" s="18"/>
      <c r="D110" s="18"/>
      <c r="E110" s="19"/>
      <c r="F110" s="19"/>
      <c r="G110" s="19"/>
      <c r="H110" s="19"/>
      <c r="I110" s="56">
        <f t="shared" si="3"/>
        <v>0</v>
      </c>
      <c r="J110" s="18"/>
      <c r="K110" s="17"/>
      <c r="L110" s="18"/>
      <c r="M110" s="18"/>
      <c r="N110" s="18"/>
      <c r="O110" s="18"/>
      <c r="P110" s="24"/>
      <c r="Q110" s="18"/>
      <c r="R110" s="48"/>
      <c r="S110" s="19"/>
      <c r="T110" s="18"/>
    </row>
    <row r="111" spans="1:20" x14ac:dyDescent="0.3">
      <c r="A111" s="4">
        <v>107</v>
      </c>
      <c r="B111" s="17"/>
      <c r="C111" s="18"/>
      <c r="D111" s="18"/>
      <c r="E111" s="19"/>
      <c r="F111" s="19"/>
      <c r="G111" s="19"/>
      <c r="H111" s="19"/>
      <c r="I111" s="56">
        <f t="shared" si="3"/>
        <v>0</v>
      </c>
      <c r="J111" s="18"/>
      <c r="K111" s="17"/>
      <c r="L111" s="18"/>
      <c r="M111" s="18"/>
      <c r="N111" s="18"/>
      <c r="O111" s="18"/>
      <c r="P111" s="24"/>
      <c r="Q111" s="18"/>
      <c r="R111" s="48"/>
      <c r="S111" s="19"/>
      <c r="T111" s="18"/>
    </row>
    <row r="112" spans="1:20" x14ac:dyDescent="0.3">
      <c r="A112" s="4">
        <v>108</v>
      </c>
      <c r="B112" s="17"/>
      <c r="C112" s="18"/>
      <c r="D112" s="18"/>
      <c r="E112" s="19"/>
      <c r="F112" s="19"/>
      <c r="G112" s="19"/>
      <c r="H112" s="19"/>
      <c r="I112" s="56">
        <f t="shared" si="3"/>
        <v>0</v>
      </c>
      <c r="J112" s="18"/>
      <c r="K112" s="17"/>
      <c r="L112" s="18"/>
      <c r="M112" s="18"/>
      <c r="N112" s="18"/>
      <c r="O112" s="18"/>
      <c r="P112" s="24"/>
      <c r="Q112" s="18"/>
      <c r="R112" s="48"/>
      <c r="S112" s="19"/>
      <c r="T112" s="18"/>
    </row>
    <row r="113" spans="1:20" x14ac:dyDescent="0.3">
      <c r="A113" s="4">
        <v>109</v>
      </c>
      <c r="B113" s="17"/>
      <c r="C113" s="18"/>
      <c r="D113" s="18"/>
      <c r="E113" s="19"/>
      <c r="F113" s="19"/>
      <c r="G113" s="19"/>
      <c r="H113" s="19"/>
      <c r="I113" s="56">
        <f t="shared" si="3"/>
        <v>0</v>
      </c>
      <c r="J113" s="18"/>
      <c r="K113" s="17"/>
      <c r="L113" s="18"/>
      <c r="M113" s="18"/>
      <c r="N113" s="18"/>
      <c r="O113" s="18"/>
      <c r="P113" s="24"/>
      <c r="Q113" s="18"/>
      <c r="R113" s="48"/>
      <c r="S113" s="19"/>
      <c r="T113" s="18"/>
    </row>
    <row r="114" spans="1:20" x14ac:dyDescent="0.3">
      <c r="A114" s="4">
        <v>110</v>
      </c>
      <c r="B114" s="17"/>
      <c r="C114" s="18"/>
      <c r="D114" s="18"/>
      <c r="E114" s="19"/>
      <c r="F114" s="19"/>
      <c r="G114" s="19"/>
      <c r="H114" s="19"/>
      <c r="I114" s="56">
        <f t="shared" si="3"/>
        <v>0</v>
      </c>
      <c r="J114" s="18"/>
      <c r="K114" s="17"/>
      <c r="L114" s="18"/>
      <c r="M114" s="18"/>
      <c r="N114" s="18"/>
      <c r="O114" s="18"/>
      <c r="P114" s="24"/>
      <c r="Q114" s="18"/>
      <c r="R114" s="48"/>
      <c r="S114" s="19"/>
      <c r="T114" s="18"/>
    </row>
    <row r="115" spans="1:20" x14ac:dyDescent="0.3">
      <c r="A115" s="4">
        <v>111</v>
      </c>
      <c r="B115" s="17"/>
      <c r="C115" s="18"/>
      <c r="D115" s="18"/>
      <c r="E115" s="19"/>
      <c r="F115" s="19"/>
      <c r="G115" s="19"/>
      <c r="H115" s="19"/>
      <c r="I115" s="56">
        <f t="shared" si="3"/>
        <v>0</v>
      </c>
      <c r="J115" s="18"/>
      <c r="K115" s="17"/>
      <c r="L115" s="18"/>
      <c r="M115" s="18"/>
      <c r="N115" s="18"/>
      <c r="O115" s="18"/>
      <c r="P115" s="24"/>
      <c r="Q115" s="18"/>
      <c r="R115" s="48"/>
      <c r="S115" s="19"/>
      <c r="T115" s="18"/>
    </row>
    <row r="116" spans="1:20" x14ac:dyDescent="0.3">
      <c r="A116" s="4">
        <v>112</v>
      </c>
      <c r="B116" s="17"/>
      <c r="C116" s="18"/>
      <c r="D116" s="18"/>
      <c r="E116" s="19"/>
      <c r="F116" s="19"/>
      <c r="G116" s="19"/>
      <c r="H116" s="19"/>
      <c r="I116" s="56">
        <f t="shared" si="3"/>
        <v>0</v>
      </c>
      <c r="J116" s="18"/>
      <c r="K116" s="17"/>
      <c r="L116" s="18"/>
      <c r="M116" s="18"/>
      <c r="N116" s="18"/>
      <c r="O116" s="18"/>
      <c r="P116" s="24"/>
      <c r="Q116" s="18"/>
      <c r="R116" s="18"/>
      <c r="S116" s="19"/>
      <c r="T116" s="18"/>
    </row>
    <row r="117" spans="1:20" x14ac:dyDescent="0.3">
      <c r="A117" s="4">
        <v>113</v>
      </c>
      <c r="B117" s="17"/>
      <c r="C117" s="18"/>
      <c r="D117" s="18"/>
      <c r="E117" s="19"/>
      <c r="F117" s="19"/>
      <c r="G117" s="19"/>
      <c r="H117" s="19"/>
      <c r="I117" s="56">
        <f t="shared" si="3"/>
        <v>0</v>
      </c>
      <c r="J117" s="18"/>
      <c r="K117" s="17"/>
      <c r="L117" s="18"/>
      <c r="M117" s="18"/>
      <c r="N117" s="18"/>
      <c r="O117" s="18"/>
      <c r="P117" s="24"/>
      <c r="Q117" s="18"/>
      <c r="R117" s="18"/>
      <c r="S117" s="19"/>
      <c r="T117" s="18"/>
    </row>
    <row r="118" spans="1:20" x14ac:dyDescent="0.3">
      <c r="A118" s="4">
        <v>114</v>
      </c>
      <c r="B118" s="17"/>
      <c r="C118" s="18"/>
      <c r="D118" s="18"/>
      <c r="E118" s="19"/>
      <c r="F118" s="19"/>
      <c r="G118" s="19"/>
      <c r="H118" s="19"/>
      <c r="I118" s="56">
        <f t="shared" si="3"/>
        <v>0</v>
      </c>
      <c r="J118" s="18"/>
      <c r="K118" s="18"/>
      <c r="L118" s="18"/>
      <c r="M118" s="18"/>
      <c r="N118" s="18"/>
      <c r="O118" s="18"/>
      <c r="P118" s="24"/>
      <c r="Q118" s="18"/>
      <c r="R118" s="18"/>
      <c r="S118" s="19"/>
      <c r="T118" s="18"/>
    </row>
    <row r="119" spans="1:20" x14ac:dyDescent="0.3">
      <c r="A119" s="4">
        <v>115</v>
      </c>
      <c r="B119" s="17"/>
      <c r="C119" s="18"/>
      <c r="D119" s="18"/>
      <c r="E119" s="19"/>
      <c r="F119" s="19"/>
      <c r="G119" s="19"/>
      <c r="H119" s="19"/>
      <c r="I119" s="56">
        <f t="shared" si="3"/>
        <v>0</v>
      </c>
      <c r="J119" s="18"/>
      <c r="K119" s="18"/>
      <c r="L119" s="18"/>
      <c r="M119" s="18"/>
      <c r="N119" s="18"/>
      <c r="O119" s="18"/>
      <c r="P119" s="24"/>
      <c r="Q119" s="18"/>
      <c r="R119" s="18"/>
      <c r="S119" s="18"/>
      <c r="T119" s="18"/>
    </row>
    <row r="120" spans="1:20" x14ac:dyDescent="0.3">
      <c r="A120" s="4">
        <v>116</v>
      </c>
      <c r="B120" s="17"/>
      <c r="C120" s="18"/>
      <c r="D120" s="18"/>
      <c r="E120" s="19"/>
      <c r="F120" s="19"/>
      <c r="G120" s="19"/>
      <c r="H120" s="19"/>
      <c r="I120" s="56">
        <f t="shared" si="3"/>
        <v>0</v>
      </c>
      <c r="J120" s="18"/>
      <c r="K120" s="18"/>
      <c r="L120" s="18"/>
      <c r="M120" s="18"/>
      <c r="N120" s="18"/>
      <c r="O120" s="18"/>
      <c r="P120" s="24"/>
      <c r="Q120" s="18"/>
      <c r="R120" s="18"/>
      <c r="S120" s="18"/>
      <c r="T120" s="18"/>
    </row>
    <row r="121" spans="1:20" x14ac:dyDescent="0.3">
      <c r="A121" s="4">
        <v>117</v>
      </c>
      <c r="B121" s="17"/>
      <c r="C121" s="18"/>
      <c r="D121" s="18"/>
      <c r="E121" s="19"/>
      <c r="F121" s="19"/>
      <c r="G121" s="19"/>
      <c r="H121" s="19"/>
      <c r="I121" s="56">
        <f t="shared" si="3"/>
        <v>0</v>
      </c>
      <c r="J121" s="18"/>
      <c r="K121" s="18"/>
      <c r="L121" s="18"/>
      <c r="M121" s="18"/>
      <c r="N121" s="18"/>
      <c r="O121" s="18"/>
      <c r="P121" s="24"/>
      <c r="Q121" s="18"/>
      <c r="R121" s="18"/>
      <c r="S121" s="18"/>
      <c r="T121" s="18"/>
    </row>
    <row r="122" spans="1:20" x14ac:dyDescent="0.3">
      <c r="A122" s="4">
        <v>118</v>
      </c>
      <c r="B122" s="17"/>
      <c r="C122" s="18"/>
      <c r="D122" s="18"/>
      <c r="E122" s="19"/>
      <c r="F122" s="19"/>
      <c r="G122" s="19"/>
      <c r="H122" s="19"/>
      <c r="I122" s="56">
        <f t="shared" si="3"/>
        <v>0</v>
      </c>
      <c r="J122" s="18"/>
      <c r="K122" s="18"/>
      <c r="L122" s="18"/>
      <c r="M122" s="18"/>
      <c r="N122" s="18"/>
      <c r="O122" s="18"/>
      <c r="P122" s="24"/>
      <c r="Q122" s="18"/>
      <c r="R122" s="18"/>
      <c r="S122" s="18"/>
      <c r="T122" s="18"/>
    </row>
    <row r="123" spans="1:20" x14ac:dyDescent="0.3">
      <c r="A123" s="4">
        <v>119</v>
      </c>
      <c r="B123" s="17"/>
      <c r="C123" s="18"/>
      <c r="D123" s="18"/>
      <c r="E123" s="19"/>
      <c r="F123" s="19"/>
      <c r="G123" s="19"/>
      <c r="H123" s="19"/>
      <c r="I123" s="56">
        <f t="shared" si="3"/>
        <v>0</v>
      </c>
      <c r="J123" s="18"/>
      <c r="K123" s="18"/>
      <c r="L123" s="18"/>
      <c r="M123" s="18"/>
      <c r="N123" s="18"/>
      <c r="O123" s="18"/>
      <c r="P123" s="24"/>
      <c r="Q123" s="18"/>
      <c r="R123" s="18"/>
      <c r="S123" s="18"/>
      <c r="T123" s="18"/>
    </row>
    <row r="124" spans="1:20" x14ac:dyDescent="0.3">
      <c r="A124" s="4">
        <v>120</v>
      </c>
      <c r="B124" s="17"/>
      <c r="C124" s="18"/>
      <c r="D124" s="18"/>
      <c r="E124" s="19"/>
      <c r="F124" s="19"/>
      <c r="G124" s="19"/>
      <c r="H124" s="19"/>
      <c r="I124" s="56">
        <f t="shared" si="3"/>
        <v>0</v>
      </c>
      <c r="J124" s="18"/>
      <c r="K124" s="18"/>
      <c r="L124" s="18"/>
      <c r="M124" s="18"/>
      <c r="N124" s="18"/>
      <c r="O124" s="18"/>
      <c r="P124" s="24"/>
      <c r="Q124" s="18"/>
      <c r="R124" s="18"/>
      <c r="S124" s="18"/>
      <c r="T124" s="18"/>
    </row>
    <row r="125" spans="1:20" x14ac:dyDescent="0.3">
      <c r="A125" s="4">
        <v>121</v>
      </c>
      <c r="B125" s="17"/>
      <c r="C125" s="18"/>
      <c r="D125" s="18"/>
      <c r="E125" s="19"/>
      <c r="F125" s="19"/>
      <c r="G125" s="19"/>
      <c r="H125" s="19"/>
      <c r="I125" s="56">
        <f t="shared" si="3"/>
        <v>0</v>
      </c>
      <c r="J125" s="18"/>
      <c r="K125" s="18"/>
      <c r="L125" s="18"/>
      <c r="M125" s="18"/>
      <c r="N125" s="18"/>
      <c r="O125" s="18"/>
      <c r="P125" s="24"/>
      <c r="Q125" s="18"/>
      <c r="R125" s="18"/>
      <c r="S125" s="18"/>
      <c r="T125" s="18"/>
    </row>
    <row r="126" spans="1:20" x14ac:dyDescent="0.3">
      <c r="A126" s="4">
        <v>122</v>
      </c>
      <c r="B126" s="17"/>
      <c r="C126" s="18"/>
      <c r="D126" s="18"/>
      <c r="E126" s="19"/>
      <c r="F126" s="19"/>
      <c r="G126" s="19"/>
      <c r="H126" s="19"/>
      <c r="I126" s="56">
        <f t="shared" si="3"/>
        <v>0</v>
      </c>
      <c r="J126" s="18"/>
      <c r="K126" s="18"/>
      <c r="L126" s="18"/>
      <c r="M126" s="18"/>
      <c r="N126" s="18"/>
      <c r="O126" s="18"/>
      <c r="P126" s="24"/>
      <c r="Q126" s="18"/>
      <c r="R126" s="18"/>
      <c r="S126" s="18"/>
      <c r="T126" s="18"/>
    </row>
    <row r="127" spans="1:20" x14ac:dyDescent="0.3">
      <c r="A127" s="4">
        <v>123</v>
      </c>
      <c r="B127" s="17"/>
      <c r="C127" s="18"/>
      <c r="D127" s="18"/>
      <c r="E127" s="19"/>
      <c r="F127" s="19"/>
      <c r="G127" s="19"/>
      <c r="H127" s="19"/>
      <c r="I127" s="56">
        <f t="shared" si="3"/>
        <v>0</v>
      </c>
      <c r="J127" s="18"/>
      <c r="K127" s="18"/>
      <c r="L127" s="18"/>
      <c r="M127" s="18"/>
      <c r="N127" s="18"/>
      <c r="O127" s="18"/>
      <c r="P127" s="24"/>
      <c r="Q127" s="18"/>
      <c r="R127" s="18"/>
      <c r="S127" s="18"/>
      <c r="T127" s="18"/>
    </row>
    <row r="128" spans="1:20" x14ac:dyDescent="0.3">
      <c r="A128" s="4">
        <v>124</v>
      </c>
      <c r="B128" s="17"/>
      <c r="C128" s="18"/>
      <c r="D128" s="18"/>
      <c r="E128" s="19"/>
      <c r="F128" s="19"/>
      <c r="G128" s="19"/>
      <c r="H128" s="19"/>
      <c r="I128" s="56">
        <f t="shared" si="3"/>
        <v>0</v>
      </c>
      <c r="J128" s="18"/>
      <c r="K128" s="18"/>
      <c r="L128" s="18"/>
      <c r="M128" s="18"/>
      <c r="N128" s="18"/>
      <c r="O128" s="18"/>
      <c r="P128" s="24"/>
      <c r="Q128" s="18"/>
      <c r="R128" s="18"/>
      <c r="S128" s="18"/>
      <c r="T128" s="18"/>
    </row>
    <row r="129" spans="1:20" x14ac:dyDescent="0.3">
      <c r="A129" s="4">
        <v>125</v>
      </c>
      <c r="B129" s="17"/>
      <c r="C129" s="18"/>
      <c r="D129" s="18"/>
      <c r="E129" s="19"/>
      <c r="F129" s="19"/>
      <c r="G129" s="19"/>
      <c r="H129" s="19"/>
      <c r="I129" s="56">
        <f t="shared" si="3"/>
        <v>0</v>
      </c>
      <c r="J129" s="18"/>
      <c r="K129" s="18"/>
      <c r="L129" s="18"/>
      <c r="M129" s="18"/>
      <c r="N129" s="18"/>
      <c r="O129" s="18"/>
      <c r="P129" s="24"/>
      <c r="Q129" s="18"/>
      <c r="R129" s="18"/>
      <c r="S129" s="18"/>
      <c r="T129" s="18"/>
    </row>
    <row r="130" spans="1:20" x14ac:dyDescent="0.3">
      <c r="A130" s="4">
        <v>126</v>
      </c>
      <c r="B130" s="17"/>
      <c r="C130" s="18"/>
      <c r="D130" s="18"/>
      <c r="E130" s="19"/>
      <c r="F130" s="19"/>
      <c r="G130" s="19"/>
      <c r="H130" s="19"/>
      <c r="I130" s="56">
        <f t="shared" si="3"/>
        <v>0</v>
      </c>
      <c r="J130" s="18"/>
      <c r="K130" s="18"/>
      <c r="L130" s="18"/>
      <c r="M130" s="18"/>
      <c r="N130" s="18"/>
      <c r="O130" s="18"/>
      <c r="P130" s="24"/>
      <c r="Q130" s="18"/>
      <c r="R130" s="18"/>
      <c r="S130" s="18"/>
      <c r="T130" s="18"/>
    </row>
    <row r="131" spans="1:20" x14ac:dyDescent="0.3">
      <c r="A131" s="4">
        <v>127</v>
      </c>
      <c r="B131" s="17"/>
      <c r="C131" s="18"/>
      <c r="D131" s="18"/>
      <c r="E131" s="19"/>
      <c r="F131" s="19"/>
      <c r="G131" s="19"/>
      <c r="H131" s="19"/>
      <c r="I131" s="56">
        <f t="shared" si="3"/>
        <v>0</v>
      </c>
      <c r="J131" s="18"/>
      <c r="K131" s="18"/>
      <c r="L131" s="18"/>
      <c r="M131" s="18"/>
      <c r="N131" s="18"/>
      <c r="O131" s="18"/>
      <c r="P131" s="24"/>
      <c r="Q131" s="18"/>
      <c r="R131" s="18"/>
      <c r="S131" s="18"/>
      <c r="T131" s="18"/>
    </row>
    <row r="132" spans="1:20" x14ac:dyDescent="0.3">
      <c r="A132" s="4">
        <v>128</v>
      </c>
      <c r="B132" s="17"/>
      <c r="C132" s="18"/>
      <c r="D132" s="18"/>
      <c r="E132" s="19"/>
      <c r="F132" s="19"/>
      <c r="G132" s="19"/>
      <c r="H132" s="19"/>
      <c r="I132" s="56">
        <f t="shared" si="3"/>
        <v>0</v>
      </c>
      <c r="J132" s="18"/>
      <c r="K132" s="18"/>
      <c r="L132" s="18"/>
      <c r="M132" s="18"/>
      <c r="N132" s="18"/>
      <c r="O132" s="18"/>
      <c r="P132" s="24"/>
      <c r="Q132" s="18"/>
      <c r="R132" s="18"/>
      <c r="S132" s="18"/>
      <c r="T132" s="18"/>
    </row>
    <row r="133" spans="1:20" x14ac:dyDescent="0.3">
      <c r="A133" s="4">
        <v>129</v>
      </c>
      <c r="B133" s="17"/>
      <c r="C133" s="18"/>
      <c r="D133" s="18"/>
      <c r="E133" s="19"/>
      <c r="F133" s="19"/>
      <c r="G133" s="19"/>
      <c r="H133" s="19"/>
      <c r="I133" s="56">
        <f t="shared" si="3"/>
        <v>0</v>
      </c>
      <c r="J133" s="18"/>
      <c r="K133" s="18"/>
      <c r="L133" s="18"/>
      <c r="M133" s="18"/>
      <c r="N133" s="18"/>
      <c r="O133" s="18"/>
      <c r="P133" s="24"/>
      <c r="Q133" s="18"/>
      <c r="R133" s="18"/>
      <c r="S133" s="18"/>
      <c r="T133" s="18"/>
    </row>
    <row r="134" spans="1:20" x14ac:dyDescent="0.3">
      <c r="A134" s="4">
        <v>130</v>
      </c>
      <c r="B134" s="17"/>
      <c r="C134" s="18"/>
      <c r="D134" s="18"/>
      <c r="E134" s="19"/>
      <c r="F134" s="19"/>
      <c r="G134" s="19"/>
      <c r="H134" s="19"/>
      <c r="I134" s="56">
        <f t="shared" ref="I134:I164" si="4">SUM(G134:H134)</f>
        <v>0</v>
      </c>
      <c r="J134" s="18"/>
      <c r="K134" s="18"/>
      <c r="L134" s="18"/>
      <c r="M134" s="18"/>
      <c r="N134" s="18"/>
      <c r="O134" s="18"/>
      <c r="P134" s="24"/>
      <c r="Q134" s="18"/>
      <c r="R134" s="18"/>
      <c r="S134" s="18"/>
      <c r="T134" s="18"/>
    </row>
    <row r="135" spans="1:20" x14ac:dyDescent="0.3">
      <c r="A135" s="4">
        <v>131</v>
      </c>
      <c r="B135" s="17"/>
      <c r="C135" s="18"/>
      <c r="D135" s="18"/>
      <c r="E135" s="19"/>
      <c r="F135" s="19"/>
      <c r="G135" s="19"/>
      <c r="H135" s="19"/>
      <c r="I135" s="56">
        <f t="shared" si="4"/>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6">
        <f t="shared" si="4"/>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6">
        <f t="shared" si="4"/>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6">
        <f t="shared" si="4"/>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6">
        <f t="shared" si="4"/>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6">
        <f t="shared" si="4"/>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6">
        <f t="shared" si="4"/>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6">
        <f t="shared" si="4"/>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6">
        <f t="shared" si="4"/>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6">
        <f t="shared" si="4"/>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6">
        <f t="shared" si="4"/>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6">
        <f t="shared" si="4"/>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6">
        <f t="shared" si="4"/>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6">
        <f t="shared" si="4"/>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6">
        <f t="shared" si="4"/>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6">
        <f t="shared" si="4"/>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6">
        <f t="shared" si="4"/>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6">
        <f t="shared" si="4"/>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6">
        <f t="shared" si="4"/>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6">
        <f t="shared" si="4"/>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6">
        <f t="shared" si="4"/>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6">
        <f t="shared" si="4"/>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6">
        <f t="shared" si="4"/>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6">
        <f t="shared" si="4"/>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6">
        <f t="shared" si="4"/>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6">
        <f t="shared" si="4"/>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6">
        <f t="shared" si="4"/>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6">
        <f t="shared" si="4"/>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6">
        <f t="shared" si="4"/>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6">
        <f t="shared" si="4"/>
        <v>0</v>
      </c>
      <c r="J164" s="18"/>
      <c r="K164" s="18"/>
      <c r="L164" s="18"/>
      <c r="M164" s="18"/>
      <c r="N164" s="18"/>
      <c r="O164" s="18"/>
      <c r="P164" s="24"/>
      <c r="Q164" s="18"/>
      <c r="R164" s="18"/>
      <c r="S164" s="18"/>
      <c r="T164" s="18"/>
    </row>
    <row r="165" spans="1:20" x14ac:dyDescent="0.3">
      <c r="A165" s="3" t="s">
        <v>11</v>
      </c>
      <c r="B165" s="39"/>
      <c r="C165" s="3">
        <f>COUNTIFS(C5:C164,"*")</f>
        <v>52</v>
      </c>
      <c r="D165" s="3"/>
      <c r="E165" s="13"/>
      <c r="F165" s="3"/>
      <c r="G165" s="58">
        <f>SUM(G5:G164)</f>
        <v>3054</v>
      </c>
      <c r="H165" s="58">
        <f>SUM(H5:H164)</f>
        <v>3075</v>
      </c>
      <c r="I165" s="58">
        <f>SUM(I5:I164)</f>
        <v>6129</v>
      </c>
      <c r="J165" s="3"/>
      <c r="K165" s="7"/>
      <c r="L165" s="21"/>
      <c r="M165" s="21"/>
      <c r="N165" s="7"/>
      <c r="O165" s="7"/>
      <c r="P165" s="14"/>
      <c r="Q165" s="3"/>
      <c r="R165" s="3"/>
      <c r="S165" s="3"/>
      <c r="T165" s="12"/>
    </row>
    <row r="166" spans="1:20" x14ac:dyDescent="0.3">
      <c r="A166" s="44" t="s">
        <v>62</v>
      </c>
      <c r="B166" s="10">
        <f>COUNTIF(B$5:B$164,"Team 1")</f>
        <v>28</v>
      </c>
      <c r="C166" s="44" t="s">
        <v>25</v>
      </c>
      <c r="D166" s="10">
        <f>COUNTIF(D5:D164,"Anganwadi")</f>
        <v>25</v>
      </c>
    </row>
    <row r="167" spans="1:20" x14ac:dyDescent="0.3">
      <c r="A167" s="44" t="s">
        <v>63</v>
      </c>
      <c r="B167" s="10">
        <f>COUNTIF(B$6:B$164,"Team 2")</f>
        <v>24</v>
      </c>
      <c r="C167" s="44" t="s">
        <v>23</v>
      </c>
      <c r="D167" s="10">
        <f>COUNTIF(D5:D164,"School")</f>
        <v>26</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75:D164 D5:D20 D22:D56 D58:D73">
      <formula1>"Anganwadi,School"</formula1>
    </dataValidation>
    <dataValidation type="list" allowBlank="1" showInputMessage="1" showErrorMessage="1" sqref="B5:B56 B58: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M1" sqref="M1:T1"/>
    </sheetView>
  </sheetViews>
  <sheetFormatPr defaultRowHeight="16.5" x14ac:dyDescent="0.3"/>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x14ac:dyDescent="0.3">
      <c r="A1" s="141" t="s">
        <v>70</v>
      </c>
      <c r="B1" s="141"/>
      <c r="C1" s="141"/>
      <c r="D1" s="55"/>
      <c r="E1" s="55"/>
      <c r="F1" s="55"/>
      <c r="G1" s="55"/>
      <c r="H1" s="55"/>
      <c r="I1" s="55"/>
      <c r="J1" s="55"/>
      <c r="K1" s="55"/>
      <c r="L1" s="55"/>
      <c r="M1" s="142"/>
      <c r="N1" s="142"/>
      <c r="O1" s="142"/>
      <c r="P1" s="142"/>
      <c r="Q1" s="142"/>
      <c r="R1" s="142"/>
      <c r="S1" s="142"/>
      <c r="T1" s="142"/>
    </row>
    <row r="2" spans="1:20" x14ac:dyDescent="0.3">
      <c r="A2" s="135" t="s">
        <v>59</v>
      </c>
      <c r="B2" s="136"/>
      <c r="C2" s="136"/>
      <c r="D2" s="25">
        <v>43586</v>
      </c>
      <c r="E2" s="22"/>
      <c r="F2" s="22"/>
      <c r="G2" s="22"/>
      <c r="H2" s="22"/>
      <c r="I2" s="22"/>
      <c r="J2" s="22"/>
      <c r="K2" s="22"/>
      <c r="L2" s="22"/>
      <c r="M2" s="22"/>
      <c r="N2" s="22"/>
      <c r="O2" s="22"/>
      <c r="P2" s="22"/>
      <c r="Q2" s="22"/>
      <c r="R2" s="22"/>
      <c r="S2" s="22"/>
    </row>
    <row r="3" spans="1:20" ht="24" customHeight="1" x14ac:dyDescent="0.3">
      <c r="A3" s="137" t="s">
        <v>14</v>
      </c>
      <c r="B3" s="133" t="s">
        <v>61</v>
      </c>
      <c r="C3" s="138" t="s">
        <v>7</v>
      </c>
      <c r="D3" s="138" t="s">
        <v>55</v>
      </c>
      <c r="E3" s="138" t="s">
        <v>16</v>
      </c>
      <c r="F3" s="139" t="s">
        <v>17</v>
      </c>
      <c r="G3" s="138" t="s">
        <v>8</v>
      </c>
      <c r="H3" s="138"/>
      <c r="I3" s="138"/>
      <c r="J3" s="138" t="s">
        <v>31</v>
      </c>
      <c r="K3" s="133" t="s">
        <v>33</v>
      </c>
      <c r="L3" s="133" t="s">
        <v>50</v>
      </c>
      <c r="M3" s="133" t="s">
        <v>51</v>
      </c>
      <c r="N3" s="133" t="s">
        <v>34</v>
      </c>
      <c r="O3" s="133" t="s">
        <v>35</v>
      </c>
      <c r="P3" s="137" t="s">
        <v>54</v>
      </c>
      <c r="Q3" s="138" t="s">
        <v>52</v>
      </c>
      <c r="R3" s="138" t="s">
        <v>32</v>
      </c>
      <c r="S3" s="138" t="s">
        <v>53</v>
      </c>
      <c r="T3" s="138" t="s">
        <v>13</v>
      </c>
    </row>
    <row r="4" spans="1:20" ht="25.5" customHeight="1" x14ac:dyDescent="0.3">
      <c r="A4" s="137"/>
      <c r="B4" s="140"/>
      <c r="C4" s="138"/>
      <c r="D4" s="138"/>
      <c r="E4" s="138"/>
      <c r="F4" s="139"/>
      <c r="G4" s="23" t="s">
        <v>9</v>
      </c>
      <c r="H4" s="23" t="s">
        <v>10</v>
      </c>
      <c r="I4" s="23" t="s">
        <v>11</v>
      </c>
      <c r="J4" s="138"/>
      <c r="K4" s="134"/>
      <c r="L4" s="134"/>
      <c r="M4" s="134"/>
      <c r="N4" s="134"/>
      <c r="O4" s="134"/>
      <c r="P4" s="137"/>
      <c r="Q4" s="137"/>
      <c r="R4" s="138"/>
      <c r="S4" s="138"/>
      <c r="T4" s="138"/>
    </row>
    <row r="5" spans="1:20" ht="28.5" x14ac:dyDescent="0.3">
      <c r="A5" s="4">
        <v>1</v>
      </c>
      <c r="B5" s="17" t="s">
        <v>62</v>
      </c>
      <c r="C5" s="65" t="s">
        <v>211</v>
      </c>
      <c r="D5" s="49" t="s">
        <v>23</v>
      </c>
      <c r="E5" s="48">
        <v>18050616607</v>
      </c>
      <c r="F5" s="48" t="s">
        <v>73</v>
      </c>
      <c r="G5" s="19">
        <v>0</v>
      </c>
      <c r="H5" s="19">
        <v>182</v>
      </c>
      <c r="I5" s="59">
        <f>SUM(G5:H5)</f>
        <v>182</v>
      </c>
      <c r="J5" s="64">
        <v>9435273602</v>
      </c>
      <c r="K5" s="17" t="s">
        <v>245</v>
      </c>
      <c r="L5" s="66"/>
      <c r="M5" s="66"/>
      <c r="N5" s="70"/>
      <c r="O5" s="70"/>
      <c r="P5" s="49">
        <v>43587</v>
      </c>
      <c r="Q5" s="48" t="s">
        <v>113</v>
      </c>
      <c r="R5" s="48">
        <v>17</v>
      </c>
      <c r="S5" s="19" t="s">
        <v>191</v>
      </c>
      <c r="T5" s="48"/>
    </row>
    <row r="6" spans="1:20" x14ac:dyDescent="0.3">
      <c r="A6" s="4">
        <v>2</v>
      </c>
      <c r="B6" s="17" t="s">
        <v>63</v>
      </c>
      <c r="C6" s="65" t="s">
        <v>210</v>
      </c>
      <c r="D6" s="48" t="s">
        <v>23</v>
      </c>
      <c r="E6" s="71">
        <v>18050605702</v>
      </c>
      <c r="F6" s="19" t="s">
        <v>73</v>
      </c>
      <c r="G6" s="19">
        <v>252</v>
      </c>
      <c r="H6" s="19">
        <v>349</v>
      </c>
      <c r="I6" s="59">
        <f t="shared" ref="I6:I69" si="0">SUM(G6:H6)</f>
        <v>601</v>
      </c>
      <c r="J6" s="64">
        <v>9854633786</v>
      </c>
      <c r="K6" s="17" t="s">
        <v>270</v>
      </c>
      <c r="L6" s="66" t="s">
        <v>286</v>
      </c>
      <c r="M6" s="66">
        <v>9401452149</v>
      </c>
      <c r="N6" s="70" t="s">
        <v>287</v>
      </c>
      <c r="O6" s="70">
        <v>9577412138</v>
      </c>
      <c r="P6" s="49">
        <v>43587</v>
      </c>
      <c r="Q6" s="48" t="s">
        <v>113</v>
      </c>
      <c r="R6" s="48">
        <v>21</v>
      </c>
      <c r="S6" s="19" t="s">
        <v>191</v>
      </c>
      <c r="T6" s="48"/>
    </row>
    <row r="7" spans="1:20" ht="31.5" x14ac:dyDescent="0.3">
      <c r="A7" s="4">
        <v>3</v>
      </c>
      <c r="B7" s="17" t="s">
        <v>62</v>
      </c>
      <c r="C7" s="65" t="s">
        <v>212</v>
      </c>
      <c r="D7" s="48" t="s">
        <v>23</v>
      </c>
      <c r="E7" s="71">
        <v>18050609103</v>
      </c>
      <c r="F7" s="19" t="s">
        <v>73</v>
      </c>
      <c r="G7" s="19">
        <v>116</v>
      </c>
      <c r="H7" s="19">
        <v>184</v>
      </c>
      <c r="I7" s="59">
        <f t="shared" si="0"/>
        <v>300</v>
      </c>
      <c r="J7" s="64">
        <v>9101261160</v>
      </c>
      <c r="K7" s="17" t="s">
        <v>130</v>
      </c>
      <c r="L7" s="66" t="s">
        <v>157</v>
      </c>
      <c r="M7" s="66">
        <v>9401452161</v>
      </c>
      <c r="N7" s="70" t="s">
        <v>277</v>
      </c>
      <c r="O7" s="70">
        <v>9859849020</v>
      </c>
      <c r="P7" s="49">
        <v>43588</v>
      </c>
      <c r="Q7" s="48" t="s">
        <v>114</v>
      </c>
      <c r="R7" s="48">
        <v>9</v>
      </c>
      <c r="S7" s="19" t="s">
        <v>191</v>
      </c>
      <c r="T7" s="48"/>
    </row>
    <row r="8" spans="1:20" x14ac:dyDescent="0.3">
      <c r="A8" s="4">
        <v>4</v>
      </c>
      <c r="B8" s="17" t="s">
        <v>63</v>
      </c>
      <c r="C8" s="65" t="s">
        <v>213</v>
      </c>
      <c r="D8" s="48" t="s">
        <v>23</v>
      </c>
      <c r="E8" s="71">
        <v>18050605901</v>
      </c>
      <c r="F8" s="19" t="s">
        <v>86</v>
      </c>
      <c r="G8" s="19">
        <v>87</v>
      </c>
      <c r="H8" s="19">
        <v>80</v>
      </c>
      <c r="I8" s="59">
        <f t="shared" si="0"/>
        <v>167</v>
      </c>
      <c r="J8" s="64">
        <v>9706542789</v>
      </c>
      <c r="K8" s="17" t="s">
        <v>150</v>
      </c>
      <c r="L8" s="66" t="s">
        <v>160</v>
      </c>
      <c r="M8" s="66">
        <v>9401452162</v>
      </c>
      <c r="N8" s="70" t="s">
        <v>179</v>
      </c>
      <c r="O8" s="70">
        <v>7399858486</v>
      </c>
      <c r="P8" s="49">
        <v>43588</v>
      </c>
      <c r="Q8" s="48" t="s">
        <v>114</v>
      </c>
      <c r="R8" s="48">
        <v>11</v>
      </c>
      <c r="S8" s="19" t="s">
        <v>191</v>
      </c>
      <c r="T8" s="48"/>
    </row>
    <row r="9" spans="1:20" ht="31.5" x14ac:dyDescent="0.3">
      <c r="A9" s="4">
        <v>5</v>
      </c>
      <c r="B9" s="17" t="s">
        <v>62</v>
      </c>
      <c r="C9" s="65" t="s">
        <v>214</v>
      </c>
      <c r="D9" s="48" t="s">
        <v>23</v>
      </c>
      <c r="E9" s="71">
        <v>18050604901</v>
      </c>
      <c r="F9" s="19" t="s">
        <v>86</v>
      </c>
      <c r="G9" s="19">
        <v>40</v>
      </c>
      <c r="H9" s="19">
        <v>30</v>
      </c>
      <c r="I9" s="59">
        <f t="shared" si="0"/>
        <v>70</v>
      </c>
      <c r="J9" s="64">
        <v>8761880184</v>
      </c>
      <c r="K9" s="17" t="s">
        <v>151</v>
      </c>
      <c r="L9" s="66" t="s">
        <v>278</v>
      </c>
      <c r="M9" s="66">
        <v>9954326234</v>
      </c>
      <c r="N9" s="70" t="s">
        <v>177</v>
      </c>
      <c r="O9" s="70">
        <v>7896784190</v>
      </c>
      <c r="P9" s="49">
        <v>43589</v>
      </c>
      <c r="Q9" s="48" t="s">
        <v>244</v>
      </c>
      <c r="R9" s="48">
        <v>18</v>
      </c>
      <c r="S9" s="19" t="s">
        <v>191</v>
      </c>
      <c r="T9" s="48"/>
    </row>
    <row r="10" spans="1:20" ht="31.5" x14ac:dyDescent="0.3">
      <c r="A10" s="4">
        <v>6</v>
      </c>
      <c r="B10" s="17" t="s">
        <v>62</v>
      </c>
      <c r="C10" s="65" t="s">
        <v>215</v>
      </c>
      <c r="D10" s="48" t="s">
        <v>23</v>
      </c>
      <c r="E10" s="71">
        <v>18050604902</v>
      </c>
      <c r="F10" s="19" t="s">
        <v>86</v>
      </c>
      <c r="G10" s="19">
        <v>53</v>
      </c>
      <c r="H10" s="19">
        <v>58</v>
      </c>
      <c r="I10" s="59">
        <f t="shared" si="0"/>
        <v>111</v>
      </c>
      <c r="J10" s="64">
        <v>9957231965</v>
      </c>
      <c r="K10" s="17" t="s">
        <v>141</v>
      </c>
      <c r="L10" s="66" t="s">
        <v>165</v>
      </c>
      <c r="M10" s="66">
        <v>9401452159</v>
      </c>
      <c r="N10" s="70" t="s">
        <v>181</v>
      </c>
      <c r="O10" s="70">
        <v>8724816579</v>
      </c>
      <c r="P10" s="49">
        <v>43589</v>
      </c>
      <c r="Q10" s="48" t="s">
        <v>244</v>
      </c>
      <c r="R10" s="48">
        <v>25</v>
      </c>
      <c r="S10" s="19" t="s">
        <v>191</v>
      </c>
      <c r="T10" s="48"/>
    </row>
    <row r="11" spans="1:20" x14ac:dyDescent="0.3">
      <c r="A11" s="4">
        <v>7</v>
      </c>
      <c r="B11" s="17" t="s">
        <v>63</v>
      </c>
      <c r="C11" s="65" t="s">
        <v>216</v>
      </c>
      <c r="D11" s="48" t="s">
        <v>23</v>
      </c>
      <c r="E11" s="71">
        <v>18050610101</v>
      </c>
      <c r="F11" s="19" t="s">
        <v>86</v>
      </c>
      <c r="G11" s="19">
        <v>4</v>
      </c>
      <c r="H11" s="19">
        <v>17</v>
      </c>
      <c r="I11" s="59">
        <f t="shared" si="0"/>
        <v>21</v>
      </c>
      <c r="J11" s="64">
        <v>7399364227</v>
      </c>
      <c r="K11" s="17" t="s">
        <v>247</v>
      </c>
      <c r="L11" s="66" t="s">
        <v>294</v>
      </c>
      <c r="M11" s="66">
        <v>9859567185</v>
      </c>
      <c r="N11" s="70" t="s">
        <v>295</v>
      </c>
      <c r="O11" s="70">
        <v>7399150254</v>
      </c>
      <c r="P11" s="49">
        <v>43589</v>
      </c>
      <c r="Q11" s="48" t="s">
        <v>244</v>
      </c>
      <c r="R11" s="48">
        <v>30</v>
      </c>
      <c r="S11" s="19" t="s">
        <v>191</v>
      </c>
      <c r="T11" s="48"/>
    </row>
    <row r="12" spans="1:20" x14ac:dyDescent="0.3">
      <c r="A12" s="4">
        <v>8</v>
      </c>
      <c r="B12" s="17" t="s">
        <v>63</v>
      </c>
      <c r="C12" s="65" t="s">
        <v>217</v>
      </c>
      <c r="D12" s="48" t="s">
        <v>23</v>
      </c>
      <c r="E12" s="71">
        <v>18050610102</v>
      </c>
      <c r="F12" s="19" t="s">
        <v>86</v>
      </c>
      <c r="G12" s="19">
        <v>10</v>
      </c>
      <c r="H12" s="19">
        <v>5</v>
      </c>
      <c r="I12" s="59">
        <f t="shared" si="0"/>
        <v>15</v>
      </c>
      <c r="J12" s="64">
        <v>9508081293</v>
      </c>
      <c r="K12" s="17" t="s">
        <v>247</v>
      </c>
      <c r="L12" s="66" t="s">
        <v>294</v>
      </c>
      <c r="M12" s="66">
        <v>9859567185</v>
      </c>
      <c r="N12" s="70" t="s">
        <v>295</v>
      </c>
      <c r="O12" s="70">
        <v>7399150254</v>
      </c>
      <c r="P12" s="49">
        <v>43589</v>
      </c>
      <c r="Q12" s="48" t="s">
        <v>244</v>
      </c>
      <c r="R12" s="48">
        <v>30</v>
      </c>
      <c r="S12" s="19" t="s">
        <v>191</v>
      </c>
      <c r="T12" s="48"/>
    </row>
    <row r="13" spans="1:20" x14ac:dyDescent="0.3">
      <c r="A13" s="4">
        <v>9</v>
      </c>
      <c r="B13" s="17" t="s">
        <v>63</v>
      </c>
      <c r="C13" s="65" t="s">
        <v>218</v>
      </c>
      <c r="D13" s="48" t="s">
        <v>25</v>
      </c>
      <c r="E13" s="71">
        <v>125</v>
      </c>
      <c r="F13" s="19"/>
      <c r="G13" s="19">
        <v>13</v>
      </c>
      <c r="H13" s="19">
        <v>20</v>
      </c>
      <c r="I13" s="59">
        <f t="shared" si="0"/>
        <v>33</v>
      </c>
      <c r="J13" s="64" t="s">
        <v>219</v>
      </c>
      <c r="K13" s="17" t="s">
        <v>247</v>
      </c>
      <c r="L13" s="66" t="s">
        <v>294</v>
      </c>
      <c r="M13" s="66">
        <v>9859567185</v>
      </c>
      <c r="N13" s="70" t="s">
        <v>295</v>
      </c>
      <c r="O13" s="70">
        <v>7399150254</v>
      </c>
      <c r="P13" s="49">
        <v>43589</v>
      </c>
      <c r="Q13" s="48" t="s">
        <v>244</v>
      </c>
      <c r="R13" s="48">
        <v>30</v>
      </c>
      <c r="S13" s="19" t="s">
        <v>191</v>
      </c>
      <c r="T13" s="48"/>
    </row>
    <row r="14" spans="1:20" x14ac:dyDescent="0.3">
      <c r="A14" s="4">
        <v>10</v>
      </c>
      <c r="B14" s="17" t="s">
        <v>62</v>
      </c>
      <c r="C14" s="65" t="s">
        <v>220</v>
      </c>
      <c r="D14" s="48" t="s">
        <v>25</v>
      </c>
      <c r="E14" s="71">
        <v>10</v>
      </c>
      <c r="F14" s="19"/>
      <c r="G14" s="19">
        <v>28</v>
      </c>
      <c r="H14" s="19">
        <v>28</v>
      </c>
      <c r="I14" s="59">
        <f t="shared" si="0"/>
        <v>56</v>
      </c>
      <c r="J14" s="64">
        <v>9954248806</v>
      </c>
      <c r="K14" s="17"/>
      <c r="L14" s="66"/>
      <c r="M14" s="66"/>
      <c r="N14" s="70"/>
      <c r="O14" s="70"/>
      <c r="P14" s="49">
        <v>43591</v>
      </c>
      <c r="Q14" s="48" t="s">
        <v>110</v>
      </c>
      <c r="R14" s="48">
        <v>22</v>
      </c>
      <c r="S14" s="19" t="s">
        <v>191</v>
      </c>
      <c r="T14" s="48"/>
    </row>
    <row r="15" spans="1:20" x14ac:dyDescent="0.3">
      <c r="A15" s="4">
        <v>11</v>
      </c>
      <c r="B15" s="17" t="s">
        <v>62</v>
      </c>
      <c r="C15" s="65" t="s">
        <v>221</v>
      </c>
      <c r="D15" s="48" t="s">
        <v>25</v>
      </c>
      <c r="E15" s="71">
        <v>11</v>
      </c>
      <c r="F15" s="19"/>
      <c r="G15" s="19">
        <v>25</v>
      </c>
      <c r="H15" s="19">
        <v>27</v>
      </c>
      <c r="I15" s="59">
        <f t="shared" si="0"/>
        <v>52</v>
      </c>
      <c r="J15" s="64">
        <v>9706641828</v>
      </c>
      <c r="K15" s="17"/>
      <c r="L15" s="66"/>
      <c r="M15" s="66"/>
      <c r="N15" s="70"/>
      <c r="O15" s="70"/>
      <c r="P15" s="49">
        <v>43591</v>
      </c>
      <c r="Q15" s="48" t="s">
        <v>110</v>
      </c>
      <c r="R15" s="48">
        <v>22</v>
      </c>
      <c r="S15" s="19" t="s">
        <v>191</v>
      </c>
      <c r="T15" s="48"/>
    </row>
    <row r="16" spans="1:20" ht="31.5" x14ac:dyDescent="0.3">
      <c r="A16" s="4">
        <v>12</v>
      </c>
      <c r="B16" s="17" t="s">
        <v>63</v>
      </c>
      <c r="C16" s="65" t="s">
        <v>222</v>
      </c>
      <c r="D16" s="48" t="s">
        <v>25</v>
      </c>
      <c r="E16" s="71">
        <v>255</v>
      </c>
      <c r="F16" s="19"/>
      <c r="G16" s="19">
        <v>50</v>
      </c>
      <c r="H16" s="19">
        <v>37</v>
      </c>
      <c r="I16" s="59">
        <f t="shared" si="0"/>
        <v>87</v>
      </c>
      <c r="J16" s="64">
        <v>9977825292</v>
      </c>
      <c r="K16" s="17" t="s">
        <v>259</v>
      </c>
      <c r="L16" s="66" t="s">
        <v>288</v>
      </c>
      <c r="M16" s="66">
        <v>9859254188</v>
      </c>
      <c r="N16" s="70" t="s">
        <v>289</v>
      </c>
      <c r="O16" s="70">
        <v>8399901219</v>
      </c>
      <c r="P16" s="49">
        <v>43591</v>
      </c>
      <c r="Q16" s="48" t="s">
        <v>110</v>
      </c>
      <c r="R16" s="48">
        <v>16</v>
      </c>
      <c r="S16" s="19" t="s">
        <v>191</v>
      </c>
      <c r="T16" s="48"/>
    </row>
    <row r="17" spans="1:20" ht="31.5" x14ac:dyDescent="0.3">
      <c r="A17" s="4">
        <v>13</v>
      </c>
      <c r="B17" s="17" t="s">
        <v>63</v>
      </c>
      <c r="C17" s="65" t="s">
        <v>223</v>
      </c>
      <c r="D17" s="48" t="s">
        <v>25</v>
      </c>
      <c r="E17" s="71">
        <v>256</v>
      </c>
      <c r="F17" s="19"/>
      <c r="G17" s="19">
        <v>38</v>
      </c>
      <c r="H17" s="19">
        <v>44</v>
      </c>
      <c r="I17" s="59">
        <f t="shared" si="0"/>
        <v>82</v>
      </c>
      <c r="J17" s="64">
        <v>8403092757</v>
      </c>
      <c r="K17" s="17" t="s">
        <v>259</v>
      </c>
      <c r="L17" s="66" t="s">
        <v>288</v>
      </c>
      <c r="M17" s="66">
        <v>9859254188</v>
      </c>
      <c r="N17" s="70" t="s">
        <v>290</v>
      </c>
      <c r="O17" s="70">
        <v>9859422760</v>
      </c>
      <c r="P17" s="49">
        <v>43591</v>
      </c>
      <c r="Q17" s="48" t="s">
        <v>110</v>
      </c>
      <c r="R17" s="48">
        <v>16</v>
      </c>
      <c r="S17" s="19" t="s">
        <v>191</v>
      </c>
      <c r="T17" s="48"/>
    </row>
    <row r="18" spans="1:20" ht="28.5" x14ac:dyDescent="0.3">
      <c r="A18" s="4">
        <v>14</v>
      </c>
      <c r="B18" s="17" t="s">
        <v>62</v>
      </c>
      <c r="C18" s="65" t="s">
        <v>224</v>
      </c>
      <c r="D18" s="48" t="s">
        <v>25</v>
      </c>
      <c r="E18" s="71">
        <v>295</v>
      </c>
      <c r="F18" s="19"/>
      <c r="G18" s="19">
        <v>27</v>
      </c>
      <c r="H18" s="19">
        <v>45</v>
      </c>
      <c r="I18" s="59">
        <f t="shared" si="0"/>
        <v>72</v>
      </c>
      <c r="J18" s="64">
        <v>7086745650</v>
      </c>
      <c r="K18" s="17" t="s">
        <v>101</v>
      </c>
      <c r="L18" s="66" t="s">
        <v>281</v>
      </c>
      <c r="M18" s="66">
        <v>9859582481</v>
      </c>
      <c r="N18" s="70" t="s">
        <v>178</v>
      </c>
      <c r="O18" s="70">
        <v>9707021647</v>
      </c>
      <c r="P18" s="49">
        <v>43592</v>
      </c>
      <c r="Q18" s="48" t="s">
        <v>111</v>
      </c>
      <c r="R18" s="48">
        <v>15</v>
      </c>
      <c r="S18" s="19" t="s">
        <v>191</v>
      </c>
      <c r="T18" s="48"/>
    </row>
    <row r="19" spans="1:20" ht="28.5" x14ac:dyDescent="0.3">
      <c r="A19" s="4">
        <v>15</v>
      </c>
      <c r="B19" s="17" t="s">
        <v>62</v>
      </c>
      <c r="C19" s="65" t="s">
        <v>225</v>
      </c>
      <c r="D19" s="48" t="s">
        <v>25</v>
      </c>
      <c r="E19" s="71">
        <v>296</v>
      </c>
      <c r="F19" s="19"/>
      <c r="G19" s="19">
        <v>23</v>
      </c>
      <c r="H19" s="19">
        <v>27</v>
      </c>
      <c r="I19" s="59">
        <f t="shared" si="0"/>
        <v>50</v>
      </c>
      <c r="J19" s="64">
        <v>7635855450</v>
      </c>
      <c r="K19" s="17" t="s">
        <v>250</v>
      </c>
      <c r="L19" s="66" t="s">
        <v>279</v>
      </c>
      <c r="M19" s="66">
        <v>8876781523</v>
      </c>
      <c r="N19" s="70" t="s">
        <v>280</v>
      </c>
      <c r="O19" s="70">
        <v>8876624340</v>
      </c>
      <c r="P19" s="49">
        <v>43592</v>
      </c>
      <c r="Q19" s="48" t="s">
        <v>111</v>
      </c>
      <c r="R19" s="48">
        <v>15</v>
      </c>
      <c r="S19" s="19" t="s">
        <v>191</v>
      </c>
      <c r="T19" s="48"/>
    </row>
    <row r="20" spans="1:20" x14ac:dyDescent="0.3">
      <c r="A20" s="4">
        <v>16</v>
      </c>
      <c r="B20" s="17" t="s">
        <v>63</v>
      </c>
      <c r="C20" s="65" t="s">
        <v>226</v>
      </c>
      <c r="D20" s="48" t="s">
        <v>25</v>
      </c>
      <c r="E20" s="71">
        <v>87</v>
      </c>
      <c r="F20" s="19"/>
      <c r="G20" s="19">
        <v>35</v>
      </c>
      <c r="H20" s="19">
        <v>55</v>
      </c>
      <c r="I20" s="59">
        <f t="shared" si="0"/>
        <v>90</v>
      </c>
      <c r="J20" s="64">
        <v>7576081940</v>
      </c>
      <c r="K20" s="17" t="s">
        <v>109</v>
      </c>
      <c r="L20" s="66" t="s">
        <v>154</v>
      </c>
      <c r="M20" s="66">
        <v>9401452172</v>
      </c>
      <c r="N20" s="70" t="s">
        <v>276</v>
      </c>
      <c r="O20" s="70">
        <v>9706355292</v>
      </c>
      <c r="P20" s="49">
        <v>43592</v>
      </c>
      <c r="Q20" s="48" t="s">
        <v>111</v>
      </c>
      <c r="R20" s="48">
        <v>31</v>
      </c>
      <c r="S20" s="19" t="s">
        <v>191</v>
      </c>
      <c r="T20" s="48"/>
    </row>
    <row r="21" spans="1:20" x14ac:dyDescent="0.3">
      <c r="A21" s="4">
        <v>17</v>
      </c>
      <c r="B21" s="17" t="s">
        <v>63</v>
      </c>
      <c r="C21" s="65" t="s">
        <v>227</v>
      </c>
      <c r="D21" s="48" t="s">
        <v>25</v>
      </c>
      <c r="E21" s="71">
        <v>88</v>
      </c>
      <c r="F21" s="19"/>
      <c r="G21" s="19">
        <v>34</v>
      </c>
      <c r="H21" s="19">
        <v>34</v>
      </c>
      <c r="I21" s="59">
        <f t="shared" si="0"/>
        <v>68</v>
      </c>
      <c r="J21" s="64">
        <v>8486802314</v>
      </c>
      <c r="K21" s="17" t="s">
        <v>109</v>
      </c>
      <c r="L21" s="66" t="s">
        <v>154</v>
      </c>
      <c r="M21" s="66">
        <v>9401452172</v>
      </c>
      <c r="N21" s="70" t="s">
        <v>276</v>
      </c>
      <c r="O21" s="70">
        <v>9706355292</v>
      </c>
      <c r="P21" s="49">
        <v>43592</v>
      </c>
      <c r="Q21" s="48" t="s">
        <v>111</v>
      </c>
      <c r="R21" s="48">
        <v>31</v>
      </c>
      <c r="S21" s="19" t="s">
        <v>191</v>
      </c>
      <c r="T21" s="48"/>
    </row>
    <row r="22" spans="1:20" x14ac:dyDescent="0.3">
      <c r="A22" s="4">
        <v>18</v>
      </c>
      <c r="B22" s="17" t="s">
        <v>62</v>
      </c>
      <c r="C22" s="65" t="s">
        <v>228</v>
      </c>
      <c r="D22" s="48" t="s">
        <v>23</v>
      </c>
      <c r="E22" s="71">
        <v>18050608501</v>
      </c>
      <c r="F22" s="19" t="s">
        <v>86</v>
      </c>
      <c r="G22" s="19">
        <v>11</v>
      </c>
      <c r="H22" s="19">
        <v>10</v>
      </c>
      <c r="I22" s="59">
        <f t="shared" si="0"/>
        <v>21</v>
      </c>
      <c r="J22" s="64">
        <v>9954603103</v>
      </c>
      <c r="K22" s="17" t="s">
        <v>247</v>
      </c>
      <c r="L22" s="66" t="s">
        <v>294</v>
      </c>
      <c r="M22" s="66">
        <v>9859567185</v>
      </c>
      <c r="N22" s="70" t="s">
        <v>295</v>
      </c>
      <c r="O22" s="70">
        <v>7399150254</v>
      </c>
      <c r="P22" s="49">
        <v>43593</v>
      </c>
      <c r="Q22" s="48" t="s">
        <v>112</v>
      </c>
      <c r="R22" s="48">
        <v>33</v>
      </c>
      <c r="S22" s="19" t="s">
        <v>191</v>
      </c>
      <c r="T22" s="48"/>
    </row>
    <row r="23" spans="1:20" ht="28.5" x14ac:dyDescent="0.3">
      <c r="A23" s="4">
        <v>19</v>
      </c>
      <c r="B23" s="17" t="s">
        <v>62</v>
      </c>
      <c r="C23" s="65" t="s">
        <v>229</v>
      </c>
      <c r="D23" s="48" t="s">
        <v>23</v>
      </c>
      <c r="E23" s="71">
        <v>18050608502</v>
      </c>
      <c r="F23" s="19" t="s">
        <v>86</v>
      </c>
      <c r="G23" s="19">
        <v>18</v>
      </c>
      <c r="H23" s="19">
        <v>19</v>
      </c>
      <c r="I23" s="59">
        <f t="shared" si="0"/>
        <v>37</v>
      </c>
      <c r="J23" s="64">
        <v>7399671463</v>
      </c>
      <c r="K23" s="17" t="s">
        <v>247</v>
      </c>
      <c r="L23" s="66" t="s">
        <v>294</v>
      </c>
      <c r="M23" s="66">
        <v>9859567185</v>
      </c>
      <c r="N23" s="70" t="s">
        <v>295</v>
      </c>
      <c r="O23" s="70">
        <v>7399150254</v>
      </c>
      <c r="P23" s="49">
        <v>43593</v>
      </c>
      <c r="Q23" s="48" t="s">
        <v>112</v>
      </c>
      <c r="R23" s="48">
        <v>33</v>
      </c>
      <c r="S23" s="19" t="s">
        <v>191</v>
      </c>
      <c r="T23" s="48"/>
    </row>
    <row r="24" spans="1:20" ht="31.5" x14ac:dyDescent="0.3">
      <c r="A24" s="4">
        <v>20</v>
      </c>
      <c r="B24" s="17" t="s">
        <v>63</v>
      </c>
      <c r="C24" s="65" t="s">
        <v>230</v>
      </c>
      <c r="D24" s="48" t="s">
        <v>23</v>
      </c>
      <c r="E24" s="71">
        <v>18050612302</v>
      </c>
      <c r="F24" s="19" t="s">
        <v>79</v>
      </c>
      <c r="G24" s="19">
        <v>128</v>
      </c>
      <c r="H24" s="19">
        <v>164</v>
      </c>
      <c r="I24" s="59">
        <f t="shared" si="0"/>
        <v>292</v>
      </c>
      <c r="J24" s="64">
        <v>7399202824</v>
      </c>
      <c r="K24" s="17" t="s">
        <v>141</v>
      </c>
      <c r="L24" s="66" t="s">
        <v>165</v>
      </c>
      <c r="M24" s="66">
        <v>9401452159</v>
      </c>
      <c r="N24" s="70" t="s">
        <v>181</v>
      </c>
      <c r="O24" s="70">
        <v>8724816579</v>
      </c>
      <c r="P24" s="49">
        <v>43593</v>
      </c>
      <c r="Q24" s="48" t="s">
        <v>112</v>
      </c>
      <c r="R24" s="48">
        <v>31</v>
      </c>
      <c r="S24" s="19" t="s">
        <v>191</v>
      </c>
      <c r="T24" s="48"/>
    </row>
    <row r="25" spans="1:20" ht="31.5" x14ac:dyDescent="0.3">
      <c r="A25" s="4">
        <v>21</v>
      </c>
      <c r="B25" s="17" t="s">
        <v>62</v>
      </c>
      <c r="C25" s="65" t="s">
        <v>231</v>
      </c>
      <c r="D25" s="48" t="s">
        <v>23</v>
      </c>
      <c r="E25" s="71">
        <v>18050600502</v>
      </c>
      <c r="F25" s="19" t="s">
        <v>86</v>
      </c>
      <c r="G25" s="19">
        <v>63</v>
      </c>
      <c r="H25" s="19">
        <v>60</v>
      </c>
      <c r="I25" s="59">
        <f t="shared" si="0"/>
        <v>123</v>
      </c>
      <c r="J25" s="64">
        <v>9864641755</v>
      </c>
      <c r="K25" s="17" t="s">
        <v>141</v>
      </c>
      <c r="L25" s="66" t="s">
        <v>165</v>
      </c>
      <c r="M25" s="66">
        <v>9401452159</v>
      </c>
      <c r="N25" s="70" t="s">
        <v>181</v>
      </c>
      <c r="O25" s="70">
        <v>8724816579</v>
      </c>
      <c r="P25" s="49">
        <v>43594</v>
      </c>
      <c r="Q25" s="48" t="s">
        <v>113</v>
      </c>
      <c r="R25" s="48">
        <v>32</v>
      </c>
      <c r="S25" s="19" t="s">
        <v>191</v>
      </c>
      <c r="T25" s="48"/>
    </row>
    <row r="26" spans="1:20" x14ac:dyDescent="0.3">
      <c r="A26" s="4">
        <v>22</v>
      </c>
      <c r="B26" s="17" t="s">
        <v>63</v>
      </c>
      <c r="C26" s="65" t="s">
        <v>232</v>
      </c>
      <c r="D26" s="48" t="s">
        <v>23</v>
      </c>
      <c r="E26" s="71">
        <v>18050614302</v>
      </c>
      <c r="F26" s="19" t="s">
        <v>79</v>
      </c>
      <c r="G26" s="19">
        <v>15</v>
      </c>
      <c r="H26" s="19">
        <v>12</v>
      </c>
      <c r="I26" s="59">
        <f t="shared" si="0"/>
        <v>27</v>
      </c>
      <c r="J26" s="64">
        <v>9854388152</v>
      </c>
      <c r="K26" s="17" t="s">
        <v>271</v>
      </c>
      <c r="L26" s="66" t="s">
        <v>272</v>
      </c>
      <c r="M26" s="66">
        <v>9577179120</v>
      </c>
      <c r="N26" s="70" t="s">
        <v>273</v>
      </c>
      <c r="O26" s="70">
        <v>9613818757</v>
      </c>
      <c r="P26" s="49">
        <v>43594</v>
      </c>
      <c r="Q26" s="48" t="s">
        <v>113</v>
      </c>
      <c r="R26" s="48">
        <v>39</v>
      </c>
      <c r="S26" s="19" t="s">
        <v>191</v>
      </c>
      <c r="T26" s="48"/>
    </row>
    <row r="27" spans="1:20" x14ac:dyDescent="0.3">
      <c r="A27" s="4">
        <v>23</v>
      </c>
      <c r="B27" s="17" t="s">
        <v>63</v>
      </c>
      <c r="C27" s="65" t="s">
        <v>233</v>
      </c>
      <c r="D27" s="48" t="s">
        <v>23</v>
      </c>
      <c r="E27" s="71">
        <v>18050614303</v>
      </c>
      <c r="F27" s="19" t="s">
        <v>86</v>
      </c>
      <c r="G27" s="19">
        <v>16</v>
      </c>
      <c r="H27" s="19">
        <v>19</v>
      </c>
      <c r="I27" s="59">
        <f t="shared" si="0"/>
        <v>35</v>
      </c>
      <c r="J27" s="64">
        <v>9365493013</v>
      </c>
      <c r="K27" s="17" t="s">
        <v>271</v>
      </c>
      <c r="L27" s="66" t="s">
        <v>272</v>
      </c>
      <c r="M27" s="66">
        <v>9577179120</v>
      </c>
      <c r="N27" s="70" t="s">
        <v>273</v>
      </c>
      <c r="O27" s="70">
        <v>9613818757</v>
      </c>
      <c r="P27" s="49">
        <v>43594</v>
      </c>
      <c r="Q27" s="48" t="s">
        <v>113</v>
      </c>
      <c r="R27" s="48">
        <v>39</v>
      </c>
      <c r="S27" s="19" t="s">
        <v>191</v>
      </c>
      <c r="T27" s="48"/>
    </row>
    <row r="28" spans="1:20" ht="42.75" x14ac:dyDescent="0.3">
      <c r="A28" s="4">
        <v>24</v>
      </c>
      <c r="B28" s="17" t="s">
        <v>62</v>
      </c>
      <c r="C28" s="65" t="s">
        <v>234</v>
      </c>
      <c r="D28" s="48" t="s">
        <v>23</v>
      </c>
      <c r="E28" s="71">
        <v>18050604304</v>
      </c>
      <c r="F28" s="19" t="s">
        <v>73</v>
      </c>
      <c r="G28" s="19">
        <v>63</v>
      </c>
      <c r="H28" s="19">
        <v>81</v>
      </c>
      <c r="I28" s="59">
        <f t="shared" si="0"/>
        <v>144</v>
      </c>
      <c r="J28" s="64">
        <v>9854245139</v>
      </c>
      <c r="K28" s="17" t="s">
        <v>151</v>
      </c>
      <c r="L28" s="66" t="s">
        <v>278</v>
      </c>
      <c r="M28" s="66">
        <v>9954326234</v>
      </c>
      <c r="N28" s="70" t="s">
        <v>177</v>
      </c>
      <c r="O28" s="70">
        <v>7896784190</v>
      </c>
      <c r="P28" s="49">
        <v>43595</v>
      </c>
      <c r="Q28" s="48" t="s">
        <v>114</v>
      </c>
      <c r="R28" s="48">
        <v>20</v>
      </c>
      <c r="S28" s="19" t="s">
        <v>191</v>
      </c>
      <c r="T28" s="48"/>
    </row>
    <row r="29" spans="1:20" x14ac:dyDescent="0.3">
      <c r="A29" s="4">
        <v>25</v>
      </c>
      <c r="B29" s="17" t="s">
        <v>63</v>
      </c>
      <c r="C29" s="65" t="s">
        <v>249</v>
      </c>
      <c r="D29" s="48" t="s">
        <v>23</v>
      </c>
      <c r="E29" s="71">
        <v>18050605103</v>
      </c>
      <c r="F29" s="19" t="s">
        <v>86</v>
      </c>
      <c r="G29" s="19">
        <v>61</v>
      </c>
      <c r="H29" s="19">
        <v>72</v>
      </c>
      <c r="I29" s="59">
        <f t="shared" si="0"/>
        <v>133</v>
      </c>
      <c r="J29" s="64">
        <v>8753840498</v>
      </c>
      <c r="K29" s="17" t="s">
        <v>250</v>
      </c>
      <c r="L29" s="66" t="s">
        <v>279</v>
      </c>
      <c r="M29" s="66">
        <v>8876781523</v>
      </c>
      <c r="N29" s="70" t="s">
        <v>280</v>
      </c>
      <c r="O29" s="70">
        <v>8876624340</v>
      </c>
      <c r="P29" s="49">
        <v>43595</v>
      </c>
      <c r="Q29" s="48" t="s">
        <v>114</v>
      </c>
      <c r="R29" s="48">
        <v>5</v>
      </c>
      <c r="S29" s="19" t="s">
        <v>191</v>
      </c>
      <c r="T29" s="48"/>
    </row>
    <row r="30" spans="1:20" ht="28.5" x14ac:dyDescent="0.3">
      <c r="A30" s="4">
        <v>26</v>
      </c>
      <c r="B30" s="17" t="s">
        <v>62</v>
      </c>
      <c r="C30" s="65" t="s">
        <v>236</v>
      </c>
      <c r="D30" s="48" t="s">
        <v>23</v>
      </c>
      <c r="E30" s="71">
        <v>18050605306</v>
      </c>
      <c r="F30" s="19" t="s">
        <v>73</v>
      </c>
      <c r="G30" s="19">
        <v>51</v>
      </c>
      <c r="H30" s="19">
        <v>69</v>
      </c>
      <c r="I30" s="59">
        <f t="shared" si="0"/>
        <v>120</v>
      </c>
      <c r="J30" s="64">
        <v>8399898737</v>
      </c>
      <c r="K30" s="17" t="s">
        <v>117</v>
      </c>
      <c r="L30" s="66" t="s">
        <v>167</v>
      </c>
      <c r="M30" s="66">
        <v>9435801321</v>
      </c>
      <c r="N30" s="70" t="s">
        <v>185</v>
      </c>
      <c r="O30" s="70">
        <v>9678638569</v>
      </c>
      <c r="P30" s="49">
        <v>43598</v>
      </c>
      <c r="Q30" s="48" t="s">
        <v>110</v>
      </c>
      <c r="R30" s="48">
        <v>7</v>
      </c>
      <c r="S30" s="19" t="s">
        <v>191</v>
      </c>
      <c r="T30" s="48"/>
    </row>
    <row r="31" spans="1:20" ht="28.5" x14ac:dyDescent="0.3">
      <c r="A31" s="4">
        <v>27</v>
      </c>
      <c r="B31" s="17" t="s">
        <v>63</v>
      </c>
      <c r="C31" s="65" t="s">
        <v>237</v>
      </c>
      <c r="D31" s="48" t="s">
        <v>23</v>
      </c>
      <c r="E31" s="71">
        <v>18050610706</v>
      </c>
      <c r="F31" s="19" t="s">
        <v>73</v>
      </c>
      <c r="G31" s="19">
        <v>83</v>
      </c>
      <c r="H31" s="19">
        <v>118</v>
      </c>
      <c r="I31" s="59">
        <f t="shared" si="0"/>
        <v>201</v>
      </c>
      <c r="J31" s="64">
        <v>9854230922</v>
      </c>
      <c r="K31" s="17" t="s">
        <v>88</v>
      </c>
      <c r="L31" s="66" t="s">
        <v>156</v>
      </c>
      <c r="M31" s="66">
        <v>9401452164</v>
      </c>
      <c r="N31" s="70" t="s">
        <v>176</v>
      </c>
      <c r="O31" s="70">
        <v>839901841</v>
      </c>
      <c r="P31" s="49">
        <v>43598</v>
      </c>
      <c r="Q31" s="48" t="s">
        <v>110</v>
      </c>
      <c r="R31" s="48">
        <v>12</v>
      </c>
      <c r="S31" s="19" t="s">
        <v>191</v>
      </c>
      <c r="T31" s="48"/>
    </row>
    <row r="32" spans="1:20" ht="31.5" x14ac:dyDescent="0.3">
      <c r="A32" s="4">
        <v>28</v>
      </c>
      <c r="B32" s="17" t="s">
        <v>62</v>
      </c>
      <c r="C32" s="65" t="s">
        <v>238</v>
      </c>
      <c r="D32" s="48" t="s">
        <v>23</v>
      </c>
      <c r="E32" s="71">
        <v>18050610603</v>
      </c>
      <c r="F32" s="19" t="s">
        <v>239</v>
      </c>
      <c r="G32" s="19">
        <v>103</v>
      </c>
      <c r="H32" s="19">
        <v>104</v>
      </c>
      <c r="I32" s="59">
        <f t="shared" si="0"/>
        <v>207</v>
      </c>
      <c r="J32" s="64">
        <v>9613510279</v>
      </c>
      <c r="K32" s="17" t="s">
        <v>107</v>
      </c>
      <c r="L32" s="66" t="s">
        <v>163</v>
      </c>
      <c r="M32" s="66">
        <v>9401452173</v>
      </c>
      <c r="N32" s="70" t="s">
        <v>285</v>
      </c>
      <c r="O32" s="70">
        <v>9859053707</v>
      </c>
      <c r="P32" s="49">
        <v>43599</v>
      </c>
      <c r="Q32" s="48" t="s">
        <v>111</v>
      </c>
      <c r="R32" s="48">
        <v>33</v>
      </c>
      <c r="S32" s="19" t="s">
        <v>191</v>
      </c>
      <c r="T32" s="48"/>
    </row>
    <row r="33" spans="1:20" ht="28.5" x14ac:dyDescent="0.3">
      <c r="A33" s="4">
        <v>29</v>
      </c>
      <c r="B33" s="17" t="s">
        <v>63</v>
      </c>
      <c r="C33" s="65" t="s">
        <v>240</v>
      </c>
      <c r="D33" s="48" t="s">
        <v>23</v>
      </c>
      <c r="E33" s="71">
        <v>18050616401</v>
      </c>
      <c r="F33" s="19" t="s">
        <v>73</v>
      </c>
      <c r="G33" s="19">
        <v>65</v>
      </c>
      <c r="H33" s="19">
        <v>0</v>
      </c>
      <c r="I33" s="59">
        <f t="shared" si="0"/>
        <v>65</v>
      </c>
      <c r="J33" s="64">
        <v>9435480650</v>
      </c>
      <c r="K33" s="17" t="s">
        <v>245</v>
      </c>
      <c r="L33" s="66"/>
      <c r="M33" s="66"/>
      <c r="N33" s="70"/>
      <c r="O33" s="70"/>
      <c r="P33" s="49">
        <v>43599</v>
      </c>
      <c r="Q33" s="48" t="s">
        <v>111</v>
      </c>
      <c r="R33" s="48">
        <v>17</v>
      </c>
      <c r="S33" s="19" t="s">
        <v>191</v>
      </c>
      <c r="T33" s="48"/>
    </row>
    <row r="34" spans="1:20" ht="33" x14ac:dyDescent="0.3">
      <c r="A34" s="4">
        <v>30</v>
      </c>
      <c r="B34" s="17" t="s">
        <v>62</v>
      </c>
      <c r="C34" s="65" t="s">
        <v>241</v>
      </c>
      <c r="D34" s="48" t="s">
        <v>23</v>
      </c>
      <c r="E34" s="71">
        <v>18050616608</v>
      </c>
      <c r="F34" s="19" t="s">
        <v>239</v>
      </c>
      <c r="G34" s="19">
        <v>51</v>
      </c>
      <c r="H34" s="19">
        <v>430</v>
      </c>
      <c r="I34" s="59">
        <f t="shared" si="0"/>
        <v>481</v>
      </c>
      <c r="J34" s="64">
        <v>9435480827</v>
      </c>
      <c r="K34" s="17" t="s">
        <v>245</v>
      </c>
      <c r="L34" s="66"/>
      <c r="M34" s="66"/>
      <c r="N34" s="70"/>
      <c r="O34" s="70"/>
      <c r="P34" s="49">
        <v>43600</v>
      </c>
      <c r="Q34" s="48" t="s">
        <v>112</v>
      </c>
      <c r="R34" s="48">
        <v>16</v>
      </c>
      <c r="S34" s="19" t="s">
        <v>191</v>
      </c>
      <c r="T34" s="48" t="s">
        <v>242</v>
      </c>
    </row>
    <row r="35" spans="1:20" ht="28.5" x14ac:dyDescent="0.3">
      <c r="A35" s="4">
        <v>31</v>
      </c>
      <c r="B35" s="17" t="s">
        <v>63</v>
      </c>
      <c r="C35" s="65" t="s">
        <v>241</v>
      </c>
      <c r="D35" s="48"/>
      <c r="E35" s="71">
        <v>18050616608</v>
      </c>
      <c r="F35" s="19" t="s">
        <v>239</v>
      </c>
      <c r="G35" s="19"/>
      <c r="H35" s="19"/>
      <c r="I35" s="59">
        <f t="shared" si="0"/>
        <v>0</v>
      </c>
      <c r="J35" s="64">
        <v>9435480827</v>
      </c>
      <c r="K35" s="17" t="s">
        <v>245</v>
      </c>
      <c r="L35" s="66"/>
      <c r="M35" s="66"/>
      <c r="N35" s="70"/>
      <c r="O35" s="70"/>
      <c r="P35" s="49">
        <v>43600</v>
      </c>
      <c r="Q35" s="48" t="s">
        <v>112</v>
      </c>
      <c r="R35" s="48">
        <v>16</v>
      </c>
      <c r="S35" s="19" t="s">
        <v>191</v>
      </c>
      <c r="T35" s="48"/>
    </row>
    <row r="36" spans="1:20" ht="33" x14ac:dyDescent="0.3">
      <c r="A36" s="4">
        <v>32</v>
      </c>
      <c r="B36" s="17" t="s">
        <v>62</v>
      </c>
      <c r="C36" s="65" t="s">
        <v>243</v>
      </c>
      <c r="D36" s="48" t="s">
        <v>23</v>
      </c>
      <c r="E36" s="71">
        <v>18050602307</v>
      </c>
      <c r="F36" s="19" t="s">
        <v>73</v>
      </c>
      <c r="G36" s="19">
        <v>220</v>
      </c>
      <c r="H36" s="19">
        <v>238</v>
      </c>
      <c r="I36" s="59">
        <f t="shared" si="0"/>
        <v>458</v>
      </c>
      <c r="J36" s="64">
        <v>9854317451</v>
      </c>
      <c r="K36" s="17" t="s">
        <v>282</v>
      </c>
      <c r="L36" s="66" t="s">
        <v>284</v>
      </c>
      <c r="M36" s="66">
        <v>9401452156</v>
      </c>
      <c r="N36" s="70" t="s">
        <v>283</v>
      </c>
      <c r="O36" s="70">
        <v>9613824836</v>
      </c>
      <c r="P36" s="49">
        <v>43601</v>
      </c>
      <c r="Q36" s="48" t="s">
        <v>113</v>
      </c>
      <c r="R36" s="48">
        <v>41</v>
      </c>
      <c r="S36" s="19" t="s">
        <v>191</v>
      </c>
      <c r="T36" s="48" t="s">
        <v>242</v>
      </c>
    </row>
    <row r="37" spans="1:20" ht="31.5" x14ac:dyDescent="0.3">
      <c r="A37" s="4">
        <v>33</v>
      </c>
      <c r="B37" s="17" t="s">
        <v>63</v>
      </c>
      <c r="C37" s="65" t="s">
        <v>243</v>
      </c>
      <c r="D37" s="48"/>
      <c r="E37" s="71">
        <v>18050602307</v>
      </c>
      <c r="F37" s="19" t="s">
        <v>73</v>
      </c>
      <c r="G37" s="19"/>
      <c r="H37" s="19"/>
      <c r="I37" s="59">
        <f t="shared" si="0"/>
        <v>0</v>
      </c>
      <c r="J37" s="64">
        <v>9854317451</v>
      </c>
      <c r="K37" s="17" t="s">
        <v>282</v>
      </c>
      <c r="L37" s="66" t="s">
        <v>284</v>
      </c>
      <c r="M37" s="66">
        <v>9401452156</v>
      </c>
      <c r="N37" s="70" t="s">
        <v>283</v>
      </c>
      <c r="O37" s="70">
        <v>9613824836</v>
      </c>
      <c r="P37" s="49">
        <v>43601</v>
      </c>
      <c r="Q37" s="48" t="s">
        <v>113</v>
      </c>
      <c r="R37" s="48">
        <v>41</v>
      </c>
      <c r="S37" s="19" t="s">
        <v>191</v>
      </c>
      <c r="T37" s="18"/>
    </row>
    <row r="38" spans="1:20" ht="33" x14ac:dyDescent="0.3">
      <c r="A38" s="4">
        <v>34</v>
      </c>
      <c r="B38" s="17" t="s">
        <v>62</v>
      </c>
      <c r="C38" s="65" t="s">
        <v>248</v>
      </c>
      <c r="D38" s="48" t="s">
        <v>23</v>
      </c>
      <c r="E38" s="71">
        <v>18050605609</v>
      </c>
      <c r="F38" s="19" t="s">
        <v>73</v>
      </c>
      <c r="G38" s="19">
        <v>236</v>
      </c>
      <c r="H38" s="19">
        <v>374</v>
      </c>
      <c r="I38" s="59">
        <f t="shared" si="0"/>
        <v>610</v>
      </c>
      <c r="J38" s="64">
        <v>9854021619</v>
      </c>
      <c r="K38" s="17" t="s">
        <v>251</v>
      </c>
      <c r="L38" s="66" t="s">
        <v>297</v>
      </c>
      <c r="M38" s="66">
        <v>9101028303</v>
      </c>
      <c r="N38" s="70" t="s">
        <v>296</v>
      </c>
      <c r="O38" s="70">
        <v>7399464787</v>
      </c>
      <c r="P38" s="49">
        <v>43602</v>
      </c>
      <c r="Q38" s="48" t="s">
        <v>114</v>
      </c>
      <c r="R38" s="48">
        <v>21</v>
      </c>
      <c r="S38" s="19" t="s">
        <v>191</v>
      </c>
      <c r="T38" s="48" t="s">
        <v>242</v>
      </c>
    </row>
    <row r="39" spans="1:20" ht="31.5" x14ac:dyDescent="0.3">
      <c r="A39" s="4">
        <v>35</v>
      </c>
      <c r="B39" s="17" t="s">
        <v>63</v>
      </c>
      <c r="C39" s="65" t="s">
        <v>248</v>
      </c>
      <c r="D39" s="48"/>
      <c r="E39" s="71">
        <v>18050605609</v>
      </c>
      <c r="F39" s="19" t="s">
        <v>73</v>
      </c>
      <c r="G39" s="19"/>
      <c r="H39" s="19"/>
      <c r="I39" s="59">
        <f t="shared" si="0"/>
        <v>0</v>
      </c>
      <c r="J39" s="64">
        <v>9854021619</v>
      </c>
      <c r="K39" s="17" t="s">
        <v>251</v>
      </c>
      <c r="L39" s="66" t="s">
        <v>297</v>
      </c>
      <c r="M39" s="66">
        <v>9101028303</v>
      </c>
      <c r="N39" s="70" t="s">
        <v>296</v>
      </c>
      <c r="O39" s="70">
        <v>7399464787</v>
      </c>
      <c r="P39" s="49">
        <v>43602</v>
      </c>
      <c r="Q39" s="48" t="s">
        <v>114</v>
      </c>
      <c r="R39" s="48">
        <v>21</v>
      </c>
      <c r="S39" s="19" t="s">
        <v>191</v>
      </c>
      <c r="T39" s="18"/>
    </row>
    <row r="40" spans="1:20" ht="33" x14ac:dyDescent="0.3">
      <c r="A40" s="4">
        <v>36</v>
      </c>
      <c r="B40" s="17" t="s">
        <v>62</v>
      </c>
      <c r="C40" s="65" t="s">
        <v>235</v>
      </c>
      <c r="D40" s="48" t="s">
        <v>23</v>
      </c>
      <c r="E40" s="71">
        <v>18050603402</v>
      </c>
      <c r="F40" s="19" t="s">
        <v>73</v>
      </c>
      <c r="G40" s="19">
        <v>162</v>
      </c>
      <c r="H40" s="19">
        <v>255</v>
      </c>
      <c r="I40" s="59">
        <f t="shared" si="0"/>
        <v>417</v>
      </c>
      <c r="J40" s="64">
        <v>9707281988</v>
      </c>
      <c r="K40" s="17" t="s">
        <v>298</v>
      </c>
      <c r="L40" s="66" t="s">
        <v>153</v>
      </c>
      <c r="M40" s="66">
        <v>9401452135</v>
      </c>
      <c r="N40" s="70" t="s">
        <v>299</v>
      </c>
      <c r="O40" s="70">
        <v>9508755679</v>
      </c>
      <c r="P40" s="49">
        <v>43605</v>
      </c>
      <c r="Q40" s="48" t="s">
        <v>110</v>
      </c>
      <c r="R40" s="48">
        <v>17</v>
      </c>
      <c r="S40" s="19" t="s">
        <v>191</v>
      </c>
      <c r="T40" s="48" t="s">
        <v>242</v>
      </c>
    </row>
    <row r="41" spans="1:20" ht="31.5" x14ac:dyDescent="0.3">
      <c r="A41" s="4">
        <v>37</v>
      </c>
      <c r="B41" s="17" t="s">
        <v>63</v>
      </c>
      <c r="C41" s="65" t="s">
        <v>235</v>
      </c>
      <c r="D41" s="18"/>
      <c r="E41" s="71">
        <v>18050603402</v>
      </c>
      <c r="F41" s="19" t="s">
        <v>73</v>
      </c>
      <c r="G41" s="19"/>
      <c r="H41" s="19"/>
      <c r="I41" s="59">
        <f t="shared" si="0"/>
        <v>0</v>
      </c>
      <c r="J41" s="64">
        <v>9707281988</v>
      </c>
      <c r="K41" s="17" t="s">
        <v>254</v>
      </c>
      <c r="L41" s="66" t="s">
        <v>274</v>
      </c>
      <c r="M41" s="66">
        <v>9401452140</v>
      </c>
      <c r="N41" s="70" t="s">
        <v>275</v>
      </c>
      <c r="O41" s="70">
        <v>8876806444</v>
      </c>
      <c r="P41" s="49">
        <v>43605</v>
      </c>
      <c r="Q41" s="48" t="s">
        <v>110</v>
      </c>
      <c r="R41" s="48">
        <v>17</v>
      </c>
      <c r="S41" s="19" t="s">
        <v>191</v>
      </c>
      <c r="T41" s="18"/>
    </row>
    <row r="42" spans="1:20" ht="31.5" x14ac:dyDescent="0.3">
      <c r="A42" s="4">
        <v>38</v>
      </c>
      <c r="B42" s="17" t="s">
        <v>62</v>
      </c>
      <c r="C42" s="65" t="s">
        <v>252</v>
      </c>
      <c r="D42" s="48" t="s">
        <v>25</v>
      </c>
      <c r="E42" s="71">
        <v>170</v>
      </c>
      <c r="F42" s="19"/>
      <c r="G42" s="19">
        <v>62</v>
      </c>
      <c r="H42" s="19">
        <v>74</v>
      </c>
      <c r="I42" s="59">
        <f t="shared" si="0"/>
        <v>136</v>
      </c>
      <c r="J42" s="64">
        <v>8472938464</v>
      </c>
      <c r="K42" s="17" t="s">
        <v>254</v>
      </c>
      <c r="L42" s="66" t="s">
        <v>274</v>
      </c>
      <c r="M42" s="66">
        <v>9401452140</v>
      </c>
      <c r="N42" s="70" t="s">
        <v>275</v>
      </c>
      <c r="O42" s="70">
        <v>8876806444</v>
      </c>
      <c r="P42" s="49">
        <v>43606</v>
      </c>
      <c r="Q42" s="48" t="s">
        <v>111</v>
      </c>
      <c r="R42" s="48">
        <v>11</v>
      </c>
      <c r="S42" s="19" t="s">
        <v>191</v>
      </c>
      <c r="T42" s="18"/>
    </row>
    <row r="43" spans="1:20" ht="31.5" x14ac:dyDescent="0.3">
      <c r="A43" s="4">
        <v>39</v>
      </c>
      <c r="B43" s="17" t="s">
        <v>63</v>
      </c>
      <c r="C43" s="65" t="s">
        <v>253</v>
      </c>
      <c r="D43" s="48" t="s">
        <v>25</v>
      </c>
      <c r="E43" s="71">
        <v>163</v>
      </c>
      <c r="F43" s="19"/>
      <c r="G43" s="19">
        <v>85</v>
      </c>
      <c r="H43" s="19">
        <v>62</v>
      </c>
      <c r="I43" s="59">
        <f t="shared" si="0"/>
        <v>147</v>
      </c>
      <c r="J43" s="64">
        <v>7575940232</v>
      </c>
      <c r="K43" s="17" t="s">
        <v>254</v>
      </c>
      <c r="L43" s="66" t="s">
        <v>274</v>
      </c>
      <c r="M43" s="66">
        <v>9401452140</v>
      </c>
      <c r="N43" s="70" t="s">
        <v>275</v>
      </c>
      <c r="O43" s="70">
        <v>8876806444</v>
      </c>
      <c r="P43" s="49">
        <v>43606</v>
      </c>
      <c r="Q43" s="48" t="s">
        <v>111</v>
      </c>
      <c r="R43" s="48">
        <v>11</v>
      </c>
      <c r="S43" s="19" t="s">
        <v>191</v>
      </c>
      <c r="T43" s="18"/>
    </row>
    <row r="44" spans="1:20" x14ac:dyDescent="0.3">
      <c r="A44" s="4">
        <v>40</v>
      </c>
      <c r="B44" s="17" t="s">
        <v>62</v>
      </c>
      <c r="C44" s="65" t="s">
        <v>255</v>
      </c>
      <c r="D44" s="48" t="s">
        <v>25</v>
      </c>
      <c r="E44" s="71">
        <v>8</v>
      </c>
      <c r="F44" s="19"/>
      <c r="G44" s="19">
        <v>45</v>
      </c>
      <c r="H44" s="19">
        <v>33</v>
      </c>
      <c r="I44" s="59">
        <f t="shared" si="0"/>
        <v>78</v>
      </c>
      <c r="J44" s="64">
        <v>995792706</v>
      </c>
      <c r="K44" s="17" t="s">
        <v>147</v>
      </c>
      <c r="L44" s="66" t="s">
        <v>300</v>
      </c>
      <c r="M44" s="66">
        <v>9859637871</v>
      </c>
      <c r="N44" s="70" t="s">
        <v>190</v>
      </c>
      <c r="O44" s="70">
        <v>8876454434</v>
      </c>
      <c r="P44" s="49">
        <v>43607</v>
      </c>
      <c r="Q44" s="48" t="s">
        <v>112</v>
      </c>
      <c r="R44" s="48">
        <v>19</v>
      </c>
      <c r="S44" s="19" t="s">
        <v>191</v>
      </c>
      <c r="T44" s="18"/>
    </row>
    <row r="45" spans="1:20" x14ac:dyDescent="0.3">
      <c r="A45" s="4">
        <v>41</v>
      </c>
      <c r="B45" s="17" t="s">
        <v>63</v>
      </c>
      <c r="C45" s="65" t="s">
        <v>256</v>
      </c>
      <c r="D45" s="48" t="s">
        <v>25</v>
      </c>
      <c r="E45" s="71">
        <v>211</v>
      </c>
      <c r="F45" s="19"/>
      <c r="G45" s="19">
        <v>22</v>
      </c>
      <c r="H45" s="19">
        <v>24</v>
      </c>
      <c r="I45" s="59">
        <f t="shared" si="0"/>
        <v>46</v>
      </c>
      <c r="J45" s="64">
        <v>8486833153</v>
      </c>
      <c r="K45" s="17" t="s">
        <v>88</v>
      </c>
      <c r="L45" s="66" t="s">
        <v>156</v>
      </c>
      <c r="M45" s="66">
        <v>9401452164</v>
      </c>
      <c r="N45" s="70" t="s">
        <v>176</v>
      </c>
      <c r="O45" s="70">
        <v>839901841</v>
      </c>
      <c r="P45" s="49">
        <v>43607</v>
      </c>
      <c r="Q45" s="48" t="s">
        <v>112</v>
      </c>
      <c r="R45" s="48">
        <v>18</v>
      </c>
      <c r="S45" s="19" t="s">
        <v>191</v>
      </c>
      <c r="T45" s="18"/>
    </row>
    <row r="46" spans="1:20" ht="28.5" x14ac:dyDescent="0.3">
      <c r="A46" s="4">
        <v>42</v>
      </c>
      <c r="B46" s="17" t="s">
        <v>62</v>
      </c>
      <c r="C46" s="65" t="s">
        <v>257</v>
      </c>
      <c r="D46" s="48" t="s">
        <v>25</v>
      </c>
      <c r="E46" s="71">
        <v>215</v>
      </c>
      <c r="F46" s="19"/>
      <c r="G46" s="19">
        <v>51</v>
      </c>
      <c r="H46" s="19">
        <v>53</v>
      </c>
      <c r="I46" s="59">
        <f t="shared" si="0"/>
        <v>104</v>
      </c>
      <c r="J46" s="64">
        <v>9678691244</v>
      </c>
      <c r="K46" s="17" t="s">
        <v>117</v>
      </c>
      <c r="L46" s="66" t="s">
        <v>167</v>
      </c>
      <c r="M46" s="66">
        <v>9435801321</v>
      </c>
      <c r="N46" s="70" t="s">
        <v>185</v>
      </c>
      <c r="O46" s="70">
        <v>9678638569</v>
      </c>
      <c r="P46" s="49">
        <v>43609</v>
      </c>
      <c r="Q46" s="48" t="s">
        <v>114</v>
      </c>
      <c r="R46" s="48">
        <v>11</v>
      </c>
      <c r="S46" s="19" t="s">
        <v>191</v>
      </c>
      <c r="T46" s="18"/>
    </row>
    <row r="47" spans="1:20" ht="31.5" x14ac:dyDescent="0.3">
      <c r="A47" s="4">
        <v>43</v>
      </c>
      <c r="B47" s="17" t="s">
        <v>63</v>
      </c>
      <c r="C47" s="65" t="s">
        <v>258</v>
      </c>
      <c r="D47" s="48" t="s">
        <v>25</v>
      </c>
      <c r="E47" s="71">
        <v>166</v>
      </c>
      <c r="F47" s="19"/>
      <c r="G47" s="19">
        <v>53</v>
      </c>
      <c r="H47" s="19">
        <v>65</v>
      </c>
      <c r="I47" s="59">
        <f t="shared" si="0"/>
        <v>118</v>
      </c>
      <c r="J47" s="64">
        <v>8486169095</v>
      </c>
      <c r="K47" s="17" t="s">
        <v>259</v>
      </c>
      <c r="L47" s="66" t="s">
        <v>288</v>
      </c>
      <c r="M47" s="66">
        <v>9859254188</v>
      </c>
      <c r="N47" s="70" t="s">
        <v>185</v>
      </c>
      <c r="O47" s="70">
        <v>9678638569</v>
      </c>
      <c r="P47" s="49">
        <v>43609</v>
      </c>
      <c r="Q47" s="48" t="s">
        <v>114</v>
      </c>
      <c r="R47" s="48">
        <v>14</v>
      </c>
      <c r="S47" s="19" t="s">
        <v>191</v>
      </c>
      <c r="T47" s="18"/>
    </row>
    <row r="48" spans="1:20" ht="31.5" x14ac:dyDescent="0.3">
      <c r="A48" s="4">
        <v>44</v>
      </c>
      <c r="B48" s="17" t="s">
        <v>62</v>
      </c>
      <c r="C48" s="65" t="s">
        <v>260</v>
      </c>
      <c r="D48" s="48" t="s">
        <v>25</v>
      </c>
      <c r="E48" s="71">
        <v>177</v>
      </c>
      <c r="F48" s="19"/>
      <c r="G48" s="19">
        <v>52</v>
      </c>
      <c r="H48" s="19">
        <v>66</v>
      </c>
      <c r="I48" s="59">
        <f t="shared" si="0"/>
        <v>118</v>
      </c>
      <c r="J48" s="64">
        <v>9577135315</v>
      </c>
      <c r="K48" s="17" t="s">
        <v>254</v>
      </c>
      <c r="L48" s="66" t="s">
        <v>274</v>
      </c>
      <c r="M48" s="66">
        <v>9401452140</v>
      </c>
      <c r="N48" s="70" t="s">
        <v>275</v>
      </c>
      <c r="O48" s="70">
        <v>8876806444</v>
      </c>
      <c r="P48" s="49">
        <v>43612</v>
      </c>
      <c r="Q48" s="48" t="s">
        <v>110</v>
      </c>
      <c r="R48" s="48">
        <v>11</v>
      </c>
      <c r="S48" s="19" t="s">
        <v>191</v>
      </c>
      <c r="T48" s="18"/>
    </row>
    <row r="49" spans="1:20" ht="31.5" x14ac:dyDescent="0.3">
      <c r="A49" s="4">
        <v>45</v>
      </c>
      <c r="B49" s="17" t="s">
        <v>63</v>
      </c>
      <c r="C49" s="65" t="s">
        <v>261</v>
      </c>
      <c r="D49" s="48" t="s">
        <v>25</v>
      </c>
      <c r="E49" s="71">
        <v>178</v>
      </c>
      <c r="F49" s="19"/>
      <c r="G49" s="19">
        <v>51</v>
      </c>
      <c r="H49" s="19">
        <v>103</v>
      </c>
      <c r="I49" s="59">
        <f t="shared" si="0"/>
        <v>154</v>
      </c>
      <c r="J49" s="64">
        <v>8011977268</v>
      </c>
      <c r="K49" s="17" t="s">
        <v>254</v>
      </c>
      <c r="L49" s="66" t="s">
        <v>274</v>
      </c>
      <c r="M49" s="66">
        <v>9401452140</v>
      </c>
      <c r="N49" s="70" t="s">
        <v>275</v>
      </c>
      <c r="O49" s="70">
        <v>8876806444</v>
      </c>
      <c r="P49" s="49">
        <v>43612</v>
      </c>
      <c r="Q49" s="48" t="s">
        <v>110</v>
      </c>
      <c r="R49" s="48">
        <v>11</v>
      </c>
      <c r="S49" s="19" t="s">
        <v>191</v>
      </c>
      <c r="T49" s="18"/>
    </row>
    <row r="50" spans="1:20" x14ac:dyDescent="0.3">
      <c r="A50" s="4">
        <v>46</v>
      </c>
      <c r="B50" s="17" t="s">
        <v>62</v>
      </c>
      <c r="C50" s="65" t="s">
        <v>262</v>
      </c>
      <c r="D50" s="48" t="s">
        <v>25</v>
      </c>
      <c r="E50" s="71">
        <v>41</v>
      </c>
      <c r="F50" s="19"/>
      <c r="G50" s="19">
        <v>59</v>
      </c>
      <c r="H50" s="19">
        <v>54</v>
      </c>
      <c r="I50" s="59">
        <f t="shared" si="0"/>
        <v>113</v>
      </c>
      <c r="J50" s="64">
        <v>8876468327</v>
      </c>
      <c r="K50" s="17" t="s">
        <v>149</v>
      </c>
      <c r="L50" s="66" t="s">
        <v>164</v>
      </c>
      <c r="M50" s="66">
        <v>9401452148</v>
      </c>
      <c r="N50" s="70" t="s">
        <v>183</v>
      </c>
      <c r="O50" s="70">
        <v>7852045462</v>
      </c>
      <c r="P50" s="49">
        <v>43613</v>
      </c>
      <c r="Q50" s="48" t="s">
        <v>111</v>
      </c>
      <c r="R50" s="48">
        <v>17</v>
      </c>
      <c r="S50" s="19" t="s">
        <v>191</v>
      </c>
      <c r="T50" s="18"/>
    </row>
    <row r="51" spans="1:20" x14ac:dyDescent="0.3">
      <c r="A51" s="4">
        <v>47</v>
      </c>
      <c r="B51" s="17" t="s">
        <v>63</v>
      </c>
      <c r="C51" s="65" t="s">
        <v>263</v>
      </c>
      <c r="D51" s="48" t="s">
        <v>25</v>
      </c>
      <c r="E51" s="71">
        <v>42</v>
      </c>
      <c r="F51" s="19"/>
      <c r="G51" s="19">
        <v>53</v>
      </c>
      <c r="H51" s="19">
        <v>51</v>
      </c>
      <c r="I51" s="59">
        <f t="shared" si="0"/>
        <v>104</v>
      </c>
      <c r="J51" s="64">
        <v>8751921910</v>
      </c>
      <c r="K51" s="17" t="s">
        <v>149</v>
      </c>
      <c r="L51" s="66" t="s">
        <v>164</v>
      </c>
      <c r="M51" s="66">
        <v>9401452148</v>
      </c>
      <c r="N51" s="70" t="s">
        <v>183</v>
      </c>
      <c r="O51" s="70">
        <v>7852045462</v>
      </c>
      <c r="P51" s="49">
        <v>43613</v>
      </c>
      <c r="Q51" s="48" t="s">
        <v>111</v>
      </c>
      <c r="R51" s="48">
        <v>17</v>
      </c>
      <c r="S51" s="19" t="s">
        <v>191</v>
      </c>
      <c r="T51" s="18"/>
    </row>
    <row r="52" spans="1:20" x14ac:dyDescent="0.3">
      <c r="A52" s="4">
        <v>48</v>
      </c>
      <c r="B52" s="17" t="s">
        <v>62</v>
      </c>
      <c r="C52" s="65" t="s">
        <v>264</v>
      </c>
      <c r="D52" s="48" t="s">
        <v>25</v>
      </c>
      <c r="E52" s="71">
        <v>65</v>
      </c>
      <c r="F52" s="19"/>
      <c r="G52" s="19">
        <v>49</v>
      </c>
      <c r="H52" s="19">
        <v>37</v>
      </c>
      <c r="I52" s="59">
        <f t="shared" si="0"/>
        <v>86</v>
      </c>
      <c r="J52" s="64">
        <v>8822278485</v>
      </c>
      <c r="K52" s="17" t="s">
        <v>291</v>
      </c>
      <c r="L52" s="66"/>
      <c r="M52" s="66"/>
      <c r="N52" s="70"/>
      <c r="O52" s="70"/>
      <c r="P52" s="49">
        <v>43614</v>
      </c>
      <c r="Q52" s="48" t="s">
        <v>112</v>
      </c>
      <c r="R52" s="48">
        <v>22</v>
      </c>
      <c r="S52" s="19" t="s">
        <v>191</v>
      </c>
      <c r="T52" s="18"/>
    </row>
    <row r="53" spans="1:20" x14ac:dyDescent="0.3">
      <c r="A53" s="4">
        <v>49</v>
      </c>
      <c r="B53" s="17" t="s">
        <v>63</v>
      </c>
      <c r="C53" s="65" t="s">
        <v>265</v>
      </c>
      <c r="D53" s="48" t="s">
        <v>25</v>
      </c>
      <c r="E53" s="71">
        <v>66</v>
      </c>
      <c r="F53" s="19"/>
      <c r="G53" s="19">
        <v>42</v>
      </c>
      <c r="H53" s="19">
        <v>40</v>
      </c>
      <c r="I53" s="59">
        <f t="shared" si="0"/>
        <v>82</v>
      </c>
      <c r="J53" s="64">
        <v>9508882589</v>
      </c>
      <c r="K53" s="17" t="s">
        <v>291</v>
      </c>
      <c r="L53" s="66"/>
      <c r="M53" s="66"/>
      <c r="N53" s="70"/>
      <c r="O53" s="70"/>
      <c r="P53" s="49">
        <v>43614</v>
      </c>
      <c r="Q53" s="48" t="s">
        <v>112</v>
      </c>
      <c r="R53" s="48">
        <v>22</v>
      </c>
      <c r="S53" s="19" t="s">
        <v>191</v>
      </c>
      <c r="T53" s="18"/>
    </row>
    <row r="54" spans="1:20" ht="31.5" x14ac:dyDescent="0.3">
      <c r="A54" s="4">
        <v>50</v>
      </c>
      <c r="B54" s="17" t="s">
        <v>62</v>
      </c>
      <c r="C54" s="65" t="s">
        <v>266</v>
      </c>
      <c r="D54" s="48" t="s">
        <v>25</v>
      </c>
      <c r="E54" s="71">
        <v>300</v>
      </c>
      <c r="F54" s="19"/>
      <c r="G54" s="19">
        <v>74</v>
      </c>
      <c r="H54" s="19">
        <v>71</v>
      </c>
      <c r="I54" s="59">
        <f t="shared" si="0"/>
        <v>145</v>
      </c>
      <c r="J54" s="64">
        <v>8724849727</v>
      </c>
      <c r="K54" s="17" t="s">
        <v>141</v>
      </c>
      <c r="L54" s="66" t="s">
        <v>165</v>
      </c>
      <c r="M54" s="66">
        <v>9401452159</v>
      </c>
      <c r="N54" s="70" t="s">
        <v>181</v>
      </c>
      <c r="O54" s="70">
        <v>8724816579</v>
      </c>
      <c r="P54" s="49">
        <v>43615</v>
      </c>
      <c r="Q54" s="48" t="s">
        <v>113</v>
      </c>
      <c r="R54" s="48">
        <v>31</v>
      </c>
      <c r="S54" s="19" t="s">
        <v>191</v>
      </c>
      <c r="T54" s="18"/>
    </row>
    <row r="55" spans="1:20" ht="31.5" x14ac:dyDescent="0.3">
      <c r="A55" s="4">
        <v>51</v>
      </c>
      <c r="B55" s="17" t="s">
        <v>63</v>
      </c>
      <c r="C55" s="65" t="s">
        <v>267</v>
      </c>
      <c r="D55" s="48" t="s">
        <v>25</v>
      </c>
      <c r="E55" s="71">
        <v>134</v>
      </c>
      <c r="F55" s="19"/>
      <c r="G55" s="19">
        <v>94</v>
      </c>
      <c r="H55" s="19">
        <v>57</v>
      </c>
      <c r="I55" s="59">
        <f t="shared" si="0"/>
        <v>151</v>
      </c>
      <c r="J55" s="64">
        <v>8011482104</v>
      </c>
      <c r="K55" s="17" t="s">
        <v>141</v>
      </c>
      <c r="L55" s="66" t="s">
        <v>165</v>
      </c>
      <c r="M55" s="66">
        <v>9401452159</v>
      </c>
      <c r="N55" s="70" t="s">
        <v>181</v>
      </c>
      <c r="O55" s="70">
        <v>8724816579</v>
      </c>
      <c r="P55" s="49">
        <v>43615</v>
      </c>
      <c r="Q55" s="48" t="s">
        <v>113</v>
      </c>
      <c r="R55" s="48">
        <v>31</v>
      </c>
      <c r="S55" s="19" t="s">
        <v>191</v>
      </c>
      <c r="T55" s="18"/>
    </row>
    <row r="56" spans="1:20" ht="31.5" x14ac:dyDescent="0.3">
      <c r="A56" s="4">
        <v>52</v>
      </c>
      <c r="B56" s="17" t="s">
        <v>62</v>
      </c>
      <c r="C56" s="65" t="s">
        <v>268</v>
      </c>
      <c r="D56" s="48" t="s">
        <v>25</v>
      </c>
      <c r="E56" s="71">
        <v>200</v>
      </c>
      <c r="F56" s="19"/>
      <c r="G56" s="19">
        <v>59</v>
      </c>
      <c r="H56" s="19">
        <v>64</v>
      </c>
      <c r="I56" s="59">
        <f t="shared" si="0"/>
        <v>123</v>
      </c>
      <c r="J56" s="64">
        <v>8486069046</v>
      </c>
      <c r="K56" s="17" t="s">
        <v>246</v>
      </c>
      <c r="L56" s="66" t="s">
        <v>292</v>
      </c>
      <c r="M56" s="66">
        <v>9707075091</v>
      </c>
      <c r="N56" s="70" t="s">
        <v>293</v>
      </c>
      <c r="O56" s="70">
        <v>7399940508</v>
      </c>
      <c r="P56" s="49">
        <v>43616</v>
      </c>
      <c r="Q56" s="48" t="s">
        <v>114</v>
      </c>
      <c r="R56" s="48">
        <v>37</v>
      </c>
      <c r="S56" s="19" t="s">
        <v>191</v>
      </c>
      <c r="T56" s="18"/>
    </row>
    <row r="57" spans="1:20" ht="31.5" x14ac:dyDescent="0.3">
      <c r="A57" s="4">
        <v>53</v>
      </c>
      <c r="B57" s="17" t="s">
        <v>63</v>
      </c>
      <c r="C57" s="65" t="s">
        <v>269</v>
      </c>
      <c r="D57" s="48" t="s">
        <v>25</v>
      </c>
      <c r="E57" s="71">
        <v>201</v>
      </c>
      <c r="F57" s="19"/>
      <c r="G57" s="19">
        <v>36</v>
      </c>
      <c r="H57" s="19">
        <v>31</v>
      </c>
      <c r="I57" s="59">
        <f t="shared" si="0"/>
        <v>67</v>
      </c>
      <c r="J57" s="64">
        <v>9577953468</v>
      </c>
      <c r="K57" s="17" t="s">
        <v>246</v>
      </c>
      <c r="L57" s="66" t="s">
        <v>292</v>
      </c>
      <c r="M57" s="66">
        <v>9707075091</v>
      </c>
      <c r="N57" s="70" t="s">
        <v>293</v>
      </c>
      <c r="O57" s="70">
        <v>7399940508</v>
      </c>
      <c r="P57" s="49">
        <v>43616</v>
      </c>
      <c r="Q57" s="48" t="s">
        <v>114</v>
      </c>
      <c r="R57" s="48">
        <v>37</v>
      </c>
      <c r="S57" s="19" t="s">
        <v>191</v>
      </c>
      <c r="T57" s="18"/>
    </row>
    <row r="58" spans="1:20" x14ac:dyDescent="0.3">
      <c r="A58" s="4">
        <v>54</v>
      </c>
      <c r="B58" s="17"/>
      <c r="C58" s="65"/>
      <c r="D58" s="48"/>
      <c r="E58" s="71"/>
      <c r="F58" s="19"/>
      <c r="G58" s="19"/>
      <c r="H58" s="19"/>
      <c r="I58" s="59">
        <f t="shared" si="0"/>
        <v>0</v>
      </c>
      <c r="J58" s="64"/>
      <c r="K58" s="17"/>
      <c r="L58" s="66"/>
      <c r="M58" s="66"/>
      <c r="N58" s="70"/>
      <c r="O58" s="70"/>
      <c r="P58" s="24"/>
      <c r="Q58" s="18"/>
      <c r="R58" s="18"/>
      <c r="S58" s="19"/>
      <c r="T58" s="18"/>
    </row>
    <row r="59" spans="1:20" x14ac:dyDescent="0.3">
      <c r="A59" s="4">
        <v>55</v>
      </c>
      <c r="B59" s="17"/>
      <c r="C59" s="65"/>
      <c r="D59" s="48"/>
      <c r="E59" s="71"/>
      <c r="F59" s="19"/>
      <c r="G59" s="19"/>
      <c r="H59" s="19"/>
      <c r="I59" s="59">
        <f t="shared" si="0"/>
        <v>0</v>
      </c>
      <c r="J59" s="64"/>
      <c r="K59" s="17"/>
      <c r="L59" s="66"/>
      <c r="M59" s="66"/>
      <c r="N59" s="70"/>
      <c r="O59" s="70"/>
      <c r="P59" s="24"/>
      <c r="Q59" s="18"/>
      <c r="R59" s="18"/>
      <c r="S59" s="19"/>
      <c r="T59" s="18"/>
    </row>
    <row r="60" spans="1:20" x14ac:dyDescent="0.3">
      <c r="A60" s="4">
        <v>56</v>
      </c>
      <c r="B60" s="17"/>
      <c r="C60" s="65"/>
      <c r="D60" s="48"/>
      <c r="E60" s="71"/>
      <c r="F60" s="19"/>
      <c r="G60" s="19"/>
      <c r="H60" s="19"/>
      <c r="I60" s="59">
        <f t="shared" si="0"/>
        <v>0</v>
      </c>
      <c r="J60" s="64"/>
      <c r="K60" s="17"/>
      <c r="L60" s="66"/>
      <c r="M60" s="66"/>
      <c r="N60" s="70"/>
      <c r="O60" s="70"/>
      <c r="P60" s="24"/>
      <c r="Q60" s="18"/>
      <c r="R60" s="18"/>
      <c r="S60" s="19"/>
      <c r="T60" s="18"/>
    </row>
    <row r="61" spans="1:20" x14ac:dyDescent="0.3">
      <c r="A61" s="4">
        <v>57</v>
      </c>
      <c r="B61" s="17"/>
      <c r="C61" s="65"/>
      <c r="D61" s="48"/>
      <c r="E61" s="71"/>
      <c r="F61" s="19"/>
      <c r="G61" s="19"/>
      <c r="H61" s="19"/>
      <c r="I61" s="59">
        <f t="shared" si="0"/>
        <v>0</v>
      </c>
      <c r="J61" s="64"/>
      <c r="K61" s="17"/>
      <c r="L61" s="66"/>
      <c r="M61" s="66"/>
      <c r="N61" s="70"/>
      <c r="O61" s="70"/>
      <c r="P61" s="24"/>
      <c r="Q61" s="18"/>
      <c r="R61" s="18"/>
      <c r="S61" s="19"/>
      <c r="T61" s="18"/>
    </row>
    <row r="62" spans="1:20" x14ac:dyDescent="0.3">
      <c r="A62" s="4">
        <v>58</v>
      </c>
      <c r="B62" s="17"/>
      <c r="C62" s="65"/>
      <c r="D62" s="48"/>
      <c r="E62" s="71"/>
      <c r="F62" s="19"/>
      <c r="G62" s="19"/>
      <c r="H62" s="19"/>
      <c r="I62" s="59">
        <f t="shared" si="0"/>
        <v>0</v>
      </c>
      <c r="J62" s="64"/>
      <c r="K62" s="17"/>
      <c r="L62" s="66"/>
      <c r="M62" s="66"/>
      <c r="N62" s="70"/>
      <c r="O62" s="70"/>
      <c r="P62" s="24"/>
      <c r="Q62" s="18"/>
      <c r="R62" s="18"/>
      <c r="S62" s="19"/>
      <c r="T62" s="18"/>
    </row>
    <row r="63" spans="1:20" x14ac:dyDescent="0.3">
      <c r="A63" s="4">
        <v>59</v>
      </c>
      <c r="B63" s="17"/>
      <c r="C63" s="18"/>
      <c r="D63" s="48"/>
      <c r="E63" s="71"/>
      <c r="F63" s="19"/>
      <c r="G63" s="19"/>
      <c r="H63" s="19"/>
      <c r="I63" s="59">
        <f t="shared" si="0"/>
        <v>0</v>
      </c>
      <c r="J63" s="64"/>
      <c r="K63" s="17"/>
      <c r="L63" s="66"/>
      <c r="M63" s="66"/>
      <c r="N63" s="70"/>
      <c r="O63" s="70"/>
      <c r="P63" s="24"/>
      <c r="Q63" s="18"/>
      <c r="R63" s="18"/>
      <c r="S63" s="19"/>
      <c r="T63" s="18"/>
    </row>
    <row r="64" spans="1:20" x14ac:dyDescent="0.3">
      <c r="A64" s="4">
        <v>60</v>
      </c>
      <c r="B64" s="17"/>
      <c r="C64" s="18"/>
      <c r="D64" s="48"/>
      <c r="E64" s="71"/>
      <c r="F64" s="19"/>
      <c r="G64" s="19"/>
      <c r="H64" s="19"/>
      <c r="I64" s="59">
        <f t="shared" si="0"/>
        <v>0</v>
      </c>
      <c r="J64" s="64"/>
      <c r="K64" s="17"/>
      <c r="L64" s="66"/>
      <c r="M64" s="66"/>
      <c r="N64" s="70"/>
      <c r="O64" s="70"/>
      <c r="P64" s="24"/>
      <c r="Q64" s="18"/>
      <c r="R64" s="18"/>
      <c r="S64" s="18"/>
      <c r="T64" s="18"/>
    </row>
    <row r="65" spans="1:20" x14ac:dyDescent="0.3">
      <c r="A65" s="4">
        <v>61</v>
      </c>
      <c r="B65" s="17"/>
      <c r="C65" s="18"/>
      <c r="D65" s="48"/>
      <c r="E65" s="71"/>
      <c r="F65" s="19"/>
      <c r="G65" s="19"/>
      <c r="H65" s="19"/>
      <c r="I65" s="59">
        <f t="shared" si="0"/>
        <v>0</v>
      </c>
      <c r="J65" s="64"/>
      <c r="K65" s="17"/>
      <c r="L65" s="66"/>
      <c r="M65" s="66"/>
      <c r="N65" s="70"/>
      <c r="O65" s="70"/>
      <c r="P65" s="24"/>
      <c r="Q65" s="18"/>
      <c r="R65" s="18"/>
      <c r="S65" s="18"/>
      <c r="T65" s="18"/>
    </row>
    <row r="66" spans="1:20" x14ac:dyDescent="0.3">
      <c r="A66" s="4">
        <v>62</v>
      </c>
      <c r="B66" s="17"/>
      <c r="C66" s="18"/>
      <c r="D66" s="48"/>
      <c r="E66" s="71"/>
      <c r="F66" s="19"/>
      <c r="G66" s="19"/>
      <c r="H66" s="19"/>
      <c r="I66" s="59">
        <f t="shared" si="0"/>
        <v>0</v>
      </c>
      <c r="J66" s="64"/>
      <c r="K66" s="17"/>
      <c r="L66" s="66"/>
      <c r="M66" s="66"/>
      <c r="N66" s="70"/>
      <c r="O66" s="70"/>
      <c r="P66" s="24"/>
      <c r="Q66" s="18"/>
      <c r="R66" s="18"/>
      <c r="S66" s="18"/>
      <c r="T66" s="18"/>
    </row>
    <row r="67" spans="1:20" x14ac:dyDescent="0.3">
      <c r="A67" s="4">
        <v>63</v>
      </c>
      <c r="B67" s="17"/>
      <c r="C67" s="18"/>
      <c r="D67" s="48"/>
      <c r="E67" s="71"/>
      <c r="F67" s="19"/>
      <c r="G67" s="19"/>
      <c r="H67" s="19"/>
      <c r="I67" s="59">
        <f t="shared" si="0"/>
        <v>0</v>
      </c>
      <c r="J67" s="64"/>
      <c r="K67" s="17"/>
      <c r="L67" s="66"/>
      <c r="M67" s="66"/>
      <c r="N67" s="70"/>
      <c r="O67" s="70"/>
      <c r="P67" s="24"/>
      <c r="Q67" s="18"/>
      <c r="R67" s="18"/>
      <c r="S67" s="18"/>
      <c r="T67" s="18"/>
    </row>
    <row r="68" spans="1:20" x14ac:dyDescent="0.3">
      <c r="A68" s="4">
        <v>64</v>
      </c>
      <c r="B68" s="17"/>
      <c r="C68" s="18"/>
      <c r="D68" s="48"/>
      <c r="E68" s="71"/>
      <c r="F68" s="19"/>
      <c r="G68" s="19"/>
      <c r="H68" s="19"/>
      <c r="I68" s="59">
        <f t="shared" si="0"/>
        <v>0</v>
      </c>
      <c r="J68" s="64"/>
      <c r="K68" s="17"/>
      <c r="L68" s="66"/>
      <c r="M68" s="66"/>
      <c r="N68" s="70"/>
      <c r="O68" s="70"/>
      <c r="P68" s="24"/>
      <c r="Q68" s="18"/>
      <c r="R68" s="18"/>
      <c r="S68" s="18"/>
      <c r="T68" s="18"/>
    </row>
    <row r="69" spans="1:20" x14ac:dyDescent="0.3">
      <c r="A69" s="4">
        <v>65</v>
      </c>
      <c r="B69" s="17"/>
      <c r="C69" s="18"/>
      <c r="D69" s="48"/>
      <c r="E69" s="71"/>
      <c r="F69" s="19"/>
      <c r="G69" s="19"/>
      <c r="H69" s="19"/>
      <c r="I69" s="59">
        <f t="shared" si="0"/>
        <v>0</v>
      </c>
      <c r="J69" s="64"/>
      <c r="K69" s="17"/>
      <c r="L69" s="66"/>
      <c r="M69" s="66"/>
      <c r="N69" s="70"/>
      <c r="O69" s="70"/>
      <c r="P69" s="24"/>
      <c r="Q69" s="18"/>
      <c r="R69" s="18"/>
      <c r="S69" s="18"/>
      <c r="T69" s="18"/>
    </row>
    <row r="70" spans="1:20" x14ac:dyDescent="0.3">
      <c r="A70" s="4">
        <v>66</v>
      </c>
      <c r="B70" s="17"/>
      <c r="C70" s="18"/>
      <c r="D70" s="48"/>
      <c r="E70" s="71"/>
      <c r="F70" s="19"/>
      <c r="G70" s="19"/>
      <c r="H70" s="19"/>
      <c r="I70" s="59">
        <f t="shared" ref="I70:I133" si="1">SUM(G70:H70)</f>
        <v>0</v>
      </c>
      <c r="J70" s="64"/>
      <c r="K70" s="17"/>
      <c r="L70" s="66"/>
      <c r="M70" s="66"/>
      <c r="N70" s="70"/>
      <c r="O70" s="70"/>
      <c r="P70" s="24"/>
      <c r="Q70" s="18"/>
      <c r="R70" s="18"/>
      <c r="S70" s="18"/>
      <c r="T70" s="18"/>
    </row>
    <row r="71" spans="1:20" x14ac:dyDescent="0.3">
      <c r="A71" s="4">
        <v>67</v>
      </c>
      <c r="B71" s="17"/>
      <c r="C71" s="18"/>
      <c r="D71" s="48"/>
      <c r="E71" s="71"/>
      <c r="F71" s="19"/>
      <c r="G71" s="19"/>
      <c r="H71" s="19"/>
      <c r="I71" s="59">
        <f t="shared" si="1"/>
        <v>0</v>
      </c>
      <c r="J71" s="64"/>
      <c r="K71" s="17"/>
      <c r="L71" s="66"/>
      <c r="M71" s="66"/>
      <c r="N71" s="70"/>
      <c r="O71" s="70"/>
      <c r="P71" s="24"/>
      <c r="Q71" s="18"/>
      <c r="R71" s="18"/>
      <c r="S71" s="18"/>
      <c r="T71" s="18"/>
    </row>
    <row r="72" spans="1:20" x14ac:dyDescent="0.3">
      <c r="A72" s="4">
        <v>68</v>
      </c>
      <c r="B72" s="17"/>
      <c r="C72" s="18"/>
      <c r="D72" s="48"/>
      <c r="E72" s="71"/>
      <c r="F72" s="19"/>
      <c r="G72" s="19"/>
      <c r="H72" s="19"/>
      <c r="I72" s="59">
        <f t="shared" si="1"/>
        <v>0</v>
      </c>
      <c r="J72" s="64"/>
      <c r="K72" s="17"/>
      <c r="L72" s="66"/>
      <c r="M72" s="66"/>
      <c r="N72" s="70"/>
      <c r="O72" s="70"/>
      <c r="P72" s="24"/>
      <c r="Q72" s="18"/>
      <c r="R72" s="18"/>
      <c r="S72" s="18"/>
      <c r="T72" s="18"/>
    </row>
    <row r="73" spans="1:20" x14ac:dyDescent="0.3">
      <c r="A73" s="4">
        <v>69</v>
      </c>
      <c r="B73" s="17"/>
      <c r="C73" s="18"/>
      <c r="D73" s="48"/>
      <c r="E73" s="71"/>
      <c r="F73" s="19"/>
      <c r="G73" s="19"/>
      <c r="H73" s="19"/>
      <c r="I73" s="59">
        <f t="shared" si="1"/>
        <v>0</v>
      </c>
      <c r="J73" s="64"/>
      <c r="K73" s="17"/>
      <c r="L73" s="66"/>
      <c r="M73" s="66"/>
      <c r="N73" s="70"/>
      <c r="O73" s="70"/>
      <c r="P73" s="24"/>
      <c r="Q73" s="18"/>
      <c r="R73" s="18"/>
      <c r="S73" s="18"/>
      <c r="T73" s="18"/>
    </row>
    <row r="74" spans="1:20" x14ac:dyDescent="0.3">
      <c r="A74" s="4">
        <v>70</v>
      </c>
      <c r="B74" s="17"/>
      <c r="C74" s="18"/>
      <c r="D74" s="48"/>
      <c r="E74" s="71"/>
      <c r="F74" s="19"/>
      <c r="G74" s="19"/>
      <c r="H74" s="19"/>
      <c r="I74" s="59">
        <f t="shared" si="1"/>
        <v>0</v>
      </c>
      <c r="J74" s="64"/>
      <c r="K74" s="17"/>
      <c r="L74" s="66"/>
      <c r="M74" s="66"/>
      <c r="N74" s="70"/>
      <c r="O74" s="70"/>
      <c r="P74" s="24"/>
      <c r="Q74" s="18"/>
      <c r="R74" s="18"/>
      <c r="S74" s="18"/>
      <c r="T74" s="18"/>
    </row>
    <row r="75" spans="1:20" x14ac:dyDescent="0.3">
      <c r="A75" s="4">
        <v>71</v>
      </c>
      <c r="B75" s="17"/>
      <c r="C75" s="18"/>
      <c r="D75" s="48"/>
      <c r="E75" s="71"/>
      <c r="F75" s="19"/>
      <c r="G75" s="19"/>
      <c r="H75" s="19"/>
      <c r="I75" s="59">
        <f t="shared" si="1"/>
        <v>0</v>
      </c>
      <c r="J75" s="64"/>
      <c r="K75" s="17"/>
      <c r="L75" s="66"/>
      <c r="M75" s="66"/>
      <c r="N75" s="70"/>
      <c r="O75" s="70"/>
      <c r="P75" s="24"/>
      <c r="Q75" s="18"/>
      <c r="R75" s="18"/>
      <c r="S75" s="18"/>
      <c r="T75" s="18"/>
    </row>
    <row r="76" spans="1:20" x14ac:dyDescent="0.3">
      <c r="A76" s="4">
        <v>72</v>
      </c>
      <c r="B76" s="17"/>
      <c r="C76" s="18"/>
      <c r="D76" s="48"/>
      <c r="E76" s="71"/>
      <c r="F76" s="19"/>
      <c r="G76" s="19"/>
      <c r="H76" s="19"/>
      <c r="I76" s="59">
        <f t="shared" si="1"/>
        <v>0</v>
      </c>
      <c r="J76" s="64"/>
      <c r="K76" s="17"/>
      <c r="L76" s="66"/>
      <c r="M76" s="66"/>
      <c r="N76" s="70"/>
      <c r="O76" s="70"/>
      <c r="P76" s="24"/>
      <c r="Q76" s="18"/>
      <c r="R76" s="18"/>
      <c r="S76" s="18"/>
      <c r="T76" s="18"/>
    </row>
    <row r="77" spans="1:20" x14ac:dyDescent="0.3">
      <c r="A77" s="4">
        <v>73</v>
      </c>
      <c r="B77" s="17"/>
      <c r="C77" s="18"/>
      <c r="D77" s="48"/>
      <c r="E77" s="71"/>
      <c r="F77" s="19"/>
      <c r="G77" s="19"/>
      <c r="H77" s="19"/>
      <c r="I77" s="59">
        <f t="shared" si="1"/>
        <v>0</v>
      </c>
      <c r="J77" s="64"/>
      <c r="K77" s="17"/>
      <c r="L77" s="66"/>
      <c r="M77" s="66"/>
      <c r="N77" s="70"/>
      <c r="O77" s="70"/>
      <c r="P77" s="24"/>
      <c r="Q77" s="18"/>
      <c r="R77" s="18"/>
      <c r="S77" s="18"/>
      <c r="T77" s="18"/>
    </row>
    <row r="78" spans="1:20" x14ac:dyDescent="0.3">
      <c r="A78" s="4">
        <v>74</v>
      </c>
      <c r="B78" s="17"/>
      <c r="C78" s="18"/>
      <c r="D78" s="48"/>
      <c r="E78" s="71"/>
      <c r="F78" s="19"/>
      <c r="G78" s="19"/>
      <c r="H78" s="19"/>
      <c r="I78" s="59">
        <f t="shared" si="1"/>
        <v>0</v>
      </c>
      <c r="J78" s="64"/>
      <c r="K78" s="17"/>
      <c r="L78" s="66"/>
      <c r="M78" s="66"/>
      <c r="N78" s="70"/>
      <c r="O78" s="70"/>
      <c r="P78" s="24"/>
      <c r="Q78" s="18"/>
      <c r="R78" s="18"/>
      <c r="S78" s="18"/>
      <c r="T78" s="18"/>
    </row>
    <row r="79" spans="1:20" x14ac:dyDescent="0.3">
      <c r="A79" s="4">
        <v>75</v>
      </c>
      <c r="B79" s="17"/>
      <c r="C79" s="18"/>
      <c r="D79" s="48"/>
      <c r="E79" s="71"/>
      <c r="F79" s="19"/>
      <c r="G79" s="19"/>
      <c r="H79" s="19"/>
      <c r="I79" s="59">
        <f t="shared" si="1"/>
        <v>0</v>
      </c>
      <c r="J79" s="64"/>
      <c r="K79" s="17"/>
      <c r="L79" s="66"/>
      <c r="M79" s="66"/>
      <c r="N79" s="70"/>
      <c r="O79" s="70"/>
      <c r="P79" s="24"/>
      <c r="Q79" s="18"/>
      <c r="R79" s="18"/>
      <c r="S79" s="18"/>
      <c r="T79" s="18"/>
    </row>
    <row r="80" spans="1:20" x14ac:dyDescent="0.3">
      <c r="A80" s="4">
        <v>76</v>
      </c>
      <c r="B80" s="17"/>
      <c r="C80" s="18"/>
      <c r="D80" s="48"/>
      <c r="E80" s="71"/>
      <c r="F80" s="19"/>
      <c r="G80" s="19"/>
      <c r="H80" s="19"/>
      <c r="I80" s="59">
        <f t="shared" si="1"/>
        <v>0</v>
      </c>
      <c r="J80" s="64"/>
      <c r="K80" s="17"/>
      <c r="L80" s="66"/>
      <c r="M80" s="66"/>
      <c r="N80" s="70"/>
      <c r="O80" s="70"/>
      <c r="P80" s="24"/>
      <c r="Q80" s="18"/>
      <c r="R80" s="18"/>
      <c r="S80" s="18"/>
      <c r="T80" s="18"/>
    </row>
    <row r="81" spans="1:20" x14ac:dyDescent="0.3">
      <c r="A81" s="4">
        <v>77</v>
      </c>
      <c r="B81" s="17"/>
      <c r="C81" s="18"/>
      <c r="D81" s="48"/>
      <c r="E81" s="71"/>
      <c r="F81" s="19"/>
      <c r="G81" s="19"/>
      <c r="H81" s="19"/>
      <c r="I81" s="59">
        <f t="shared" si="1"/>
        <v>0</v>
      </c>
      <c r="J81" s="64"/>
      <c r="K81" s="17"/>
      <c r="L81" s="66"/>
      <c r="M81" s="66"/>
      <c r="N81" s="70"/>
      <c r="O81" s="70"/>
      <c r="P81" s="24"/>
      <c r="Q81" s="18"/>
      <c r="R81" s="18"/>
      <c r="S81" s="18"/>
      <c r="T81" s="18"/>
    </row>
    <row r="82" spans="1:20" x14ac:dyDescent="0.3">
      <c r="A82" s="4">
        <v>78</v>
      </c>
      <c r="B82" s="17"/>
      <c r="C82" s="18"/>
      <c r="D82" s="48"/>
      <c r="E82" s="71"/>
      <c r="F82" s="19"/>
      <c r="G82" s="19"/>
      <c r="H82" s="19"/>
      <c r="I82" s="59">
        <f t="shared" si="1"/>
        <v>0</v>
      </c>
      <c r="J82" s="64"/>
      <c r="K82" s="17"/>
      <c r="L82" s="66"/>
      <c r="M82" s="66"/>
      <c r="N82" s="70"/>
      <c r="O82" s="70"/>
      <c r="P82" s="24"/>
      <c r="Q82" s="18"/>
      <c r="R82" s="18"/>
      <c r="S82" s="18"/>
      <c r="T82" s="18"/>
    </row>
    <row r="83" spans="1:20" x14ac:dyDescent="0.3">
      <c r="A83" s="4">
        <v>79</v>
      </c>
      <c r="B83" s="17"/>
      <c r="C83" s="18"/>
      <c r="D83" s="48"/>
      <c r="E83" s="71"/>
      <c r="F83" s="19"/>
      <c r="G83" s="19"/>
      <c r="H83" s="19"/>
      <c r="I83" s="59">
        <f t="shared" si="1"/>
        <v>0</v>
      </c>
      <c r="J83" s="64"/>
      <c r="K83" s="17"/>
      <c r="L83" s="66"/>
      <c r="M83" s="66"/>
      <c r="N83" s="70"/>
      <c r="O83" s="70"/>
      <c r="P83" s="24"/>
      <c r="Q83" s="18"/>
      <c r="R83" s="18"/>
      <c r="S83" s="18"/>
      <c r="T83" s="18"/>
    </row>
    <row r="84" spans="1:20" x14ac:dyDescent="0.3">
      <c r="A84" s="4">
        <v>80</v>
      </c>
      <c r="B84" s="17"/>
      <c r="C84" s="18"/>
      <c r="D84" s="48"/>
      <c r="E84" s="71"/>
      <c r="F84" s="19"/>
      <c r="G84" s="19"/>
      <c r="H84" s="19"/>
      <c r="I84" s="59">
        <f t="shared" si="1"/>
        <v>0</v>
      </c>
      <c r="J84" s="64"/>
      <c r="K84" s="17"/>
      <c r="L84" s="66"/>
      <c r="M84" s="66"/>
      <c r="N84" s="70"/>
      <c r="O84" s="70"/>
      <c r="P84" s="24"/>
      <c r="Q84" s="18"/>
      <c r="R84" s="18"/>
      <c r="S84" s="18"/>
      <c r="T84" s="18"/>
    </row>
    <row r="85" spans="1:20" x14ac:dyDescent="0.3">
      <c r="A85" s="4">
        <v>81</v>
      </c>
      <c r="B85" s="17"/>
      <c r="C85" s="18"/>
      <c r="D85" s="48"/>
      <c r="E85" s="71"/>
      <c r="F85" s="19"/>
      <c r="G85" s="19"/>
      <c r="H85" s="19"/>
      <c r="I85" s="59">
        <f t="shared" si="1"/>
        <v>0</v>
      </c>
      <c r="J85" s="64"/>
      <c r="K85" s="17"/>
      <c r="L85" s="66"/>
      <c r="M85" s="66"/>
      <c r="N85" s="70"/>
      <c r="O85" s="70"/>
      <c r="P85" s="24"/>
      <c r="Q85" s="18"/>
      <c r="R85" s="18"/>
      <c r="S85" s="18"/>
      <c r="T85" s="18"/>
    </row>
    <row r="86" spans="1:20" x14ac:dyDescent="0.3">
      <c r="A86" s="4">
        <v>82</v>
      </c>
      <c r="B86" s="17"/>
      <c r="C86" s="18"/>
      <c r="D86" s="48"/>
      <c r="E86" s="71"/>
      <c r="F86" s="19"/>
      <c r="G86" s="19"/>
      <c r="H86" s="19"/>
      <c r="I86" s="59">
        <f t="shared" si="1"/>
        <v>0</v>
      </c>
      <c r="J86" s="64"/>
      <c r="K86" s="17"/>
      <c r="L86" s="66"/>
      <c r="M86" s="66"/>
      <c r="N86" s="70"/>
      <c r="O86" s="70"/>
      <c r="P86" s="24"/>
      <c r="Q86" s="18"/>
      <c r="R86" s="18"/>
      <c r="S86" s="18"/>
      <c r="T86" s="18"/>
    </row>
    <row r="87" spans="1:20" x14ac:dyDescent="0.3">
      <c r="A87" s="4">
        <v>83</v>
      </c>
      <c r="B87" s="17"/>
      <c r="C87" s="18"/>
      <c r="D87" s="48"/>
      <c r="E87" s="71"/>
      <c r="F87" s="19"/>
      <c r="G87" s="19"/>
      <c r="H87" s="19"/>
      <c r="I87" s="59">
        <f t="shared" si="1"/>
        <v>0</v>
      </c>
      <c r="J87" s="18"/>
      <c r="K87" s="18"/>
      <c r="L87" s="18"/>
      <c r="M87" s="18"/>
      <c r="N87" s="18"/>
      <c r="O87" s="18"/>
      <c r="P87" s="24"/>
      <c r="Q87" s="18"/>
      <c r="R87" s="18"/>
      <c r="S87" s="18"/>
      <c r="T87" s="18"/>
    </row>
    <row r="88" spans="1:20" x14ac:dyDescent="0.3">
      <c r="A88" s="4">
        <v>84</v>
      </c>
      <c r="B88" s="17"/>
      <c r="C88" s="18"/>
      <c r="D88" s="48"/>
      <c r="E88" s="71"/>
      <c r="F88" s="19"/>
      <c r="G88" s="19"/>
      <c r="H88" s="19"/>
      <c r="I88" s="59">
        <f t="shared" si="1"/>
        <v>0</v>
      </c>
      <c r="J88" s="18"/>
      <c r="K88" s="18"/>
      <c r="L88" s="18"/>
      <c r="M88" s="18"/>
      <c r="N88" s="18"/>
      <c r="O88" s="18"/>
      <c r="P88" s="24"/>
      <c r="Q88" s="18"/>
      <c r="R88" s="18"/>
      <c r="S88" s="18"/>
      <c r="T88" s="18"/>
    </row>
    <row r="89" spans="1:20" x14ac:dyDescent="0.3">
      <c r="A89" s="4">
        <v>85</v>
      </c>
      <c r="B89" s="17"/>
      <c r="C89" s="18"/>
      <c r="D89" s="48"/>
      <c r="E89" s="71"/>
      <c r="F89" s="19"/>
      <c r="G89" s="19"/>
      <c r="H89" s="19"/>
      <c r="I89" s="59">
        <f t="shared" si="1"/>
        <v>0</v>
      </c>
      <c r="J89" s="18"/>
      <c r="K89" s="18"/>
      <c r="L89" s="18"/>
      <c r="M89" s="18"/>
      <c r="N89" s="18"/>
      <c r="O89" s="18"/>
      <c r="P89" s="24"/>
      <c r="Q89" s="18"/>
      <c r="R89" s="18"/>
      <c r="S89" s="18"/>
      <c r="T89" s="18"/>
    </row>
    <row r="90" spans="1:20" x14ac:dyDescent="0.3">
      <c r="A90" s="4">
        <v>86</v>
      </c>
      <c r="B90" s="17"/>
      <c r="C90" s="18"/>
      <c r="D90" s="48"/>
      <c r="E90" s="71"/>
      <c r="F90" s="19"/>
      <c r="G90" s="19"/>
      <c r="H90" s="19"/>
      <c r="I90" s="59">
        <f t="shared" si="1"/>
        <v>0</v>
      </c>
      <c r="J90" s="18"/>
      <c r="K90" s="18"/>
      <c r="L90" s="18"/>
      <c r="M90" s="18"/>
      <c r="N90" s="18"/>
      <c r="O90" s="18"/>
      <c r="P90" s="24"/>
      <c r="Q90" s="18"/>
      <c r="R90" s="18"/>
      <c r="S90" s="18"/>
      <c r="T90" s="18"/>
    </row>
    <row r="91" spans="1:20" x14ac:dyDescent="0.3">
      <c r="A91" s="4">
        <v>87</v>
      </c>
      <c r="B91" s="17"/>
      <c r="C91" s="18"/>
      <c r="D91" s="48"/>
      <c r="E91" s="71"/>
      <c r="F91" s="19"/>
      <c r="G91" s="19"/>
      <c r="H91" s="19"/>
      <c r="I91" s="59">
        <f t="shared" si="1"/>
        <v>0</v>
      </c>
      <c r="J91" s="18"/>
      <c r="K91" s="18"/>
      <c r="L91" s="18"/>
      <c r="M91" s="18"/>
      <c r="N91" s="18"/>
      <c r="O91" s="18"/>
      <c r="P91" s="24"/>
      <c r="Q91" s="18"/>
      <c r="R91" s="18"/>
      <c r="S91" s="18"/>
      <c r="T91" s="18"/>
    </row>
    <row r="92" spans="1:20" x14ac:dyDescent="0.3">
      <c r="A92" s="4">
        <v>88</v>
      </c>
      <c r="B92" s="17"/>
      <c r="C92" s="18"/>
      <c r="D92" s="48"/>
      <c r="E92" s="71"/>
      <c r="F92" s="19"/>
      <c r="G92" s="19"/>
      <c r="H92" s="19"/>
      <c r="I92" s="59">
        <f t="shared" si="1"/>
        <v>0</v>
      </c>
      <c r="J92" s="18"/>
      <c r="K92" s="18"/>
      <c r="L92" s="18"/>
      <c r="M92" s="18"/>
      <c r="N92" s="18"/>
      <c r="O92" s="18"/>
      <c r="P92" s="24"/>
      <c r="Q92" s="18"/>
      <c r="R92" s="18"/>
      <c r="S92" s="18"/>
      <c r="T92" s="18"/>
    </row>
    <row r="93" spans="1:20" x14ac:dyDescent="0.3">
      <c r="A93" s="4">
        <v>89</v>
      </c>
      <c r="B93" s="17"/>
      <c r="C93" s="18"/>
      <c r="D93" s="48"/>
      <c r="E93" s="71"/>
      <c r="F93" s="19"/>
      <c r="G93" s="19"/>
      <c r="H93" s="19"/>
      <c r="I93" s="59">
        <f t="shared" si="1"/>
        <v>0</v>
      </c>
      <c r="J93" s="18"/>
      <c r="K93" s="18"/>
      <c r="L93" s="18"/>
      <c r="M93" s="18"/>
      <c r="N93" s="18"/>
      <c r="O93" s="18"/>
      <c r="P93" s="24"/>
      <c r="Q93" s="18"/>
      <c r="R93" s="18"/>
      <c r="S93" s="18"/>
      <c r="T93" s="18"/>
    </row>
    <row r="94" spans="1:20" x14ac:dyDescent="0.3">
      <c r="A94" s="4">
        <v>90</v>
      </c>
      <c r="B94" s="17"/>
      <c r="C94" s="18"/>
      <c r="D94" s="48"/>
      <c r="E94" s="71"/>
      <c r="F94" s="19"/>
      <c r="G94" s="19"/>
      <c r="H94" s="19"/>
      <c r="I94" s="59">
        <f t="shared" si="1"/>
        <v>0</v>
      </c>
      <c r="J94" s="18"/>
      <c r="K94" s="18"/>
      <c r="L94" s="18"/>
      <c r="M94" s="18"/>
      <c r="N94" s="18"/>
      <c r="O94" s="18"/>
      <c r="P94" s="24"/>
      <c r="Q94" s="18"/>
      <c r="R94" s="18"/>
      <c r="S94" s="18"/>
      <c r="T94" s="18"/>
    </row>
    <row r="95" spans="1:20" x14ac:dyDescent="0.3">
      <c r="A95" s="4">
        <v>91</v>
      </c>
      <c r="B95" s="17"/>
      <c r="C95" s="18"/>
      <c r="D95" s="18"/>
      <c r="E95" s="71"/>
      <c r="F95" s="19"/>
      <c r="G95" s="19"/>
      <c r="H95" s="19"/>
      <c r="I95" s="59">
        <f t="shared" si="1"/>
        <v>0</v>
      </c>
      <c r="J95" s="18"/>
      <c r="K95" s="18"/>
      <c r="L95" s="18"/>
      <c r="M95" s="18"/>
      <c r="N95" s="18"/>
      <c r="O95" s="18"/>
      <c r="P95" s="24"/>
      <c r="Q95" s="18"/>
      <c r="R95" s="18"/>
      <c r="S95" s="18"/>
      <c r="T95" s="18"/>
    </row>
    <row r="96" spans="1:20" x14ac:dyDescent="0.3">
      <c r="A96" s="4">
        <v>92</v>
      </c>
      <c r="B96" s="17"/>
      <c r="C96" s="18"/>
      <c r="D96" s="18"/>
      <c r="E96" s="71"/>
      <c r="F96" s="19"/>
      <c r="G96" s="19"/>
      <c r="H96" s="19"/>
      <c r="I96" s="59">
        <f t="shared" si="1"/>
        <v>0</v>
      </c>
      <c r="J96" s="18"/>
      <c r="K96" s="18"/>
      <c r="L96" s="18"/>
      <c r="M96" s="18"/>
      <c r="N96" s="18"/>
      <c r="O96" s="18"/>
      <c r="P96" s="24"/>
      <c r="Q96" s="18"/>
      <c r="R96" s="18"/>
      <c r="S96" s="18"/>
      <c r="T96" s="18"/>
    </row>
    <row r="97" spans="1:20" x14ac:dyDescent="0.3">
      <c r="A97" s="4">
        <v>93</v>
      </c>
      <c r="B97" s="17"/>
      <c r="C97" s="18"/>
      <c r="D97" s="18"/>
      <c r="E97" s="71"/>
      <c r="F97" s="19"/>
      <c r="G97" s="19"/>
      <c r="H97" s="19"/>
      <c r="I97" s="59">
        <f t="shared" si="1"/>
        <v>0</v>
      </c>
      <c r="J97" s="18"/>
      <c r="K97" s="18"/>
      <c r="L97" s="18"/>
      <c r="M97" s="18"/>
      <c r="N97" s="18"/>
      <c r="O97" s="18"/>
      <c r="P97" s="24"/>
      <c r="Q97" s="18"/>
      <c r="R97" s="18"/>
      <c r="S97" s="18"/>
      <c r="T97" s="18"/>
    </row>
    <row r="98" spans="1:20" x14ac:dyDescent="0.3">
      <c r="A98" s="4">
        <v>94</v>
      </c>
      <c r="B98" s="17"/>
      <c r="C98" s="18"/>
      <c r="D98" s="18"/>
      <c r="E98" s="71"/>
      <c r="F98" s="19"/>
      <c r="G98" s="19"/>
      <c r="H98" s="19"/>
      <c r="I98" s="59">
        <f t="shared" si="1"/>
        <v>0</v>
      </c>
      <c r="J98" s="18"/>
      <c r="K98" s="18"/>
      <c r="L98" s="18"/>
      <c r="M98" s="18"/>
      <c r="N98" s="18"/>
      <c r="O98" s="18"/>
      <c r="P98" s="24"/>
      <c r="Q98" s="18"/>
      <c r="R98" s="18"/>
      <c r="S98" s="18"/>
      <c r="T98" s="18"/>
    </row>
    <row r="99" spans="1:20" x14ac:dyDescent="0.3">
      <c r="A99" s="4">
        <v>95</v>
      </c>
      <c r="B99" s="17"/>
      <c r="C99" s="18"/>
      <c r="D99" s="18"/>
      <c r="E99" s="71"/>
      <c r="F99" s="19"/>
      <c r="G99" s="19"/>
      <c r="H99" s="19"/>
      <c r="I99" s="59">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x14ac:dyDescent="0.3">
      <c r="A165" s="21" t="s">
        <v>11</v>
      </c>
      <c r="B165" s="39"/>
      <c r="C165" s="21">
        <f>COUNTIFS(C5:C164,"*")</f>
        <v>53</v>
      </c>
      <c r="D165" s="21"/>
      <c r="E165" s="13"/>
      <c r="F165" s="21"/>
      <c r="G165" s="60">
        <f>SUM(G5:G164)</f>
        <v>3068</v>
      </c>
      <c r="H165" s="60">
        <f>SUM(H5:H164)</f>
        <v>4132</v>
      </c>
      <c r="I165" s="60">
        <f>SUM(I5:I164)</f>
        <v>7200</v>
      </c>
      <c r="J165" s="21"/>
      <c r="K165" s="21"/>
      <c r="L165" s="21"/>
      <c r="M165" s="21"/>
      <c r="N165" s="21"/>
      <c r="O165" s="21"/>
      <c r="P165" s="14"/>
      <c r="Q165" s="21"/>
      <c r="R165" s="21"/>
      <c r="S165" s="21"/>
      <c r="T165" s="12"/>
    </row>
    <row r="166" spans="1:20" x14ac:dyDescent="0.3">
      <c r="A166" s="44" t="s">
        <v>62</v>
      </c>
      <c r="B166" s="10">
        <f>COUNTIF(B$5:B$164,"Team 1")</f>
        <v>26</v>
      </c>
      <c r="C166" s="44" t="s">
        <v>25</v>
      </c>
      <c r="D166" s="10">
        <f>COUNTIF(D5:D164,"Anganwadi")</f>
        <v>25</v>
      </c>
    </row>
    <row r="167" spans="1:20" x14ac:dyDescent="0.3">
      <c r="A167" s="44" t="s">
        <v>63</v>
      </c>
      <c r="B167" s="10">
        <f>COUNTIF(B$6:B$164,"Team 2")</f>
        <v>27</v>
      </c>
      <c r="C167" s="44" t="s">
        <v>23</v>
      </c>
      <c r="D167" s="10">
        <f>COUNTIF(D5:D164,"School")</f>
        <v>24</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Normal="100" workbookViewId="0">
      <pane xSplit="3" ySplit="4" topLeftCell="M5" activePane="bottomRight" state="frozen"/>
      <selection pane="topRight" activeCell="C1" sqref="C1"/>
      <selection pane="bottomLeft" activeCell="A5" sqref="A5"/>
      <selection pane="bottomRight" activeCell="U1" sqref="U1"/>
    </sheetView>
  </sheetViews>
  <sheetFormatPr defaultRowHeight="16.5" x14ac:dyDescent="0.3"/>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x14ac:dyDescent="0.3">
      <c r="A1" s="141" t="s">
        <v>70</v>
      </c>
      <c r="B1" s="141"/>
      <c r="C1" s="141"/>
      <c r="D1" s="55"/>
      <c r="E1" s="55"/>
      <c r="F1" s="55"/>
      <c r="G1" s="55"/>
      <c r="H1" s="55"/>
      <c r="I1" s="55"/>
      <c r="J1" s="55"/>
      <c r="K1" s="55"/>
      <c r="L1" s="55"/>
      <c r="M1" s="142"/>
      <c r="N1" s="142"/>
      <c r="O1" s="142"/>
      <c r="P1" s="142"/>
      <c r="Q1" s="142"/>
      <c r="R1" s="142"/>
      <c r="S1" s="142"/>
      <c r="T1" s="142"/>
    </row>
    <row r="2" spans="1:20" x14ac:dyDescent="0.3">
      <c r="A2" s="135" t="s">
        <v>59</v>
      </c>
      <c r="B2" s="136"/>
      <c r="C2" s="136"/>
      <c r="D2" s="25">
        <v>43617</v>
      </c>
      <c r="E2" s="22"/>
      <c r="F2" s="22"/>
      <c r="G2" s="22"/>
      <c r="H2" s="22"/>
      <c r="I2" s="22"/>
      <c r="J2" s="22"/>
      <c r="K2" s="22"/>
      <c r="L2" s="22"/>
      <c r="M2" s="22"/>
      <c r="N2" s="22"/>
      <c r="O2" s="22"/>
      <c r="P2" s="22"/>
      <c r="Q2" s="22"/>
      <c r="R2" s="22"/>
      <c r="S2" s="22"/>
    </row>
    <row r="3" spans="1:20" ht="24" customHeight="1" x14ac:dyDescent="0.3">
      <c r="A3" s="137" t="s">
        <v>14</v>
      </c>
      <c r="B3" s="133" t="s">
        <v>61</v>
      </c>
      <c r="C3" s="138" t="s">
        <v>7</v>
      </c>
      <c r="D3" s="138" t="s">
        <v>55</v>
      </c>
      <c r="E3" s="138" t="s">
        <v>16</v>
      </c>
      <c r="F3" s="139" t="s">
        <v>17</v>
      </c>
      <c r="G3" s="138" t="s">
        <v>8</v>
      </c>
      <c r="H3" s="138"/>
      <c r="I3" s="138"/>
      <c r="J3" s="138" t="s">
        <v>31</v>
      </c>
      <c r="K3" s="133" t="s">
        <v>33</v>
      </c>
      <c r="L3" s="133" t="s">
        <v>50</v>
      </c>
      <c r="M3" s="133" t="s">
        <v>51</v>
      </c>
      <c r="N3" s="133" t="s">
        <v>34</v>
      </c>
      <c r="O3" s="133" t="s">
        <v>35</v>
      </c>
      <c r="P3" s="137" t="s">
        <v>54</v>
      </c>
      <c r="Q3" s="138" t="s">
        <v>52</v>
      </c>
      <c r="R3" s="138" t="s">
        <v>32</v>
      </c>
      <c r="S3" s="138" t="s">
        <v>53</v>
      </c>
      <c r="T3" s="138" t="s">
        <v>13</v>
      </c>
    </row>
    <row r="4" spans="1:20" ht="25.5" customHeight="1" x14ac:dyDescent="0.3">
      <c r="A4" s="137"/>
      <c r="B4" s="140"/>
      <c r="C4" s="138"/>
      <c r="D4" s="138"/>
      <c r="E4" s="138"/>
      <c r="F4" s="139"/>
      <c r="G4" s="23" t="s">
        <v>9</v>
      </c>
      <c r="H4" s="23" t="s">
        <v>10</v>
      </c>
      <c r="I4" s="23" t="s">
        <v>11</v>
      </c>
      <c r="J4" s="138"/>
      <c r="K4" s="134"/>
      <c r="L4" s="134"/>
      <c r="M4" s="134"/>
      <c r="N4" s="134"/>
      <c r="O4" s="134"/>
      <c r="P4" s="137"/>
      <c r="Q4" s="137"/>
      <c r="R4" s="138"/>
      <c r="S4" s="138"/>
      <c r="T4" s="138"/>
    </row>
    <row r="5" spans="1:20" ht="33" x14ac:dyDescent="0.3">
      <c r="A5" s="4">
        <v>1</v>
      </c>
      <c r="B5" s="17" t="s">
        <v>62</v>
      </c>
      <c r="C5" s="65" t="s">
        <v>301</v>
      </c>
      <c r="D5" s="48" t="s">
        <v>23</v>
      </c>
      <c r="E5" s="64">
        <v>18050617604</v>
      </c>
      <c r="F5" s="64" t="s">
        <v>73</v>
      </c>
      <c r="G5" s="64">
        <v>176</v>
      </c>
      <c r="H5" s="64">
        <v>278</v>
      </c>
      <c r="I5" s="59">
        <f>SUM(G5:H5)</f>
        <v>454</v>
      </c>
      <c r="J5" s="64">
        <v>9101299724</v>
      </c>
      <c r="K5" s="48" t="s">
        <v>149</v>
      </c>
      <c r="L5" s="66" t="s">
        <v>164</v>
      </c>
      <c r="M5" s="66">
        <v>9401452148</v>
      </c>
      <c r="N5" s="70" t="s">
        <v>183</v>
      </c>
      <c r="O5" s="70">
        <v>7852045462</v>
      </c>
      <c r="P5" s="49">
        <v>43617</v>
      </c>
      <c r="Q5" s="48" t="s">
        <v>244</v>
      </c>
      <c r="R5" s="48">
        <v>20</v>
      </c>
      <c r="S5" s="19" t="s">
        <v>191</v>
      </c>
      <c r="T5" s="18" t="s">
        <v>242</v>
      </c>
    </row>
    <row r="6" spans="1:20" ht="28.5" x14ac:dyDescent="0.3">
      <c r="A6" s="4">
        <v>2</v>
      </c>
      <c r="B6" s="17" t="s">
        <v>63</v>
      </c>
      <c r="C6" s="65" t="s">
        <v>301</v>
      </c>
      <c r="D6" s="48"/>
      <c r="E6" s="64">
        <v>18050617604</v>
      </c>
      <c r="F6" s="64" t="s">
        <v>73</v>
      </c>
      <c r="G6" s="64"/>
      <c r="H6" s="64"/>
      <c r="I6" s="59">
        <f t="shared" ref="I6:I69" si="0">SUM(G6:H6)</f>
        <v>0</v>
      </c>
      <c r="J6" s="64">
        <v>9101299724</v>
      </c>
      <c r="K6" s="48" t="s">
        <v>149</v>
      </c>
      <c r="L6" s="66" t="s">
        <v>164</v>
      </c>
      <c r="M6" s="66">
        <v>9401452148</v>
      </c>
      <c r="N6" s="70" t="s">
        <v>183</v>
      </c>
      <c r="O6" s="70">
        <v>7852045462</v>
      </c>
      <c r="P6" s="49">
        <v>43617</v>
      </c>
      <c r="Q6" s="48" t="s">
        <v>244</v>
      </c>
      <c r="R6" s="48">
        <v>20</v>
      </c>
      <c r="S6" s="19" t="s">
        <v>191</v>
      </c>
      <c r="T6" s="18"/>
    </row>
    <row r="7" spans="1:20" ht="31.5" x14ac:dyDescent="0.3">
      <c r="A7" s="4">
        <v>3</v>
      </c>
      <c r="B7" s="17" t="s">
        <v>62</v>
      </c>
      <c r="C7" s="65" t="s">
        <v>302</v>
      </c>
      <c r="D7" s="48" t="s">
        <v>25</v>
      </c>
      <c r="E7" s="64">
        <v>172</v>
      </c>
      <c r="F7" s="64"/>
      <c r="G7" s="64">
        <v>47</v>
      </c>
      <c r="H7" s="64">
        <v>42</v>
      </c>
      <c r="I7" s="59">
        <f t="shared" si="0"/>
        <v>89</v>
      </c>
      <c r="J7" s="64">
        <v>9864631497</v>
      </c>
      <c r="K7" s="48" t="s">
        <v>254</v>
      </c>
      <c r="L7" s="66" t="s">
        <v>274</v>
      </c>
      <c r="M7" s="66">
        <v>9401452140</v>
      </c>
      <c r="N7" s="70" t="s">
        <v>275</v>
      </c>
      <c r="O7" s="70">
        <v>8876806444</v>
      </c>
      <c r="P7" s="49">
        <v>43619</v>
      </c>
      <c r="Q7" s="48" t="s">
        <v>110</v>
      </c>
      <c r="R7" s="48">
        <v>11</v>
      </c>
      <c r="S7" s="19" t="s">
        <v>191</v>
      </c>
      <c r="T7" s="18"/>
    </row>
    <row r="8" spans="1:20" ht="31.5" x14ac:dyDescent="0.3">
      <c r="A8" s="4">
        <v>4</v>
      </c>
      <c r="B8" s="17" t="s">
        <v>63</v>
      </c>
      <c r="C8" s="65" t="s">
        <v>303</v>
      </c>
      <c r="D8" s="48" t="s">
        <v>25</v>
      </c>
      <c r="E8" s="64">
        <v>173</v>
      </c>
      <c r="F8" s="64"/>
      <c r="G8" s="64">
        <v>54</v>
      </c>
      <c r="H8" s="64">
        <v>37</v>
      </c>
      <c r="I8" s="59">
        <f t="shared" si="0"/>
        <v>91</v>
      </c>
      <c r="J8" s="64">
        <v>9859047152</v>
      </c>
      <c r="K8" s="48" t="s">
        <v>254</v>
      </c>
      <c r="L8" s="66" t="s">
        <v>274</v>
      </c>
      <c r="M8" s="66">
        <v>9401452140</v>
      </c>
      <c r="N8" s="70" t="s">
        <v>275</v>
      </c>
      <c r="O8" s="70">
        <v>8876806444</v>
      </c>
      <c r="P8" s="49">
        <v>43619</v>
      </c>
      <c r="Q8" s="48" t="s">
        <v>110</v>
      </c>
      <c r="R8" s="48">
        <v>11</v>
      </c>
      <c r="S8" s="19" t="s">
        <v>191</v>
      </c>
      <c r="T8" s="18"/>
    </row>
    <row r="9" spans="1:20" x14ac:dyDescent="0.3">
      <c r="A9" s="4">
        <v>5</v>
      </c>
      <c r="B9" s="17" t="s">
        <v>62</v>
      </c>
      <c r="C9" s="65" t="s">
        <v>304</v>
      </c>
      <c r="D9" s="48" t="s">
        <v>23</v>
      </c>
      <c r="E9" s="64">
        <v>18050612403</v>
      </c>
      <c r="F9" s="64" t="s">
        <v>86</v>
      </c>
      <c r="G9" s="64">
        <v>90</v>
      </c>
      <c r="H9" s="64">
        <v>88</v>
      </c>
      <c r="I9" s="59">
        <f t="shared" si="0"/>
        <v>178</v>
      </c>
      <c r="J9" s="64">
        <v>9435267869</v>
      </c>
      <c r="K9" s="48" t="s">
        <v>138</v>
      </c>
      <c r="L9" s="66" t="s">
        <v>171</v>
      </c>
      <c r="M9" s="66">
        <v>9854475434</v>
      </c>
      <c r="N9" s="70" t="s">
        <v>189</v>
      </c>
      <c r="O9" s="70">
        <v>7399918744</v>
      </c>
      <c r="P9" s="49">
        <v>43620</v>
      </c>
      <c r="Q9" s="48" t="s">
        <v>111</v>
      </c>
      <c r="R9" s="48">
        <v>8</v>
      </c>
      <c r="S9" s="19" t="s">
        <v>191</v>
      </c>
      <c r="T9" s="18"/>
    </row>
    <row r="10" spans="1:20" ht="28.5" x14ac:dyDescent="0.3">
      <c r="A10" s="4">
        <v>6</v>
      </c>
      <c r="B10" s="17" t="s">
        <v>63</v>
      </c>
      <c r="C10" s="65" t="s">
        <v>305</v>
      </c>
      <c r="D10" s="48" t="s">
        <v>23</v>
      </c>
      <c r="E10" s="64">
        <v>18050612404</v>
      </c>
      <c r="F10" s="64" t="s">
        <v>73</v>
      </c>
      <c r="G10" s="64">
        <v>32</v>
      </c>
      <c r="H10" s="64">
        <v>54</v>
      </c>
      <c r="I10" s="59">
        <f t="shared" si="0"/>
        <v>86</v>
      </c>
      <c r="J10" s="64">
        <v>8638597634</v>
      </c>
      <c r="K10" s="48" t="s">
        <v>138</v>
      </c>
      <c r="L10" s="66" t="s">
        <v>171</v>
      </c>
      <c r="M10" s="66">
        <v>9854475434</v>
      </c>
      <c r="N10" s="70" t="s">
        <v>189</v>
      </c>
      <c r="O10" s="70">
        <v>7399918744</v>
      </c>
      <c r="P10" s="49">
        <v>43620</v>
      </c>
      <c r="Q10" s="48" t="s">
        <v>111</v>
      </c>
      <c r="R10" s="48">
        <v>8</v>
      </c>
      <c r="S10" s="19" t="s">
        <v>191</v>
      </c>
      <c r="T10" s="18"/>
    </row>
    <row r="11" spans="1:20" ht="31.5" x14ac:dyDescent="0.3">
      <c r="A11" s="4">
        <v>7</v>
      </c>
      <c r="B11" s="17" t="s">
        <v>62</v>
      </c>
      <c r="C11" s="65" t="s">
        <v>306</v>
      </c>
      <c r="D11" s="48" t="s">
        <v>25</v>
      </c>
      <c r="E11" s="64">
        <v>253</v>
      </c>
      <c r="F11" s="64"/>
      <c r="G11" s="64">
        <v>54</v>
      </c>
      <c r="H11" s="64">
        <v>75</v>
      </c>
      <c r="I11" s="59">
        <f t="shared" si="0"/>
        <v>129</v>
      </c>
      <c r="J11" s="64">
        <v>7576017188</v>
      </c>
      <c r="K11" s="48" t="s">
        <v>259</v>
      </c>
      <c r="L11" s="66" t="s">
        <v>288</v>
      </c>
      <c r="M11" s="66">
        <v>9859254188</v>
      </c>
      <c r="N11" s="70" t="s">
        <v>289</v>
      </c>
      <c r="O11" s="70">
        <v>8399901219</v>
      </c>
      <c r="P11" s="49">
        <v>43623</v>
      </c>
      <c r="Q11" s="48" t="s">
        <v>114</v>
      </c>
      <c r="R11" s="48">
        <v>16</v>
      </c>
      <c r="S11" s="19" t="s">
        <v>191</v>
      </c>
      <c r="T11" s="18"/>
    </row>
    <row r="12" spans="1:20" ht="31.5" x14ac:dyDescent="0.3">
      <c r="A12" s="4">
        <v>8</v>
      </c>
      <c r="B12" s="17" t="s">
        <v>63</v>
      </c>
      <c r="C12" s="65" t="s">
        <v>307</v>
      </c>
      <c r="D12" s="48" t="s">
        <v>25</v>
      </c>
      <c r="E12" s="64">
        <v>254</v>
      </c>
      <c r="F12" s="64"/>
      <c r="G12" s="64">
        <v>46</v>
      </c>
      <c r="H12" s="64">
        <v>47</v>
      </c>
      <c r="I12" s="59">
        <f t="shared" si="0"/>
        <v>93</v>
      </c>
      <c r="J12" s="64">
        <v>9126877398</v>
      </c>
      <c r="K12" s="48" t="s">
        <v>259</v>
      </c>
      <c r="L12" s="66" t="s">
        <v>288</v>
      </c>
      <c r="M12" s="66">
        <v>9859254188</v>
      </c>
      <c r="N12" s="70" t="s">
        <v>289</v>
      </c>
      <c r="O12" s="70">
        <v>8399901219</v>
      </c>
      <c r="P12" s="49">
        <v>43623</v>
      </c>
      <c r="Q12" s="48" t="s">
        <v>114</v>
      </c>
      <c r="R12" s="48">
        <v>16</v>
      </c>
      <c r="S12" s="19" t="s">
        <v>191</v>
      </c>
      <c r="T12" s="18"/>
    </row>
    <row r="13" spans="1:20" x14ac:dyDescent="0.3">
      <c r="A13" s="4">
        <v>9</v>
      </c>
      <c r="B13" s="17" t="s">
        <v>62</v>
      </c>
      <c r="C13" s="65" t="s">
        <v>308</v>
      </c>
      <c r="D13" s="48" t="s">
        <v>23</v>
      </c>
      <c r="E13" s="64">
        <v>18050606301</v>
      </c>
      <c r="F13" s="64" t="s">
        <v>86</v>
      </c>
      <c r="G13" s="64">
        <v>39</v>
      </c>
      <c r="H13" s="64">
        <v>33</v>
      </c>
      <c r="I13" s="59">
        <f t="shared" si="0"/>
        <v>72</v>
      </c>
      <c r="J13" s="64">
        <v>9864951488</v>
      </c>
      <c r="K13" s="48" t="s">
        <v>311</v>
      </c>
      <c r="L13" s="66" t="s">
        <v>342</v>
      </c>
      <c r="M13" s="66">
        <v>9401452137</v>
      </c>
      <c r="N13" s="70" t="s">
        <v>343</v>
      </c>
      <c r="O13" s="70">
        <v>9859953244</v>
      </c>
      <c r="P13" s="49">
        <v>43626</v>
      </c>
      <c r="Q13" s="48" t="s">
        <v>110</v>
      </c>
      <c r="R13" s="48">
        <v>33</v>
      </c>
      <c r="S13" s="19" t="s">
        <v>191</v>
      </c>
      <c r="T13" s="18"/>
    </row>
    <row r="14" spans="1:20" ht="28.5" x14ac:dyDescent="0.3">
      <c r="A14" s="4">
        <v>10</v>
      </c>
      <c r="B14" s="17" t="s">
        <v>62</v>
      </c>
      <c r="C14" s="65" t="s">
        <v>309</v>
      </c>
      <c r="D14" s="48" t="s">
        <v>23</v>
      </c>
      <c r="E14" s="64">
        <v>18050606302</v>
      </c>
      <c r="F14" s="64" t="s">
        <v>79</v>
      </c>
      <c r="G14" s="64">
        <v>57</v>
      </c>
      <c r="H14" s="64">
        <v>67</v>
      </c>
      <c r="I14" s="59">
        <f t="shared" si="0"/>
        <v>124</v>
      </c>
      <c r="J14" s="64">
        <v>9577534493</v>
      </c>
      <c r="K14" s="48" t="s">
        <v>311</v>
      </c>
      <c r="L14" s="66" t="s">
        <v>342</v>
      </c>
      <c r="M14" s="66">
        <v>9401452137</v>
      </c>
      <c r="N14" s="70" t="s">
        <v>343</v>
      </c>
      <c r="O14" s="70">
        <v>9859953244</v>
      </c>
      <c r="P14" s="49">
        <v>43626</v>
      </c>
      <c r="Q14" s="48" t="s">
        <v>110</v>
      </c>
      <c r="R14" s="48">
        <v>33</v>
      </c>
      <c r="S14" s="19" t="s">
        <v>191</v>
      </c>
      <c r="T14" s="18"/>
    </row>
    <row r="15" spans="1:20" ht="28.5" x14ac:dyDescent="0.3">
      <c r="A15" s="4">
        <v>11</v>
      </c>
      <c r="B15" s="17" t="s">
        <v>63</v>
      </c>
      <c r="C15" s="65" t="s">
        <v>310</v>
      </c>
      <c r="D15" s="48" t="s">
        <v>23</v>
      </c>
      <c r="E15" s="64">
        <v>18050606304</v>
      </c>
      <c r="F15" s="64" t="s">
        <v>73</v>
      </c>
      <c r="G15" s="64">
        <v>42</v>
      </c>
      <c r="H15" s="64">
        <v>70</v>
      </c>
      <c r="I15" s="59">
        <f t="shared" si="0"/>
        <v>112</v>
      </c>
      <c r="J15" s="64">
        <v>9613294652</v>
      </c>
      <c r="K15" s="48" t="s">
        <v>311</v>
      </c>
      <c r="L15" s="66" t="s">
        <v>342</v>
      </c>
      <c r="M15" s="66">
        <v>9401452137</v>
      </c>
      <c r="N15" s="70" t="s">
        <v>343</v>
      </c>
      <c r="O15" s="70">
        <v>9859953244</v>
      </c>
      <c r="P15" s="49">
        <v>43626</v>
      </c>
      <c r="Q15" s="48" t="s">
        <v>110</v>
      </c>
      <c r="R15" s="48">
        <v>33</v>
      </c>
      <c r="S15" s="19" t="s">
        <v>191</v>
      </c>
      <c r="T15" s="18"/>
    </row>
    <row r="16" spans="1:20" x14ac:dyDescent="0.3">
      <c r="A16" s="4">
        <v>12</v>
      </c>
      <c r="B16" s="17" t="s">
        <v>62</v>
      </c>
      <c r="C16" s="65" t="s">
        <v>312</v>
      </c>
      <c r="D16" s="48" t="s">
        <v>25</v>
      </c>
      <c r="E16" s="64">
        <v>88</v>
      </c>
      <c r="F16" s="64"/>
      <c r="G16" s="64">
        <v>51</v>
      </c>
      <c r="H16" s="64">
        <v>51</v>
      </c>
      <c r="I16" s="59">
        <f t="shared" si="0"/>
        <v>102</v>
      </c>
      <c r="J16" s="64">
        <v>9854655955</v>
      </c>
      <c r="K16" s="48" t="s">
        <v>150</v>
      </c>
      <c r="L16" s="66" t="s">
        <v>160</v>
      </c>
      <c r="M16" s="66">
        <v>9401452162</v>
      </c>
      <c r="N16" s="70" t="s">
        <v>179</v>
      </c>
      <c r="O16" s="70">
        <v>7399858486</v>
      </c>
      <c r="P16" s="49">
        <v>43627</v>
      </c>
      <c r="Q16" s="48" t="s">
        <v>111</v>
      </c>
      <c r="R16" s="48">
        <v>13</v>
      </c>
      <c r="S16" s="19" t="s">
        <v>191</v>
      </c>
      <c r="T16" s="18"/>
    </row>
    <row r="17" spans="1:20" x14ac:dyDescent="0.3">
      <c r="A17" s="4">
        <v>13</v>
      </c>
      <c r="B17" s="17" t="s">
        <v>63</v>
      </c>
      <c r="C17" s="65" t="s">
        <v>313</v>
      </c>
      <c r="D17" s="48" t="s">
        <v>25</v>
      </c>
      <c r="E17" s="64">
        <v>89</v>
      </c>
      <c r="F17" s="64"/>
      <c r="G17" s="64">
        <v>76</v>
      </c>
      <c r="H17" s="64">
        <v>82</v>
      </c>
      <c r="I17" s="59">
        <f t="shared" si="0"/>
        <v>158</v>
      </c>
      <c r="J17" s="64">
        <v>9706310591</v>
      </c>
      <c r="K17" s="48" t="s">
        <v>150</v>
      </c>
      <c r="L17" s="66" t="s">
        <v>160</v>
      </c>
      <c r="M17" s="66">
        <v>9401452162</v>
      </c>
      <c r="N17" s="70" t="s">
        <v>179</v>
      </c>
      <c r="O17" s="70">
        <v>7399858486</v>
      </c>
      <c r="P17" s="49">
        <v>43627</v>
      </c>
      <c r="Q17" s="48" t="s">
        <v>111</v>
      </c>
      <c r="R17" s="48">
        <v>13</v>
      </c>
      <c r="S17" s="19" t="s">
        <v>191</v>
      </c>
      <c r="T17" s="18"/>
    </row>
    <row r="18" spans="1:20" ht="31.5" x14ac:dyDescent="0.3">
      <c r="A18" s="4">
        <v>14</v>
      </c>
      <c r="B18" s="17" t="s">
        <v>62</v>
      </c>
      <c r="C18" s="65" t="s">
        <v>314</v>
      </c>
      <c r="D18" s="48" t="s">
        <v>23</v>
      </c>
      <c r="E18" s="64">
        <v>18050618601</v>
      </c>
      <c r="F18" s="64" t="s">
        <v>86</v>
      </c>
      <c r="G18" s="64">
        <v>58</v>
      </c>
      <c r="H18" s="64">
        <v>52</v>
      </c>
      <c r="I18" s="59">
        <f t="shared" si="0"/>
        <v>110</v>
      </c>
      <c r="J18" s="64">
        <v>8403080098</v>
      </c>
      <c r="K18" s="48" t="s">
        <v>340</v>
      </c>
      <c r="L18" s="66" t="s">
        <v>161</v>
      </c>
      <c r="M18" s="66">
        <v>9401452138</v>
      </c>
      <c r="N18" s="70" t="s">
        <v>341</v>
      </c>
      <c r="O18" s="70">
        <v>9859102918</v>
      </c>
      <c r="P18" s="49">
        <v>43628</v>
      </c>
      <c r="Q18" s="48" t="s">
        <v>112</v>
      </c>
      <c r="R18" s="48">
        <v>32</v>
      </c>
      <c r="S18" s="19" t="s">
        <v>191</v>
      </c>
      <c r="T18" s="18"/>
    </row>
    <row r="19" spans="1:20" ht="31.5" x14ac:dyDescent="0.3">
      <c r="A19" s="4">
        <v>15</v>
      </c>
      <c r="B19" s="17" t="s">
        <v>63</v>
      </c>
      <c r="C19" s="65" t="s">
        <v>315</v>
      </c>
      <c r="D19" s="48" t="s">
        <v>23</v>
      </c>
      <c r="E19" s="64">
        <v>18050618602</v>
      </c>
      <c r="F19" s="64" t="s">
        <v>79</v>
      </c>
      <c r="G19" s="64">
        <v>56</v>
      </c>
      <c r="H19" s="64">
        <v>51</v>
      </c>
      <c r="I19" s="59">
        <f t="shared" si="0"/>
        <v>107</v>
      </c>
      <c r="J19" s="64">
        <v>7577979692</v>
      </c>
      <c r="K19" s="48" t="s">
        <v>340</v>
      </c>
      <c r="L19" s="66" t="s">
        <v>161</v>
      </c>
      <c r="M19" s="66">
        <v>9401452138</v>
      </c>
      <c r="N19" s="70" t="s">
        <v>341</v>
      </c>
      <c r="O19" s="70">
        <v>9859102918</v>
      </c>
      <c r="P19" s="49">
        <v>43628</v>
      </c>
      <c r="Q19" s="48" t="s">
        <v>112</v>
      </c>
      <c r="R19" s="48">
        <v>32</v>
      </c>
      <c r="S19" s="19" t="s">
        <v>191</v>
      </c>
      <c r="T19" s="18"/>
    </row>
    <row r="20" spans="1:20" x14ac:dyDescent="0.3">
      <c r="A20" s="4">
        <v>16</v>
      </c>
      <c r="B20" s="17" t="s">
        <v>62</v>
      </c>
      <c r="C20" s="65" t="s">
        <v>316</v>
      </c>
      <c r="D20" s="48" t="s">
        <v>25</v>
      </c>
      <c r="E20" s="64">
        <v>91</v>
      </c>
      <c r="F20" s="64"/>
      <c r="G20" s="64">
        <v>65</v>
      </c>
      <c r="H20" s="64">
        <v>43</v>
      </c>
      <c r="I20" s="59">
        <f t="shared" si="0"/>
        <v>108</v>
      </c>
      <c r="J20" s="64">
        <v>8011391401</v>
      </c>
      <c r="K20" s="48" t="s">
        <v>152</v>
      </c>
      <c r="L20" s="66" t="s">
        <v>173</v>
      </c>
      <c r="M20" s="66">
        <v>9435639199</v>
      </c>
      <c r="N20" s="70" t="s">
        <v>188</v>
      </c>
      <c r="O20" s="70">
        <v>8822565725</v>
      </c>
      <c r="P20" s="49">
        <v>43629</v>
      </c>
      <c r="Q20" s="48" t="s">
        <v>113</v>
      </c>
      <c r="R20" s="48">
        <v>27</v>
      </c>
      <c r="S20" s="19" t="s">
        <v>191</v>
      </c>
      <c r="T20" s="18"/>
    </row>
    <row r="21" spans="1:20" x14ac:dyDescent="0.3">
      <c r="A21" s="4">
        <v>17</v>
      </c>
      <c r="B21" s="17" t="s">
        <v>63</v>
      </c>
      <c r="C21" s="65" t="s">
        <v>317</v>
      </c>
      <c r="D21" s="48" t="s">
        <v>25</v>
      </c>
      <c r="E21" s="64">
        <v>92</v>
      </c>
      <c r="F21" s="64"/>
      <c r="G21" s="64">
        <v>53</v>
      </c>
      <c r="H21" s="64">
        <v>59</v>
      </c>
      <c r="I21" s="59">
        <f t="shared" si="0"/>
        <v>112</v>
      </c>
      <c r="J21" s="64">
        <v>8403081661</v>
      </c>
      <c r="K21" s="48" t="s">
        <v>152</v>
      </c>
      <c r="L21" s="66" t="s">
        <v>173</v>
      </c>
      <c r="M21" s="66">
        <v>9435639199</v>
      </c>
      <c r="N21" s="70" t="s">
        <v>188</v>
      </c>
      <c r="O21" s="70">
        <v>8822565725</v>
      </c>
      <c r="P21" s="49">
        <v>43629</v>
      </c>
      <c r="Q21" s="48" t="s">
        <v>113</v>
      </c>
      <c r="R21" s="48">
        <v>27</v>
      </c>
      <c r="S21" s="19" t="s">
        <v>191</v>
      </c>
      <c r="T21" s="18"/>
    </row>
    <row r="22" spans="1:20" ht="31.5" x14ac:dyDescent="0.3">
      <c r="A22" s="4">
        <v>18</v>
      </c>
      <c r="B22" s="17" t="s">
        <v>62</v>
      </c>
      <c r="C22" s="65" t="s">
        <v>318</v>
      </c>
      <c r="D22" s="48" t="s">
        <v>23</v>
      </c>
      <c r="E22" s="64">
        <v>18050608303</v>
      </c>
      <c r="F22" s="64" t="s">
        <v>86</v>
      </c>
      <c r="G22" s="64">
        <v>51</v>
      </c>
      <c r="H22" s="64">
        <v>59</v>
      </c>
      <c r="I22" s="59">
        <f t="shared" si="0"/>
        <v>110</v>
      </c>
      <c r="J22" s="64">
        <v>9954215701</v>
      </c>
      <c r="K22" s="48" t="s">
        <v>251</v>
      </c>
      <c r="L22" s="66" t="s">
        <v>297</v>
      </c>
      <c r="M22" s="66">
        <v>9101028303</v>
      </c>
      <c r="N22" s="70" t="s">
        <v>296</v>
      </c>
      <c r="O22" s="70">
        <v>7399464787</v>
      </c>
      <c r="P22" s="49">
        <v>43630</v>
      </c>
      <c r="Q22" s="48" t="s">
        <v>114</v>
      </c>
      <c r="R22" s="48">
        <v>22</v>
      </c>
      <c r="S22" s="19" t="s">
        <v>191</v>
      </c>
      <c r="T22" s="18"/>
    </row>
    <row r="23" spans="1:20" ht="31.5" x14ac:dyDescent="0.3">
      <c r="A23" s="4">
        <v>19</v>
      </c>
      <c r="B23" s="17" t="s">
        <v>63</v>
      </c>
      <c r="C23" s="65" t="s">
        <v>319</v>
      </c>
      <c r="D23" s="48" t="s">
        <v>23</v>
      </c>
      <c r="E23" s="64">
        <v>18050614101</v>
      </c>
      <c r="F23" s="64" t="s">
        <v>86</v>
      </c>
      <c r="G23" s="64">
        <v>68</v>
      </c>
      <c r="H23" s="64">
        <v>61</v>
      </c>
      <c r="I23" s="59">
        <f t="shared" si="0"/>
        <v>129</v>
      </c>
      <c r="J23" s="64">
        <v>9707693760</v>
      </c>
      <c r="K23" s="48" t="s">
        <v>251</v>
      </c>
      <c r="L23" s="66" t="s">
        <v>297</v>
      </c>
      <c r="M23" s="66">
        <v>9101028303</v>
      </c>
      <c r="N23" s="70" t="s">
        <v>296</v>
      </c>
      <c r="O23" s="70">
        <v>7399464787</v>
      </c>
      <c r="P23" s="49">
        <v>43630</v>
      </c>
      <c r="Q23" s="48" t="s">
        <v>114</v>
      </c>
      <c r="R23" s="48">
        <v>26</v>
      </c>
      <c r="S23" s="19" t="s">
        <v>191</v>
      </c>
      <c r="T23" s="18"/>
    </row>
    <row r="24" spans="1:20" ht="31.5" x14ac:dyDescent="0.3">
      <c r="A24" s="4">
        <v>20</v>
      </c>
      <c r="B24" s="17" t="s">
        <v>62</v>
      </c>
      <c r="C24" s="65" t="s">
        <v>320</v>
      </c>
      <c r="D24" s="48" t="s">
        <v>25</v>
      </c>
      <c r="E24" s="64">
        <v>104</v>
      </c>
      <c r="F24" s="64"/>
      <c r="G24" s="64">
        <v>78</v>
      </c>
      <c r="H24" s="64">
        <v>79</v>
      </c>
      <c r="I24" s="59">
        <f t="shared" si="0"/>
        <v>157</v>
      </c>
      <c r="J24" s="64">
        <v>8723852233</v>
      </c>
      <c r="K24" s="48" t="s">
        <v>141</v>
      </c>
      <c r="L24" s="66" t="s">
        <v>165</v>
      </c>
      <c r="M24" s="66">
        <v>9401452159</v>
      </c>
      <c r="N24" s="70" t="s">
        <v>181</v>
      </c>
      <c r="O24" s="70">
        <v>8724816579</v>
      </c>
      <c r="P24" s="49">
        <v>43633</v>
      </c>
      <c r="Q24" s="48" t="s">
        <v>110</v>
      </c>
      <c r="R24" s="48">
        <v>31</v>
      </c>
      <c r="S24" s="19" t="s">
        <v>191</v>
      </c>
      <c r="T24" s="18"/>
    </row>
    <row r="25" spans="1:20" ht="31.5" x14ac:dyDescent="0.3">
      <c r="A25" s="4">
        <v>21</v>
      </c>
      <c r="B25" s="17" t="s">
        <v>63</v>
      </c>
      <c r="C25" s="65" t="s">
        <v>321</v>
      </c>
      <c r="D25" s="48" t="s">
        <v>25</v>
      </c>
      <c r="E25" s="64">
        <v>105</v>
      </c>
      <c r="F25" s="64"/>
      <c r="G25" s="64">
        <v>108</v>
      </c>
      <c r="H25" s="64">
        <v>75</v>
      </c>
      <c r="I25" s="59">
        <f t="shared" si="0"/>
        <v>183</v>
      </c>
      <c r="J25" s="64">
        <v>6001259233</v>
      </c>
      <c r="K25" s="48" t="s">
        <v>141</v>
      </c>
      <c r="L25" s="66" t="s">
        <v>165</v>
      </c>
      <c r="M25" s="66">
        <v>9401452159</v>
      </c>
      <c r="N25" s="70" t="s">
        <v>181</v>
      </c>
      <c r="O25" s="70">
        <v>8724816579</v>
      </c>
      <c r="P25" s="49">
        <v>43633</v>
      </c>
      <c r="Q25" s="48" t="s">
        <v>110</v>
      </c>
      <c r="R25" s="48">
        <v>31</v>
      </c>
      <c r="S25" s="19" t="s">
        <v>191</v>
      </c>
      <c r="T25" s="18"/>
    </row>
    <row r="26" spans="1:20" x14ac:dyDescent="0.3">
      <c r="A26" s="4">
        <v>22</v>
      </c>
      <c r="B26" s="17" t="s">
        <v>62</v>
      </c>
      <c r="C26" s="65" t="s">
        <v>322</v>
      </c>
      <c r="D26" s="48" t="s">
        <v>23</v>
      </c>
      <c r="E26" s="64">
        <v>18050601006</v>
      </c>
      <c r="F26" s="64" t="s">
        <v>79</v>
      </c>
      <c r="G26" s="64">
        <v>58</v>
      </c>
      <c r="H26" s="64">
        <v>67</v>
      </c>
      <c r="I26" s="59">
        <f t="shared" si="0"/>
        <v>125</v>
      </c>
      <c r="J26" s="64">
        <v>9854418494</v>
      </c>
      <c r="K26" s="48" t="s">
        <v>100</v>
      </c>
      <c r="L26" s="66" t="s">
        <v>168</v>
      </c>
      <c r="M26" s="66">
        <v>9401994112</v>
      </c>
      <c r="N26" s="70" t="s">
        <v>186</v>
      </c>
      <c r="O26" s="70">
        <v>9854528680</v>
      </c>
      <c r="P26" s="49">
        <v>43634</v>
      </c>
      <c r="Q26" s="48" t="s">
        <v>111</v>
      </c>
      <c r="R26" s="48">
        <v>20</v>
      </c>
      <c r="S26" s="19" t="s">
        <v>191</v>
      </c>
      <c r="T26" s="18"/>
    </row>
    <row r="27" spans="1:20" x14ac:dyDescent="0.3">
      <c r="A27" s="4">
        <v>23</v>
      </c>
      <c r="B27" s="17" t="s">
        <v>63</v>
      </c>
      <c r="C27" s="65" t="s">
        <v>323</v>
      </c>
      <c r="D27" s="48" t="s">
        <v>23</v>
      </c>
      <c r="E27" s="64">
        <v>18050601008</v>
      </c>
      <c r="F27" s="64" t="s">
        <v>73</v>
      </c>
      <c r="G27" s="64">
        <v>89</v>
      </c>
      <c r="H27" s="64">
        <v>86</v>
      </c>
      <c r="I27" s="59">
        <f t="shared" si="0"/>
        <v>175</v>
      </c>
      <c r="J27" s="64">
        <v>9854364654</v>
      </c>
      <c r="K27" s="48" t="s">
        <v>100</v>
      </c>
      <c r="L27" s="66" t="s">
        <v>168</v>
      </c>
      <c r="M27" s="66">
        <v>9401994112</v>
      </c>
      <c r="N27" s="70" t="s">
        <v>186</v>
      </c>
      <c r="O27" s="70">
        <v>9854528680</v>
      </c>
      <c r="P27" s="49">
        <v>43634</v>
      </c>
      <c r="Q27" s="48" t="s">
        <v>111</v>
      </c>
      <c r="R27" s="48">
        <v>20</v>
      </c>
      <c r="S27" s="19" t="s">
        <v>191</v>
      </c>
      <c r="T27" s="18"/>
    </row>
    <row r="28" spans="1:20" x14ac:dyDescent="0.3">
      <c r="A28" s="4">
        <v>24</v>
      </c>
      <c r="B28" s="17" t="s">
        <v>62</v>
      </c>
      <c r="C28" s="65" t="s">
        <v>324</v>
      </c>
      <c r="D28" s="48" t="s">
        <v>25</v>
      </c>
      <c r="E28" s="64">
        <v>34</v>
      </c>
      <c r="F28" s="64"/>
      <c r="G28" s="64">
        <v>75</v>
      </c>
      <c r="H28" s="64">
        <v>73</v>
      </c>
      <c r="I28" s="59">
        <f t="shared" si="0"/>
        <v>148</v>
      </c>
      <c r="J28" s="64">
        <v>9854364654</v>
      </c>
      <c r="K28" s="48" t="s">
        <v>270</v>
      </c>
      <c r="L28" s="66" t="s">
        <v>286</v>
      </c>
      <c r="M28" s="66">
        <v>9401452149</v>
      </c>
      <c r="N28" s="70" t="s">
        <v>287</v>
      </c>
      <c r="O28" s="70">
        <v>9577412138</v>
      </c>
      <c r="P28" s="49">
        <v>43635</v>
      </c>
      <c r="Q28" s="48" t="s">
        <v>112</v>
      </c>
      <c r="R28" s="48">
        <v>23</v>
      </c>
      <c r="S28" s="19" t="s">
        <v>191</v>
      </c>
      <c r="T28" s="18"/>
    </row>
    <row r="29" spans="1:20" ht="28.5" x14ac:dyDescent="0.3">
      <c r="A29" s="4">
        <v>25</v>
      </c>
      <c r="B29" s="17" t="s">
        <v>63</v>
      </c>
      <c r="C29" s="65" t="s">
        <v>325</v>
      </c>
      <c r="D29" s="48" t="s">
        <v>25</v>
      </c>
      <c r="E29" s="64">
        <v>32</v>
      </c>
      <c r="F29" s="64"/>
      <c r="G29" s="64">
        <v>72</v>
      </c>
      <c r="H29" s="64">
        <v>89</v>
      </c>
      <c r="I29" s="59">
        <f t="shared" si="0"/>
        <v>161</v>
      </c>
      <c r="J29" s="64">
        <v>7399980744</v>
      </c>
      <c r="K29" s="48" t="s">
        <v>270</v>
      </c>
      <c r="L29" s="66" t="s">
        <v>286</v>
      </c>
      <c r="M29" s="66">
        <v>9401452149</v>
      </c>
      <c r="N29" s="70" t="s">
        <v>287</v>
      </c>
      <c r="O29" s="70">
        <v>9577412138</v>
      </c>
      <c r="P29" s="49">
        <v>43635</v>
      </c>
      <c r="Q29" s="48" t="s">
        <v>112</v>
      </c>
      <c r="R29" s="48">
        <v>23</v>
      </c>
      <c r="S29" s="19" t="s">
        <v>191</v>
      </c>
      <c r="T29" s="18"/>
    </row>
    <row r="30" spans="1:20" ht="33" x14ac:dyDescent="0.3">
      <c r="A30" s="4">
        <v>26</v>
      </c>
      <c r="B30" s="17" t="s">
        <v>62</v>
      </c>
      <c r="C30" s="65" t="s">
        <v>326</v>
      </c>
      <c r="D30" s="48" t="s">
        <v>23</v>
      </c>
      <c r="E30" s="64">
        <v>18050606004</v>
      </c>
      <c r="F30" s="64" t="s">
        <v>73</v>
      </c>
      <c r="G30" s="64">
        <v>182</v>
      </c>
      <c r="H30" s="64">
        <v>210</v>
      </c>
      <c r="I30" s="59">
        <f t="shared" si="0"/>
        <v>392</v>
      </c>
      <c r="J30" s="64">
        <v>7576083863</v>
      </c>
      <c r="K30" s="48" t="s">
        <v>259</v>
      </c>
      <c r="L30" s="66" t="s">
        <v>288</v>
      </c>
      <c r="M30" s="66">
        <v>9859254188</v>
      </c>
      <c r="N30" s="70" t="s">
        <v>289</v>
      </c>
      <c r="O30" s="70">
        <v>8399901219</v>
      </c>
      <c r="P30" s="49">
        <v>43636</v>
      </c>
      <c r="Q30" s="48" t="s">
        <v>113</v>
      </c>
      <c r="R30" s="48">
        <v>24</v>
      </c>
      <c r="S30" s="19" t="s">
        <v>191</v>
      </c>
      <c r="T30" s="18" t="s">
        <v>242</v>
      </c>
    </row>
    <row r="31" spans="1:20" ht="31.5" x14ac:dyDescent="0.3">
      <c r="A31" s="4">
        <v>27</v>
      </c>
      <c r="B31" s="17" t="s">
        <v>63</v>
      </c>
      <c r="C31" s="65" t="s">
        <v>326</v>
      </c>
      <c r="D31" s="48"/>
      <c r="E31" s="64">
        <v>18050606004</v>
      </c>
      <c r="F31" s="64" t="s">
        <v>73</v>
      </c>
      <c r="G31" s="64"/>
      <c r="H31" s="64"/>
      <c r="I31" s="59">
        <f t="shared" si="0"/>
        <v>0</v>
      </c>
      <c r="J31" s="64">
        <v>7576083863</v>
      </c>
      <c r="K31" s="48" t="s">
        <v>259</v>
      </c>
      <c r="L31" s="66" t="s">
        <v>288</v>
      </c>
      <c r="M31" s="66">
        <v>9859254188</v>
      </c>
      <c r="N31" s="70" t="s">
        <v>289</v>
      </c>
      <c r="O31" s="70">
        <v>8399901219</v>
      </c>
      <c r="P31" s="49">
        <v>43636</v>
      </c>
      <c r="Q31" s="48" t="s">
        <v>113</v>
      </c>
      <c r="R31" s="48">
        <v>24</v>
      </c>
      <c r="S31" s="19" t="s">
        <v>191</v>
      </c>
      <c r="T31" s="18"/>
    </row>
    <row r="32" spans="1:20" x14ac:dyDescent="0.3">
      <c r="A32" s="4">
        <v>28</v>
      </c>
      <c r="B32" s="17" t="s">
        <v>62</v>
      </c>
      <c r="C32" s="65" t="s">
        <v>327</v>
      </c>
      <c r="D32" s="48" t="s">
        <v>25</v>
      </c>
      <c r="E32" s="64">
        <v>233</v>
      </c>
      <c r="F32" s="64"/>
      <c r="G32" s="64">
        <v>29</v>
      </c>
      <c r="H32" s="64">
        <v>42</v>
      </c>
      <c r="I32" s="59">
        <f t="shared" si="0"/>
        <v>71</v>
      </c>
      <c r="J32" s="64">
        <v>9401602082</v>
      </c>
      <c r="K32" s="48" t="s">
        <v>152</v>
      </c>
      <c r="L32" s="66" t="s">
        <v>173</v>
      </c>
      <c r="M32" s="66">
        <v>9435639199</v>
      </c>
      <c r="N32" s="70" t="s">
        <v>188</v>
      </c>
      <c r="O32" s="70">
        <v>8822565725</v>
      </c>
      <c r="P32" s="49">
        <v>43637</v>
      </c>
      <c r="Q32" s="48" t="s">
        <v>114</v>
      </c>
      <c r="R32" s="48">
        <v>12</v>
      </c>
      <c r="S32" s="19" t="s">
        <v>191</v>
      </c>
      <c r="T32" s="18"/>
    </row>
    <row r="33" spans="1:20" ht="28.5" x14ac:dyDescent="0.3">
      <c r="A33" s="4">
        <v>29</v>
      </c>
      <c r="B33" s="17" t="s">
        <v>63</v>
      </c>
      <c r="C33" s="65" t="s">
        <v>328</v>
      </c>
      <c r="D33" s="48" t="s">
        <v>25</v>
      </c>
      <c r="E33" s="64">
        <v>234</v>
      </c>
      <c r="F33" s="64"/>
      <c r="G33" s="64">
        <v>48</v>
      </c>
      <c r="H33" s="64">
        <v>48</v>
      </c>
      <c r="I33" s="59">
        <f t="shared" si="0"/>
        <v>96</v>
      </c>
      <c r="J33" s="64">
        <v>8876686557</v>
      </c>
      <c r="K33" s="48" t="s">
        <v>152</v>
      </c>
      <c r="L33" s="66" t="s">
        <v>173</v>
      </c>
      <c r="M33" s="66">
        <v>9435639199</v>
      </c>
      <c r="N33" s="70" t="s">
        <v>188</v>
      </c>
      <c r="O33" s="70">
        <v>8822565725</v>
      </c>
      <c r="P33" s="49">
        <v>43637</v>
      </c>
      <c r="Q33" s="48" t="s">
        <v>114</v>
      </c>
      <c r="R33" s="48">
        <v>31</v>
      </c>
      <c r="S33" s="19" t="s">
        <v>191</v>
      </c>
      <c r="T33" s="18"/>
    </row>
    <row r="34" spans="1:20" ht="33" x14ac:dyDescent="0.3">
      <c r="A34" s="4">
        <v>30</v>
      </c>
      <c r="B34" s="17" t="s">
        <v>62</v>
      </c>
      <c r="C34" s="65" t="s">
        <v>329</v>
      </c>
      <c r="D34" s="48" t="s">
        <v>23</v>
      </c>
      <c r="E34" s="64">
        <v>18050604906</v>
      </c>
      <c r="F34" s="64" t="s">
        <v>73</v>
      </c>
      <c r="G34" s="64">
        <v>182</v>
      </c>
      <c r="H34" s="64">
        <v>218</v>
      </c>
      <c r="I34" s="59">
        <f t="shared" si="0"/>
        <v>400</v>
      </c>
      <c r="J34" s="64">
        <v>9864645975</v>
      </c>
      <c r="K34" s="48" t="s">
        <v>246</v>
      </c>
      <c r="L34" s="66" t="s">
        <v>292</v>
      </c>
      <c r="M34" s="66">
        <v>9707075091</v>
      </c>
      <c r="N34" s="70" t="s">
        <v>293</v>
      </c>
      <c r="O34" s="70">
        <v>7399940508</v>
      </c>
      <c r="P34" s="49">
        <v>43640</v>
      </c>
      <c r="Q34" s="48" t="s">
        <v>110</v>
      </c>
      <c r="R34" s="48">
        <v>34</v>
      </c>
      <c r="S34" s="19" t="s">
        <v>191</v>
      </c>
      <c r="T34" s="18" t="s">
        <v>242</v>
      </c>
    </row>
    <row r="35" spans="1:20" ht="31.5" x14ac:dyDescent="0.3">
      <c r="A35" s="4">
        <v>31</v>
      </c>
      <c r="B35" s="17" t="s">
        <v>63</v>
      </c>
      <c r="C35" s="65" t="s">
        <v>329</v>
      </c>
      <c r="D35" s="48" t="s">
        <v>23</v>
      </c>
      <c r="E35" s="64">
        <v>18050604906</v>
      </c>
      <c r="F35" s="64" t="s">
        <v>73</v>
      </c>
      <c r="G35" s="64"/>
      <c r="H35" s="64"/>
      <c r="I35" s="59">
        <f t="shared" si="0"/>
        <v>0</v>
      </c>
      <c r="J35" s="64">
        <v>9864645975</v>
      </c>
      <c r="K35" s="48" t="s">
        <v>246</v>
      </c>
      <c r="L35" s="66" t="s">
        <v>292</v>
      </c>
      <c r="M35" s="66">
        <v>9707075091</v>
      </c>
      <c r="N35" s="70" t="s">
        <v>293</v>
      </c>
      <c r="O35" s="70">
        <v>7399940508</v>
      </c>
      <c r="P35" s="49">
        <v>43640</v>
      </c>
      <c r="Q35" s="48" t="s">
        <v>110</v>
      </c>
      <c r="R35" s="48">
        <v>34</v>
      </c>
      <c r="S35" s="19" t="s">
        <v>191</v>
      </c>
      <c r="T35" s="18"/>
    </row>
    <row r="36" spans="1:20" ht="33" x14ac:dyDescent="0.3">
      <c r="A36" s="4">
        <v>32</v>
      </c>
      <c r="B36" s="17" t="s">
        <v>62</v>
      </c>
      <c r="C36" s="65" t="s">
        <v>330</v>
      </c>
      <c r="D36" s="48" t="s">
        <v>23</v>
      </c>
      <c r="E36" s="64">
        <v>18050616612</v>
      </c>
      <c r="F36" s="64" t="s">
        <v>73</v>
      </c>
      <c r="G36" s="64">
        <v>241</v>
      </c>
      <c r="H36" s="64">
        <v>246</v>
      </c>
      <c r="I36" s="59">
        <f t="shared" si="0"/>
        <v>487</v>
      </c>
      <c r="J36" s="64">
        <v>9435480722</v>
      </c>
      <c r="K36" s="48" t="s">
        <v>245</v>
      </c>
      <c r="L36" s="66"/>
      <c r="M36" s="66"/>
      <c r="N36" s="70"/>
      <c r="O36" s="70"/>
      <c r="P36" s="49">
        <v>43641</v>
      </c>
      <c r="Q36" s="48" t="s">
        <v>111</v>
      </c>
      <c r="R36" s="48">
        <v>19</v>
      </c>
      <c r="S36" s="19" t="s">
        <v>191</v>
      </c>
      <c r="T36" s="18" t="s">
        <v>242</v>
      </c>
    </row>
    <row r="37" spans="1:20" ht="28.5" x14ac:dyDescent="0.3">
      <c r="A37" s="4">
        <v>33</v>
      </c>
      <c r="B37" s="17" t="s">
        <v>63</v>
      </c>
      <c r="C37" s="65" t="s">
        <v>330</v>
      </c>
      <c r="D37" s="48" t="s">
        <v>23</v>
      </c>
      <c r="E37" s="64">
        <v>18050616612</v>
      </c>
      <c r="F37" s="64" t="s">
        <v>73</v>
      </c>
      <c r="G37" s="64"/>
      <c r="H37" s="64"/>
      <c r="I37" s="59">
        <f t="shared" si="0"/>
        <v>0</v>
      </c>
      <c r="J37" s="64">
        <v>9435480722</v>
      </c>
      <c r="K37" s="48" t="s">
        <v>245</v>
      </c>
      <c r="L37" s="66"/>
      <c r="M37" s="66"/>
      <c r="N37" s="70"/>
      <c r="O37" s="70"/>
      <c r="P37" s="49">
        <v>43641</v>
      </c>
      <c r="Q37" s="48" t="s">
        <v>111</v>
      </c>
      <c r="R37" s="48">
        <v>19</v>
      </c>
      <c r="S37" s="19" t="s">
        <v>191</v>
      </c>
      <c r="T37" s="18"/>
    </row>
    <row r="38" spans="1:20" ht="33" x14ac:dyDescent="0.3">
      <c r="A38" s="4">
        <v>34</v>
      </c>
      <c r="B38" s="17" t="s">
        <v>62</v>
      </c>
      <c r="C38" s="65" t="s">
        <v>331</v>
      </c>
      <c r="D38" s="48" t="s">
        <v>23</v>
      </c>
      <c r="E38" s="64">
        <v>18050600805</v>
      </c>
      <c r="F38" s="64" t="s">
        <v>73</v>
      </c>
      <c r="G38" s="64">
        <v>93</v>
      </c>
      <c r="H38" s="64">
        <v>131</v>
      </c>
      <c r="I38" s="59">
        <f t="shared" si="0"/>
        <v>224</v>
      </c>
      <c r="J38" s="64">
        <v>9706519214</v>
      </c>
      <c r="K38" s="48" t="s">
        <v>147</v>
      </c>
      <c r="L38" s="66" t="s">
        <v>300</v>
      </c>
      <c r="M38" s="66">
        <v>9859637871</v>
      </c>
      <c r="N38" s="70" t="s">
        <v>190</v>
      </c>
      <c r="O38" s="70">
        <v>8876454434</v>
      </c>
      <c r="P38" s="49">
        <v>43642</v>
      </c>
      <c r="Q38" s="48" t="s">
        <v>112</v>
      </c>
      <c r="R38" s="48">
        <v>22</v>
      </c>
      <c r="S38" s="19" t="s">
        <v>191</v>
      </c>
      <c r="T38" s="18" t="s">
        <v>242</v>
      </c>
    </row>
    <row r="39" spans="1:20" ht="28.5" x14ac:dyDescent="0.3">
      <c r="A39" s="4">
        <v>35</v>
      </c>
      <c r="B39" s="17" t="s">
        <v>63</v>
      </c>
      <c r="C39" s="65" t="s">
        <v>331</v>
      </c>
      <c r="D39" s="48" t="s">
        <v>23</v>
      </c>
      <c r="E39" s="64">
        <v>18050600805</v>
      </c>
      <c r="F39" s="64" t="s">
        <v>73</v>
      </c>
      <c r="G39" s="64"/>
      <c r="H39" s="64"/>
      <c r="I39" s="59">
        <f t="shared" si="0"/>
        <v>0</v>
      </c>
      <c r="J39" s="64">
        <v>9706519214</v>
      </c>
      <c r="K39" s="48" t="s">
        <v>147</v>
      </c>
      <c r="L39" s="66" t="s">
        <v>300</v>
      </c>
      <c r="M39" s="66">
        <v>9859637871</v>
      </c>
      <c r="N39" s="70" t="s">
        <v>190</v>
      </c>
      <c r="O39" s="70">
        <v>8876454434</v>
      </c>
      <c r="P39" s="49">
        <v>43642</v>
      </c>
      <c r="Q39" s="48" t="s">
        <v>112</v>
      </c>
      <c r="R39" s="48">
        <v>22</v>
      </c>
      <c r="S39" s="19" t="s">
        <v>191</v>
      </c>
      <c r="T39" s="18"/>
    </row>
    <row r="40" spans="1:20" ht="28.5" x14ac:dyDescent="0.3">
      <c r="A40" s="4">
        <v>36</v>
      </c>
      <c r="B40" s="17" t="s">
        <v>62</v>
      </c>
      <c r="C40" s="65" t="s">
        <v>332</v>
      </c>
      <c r="D40" s="48" t="s">
        <v>25</v>
      </c>
      <c r="E40" s="64">
        <v>22</v>
      </c>
      <c r="F40" s="64"/>
      <c r="G40" s="64">
        <v>69</v>
      </c>
      <c r="H40" s="64">
        <v>45</v>
      </c>
      <c r="I40" s="59">
        <f t="shared" si="0"/>
        <v>114</v>
      </c>
      <c r="J40" s="64">
        <v>9864844360</v>
      </c>
      <c r="K40" s="48" t="s">
        <v>101</v>
      </c>
      <c r="L40" s="66" t="s">
        <v>281</v>
      </c>
      <c r="M40" s="66">
        <v>9859582481</v>
      </c>
      <c r="N40" s="70" t="s">
        <v>178</v>
      </c>
      <c r="O40" s="70">
        <v>9707021647</v>
      </c>
      <c r="P40" s="49">
        <v>43643</v>
      </c>
      <c r="Q40" s="48" t="s">
        <v>113</v>
      </c>
      <c r="R40" s="48">
        <v>17</v>
      </c>
      <c r="S40" s="19" t="s">
        <v>191</v>
      </c>
      <c r="T40" s="18"/>
    </row>
    <row r="41" spans="1:20" ht="28.5" x14ac:dyDescent="0.3">
      <c r="A41" s="4">
        <v>37</v>
      </c>
      <c r="B41" s="17" t="s">
        <v>63</v>
      </c>
      <c r="C41" s="65" t="s">
        <v>333</v>
      </c>
      <c r="D41" s="48" t="s">
        <v>25</v>
      </c>
      <c r="E41" s="64">
        <v>23</v>
      </c>
      <c r="F41" s="64"/>
      <c r="G41" s="64">
        <v>63</v>
      </c>
      <c r="H41" s="64">
        <v>60</v>
      </c>
      <c r="I41" s="59">
        <f t="shared" si="0"/>
        <v>123</v>
      </c>
      <c r="J41" s="64">
        <v>9954255548</v>
      </c>
      <c r="K41" s="48" t="s">
        <v>101</v>
      </c>
      <c r="L41" s="66" t="s">
        <v>281</v>
      </c>
      <c r="M41" s="66">
        <v>9859582481</v>
      </c>
      <c r="N41" s="70" t="s">
        <v>178</v>
      </c>
      <c r="O41" s="70">
        <v>9707021647</v>
      </c>
      <c r="P41" s="49">
        <v>43643</v>
      </c>
      <c r="Q41" s="48" t="s">
        <v>113</v>
      </c>
      <c r="R41" s="48">
        <v>17</v>
      </c>
      <c r="S41" s="19" t="s">
        <v>191</v>
      </c>
      <c r="T41" s="18"/>
    </row>
    <row r="42" spans="1:20" ht="31.5" x14ac:dyDescent="0.3">
      <c r="A42" s="4">
        <v>38</v>
      </c>
      <c r="B42" s="17" t="s">
        <v>62</v>
      </c>
      <c r="C42" s="65" t="s">
        <v>334</v>
      </c>
      <c r="D42" s="48" t="s">
        <v>25</v>
      </c>
      <c r="E42" s="64">
        <v>152</v>
      </c>
      <c r="F42" s="64"/>
      <c r="G42" s="64">
        <v>32</v>
      </c>
      <c r="H42" s="64">
        <v>59</v>
      </c>
      <c r="I42" s="59">
        <f t="shared" si="0"/>
        <v>91</v>
      </c>
      <c r="J42" s="64">
        <v>7399132053</v>
      </c>
      <c r="K42" s="48" t="s">
        <v>336</v>
      </c>
      <c r="L42" s="66" t="s">
        <v>338</v>
      </c>
      <c r="M42" s="66">
        <v>7399265506</v>
      </c>
      <c r="N42" s="70" t="s">
        <v>339</v>
      </c>
      <c r="O42" s="70">
        <v>8254994153</v>
      </c>
      <c r="P42" s="49">
        <v>43644</v>
      </c>
      <c r="Q42" s="48" t="s">
        <v>114</v>
      </c>
      <c r="R42" s="48">
        <v>23</v>
      </c>
      <c r="S42" s="19" t="s">
        <v>191</v>
      </c>
      <c r="T42" s="18"/>
    </row>
    <row r="43" spans="1:20" ht="31.5" x14ac:dyDescent="0.3">
      <c r="A43" s="4">
        <v>39</v>
      </c>
      <c r="B43" s="17" t="s">
        <v>63</v>
      </c>
      <c r="C43" s="65" t="s">
        <v>335</v>
      </c>
      <c r="D43" s="48" t="s">
        <v>25</v>
      </c>
      <c r="E43" s="64">
        <v>153</v>
      </c>
      <c r="F43" s="64"/>
      <c r="G43" s="64">
        <v>36</v>
      </c>
      <c r="H43" s="64">
        <v>33</v>
      </c>
      <c r="I43" s="59">
        <f t="shared" si="0"/>
        <v>69</v>
      </c>
      <c r="J43" s="64">
        <v>9508453605</v>
      </c>
      <c r="K43" s="48" t="s">
        <v>336</v>
      </c>
      <c r="L43" s="66" t="s">
        <v>338</v>
      </c>
      <c r="M43" s="66">
        <v>7399265506</v>
      </c>
      <c r="N43" s="70" t="s">
        <v>339</v>
      </c>
      <c r="O43" s="70">
        <v>8254994153</v>
      </c>
      <c r="P43" s="49">
        <v>43644</v>
      </c>
      <c r="Q43" s="48" t="s">
        <v>114</v>
      </c>
      <c r="R43" s="48">
        <v>23</v>
      </c>
      <c r="S43" s="19" t="s">
        <v>191</v>
      </c>
      <c r="T43" s="18"/>
    </row>
    <row r="44" spans="1:20" ht="33" x14ac:dyDescent="0.3">
      <c r="A44" s="4">
        <v>40</v>
      </c>
      <c r="B44" s="17"/>
      <c r="C44" s="65"/>
      <c r="D44" s="48"/>
      <c r="E44" s="64"/>
      <c r="F44" s="64"/>
      <c r="G44" s="64"/>
      <c r="H44" s="64"/>
      <c r="I44" s="59">
        <f t="shared" si="0"/>
        <v>0</v>
      </c>
      <c r="J44" s="64"/>
      <c r="K44" s="48"/>
      <c r="L44" s="66"/>
      <c r="M44" s="66"/>
      <c r="N44" s="70"/>
      <c r="O44" s="70"/>
      <c r="P44" s="49"/>
      <c r="Q44" s="48"/>
      <c r="R44" s="48"/>
      <c r="S44" s="19"/>
      <c r="T44" s="18" t="s">
        <v>337</v>
      </c>
    </row>
    <row r="45" spans="1:20" x14ac:dyDescent="0.3">
      <c r="A45" s="4">
        <v>41</v>
      </c>
      <c r="B45" s="17"/>
      <c r="C45" s="65"/>
      <c r="D45" s="48"/>
      <c r="E45" s="64"/>
      <c r="F45" s="64"/>
      <c r="G45" s="64"/>
      <c r="H45" s="64"/>
      <c r="I45" s="59">
        <f t="shared" si="0"/>
        <v>0</v>
      </c>
      <c r="J45" s="64"/>
      <c r="K45" s="48"/>
      <c r="L45" s="66"/>
      <c r="M45" s="66"/>
      <c r="N45" s="70"/>
      <c r="O45" s="70"/>
      <c r="P45" s="49"/>
      <c r="Q45" s="48"/>
      <c r="R45" s="48"/>
      <c r="S45" s="19"/>
      <c r="T45" s="18"/>
    </row>
    <row r="46" spans="1:20" x14ac:dyDescent="0.3">
      <c r="A46" s="4">
        <v>42</v>
      </c>
      <c r="B46" s="17"/>
      <c r="C46" s="65"/>
      <c r="D46" s="48"/>
      <c r="E46" s="64"/>
      <c r="F46" s="64"/>
      <c r="G46" s="64"/>
      <c r="H46" s="64"/>
      <c r="I46" s="59">
        <f t="shared" si="0"/>
        <v>0</v>
      </c>
      <c r="J46" s="64"/>
      <c r="K46" s="48"/>
      <c r="L46" s="66"/>
      <c r="M46" s="66"/>
      <c r="N46" s="70"/>
      <c r="O46" s="70"/>
      <c r="P46" s="49"/>
      <c r="Q46" s="48"/>
      <c r="R46" s="48"/>
      <c r="S46" s="19"/>
      <c r="T46" s="18"/>
    </row>
    <row r="47" spans="1:20" x14ac:dyDescent="0.3">
      <c r="A47" s="4">
        <v>43</v>
      </c>
      <c r="B47" s="17"/>
      <c r="C47" s="65"/>
      <c r="D47" s="48"/>
      <c r="E47" s="64"/>
      <c r="F47" s="64"/>
      <c r="G47" s="64"/>
      <c r="H47" s="64"/>
      <c r="I47" s="59">
        <f t="shared" si="0"/>
        <v>0</v>
      </c>
      <c r="J47" s="64"/>
      <c r="K47" s="48"/>
      <c r="L47" s="66"/>
      <c r="M47" s="66"/>
      <c r="N47" s="70"/>
      <c r="O47" s="70"/>
      <c r="P47" s="49"/>
      <c r="Q47" s="48"/>
      <c r="R47" s="48"/>
      <c r="S47" s="19"/>
      <c r="T47" s="18"/>
    </row>
    <row r="48" spans="1:20" x14ac:dyDescent="0.3">
      <c r="A48" s="4">
        <v>44</v>
      </c>
      <c r="B48" s="17"/>
      <c r="C48" s="65"/>
      <c r="D48" s="48"/>
      <c r="E48" s="64"/>
      <c r="F48" s="64"/>
      <c r="G48" s="64"/>
      <c r="H48" s="64"/>
      <c r="I48" s="59">
        <f t="shared" si="0"/>
        <v>0</v>
      </c>
      <c r="J48" s="64"/>
      <c r="K48" s="48"/>
      <c r="L48" s="66"/>
      <c r="M48" s="66"/>
      <c r="N48" s="70"/>
      <c r="O48" s="70"/>
      <c r="P48" s="49"/>
      <c r="Q48" s="48"/>
      <c r="R48" s="48"/>
      <c r="S48" s="19"/>
      <c r="T48" s="18"/>
    </row>
    <row r="49" spans="1:20" x14ac:dyDescent="0.3">
      <c r="A49" s="4">
        <v>45</v>
      </c>
      <c r="B49" s="17"/>
      <c r="C49" s="65"/>
      <c r="D49" s="48"/>
      <c r="E49" s="64"/>
      <c r="F49" s="64"/>
      <c r="G49" s="64"/>
      <c r="H49" s="64"/>
      <c r="I49" s="59">
        <f t="shared" si="0"/>
        <v>0</v>
      </c>
      <c r="J49" s="64"/>
      <c r="K49" s="48"/>
      <c r="L49" s="66"/>
      <c r="M49" s="66"/>
      <c r="N49" s="70"/>
      <c r="O49" s="70"/>
      <c r="P49" s="49"/>
      <c r="Q49" s="48"/>
      <c r="R49" s="48"/>
      <c r="S49" s="19"/>
      <c r="T49" s="18"/>
    </row>
    <row r="50" spans="1:20" x14ac:dyDescent="0.3">
      <c r="A50" s="4">
        <v>46</v>
      </c>
      <c r="B50" s="17"/>
      <c r="C50" s="65"/>
      <c r="D50" s="48"/>
      <c r="E50" s="64"/>
      <c r="F50" s="64"/>
      <c r="G50" s="64"/>
      <c r="H50" s="64"/>
      <c r="I50" s="59">
        <f t="shared" si="0"/>
        <v>0</v>
      </c>
      <c r="J50" s="64"/>
      <c r="K50" s="48"/>
      <c r="L50" s="66"/>
      <c r="M50" s="66"/>
      <c r="N50" s="70"/>
      <c r="O50" s="70"/>
      <c r="P50" s="49"/>
      <c r="Q50" s="48"/>
      <c r="R50" s="48"/>
      <c r="S50" s="19"/>
      <c r="T50" s="18"/>
    </row>
    <row r="51" spans="1:20" x14ac:dyDescent="0.3">
      <c r="A51" s="4">
        <v>47</v>
      </c>
      <c r="B51" s="17"/>
      <c r="C51" s="65"/>
      <c r="D51" s="48"/>
      <c r="E51" s="64"/>
      <c r="F51" s="64"/>
      <c r="G51" s="64"/>
      <c r="H51" s="64"/>
      <c r="I51" s="59">
        <f t="shared" si="0"/>
        <v>0</v>
      </c>
      <c r="J51" s="64"/>
      <c r="K51" s="48"/>
      <c r="L51" s="66"/>
      <c r="M51" s="66"/>
      <c r="N51" s="70"/>
      <c r="O51" s="70"/>
      <c r="P51" s="49"/>
      <c r="Q51" s="48"/>
      <c r="R51" s="48"/>
      <c r="S51" s="19"/>
      <c r="T51" s="18"/>
    </row>
    <row r="52" spans="1:20" x14ac:dyDescent="0.3">
      <c r="A52" s="4">
        <v>48</v>
      </c>
      <c r="B52" s="17"/>
      <c r="C52" s="65"/>
      <c r="D52" s="48"/>
      <c r="E52" s="64"/>
      <c r="F52" s="64"/>
      <c r="G52" s="64"/>
      <c r="H52" s="64"/>
      <c r="I52" s="59">
        <f t="shared" si="0"/>
        <v>0</v>
      </c>
      <c r="J52" s="64"/>
      <c r="K52" s="48"/>
      <c r="L52" s="66"/>
      <c r="M52" s="66"/>
      <c r="N52" s="70"/>
      <c r="O52" s="70"/>
      <c r="P52" s="49"/>
      <c r="Q52" s="48"/>
      <c r="R52" s="48"/>
      <c r="S52" s="19"/>
      <c r="T52" s="18"/>
    </row>
    <row r="53" spans="1:20" x14ac:dyDescent="0.3">
      <c r="A53" s="4">
        <v>49</v>
      </c>
      <c r="B53" s="17"/>
      <c r="C53" s="65"/>
      <c r="D53" s="48"/>
      <c r="E53" s="64"/>
      <c r="F53" s="64"/>
      <c r="G53" s="64"/>
      <c r="H53" s="64"/>
      <c r="I53" s="59">
        <f t="shared" si="0"/>
        <v>0</v>
      </c>
      <c r="J53" s="64"/>
      <c r="K53" s="48"/>
      <c r="L53" s="66"/>
      <c r="M53" s="66"/>
      <c r="N53" s="70"/>
      <c r="O53" s="70"/>
      <c r="P53" s="49"/>
      <c r="Q53" s="48"/>
      <c r="R53" s="48"/>
      <c r="S53" s="19"/>
      <c r="T53" s="18"/>
    </row>
    <row r="54" spans="1:20" x14ac:dyDescent="0.3">
      <c r="A54" s="4">
        <v>50</v>
      </c>
      <c r="B54" s="17"/>
      <c r="C54" s="65"/>
      <c r="D54" s="48"/>
      <c r="E54" s="64"/>
      <c r="F54" s="64"/>
      <c r="G54" s="64"/>
      <c r="H54" s="64"/>
      <c r="I54" s="59">
        <f t="shared" si="0"/>
        <v>0</v>
      </c>
      <c r="J54" s="64"/>
      <c r="K54" s="48"/>
      <c r="L54" s="66"/>
      <c r="M54" s="66"/>
      <c r="N54" s="70"/>
      <c r="O54" s="70"/>
      <c r="P54" s="49"/>
      <c r="Q54" s="48"/>
      <c r="R54" s="48"/>
      <c r="S54" s="19"/>
      <c r="T54" s="18"/>
    </row>
    <row r="55" spans="1:20" x14ac:dyDescent="0.3">
      <c r="A55" s="4">
        <v>51</v>
      </c>
      <c r="B55" s="17"/>
      <c r="C55" s="65"/>
      <c r="D55" s="48"/>
      <c r="E55" s="64"/>
      <c r="F55" s="64"/>
      <c r="G55" s="64"/>
      <c r="H55" s="64"/>
      <c r="I55" s="59">
        <f t="shared" si="0"/>
        <v>0</v>
      </c>
      <c r="J55" s="64"/>
      <c r="K55" s="48"/>
      <c r="L55" s="66"/>
      <c r="M55" s="66"/>
      <c r="N55" s="70"/>
      <c r="O55" s="70"/>
      <c r="P55" s="49"/>
      <c r="Q55" s="48"/>
      <c r="R55" s="48"/>
      <c r="S55" s="19"/>
      <c r="T55" s="18"/>
    </row>
    <row r="56" spans="1:20" x14ac:dyDescent="0.3">
      <c r="A56" s="4">
        <v>52</v>
      </c>
      <c r="B56" s="17"/>
      <c r="C56" s="65"/>
      <c r="D56" s="48"/>
      <c r="E56" s="64"/>
      <c r="F56" s="64"/>
      <c r="G56" s="64"/>
      <c r="H56" s="64"/>
      <c r="I56" s="59">
        <f t="shared" si="0"/>
        <v>0</v>
      </c>
      <c r="J56" s="64"/>
      <c r="K56" s="48"/>
      <c r="L56" s="66"/>
      <c r="M56" s="66"/>
      <c r="N56" s="70"/>
      <c r="O56" s="70"/>
      <c r="P56" s="49"/>
      <c r="Q56" s="48"/>
      <c r="R56" s="48"/>
      <c r="S56" s="19"/>
      <c r="T56" s="18"/>
    </row>
    <row r="57" spans="1:20" x14ac:dyDescent="0.3">
      <c r="A57" s="4">
        <v>53</v>
      </c>
      <c r="B57" s="17"/>
      <c r="C57" s="65"/>
      <c r="D57" s="48"/>
      <c r="E57" s="64"/>
      <c r="F57" s="64"/>
      <c r="G57" s="64"/>
      <c r="H57" s="64"/>
      <c r="I57" s="59">
        <f t="shared" si="0"/>
        <v>0</v>
      </c>
      <c r="J57" s="64"/>
      <c r="K57" s="48"/>
      <c r="L57" s="66"/>
      <c r="M57" s="66"/>
      <c r="N57" s="70"/>
      <c r="O57" s="70"/>
      <c r="P57" s="49"/>
      <c r="Q57" s="48"/>
      <c r="R57" s="48"/>
      <c r="S57" s="19"/>
      <c r="T57" s="18"/>
    </row>
    <row r="58" spans="1:20" x14ac:dyDescent="0.3">
      <c r="A58" s="4">
        <v>54</v>
      </c>
      <c r="B58" s="17"/>
      <c r="C58" s="65"/>
      <c r="D58" s="48"/>
      <c r="E58" s="64"/>
      <c r="F58" s="64"/>
      <c r="G58" s="64"/>
      <c r="H58" s="64"/>
      <c r="I58" s="59">
        <f t="shared" si="0"/>
        <v>0</v>
      </c>
      <c r="J58" s="64"/>
      <c r="K58" s="48"/>
      <c r="L58" s="66"/>
      <c r="M58" s="66"/>
      <c r="N58" s="70"/>
      <c r="O58" s="70"/>
      <c r="P58" s="49"/>
      <c r="Q58" s="48"/>
      <c r="R58" s="48"/>
      <c r="S58" s="19"/>
      <c r="T58" s="18"/>
    </row>
    <row r="59" spans="1:20" x14ac:dyDescent="0.3">
      <c r="A59" s="4">
        <v>55</v>
      </c>
      <c r="B59" s="17"/>
      <c r="C59" s="65"/>
      <c r="D59" s="48"/>
      <c r="E59" s="64"/>
      <c r="F59" s="64"/>
      <c r="G59" s="64"/>
      <c r="H59" s="64"/>
      <c r="I59" s="59">
        <f t="shared" si="0"/>
        <v>0</v>
      </c>
      <c r="J59" s="64"/>
      <c r="K59" s="48"/>
      <c r="L59" s="66"/>
      <c r="M59" s="66"/>
      <c r="N59" s="70"/>
      <c r="O59" s="70"/>
      <c r="P59" s="49"/>
      <c r="Q59" s="48"/>
      <c r="R59" s="48"/>
      <c r="S59" s="19"/>
      <c r="T59" s="18"/>
    </row>
    <row r="60" spans="1:20" x14ac:dyDescent="0.3">
      <c r="A60" s="4">
        <v>56</v>
      </c>
      <c r="B60" s="17"/>
      <c r="C60" s="65"/>
      <c r="D60" s="48"/>
      <c r="E60" s="64"/>
      <c r="F60" s="64"/>
      <c r="G60" s="64"/>
      <c r="H60" s="64"/>
      <c r="I60" s="59">
        <f t="shared" si="0"/>
        <v>0</v>
      </c>
      <c r="J60" s="64"/>
      <c r="K60" s="48"/>
      <c r="L60" s="66"/>
      <c r="M60" s="66"/>
      <c r="N60" s="70"/>
      <c r="O60" s="70"/>
      <c r="P60" s="49"/>
      <c r="Q60" s="48"/>
      <c r="R60" s="48"/>
      <c r="S60" s="19"/>
      <c r="T60" s="18"/>
    </row>
    <row r="61" spans="1:20" x14ac:dyDescent="0.3">
      <c r="A61" s="4">
        <v>57</v>
      </c>
      <c r="B61" s="17"/>
      <c r="C61" s="65"/>
      <c r="D61" s="48"/>
      <c r="E61" s="64"/>
      <c r="F61" s="64"/>
      <c r="G61" s="64"/>
      <c r="H61" s="64"/>
      <c r="I61" s="59">
        <f t="shared" si="0"/>
        <v>0</v>
      </c>
      <c r="J61" s="64"/>
      <c r="K61" s="48"/>
      <c r="L61" s="66"/>
      <c r="M61" s="66"/>
      <c r="N61" s="70"/>
      <c r="O61" s="70"/>
      <c r="P61" s="49"/>
      <c r="Q61" s="48"/>
      <c r="R61" s="48"/>
      <c r="S61" s="19"/>
      <c r="T61" s="18"/>
    </row>
    <row r="62" spans="1:20" x14ac:dyDescent="0.3">
      <c r="A62" s="4">
        <v>58</v>
      </c>
      <c r="B62" s="17"/>
      <c r="C62" s="65"/>
      <c r="D62" s="48"/>
      <c r="E62" s="64"/>
      <c r="F62" s="64"/>
      <c r="G62" s="64"/>
      <c r="H62" s="64"/>
      <c r="I62" s="59">
        <f t="shared" si="0"/>
        <v>0</v>
      </c>
      <c r="J62" s="64"/>
      <c r="K62" s="48"/>
      <c r="L62" s="66"/>
      <c r="M62" s="66"/>
      <c r="N62" s="70"/>
      <c r="O62" s="70"/>
      <c r="P62" s="49"/>
      <c r="Q62" s="48"/>
      <c r="R62" s="48"/>
      <c r="S62" s="19"/>
      <c r="T62" s="18"/>
    </row>
    <row r="63" spans="1:20" x14ac:dyDescent="0.3">
      <c r="A63" s="4">
        <v>59</v>
      </c>
      <c r="B63" s="17"/>
      <c r="C63" s="65"/>
      <c r="D63" s="48"/>
      <c r="E63" s="64"/>
      <c r="F63" s="64"/>
      <c r="G63" s="64"/>
      <c r="H63" s="64"/>
      <c r="I63" s="59">
        <f t="shared" si="0"/>
        <v>0</v>
      </c>
      <c r="J63" s="64"/>
      <c r="K63" s="48"/>
      <c r="L63" s="66"/>
      <c r="M63" s="66"/>
      <c r="N63" s="70"/>
      <c r="O63" s="70"/>
      <c r="P63" s="49"/>
      <c r="Q63" s="48"/>
      <c r="R63" s="48"/>
      <c r="S63" s="19"/>
      <c r="T63" s="18"/>
    </row>
    <row r="64" spans="1:20" x14ac:dyDescent="0.3">
      <c r="A64" s="4">
        <v>60</v>
      </c>
      <c r="B64" s="17"/>
      <c r="C64" s="65"/>
      <c r="D64" s="48"/>
      <c r="E64" s="64"/>
      <c r="F64" s="64"/>
      <c r="G64" s="64"/>
      <c r="H64" s="64"/>
      <c r="I64" s="59">
        <f t="shared" si="0"/>
        <v>0</v>
      </c>
      <c r="J64" s="64"/>
      <c r="K64" s="48"/>
      <c r="L64" s="66"/>
      <c r="M64" s="66"/>
      <c r="N64" s="70"/>
      <c r="O64" s="70"/>
      <c r="P64" s="49"/>
      <c r="Q64" s="48"/>
      <c r="R64" s="48"/>
      <c r="S64" s="19"/>
      <c r="T64" s="18"/>
    </row>
    <row r="65" spans="1:20" x14ac:dyDescent="0.3">
      <c r="A65" s="4">
        <v>61</v>
      </c>
      <c r="B65" s="17"/>
      <c r="C65" s="65"/>
      <c r="D65" s="48"/>
      <c r="E65" s="64"/>
      <c r="F65" s="64"/>
      <c r="G65" s="64"/>
      <c r="H65" s="64"/>
      <c r="I65" s="59">
        <f t="shared" si="0"/>
        <v>0</v>
      </c>
      <c r="J65" s="64"/>
      <c r="K65" s="48"/>
      <c r="L65" s="66"/>
      <c r="M65" s="66"/>
      <c r="N65" s="70"/>
      <c r="O65" s="70"/>
      <c r="P65" s="49"/>
      <c r="Q65" s="48"/>
      <c r="R65" s="48"/>
      <c r="S65" s="19"/>
      <c r="T65" s="18"/>
    </row>
    <row r="66" spans="1:20" x14ac:dyDescent="0.3">
      <c r="A66" s="4">
        <v>62</v>
      </c>
      <c r="B66" s="17"/>
      <c r="C66" s="65"/>
      <c r="D66" s="48"/>
      <c r="E66" s="64"/>
      <c r="F66" s="64"/>
      <c r="G66" s="64"/>
      <c r="H66" s="64"/>
      <c r="I66" s="59">
        <f t="shared" si="0"/>
        <v>0</v>
      </c>
      <c r="J66" s="64"/>
      <c r="K66" s="48"/>
      <c r="L66" s="66"/>
      <c r="M66" s="66"/>
      <c r="N66" s="70"/>
      <c r="O66" s="70"/>
      <c r="P66" s="49"/>
      <c r="Q66" s="48"/>
      <c r="R66" s="48"/>
      <c r="S66" s="19"/>
      <c r="T66" s="18"/>
    </row>
    <row r="67" spans="1:20" x14ac:dyDescent="0.3">
      <c r="A67" s="4">
        <v>63</v>
      </c>
      <c r="B67" s="17"/>
      <c r="C67" s="65"/>
      <c r="D67" s="48"/>
      <c r="E67" s="64"/>
      <c r="F67" s="64"/>
      <c r="G67" s="64"/>
      <c r="H67" s="64"/>
      <c r="I67" s="59">
        <f t="shared" si="0"/>
        <v>0</v>
      </c>
      <c r="J67" s="64"/>
      <c r="K67" s="48"/>
      <c r="L67" s="66"/>
      <c r="M67" s="66"/>
      <c r="N67" s="70"/>
      <c r="O67" s="70"/>
      <c r="P67" s="49"/>
      <c r="Q67" s="48"/>
      <c r="R67" s="48"/>
      <c r="S67" s="19"/>
      <c r="T67" s="18"/>
    </row>
    <row r="68" spans="1:20" x14ac:dyDescent="0.3">
      <c r="A68" s="4">
        <v>64</v>
      </c>
      <c r="B68" s="17"/>
      <c r="C68" s="65"/>
      <c r="D68" s="48"/>
      <c r="E68" s="64"/>
      <c r="F68" s="64"/>
      <c r="G68" s="64"/>
      <c r="H68" s="64"/>
      <c r="I68" s="59">
        <f t="shared" si="0"/>
        <v>0</v>
      </c>
      <c r="J68" s="64"/>
      <c r="K68" s="48"/>
      <c r="L68" s="66"/>
      <c r="M68" s="66"/>
      <c r="N68" s="70"/>
      <c r="O68" s="70"/>
      <c r="P68" s="49"/>
      <c r="Q68" s="48"/>
      <c r="R68" s="48"/>
      <c r="S68" s="19"/>
      <c r="T68" s="18"/>
    </row>
    <row r="69" spans="1:20" x14ac:dyDescent="0.3">
      <c r="A69" s="4">
        <v>65</v>
      </c>
      <c r="B69" s="17"/>
      <c r="C69" s="65"/>
      <c r="D69" s="48"/>
      <c r="E69" s="64"/>
      <c r="F69" s="64"/>
      <c r="G69" s="64"/>
      <c r="H69" s="64"/>
      <c r="I69" s="59">
        <f t="shared" si="0"/>
        <v>0</v>
      </c>
      <c r="J69" s="64"/>
      <c r="K69" s="48"/>
      <c r="L69" s="66"/>
      <c r="M69" s="66"/>
      <c r="N69" s="70"/>
      <c r="O69" s="70"/>
      <c r="P69" s="49"/>
      <c r="Q69" s="48"/>
      <c r="R69" s="48"/>
      <c r="S69" s="19"/>
      <c r="T69" s="18"/>
    </row>
    <row r="70" spans="1:20" x14ac:dyDescent="0.3">
      <c r="A70" s="4">
        <v>66</v>
      </c>
      <c r="B70" s="17"/>
      <c r="C70" s="65"/>
      <c r="D70" s="48"/>
      <c r="E70" s="64"/>
      <c r="F70" s="64"/>
      <c r="G70" s="64"/>
      <c r="H70" s="64"/>
      <c r="I70" s="59">
        <f t="shared" ref="I70:I133" si="1">SUM(G70:H70)</f>
        <v>0</v>
      </c>
      <c r="J70" s="64"/>
      <c r="K70" s="48"/>
      <c r="L70" s="66"/>
      <c r="M70" s="66"/>
      <c r="N70" s="70"/>
      <c r="O70" s="70"/>
      <c r="P70" s="49"/>
      <c r="Q70" s="48"/>
      <c r="R70" s="48"/>
      <c r="S70" s="19"/>
      <c r="T70" s="18"/>
    </row>
    <row r="71" spans="1:20" x14ac:dyDescent="0.3">
      <c r="A71" s="4">
        <v>67</v>
      </c>
      <c r="B71" s="17"/>
      <c r="C71" s="65"/>
      <c r="D71" s="48"/>
      <c r="E71" s="64"/>
      <c r="F71" s="64"/>
      <c r="G71" s="64"/>
      <c r="H71" s="64"/>
      <c r="I71" s="59">
        <f t="shared" si="1"/>
        <v>0</v>
      </c>
      <c r="J71" s="64"/>
      <c r="K71" s="48"/>
      <c r="L71" s="66"/>
      <c r="M71" s="66"/>
      <c r="N71" s="70"/>
      <c r="O71" s="70"/>
      <c r="P71" s="49"/>
      <c r="Q71" s="48"/>
      <c r="R71" s="48"/>
      <c r="S71" s="19"/>
      <c r="T71" s="18"/>
    </row>
    <row r="72" spans="1:20" x14ac:dyDescent="0.3">
      <c r="A72" s="4">
        <v>68</v>
      </c>
      <c r="B72" s="17"/>
      <c r="C72" s="65"/>
      <c r="D72" s="48"/>
      <c r="E72" s="64"/>
      <c r="F72" s="64"/>
      <c r="G72" s="64"/>
      <c r="H72" s="64"/>
      <c r="I72" s="59">
        <f t="shared" si="1"/>
        <v>0</v>
      </c>
      <c r="J72" s="64"/>
      <c r="K72" s="48"/>
      <c r="L72" s="66"/>
      <c r="M72" s="66"/>
      <c r="N72" s="70"/>
      <c r="O72" s="70"/>
      <c r="P72" s="49"/>
      <c r="Q72" s="48"/>
      <c r="R72" s="48"/>
      <c r="S72" s="19"/>
      <c r="T72" s="18"/>
    </row>
    <row r="73" spans="1:20" x14ac:dyDescent="0.3">
      <c r="A73" s="4">
        <v>69</v>
      </c>
      <c r="B73" s="17"/>
      <c r="C73" s="65"/>
      <c r="D73" s="48"/>
      <c r="E73" s="64"/>
      <c r="F73" s="64"/>
      <c r="G73" s="64"/>
      <c r="H73" s="64"/>
      <c r="I73" s="59">
        <f t="shared" si="1"/>
        <v>0</v>
      </c>
      <c r="J73" s="64"/>
      <c r="K73" s="48"/>
      <c r="L73" s="66"/>
      <c r="M73" s="66"/>
      <c r="N73" s="70"/>
      <c r="O73" s="70"/>
      <c r="P73" s="49"/>
      <c r="Q73" s="48"/>
      <c r="R73" s="48"/>
      <c r="S73" s="19"/>
      <c r="T73" s="18"/>
    </row>
    <row r="74" spans="1:20" x14ac:dyDescent="0.3">
      <c r="A74" s="4">
        <v>70</v>
      </c>
      <c r="B74" s="17"/>
      <c r="C74" s="18"/>
      <c r="D74" s="48"/>
      <c r="E74" s="64"/>
      <c r="F74" s="64"/>
      <c r="G74" s="64"/>
      <c r="H74" s="64"/>
      <c r="I74" s="59">
        <f t="shared" si="1"/>
        <v>0</v>
      </c>
      <c r="J74" s="64"/>
      <c r="K74" s="48"/>
      <c r="L74" s="66"/>
      <c r="M74" s="66"/>
      <c r="N74" s="70"/>
      <c r="O74" s="70"/>
      <c r="P74" s="49"/>
      <c r="Q74" s="48"/>
      <c r="R74" s="48"/>
      <c r="S74" s="19"/>
      <c r="T74" s="18"/>
    </row>
    <row r="75" spans="1:20" x14ac:dyDescent="0.3">
      <c r="A75" s="4">
        <v>71</v>
      </c>
      <c r="B75" s="17"/>
      <c r="C75" s="18"/>
      <c r="D75" s="48"/>
      <c r="E75" s="64"/>
      <c r="F75" s="64"/>
      <c r="G75" s="64"/>
      <c r="H75" s="64"/>
      <c r="I75" s="59">
        <f t="shared" si="1"/>
        <v>0</v>
      </c>
      <c r="J75" s="64"/>
      <c r="K75" s="48"/>
      <c r="L75" s="66"/>
      <c r="M75" s="66"/>
      <c r="N75" s="70"/>
      <c r="O75" s="70"/>
      <c r="P75" s="49"/>
      <c r="Q75" s="48"/>
      <c r="R75" s="48"/>
      <c r="S75" s="19"/>
      <c r="T75" s="18"/>
    </row>
    <row r="76" spans="1:20" x14ac:dyDescent="0.3">
      <c r="A76" s="4">
        <v>72</v>
      </c>
      <c r="B76" s="17"/>
      <c r="C76" s="18"/>
      <c r="D76" s="48"/>
      <c r="E76" s="64"/>
      <c r="F76" s="64"/>
      <c r="G76" s="64"/>
      <c r="H76" s="64"/>
      <c r="I76" s="59">
        <f t="shared" si="1"/>
        <v>0</v>
      </c>
      <c r="J76" s="64"/>
      <c r="K76" s="48"/>
      <c r="L76" s="66"/>
      <c r="M76" s="66"/>
      <c r="N76" s="70"/>
      <c r="O76" s="70"/>
      <c r="P76" s="49"/>
      <c r="Q76" s="48"/>
      <c r="R76" s="48"/>
      <c r="S76" s="19"/>
      <c r="T76" s="18"/>
    </row>
    <row r="77" spans="1:20" x14ac:dyDescent="0.3">
      <c r="A77" s="4">
        <v>73</v>
      </c>
      <c r="B77" s="17"/>
      <c r="C77" s="18"/>
      <c r="D77" s="48"/>
      <c r="E77" s="64"/>
      <c r="F77" s="64"/>
      <c r="G77" s="64"/>
      <c r="H77" s="64"/>
      <c r="I77" s="59">
        <f t="shared" si="1"/>
        <v>0</v>
      </c>
      <c r="J77" s="64"/>
      <c r="K77" s="48"/>
      <c r="L77" s="66"/>
      <c r="M77" s="66"/>
      <c r="N77" s="70"/>
      <c r="O77" s="70"/>
      <c r="P77" s="49"/>
      <c r="Q77" s="48"/>
      <c r="R77" s="48"/>
      <c r="S77" s="19"/>
      <c r="T77" s="18"/>
    </row>
    <row r="78" spans="1:20" x14ac:dyDescent="0.3">
      <c r="A78" s="4">
        <v>74</v>
      </c>
      <c r="B78" s="17"/>
      <c r="C78" s="18"/>
      <c r="D78" s="48"/>
      <c r="E78" s="64"/>
      <c r="F78" s="64"/>
      <c r="G78" s="64"/>
      <c r="H78" s="64"/>
      <c r="I78" s="59">
        <f t="shared" si="1"/>
        <v>0</v>
      </c>
      <c r="J78" s="64"/>
      <c r="K78" s="48"/>
      <c r="L78" s="66"/>
      <c r="M78" s="66"/>
      <c r="N78" s="70"/>
      <c r="O78" s="70"/>
      <c r="P78" s="49"/>
      <c r="Q78" s="48"/>
      <c r="R78" s="48"/>
      <c r="S78" s="19"/>
      <c r="T78" s="18"/>
    </row>
    <row r="79" spans="1:20" x14ac:dyDescent="0.3">
      <c r="A79" s="4">
        <v>75</v>
      </c>
      <c r="B79" s="17"/>
      <c r="C79" s="18"/>
      <c r="D79" s="48"/>
      <c r="E79" s="64"/>
      <c r="F79" s="64"/>
      <c r="G79" s="64"/>
      <c r="H79" s="64"/>
      <c r="I79" s="59">
        <f t="shared" si="1"/>
        <v>0</v>
      </c>
      <c r="J79" s="64"/>
      <c r="K79" s="48"/>
      <c r="L79" s="66"/>
      <c r="M79" s="66"/>
      <c r="N79" s="70"/>
      <c r="O79" s="70"/>
      <c r="P79" s="49"/>
      <c r="Q79" s="48"/>
      <c r="R79" s="48"/>
      <c r="S79" s="19"/>
      <c r="T79" s="18"/>
    </row>
    <row r="80" spans="1:20" x14ac:dyDescent="0.3">
      <c r="A80" s="4">
        <v>76</v>
      </c>
      <c r="B80" s="17"/>
      <c r="C80" s="18"/>
      <c r="D80" s="48"/>
      <c r="E80" s="64"/>
      <c r="F80" s="64"/>
      <c r="G80" s="64"/>
      <c r="H80" s="64"/>
      <c r="I80" s="59">
        <f t="shared" si="1"/>
        <v>0</v>
      </c>
      <c r="J80" s="64"/>
      <c r="K80" s="48"/>
      <c r="L80" s="66"/>
      <c r="M80" s="66"/>
      <c r="N80" s="70"/>
      <c r="O80" s="70"/>
      <c r="P80" s="49"/>
      <c r="Q80" s="48"/>
      <c r="R80" s="48"/>
      <c r="S80" s="19"/>
      <c r="T80" s="18"/>
    </row>
    <row r="81" spans="1:20" x14ac:dyDescent="0.3">
      <c r="A81" s="4">
        <v>77</v>
      </c>
      <c r="B81" s="17"/>
      <c r="C81" s="18"/>
      <c r="D81" s="48"/>
      <c r="E81" s="64"/>
      <c r="F81" s="64"/>
      <c r="G81" s="64"/>
      <c r="H81" s="64"/>
      <c r="I81" s="59">
        <f t="shared" si="1"/>
        <v>0</v>
      </c>
      <c r="J81" s="64"/>
      <c r="K81" s="48"/>
      <c r="L81" s="66"/>
      <c r="M81" s="66"/>
      <c r="N81" s="70"/>
      <c r="O81" s="70"/>
      <c r="P81" s="49"/>
      <c r="Q81" s="48"/>
      <c r="R81" s="48"/>
      <c r="S81" s="19"/>
      <c r="T81" s="18"/>
    </row>
    <row r="82" spans="1:20" x14ac:dyDescent="0.3">
      <c r="A82" s="4">
        <v>78</v>
      </c>
      <c r="B82" s="17"/>
      <c r="C82" s="18"/>
      <c r="D82" s="48"/>
      <c r="E82" s="64"/>
      <c r="F82" s="64"/>
      <c r="G82" s="64"/>
      <c r="H82" s="64"/>
      <c r="I82" s="59">
        <f t="shared" si="1"/>
        <v>0</v>
      </c>
      <c r="J82" s="64"/>
      <c r="K82" s="48"/>
      <c r="L82" s="66"/>
      <c r="M82" s="66"/>
      <c r="N82" s="70"/>
      <c r="O82" s="70"/>
      <c r="P82" s="49"/>
      <c r="Q82" s="48"/>
      <c r="R82" s="48"/>
      <c r="S82" s="19"/>
      <c r="T82" s="18"/>
    </row>
    <row r="83" spans="1:20" x14ac:dyDescent="0.3">
      <c r="A83" s="4">
        <v>79</v>
      </c>
      <c r="B83" s="17"/>
      <c r="C83" s="18"/>
      <c r="D83" s="48"/>
      <c r="E83" s="64"/>
      <c r="F83" s="64"/>
      <c r="G83" s="64"/>
      <c r="H83" s="64"/>
      <c r="I83" s="59">
        <f t="shared" si="1"/>
        <v>0</v>
      </c>
      <c r="J83" s="64"/>
      <c r="K83" s="48"/>
      <c r="L83" s="66"/>
      <c r="M83" s="66"/>
      <c r="N83" s="70"/>
      <c r="O83" s="70"/>
      <c r="P83" s="49"/>
      <c r="Q83" s="48"/>
      <c r="R83" s="48"/>
      <c r="S83" s="19"/>
      <c r="T83" s="18"/>
    </row>
    <row r="84" spans="1:20" x14ac:dyDescent="0.3">
      <c r="A84" s="4">
        <v>80</v>
      </c>
      <c r="B84" s="17"/>
      <c r="C84" s="18"/>
      <c r="D84" s="48"/>
      <c r="E84" s="64"/>
      <c r="F84" s="64"/>
      <c r="G84" s="64"/>
      <c r="H84" s="64"/>
      <c r="I84" s="59">
        <f t="shared" si="1"/>
        <v>0</v>
      </c>
      <c r="J84" s="64"/>
      <c r="K84" s="48"/>
      <c r="L84" s="66"/>
      <c r="M84" s="66"/>
      <c r="N84" s="70"/>
      <c r="O84" s="70"/>
      <c r="P84" s="49"/>
      <c r="Q84" s="48"/>
      <c r="R84" s="48"/>
      <c r="S84" s="19"/>
      <c r="T84" s="18"/>
    </row>
    <row r="85" spans="1:20" x14ac:dyDescent="0.3">
      <c r="A85" s="4">
        <v>81</v>
      </c>
      <c r="B85" s="17"/>
      <c r="C85" s="18"/>
      <c r="D85" s="48"/>
      <c r="E85" s="64"/>
      <c r="F85" s="64"/>
      <c r="G85" s="64"/>
      <c r="H85" s="64"/>
      <c r="I85" s="59">
        <f t="shared" si="1"/>
        <v>0</v>
      </c>
      <c r="J85" s="64"/>
      <c r="K85" s="48"/>
      <c r="L85" s="66"/>
      <c r="M85" s="66"/>
      <c r="N85" s="70"/>
      <c r="O85" s="70"/>
      <c r="P85" s="49"/>
      <c r="Q85" s="48"/>
      <c r="R85" s="48"/>
      <c r="S85" s="19"/>
      <c r="T85" s="18"/>
    </row>
    <row r="86" spans="1:20" x14ac:dyDescent="0.3">
      <c r="A86" s="4">
        <v>82</v>
      </c>
      <c r="B86" s="17"/>
      <c r="C86" s="18"/>
      <c r="D86" s="48"/>
      <c r="E86" s="64"/>
      <c r="F86" s="64"/>
      <c r="G86" s="64"/>
      <c r="H86" s="64"/>
      <c r="I86" s="59">
        <f t="shared" si="1"/>
        <v>0</v>
      </c>
      <c r="J86" s="64"/>
      <c r="K86" s="48"/>
      <c r="L86" s="66"/>
      <c r="M86" s="66"/>
      <c r="N86" s="70"/>
      <c r="O86" s="70"/>
      <c r="P86" s="49"/>
      <c r="Q86" s="48"/>
      <c r="R86" s="48"/>
      <c r="S86" s="19"/>
      <c r="T86" s="18"/>
    </row>
    <row r="87" spans="1:20" x14ac:dyDescent="0.3">
      <c r="A87" s="4">
        <v>83</v>
      </c>
      <c r="B87" s="17"/>
      <c r="C87" s="18"/>
      <c r="D87" s="48"/>
      <c r="E87" s="64"/>
      <c r="F87" s="64"/>
      <c r="G87" s="64"/>
      <c r="H87" s="64"/>
      <c r="I87" s="59">
        <f t="shared" si="1"/>
        <v>0</v>
      </c>
      <c r="J87" s="64"/>
      <c r="K87" s="48"/>
      <c r="L87" s="66"/>
      <c r="M87" s="66"/>
      <c r="N87" s="70"/>
      <c r="O87" s="70"/>
      <c r="P87" s="49"/>
      <c r="Q87" s="48"/>
      <c r="R87" s="48"/>
      <c r="S87" s="19"/>
      <c r="T87" s="18"/>
    </row>
    <row r="88" spans="1:20" x14ac:dyDescent="0.3">
      <c r="A88" s="4">
        <v>84</v>
      </c>
      <c r="B88" s="17"/>
      <c r="C88" s="18"/>
      <c r="D88" s="48"/>
      <c r="E88" s="64"/>
      <c r="F88" s="64"/>
      <c r="G88" s="64"/>
      <c r="H88" s="64"/>
      <c r="I88" s="59">
        <f t="shared" si="1"/>
        <v>0</v>
      </c>
      <c r="J88" s="64"/>
      <c r="K88" s="48"/>
      <c r="L88" s="66"/>
      <c r="M88" s="66"/>
      <c r="N88" s="70"/>
      <c r="O88" s="70"/>
      <c r="P88" s="49"/>
      <c r="Q88" s="48"/>
      <c r="R88" s="48"/>
      <c r="S88" s="19"/>
      <c r="T88" s="18"/>
    </row>
    <row r="89" spans="1:20" x14ac:dyDescent="0.3">
      <c r="A89" s="4">
        <v>85</v>
      </c>
      <c r="B89" s="17"/>
      <c r="C89" s="18"/>
      <c r="D89" s="48"/>
      <c r="E89" s="64"/>
      <c r="F89" s="64"/>
      <c r="G89" s="64"/>
      <c r="H89" s="64"/>
      <c r="I89" s="59">
        <f t="shared" si="1"/>
        <v>0</v>
      </c>
      <c r="J89" s="64"/>
      <c r="K89" s="48"/>
      <c r="L89" s="66"/>
      <c r="M89" s="66"/>
      <c r="N89" s="70"/>
      <c r="O89" s="70"/>
      <c r="P89" s="49"/>
      <c r="Q89" s="48"/>
      <c r="R89" s="48"/>
      <c r="S89" s="19"/>
      <c r="T89" s="18"/>
    </row>
    <row r="90" spans="1:20" x14ac:dyDescent="0.3">
      <c r="A90" s="4">
        <v>86</v>
      </c>
      <c r="B90" s="17"/>
      <c r="C90" s="18"/>
      <c r="D90" s="48"/>
      <c r="E90" s="64"/>
      <c r="F90" s="64"/>
      <c r="G90" s="64"/>
      <c r="H90" s="64"/>
      <c r="I90" s="59">
        <f t="shared" si="1"/>
        <v>0</v>
      </c>
      <c r="J90" s="18"/>
      <c r="K90" s="18"/>
      <c r="L90" s="18"/>
      <c r="M90" s="18"/>
      <c r="N90" s="18"/>
      <c r="O90" s="18"/>
      <c r="P90" s="49"/>
      <c r="Q90" s="48"/>
      <c r="R90" s="48"/>
      <c r="S90" s="19"/>
      <c r="T90" s="18"/>
    </row>
    <row r="91" spans="1:20" x14ac:dyDescent="0.3">
      <c r="A91" s="4">
        <v>87</v>
      </c>
      <c r="B91" s="17"/>
      <c r="C91" s="18"/>
      <c r="D91" s="48"/>
      <c r="E91" s="64"/>
      <c r="F91" s="18"/>
      <c r="G91" s="64"/>
      <c r="H91" s="64"/>
      <c r="I91" s="59">
        <f t="shared" si="1"/>
        <v>0</v>
      </c>
      <c r="J91" s="18"/>
      <c r="K91" s="18"/>
      <c r="L91" s="18"/>
      <c r="M91" s="18"/>
      <c r="N91" s="18"/>
      <c r="O91" s="18"/>
      <c r="P91" s="49"/>
      <c r="Q91" s="48"/>
      <c r="R91" s="48"/>
      <c r="S91" s="19"/>
      <c r="T91" s="18"/>
    </row>
    <row r="92" spans="1:20" x14ac:dyDescent="0.3">
      <c r="A92" s="4">
        <v>88</v>
      </c>
      <c r="B92" s="17"/>
      <c r="C92" s="18"/>
      <c r="D92" s="48"/>
      <c r="E92" s="64"/>
      <c r="F92" s="18"/>
      <c r="G92" s="64"/>
      <c r="H92" s="64"/>
      <c r="I92" s="59">
        <f t="shared" si="1"/>
        <v>0</v>
      </c>
      <c r="J92" s="18"/>
      <c r="K92" s="18"/>
      <c r="L92" s="18"/>
      <c r="M92" s="18"/>
      <c r="N92" s="18"/>
      <c r="O92" s="18"/>
      <c r="P92" s="49"/>
      <c r="Q92" s="48"/>
      <c r="R92" s="48"/>
      <c r="S92" s="19"/>
      <c r="T92" s="18"/>
    </row>
    <row r="93" spans="1:20" x14ac:dyDescent="0.3">
      <c r="A93" s="4">
        <v>89</v>
      </c>
      <c r="B93" s="17"/>
      <c r="C93" s="18"/>
      <c r="D93" s="48"/>
      <c r="E93" s="64"/>
      <c r="F93" s="18"/>
      <c r="G93" s="64"/>
      <c r="H93" s="64"/>
      <c r="I93" s="59">
        <f t="shared" si="1"/>
        <v>0</v>
      </c>
      <c r="J93" s="18"/>
      <c r="K93" s="18"/>
      <c r="L93" s="18"/>
      <c r="M93" s="18"/>
      <c r="N93" s="18"/>
      <c r="O93" s="18"/>
      <c r="P93" s="49"/>
      <c r="Q93" s="48"/>
      <c r="R93" s="48"/>
      <c r="S93" s="19"/>
      <c r="T93" s="18"/>
    </row>
    <row r="94" spans="1:20" x14ac:dyDescent="0.3">
      <c r="A94" s="4">
        <v>90</v>
      </c>
      <c r="B94" s="17"/>
      <c r="C94" s="18"/>
      <c r="D94" s="48"/>
      <c r="E94" s="19"/>
      <c r="F94" s="18"/>
      <c r="G94" s="64"/>
      <c r="H94" s="64"/>
      <c r="I94" s="59">
        <f t="shared" si="1"/>
        <v>0</v>
      </c>
      <c r="J94" s="18"/>
      <c r="K94" s="18"/>
      <c r="L94" s="18"/>
      <c r="M94" s="18"/>
      <c r="N94" s="18"/>
      <c r="O94" s="18"/>
      <c r="P94" s="49"/>
      <c r="Q94" s="48"/>
      <c r="R94" s="48"/>
      <c r="S94" s="19"/>
      <c r="T94" s="18"/>
    </row>
    <row r="95" spans="1:20" x14ac:dyDescent="0.3">
      <c r="A95" s="4">
        <v>91</v>
      </c>
      <c r="B95" s="17"/>
      <c r="C95" s="18"/>
      <c r="D95" s="48"/>
      <c r="E95" s="19"/>
      <c r="F95" s="18"/>
      <c r="G95" s="64"/>
      <c r="H95" s="64"/>
      <c r="I95" s="59">
        <f t="shared" si="1"/>
        <v>0</v>
      </c>
      <c r="J95" s="18"/>
      <c r="K95" s="18"/>
      <c r="L95" s="18"/>
      <c r="M95" s="18"/>
      <c r="N95" s="18"/>
      <c r="O95" s="18"/>
      <c r="P95" s="49"/>
      <c r="Q95" s="48"/>
      <c r="R95" s="48"/>
      <c r="S95" s="19"/>
      <c r="T95" s="18"/>
    </row>
    <row r="96" spans="1:20" x14ac:dyDescent="0.3">
      <c r="A96" s="4">
        <v>92</v>
      </c>
      <c r="B96" s="17"/>
      <c r="C96" s="18"/>
      <c r="D96" s="18"/>
      <c r="E96" s="19"/>
      <c r="F96" s="18"/>
      <c r="G96" s="64"/>
      <c r="H96" s="64"/>
      <c r="I96" s="59">
        <f t="shared" si="1"/>
        <v>0</v>
      </c>
      <c r="J96" s="18"/>
      <c r="K96" s="18"/>
      <c r="L96" s="18"/>
      <c r="M96" s="18"/>
      <c r="N96" s="18"/>
      <c r="O96" s="18"/>
      <c r="P96" s="24"/>
      <c r="Q96" s="18"/>
      <c r="R96" s="18"/>
      <c r="S96" s="18"/>
      <c r="T96" s="18"/>
    </row>
    <row r="97" spans="1:20" x14ac:dyDescent="0.3">
      <c r="A97" s="4">
        <v>93</v>
      </c>
      <c r="B97" s="17"/>
      <c r="C97" s="18"/>
      <c r="D97" s="18"/>
      <c r="E97" s="19"/>
      <c r="F97" s="18"/>
      <c r="G97" s="64"/>
      <c r="H97" s="64"/>
      <c r="I97" s="59">
        <f t="shared" si="1"/>
        <v>0</v>
      </c>
      <c r="J97" s="18"/>
      <c r="K97" s="18"/>
      <c r="L97" s="18"/>
      <c r="M97" s="18"/>
      <c r="N97" s="18"/>
      <c r="O97" s="18"/>
      <c r="P97" s="24"/>
      <c r="Q97" s="18"/>
      <c r="R97" s="18"/>
      <c r="S97" s="18"/>
      <c r="T97" s="18"/>
    </row>
    <row r="98" spans="1:20" x14ac:dyDescent="0.3">
      <c r="A98" s="4">
        <v>94</v>
      </c>
      <c r="B98" s="17"/>
      <c r="C98" s="18"/>
      <c r="D98" s="18"/>
      <c r="E98" s="19"/>
      <c r="F98" s="18"/>
      <c r="G98" s="64"/>
      <c r="H98" s="64"/>
      <c r="I98" s="59">
        <f t="shared" si="1"/>
        <v>0</v>
      </c>
      <c r="J98" s="18"/>
      <c r="K98" s="18"/>
      <c r="L98" s="18"/>
      <c r="M98" s="18"/>
      <c r="N98" s="18"/>
      <c r="O98" s="18"/>
      <c r="P98" s="24"/>
      <c r="Q98" s="18"/>
      <c r="R98" s="18"/>
      <c r="S98" s="18"/>
      <c r="T98" s="18"/>
    </row>
    <row r="99" spans="1:20" x14ac:dyDescent="0.3">
      <c r="A99" s="4">
        <v>95</v>
      </c>
      <c r="B99" s="17"/>
      <c r="C99" s="18"/>
      <c r="D99" s="18"/>
      <c r="E99" s="19"/>
      <c r="F99" s="18"/>
      <c r="G99" s="64"/>
      <c r="H99" s="64"/>
      <c r="I99" s="59">
        <f t="shared" si="1"/>
        <v>0</v>
      </c>
      <c r="J99" s="18"/>
      <c r="K99" s="18"/>
      <c r="L99" s="18"/>
      <c r="M99" s="18"/>
      <c r="N99" s="18"/>
      <c r="O99" s="18"/>
      <c r="P99" s="24"/>
      <c r="Q99" s="18"/>
      <c r="R99" s="18"/>
      <c r="S99" s="18"/>
      <c r="T99" s="18"/>
    </row>
    <row r="100" spans="1:20" x14ac:dyDescent="0.3">
      <c r="A100" s="4">
        <v>96</v>
      </c>
      <c r="B100" s="17"/>
      <c r="C100" s="18"/>
      <c r="D100" s="18"/>
      <c r="E100" s="19"/>
      <c r="F100" s="18"/>
      <c r="G100" s="64"/>
      <c r="H100" s="64"/>
      <c r="I100" s="59">
        <f t="shared" si="1"/>
        <v>0</v>
      </c>
      <c r="J100" s="18"/>
      <c r="K100" s="18"/>
      <c r="L100" s="18"/>
      <c r="M100" s="18"/>
      <c r="N100" s="18"/>
      <c r="O100" s="18"/>
      <c r="P100" s="24"/>
      <c r="Q100" s="18"/>
      <c r="R100" s="18"/>
      <c r="S100" s="18"/>
      <c r="T100" s="18"/>
    </row>
    <row r="101" spans="1:20" x14ac:dyDescent="0.3">
      <c r="A101" s="4">
        <v>97</v>
      </c>
      <c r="B101" s="17"/>
      <c r="C101" s="18"/>
      <c r="D101" s="18"/>
      <c r="E101" s="19"/>
      <c r="F101" s="18"/>
      <c r="G101" s="64"/>
      <c r="H101" s="64"/>
      <c r="I101" s="59">
        <f t="shared" si="1"/>
        <v>0</v>
      </c>
      <c r="J101" s="18"/>
      <c r="K101" s="18"/>
      <c r="L101" s="18"/>
      <c r="M101" s="18"/>
      <c r="N101" s="18"/>
      <c r="O101" s="18"/>
      <c r="P101" s="24"/>
      <c r="Q101" s="18"/>
      <c r="R101" s="18"/>
      <c r="S101" s="18"/>
      <c r="T101" s="18"/>
    </row>
    <row r="102" spans="1:20" x14ac:dyDescent="0.3">
      <c r="A102" s="4">
        <v>98</v>
      </c>
      <c r="B102" s="17"/>
      <c r="C102" s="18"/>
      <c r="D102" s="18"/>
      <c r="E102" s="19"/>
      <c r="F102" s="18"/>
      <c r="G102" s="64"/>
      <c r="H102" s="64"/>
      <c r="I102" s="59">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x14ac:dyDescent="0.3">
      <c r="A165" s="21" t="s">
        <v>11</v>
      </c>
      <c r="B165" s="39"/>
      <c r="C165" s="21">
        <f>COUNTIFS(C5:C164,"*")</f>
        <v>39</v>
      </c>
      <c r="D165" s="21"/>
      <c r="E165" s="13"/>
      <c r="F165" s="21"/>
      <c r="G165" s="60">
        <f>SUM(G5:G164)</f>
        <v>2570</v>
      </c>
      <c r="H165" s="60">
        <f>SUM(H5:H164)</f>
        <v>2810</v>
      </c>
      <c r="I165" s="60">
        <f>SUM(I5:I164)</f>
        <v>5380</v>
      </c>
      <c r="J165" s="21"/>
      <c r="K165" s="21"/>
      <c r="L165" s="21"/>
      <c r="M165" s="21"/>
      <c r="N165" s="21"/>
      <c r="O165" s="21"/>
      <c r="P165" s="14"/>
      <c r="Q165" s="21"/>
      <c r="R165" s="21"/>
      <c r="S165" s="21"/>
      <c r="T165" s="12"/>
    </row>
    <row r="166" spans="1:20" x14ac:dyDescent="0.3">
      <c r="A166" s="44" t="s">
        <v>62</v>
      </c>
      <c r="B166" s="10">
        <f>COUNTIF(B$5:B$164,"Team 1")</f>
        <v>20</v>
      </c>
      <c r="C166" s="44" t="s">
        <v>25</v>
      </c>
      <c r="D166" s="10">
        <f>COUNTIF(D5:D164,"Anganwadi")</f>
        <v>18</v>
      </c>
    </row>
    <row r="167" spans="1:20" x14ac:dyDescent="0.3">
      <c r="A167" s="44" t="s">
        <v>63</v>
      </c>
      <c r="B167" s="10">
        <f>COUNTIF(B$6:B$164,"Team 2")</f>
        <v>19</v>
      </c>
      <c r="C167" s="44" t="s">
        <v>23</v>
      </c>
      <c r="D167" s="10">
        <f>COUNTIF(D5:D164,"School")</f>
        <v>19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U1" sqref="U1"/>
    </sheetView>
  </sheetViews>
  <sheetFormatPr defaultRowHeight="16.5" x14ac:dyDescent="0.3"/>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x14ac:dyDescent="0.3">
      <c r="A1" s="141" t="s">
        <v>70</v>
      </c>
      <c r="B1" s="141"/>
      <c r="C1" s="141"/>
      <c r="D1" s="55"/>
      <c r="E1" s="55"/>
      <c r="F1" s="55"/>
      <c r="G1" s="55"/>
      <c r="H1" s="55"/>
      <c r="I1" s="55"/>
      <c r="J1" s="55"/>
      <c r="K1" s="55"/>
      <c r="L1" s="55"/>
      <c r="M1" s="143"/>
      <c r="N1" s="143"/>
      <c r="O1" s="143"/>
      <c r="P1" s="143"/>
      <c r="Q1" s="143"/>
      <c r="R1" s="143"/>
      <c r="S1" s="143"/>
      <c r="T1" s="143"/>
    </row>
    <row r="2" spans="1:20" x14ac:dyDescent="0.3">
      <c r="A2" s="135" t="s">
        <v>59</v>
      </c>
      <c r="B2" s="136"/>
      <c r="C2" s="136"/>
      <c r="D2" s="25">
        <v>43647</v>
      </c>
      <c r="E2" s="22"/>
      <c r="F2" s="22"/>
      <c r="G2" s="22"/>
      <c r="H2" s="22"/>
      <c r="I2" s="22"/>
      <c r="J2" s="22"/>
      <c r="K2" s="22"/>
      <c r="L2" s="22"/>
      <c r="M2" s="22"/>
      <c r="N2" s="22"/>
      <c r="O2" s="22"/>
      <c r="P2" s="22"/>
      <c r="Q2" s="22"/>
      <c r="R2" s="22"/>
      <c r="S2" s="22"/>
    </row>
    <row r="3" spans="1:20" ht="24" customHeight="1" x14ac:dyDescent="0.3">
      <c r="A3" s="137" t="s">
        <v>14</v>
      </c>
      <c r="B3" s="133" t="s">
        <v>61</v>
      </c>
      <c r="C3" s="138" t="s">
        <v>7</v>
      </c>
      <c r="D3" s="138" t="s">
        <v>55</v>
      </c>
      <c r="E3" s="138" t="s">
        <v>16</v>
      </c>
      <c r="F3" s="139" t="s">
        <v>17</v>
      </c>
      <c r="G3" s="138" t="s">
        <v>8</v>
      </c>
      <c r="H3" s="138"/>
      <c r="I3" s="138"/>
      <c r="J3" s="138" t="s">
        <v>31</v>
      </c>
      <c r="K3" s="133" t="s">
        <v>33</v>
      </c>
      <c r="L3" s="133" t="s">
        <v>50</v>
      </c>
      <c r="M3" s="133" t="s">
        <v>51</v>
      </c>
      <c r="N3" s="133" t="s">
        <v>34</v>
      </c>
      <c r="O3" s="133" t="s">
        <v>35</v>
      </c>
      <c r="P3" s="137" t="s">
        <v>54</v>
      </c>
      <c r="Q3" s="138" t="s">
        <v>52</v>
      </c>
      <c r="R3" s="138" t="s">
        <v>32</v>
      </c>
      <c r="S3" s="138" t="s">
        <v>53</v>
      </c>
      <c r="T3" s="138" t="s">
        <v>13</v>
      </c>
    </row>
    <row r="4" spans="1:20" ht="25.5" customHeight="1" x14ac:dyDescent="0.3">
      <c r="A4" s="137"/>
      <c r="B4" s="140"/>
      <c r="C4" s="138"/>
      <c r="D4" s="138"/>
      <c r="E4" s="138"/>
      <c r="F4" s="139"/>
      <c r="G4" s="23" t="s">
        <v>9</v>
      </c>
      <c r="H4" s="23" t="s">
        <v>10</v>
      </c>
      <c r="I4" s="23" t="s">
        <v>11</v>
      </c>
      <c r="J4" s="138"/>
      <c r="K4" s="134"/>
      <c r="L4" s="134"/>
      <c r="M4" s="134"/>
      <c r="N4" s="134"/>
      <c r="O4" s="134"/>
      <c r="P4" s="137"/>
      <c r="Q4" s="137"/>
      <c r="R4" s="138"/>
      <c r="S4" s="138"/>
      <c r="T4" s="138"/>
    </row>
    <row r="5" spans="1:20" x14ac:dyDescent="0.3">
      <c r="A5" s="4">
        <v>1</v>
      </c>
      <c r="B5" s="17" t="s">
        <v>62</v>
      </c>
      <c r="C5" s="74" t="s">
        <v>344</v>
      </c>
      <c r="D5" s="48" t="s">
        <v>25</v>
      </c>
      <c r="E5" s="74">
        <v>1</v>
      </c>
      <c r="F5" s="48"/>
      <c r="G5" s="74">
        <v>13</v>
      </c>
      <c r="H5" s="74">
        <v>24</v>
      </c>
      <c r="I5" s="59">
        <f>SUM(G5:H5)</f>
        <v>37</v>
      </c>
      <c r="J5" s="75">
        <v>8876545618</v>
      </c>
      <c r="K5" s="48" t="s">
        <v>88</v>
      </c>
      <c r="L5" s="66" t="s">
        <v>156</v>
      </c>
      <c r="M5" s="66">
        <v>9401452164</v>
      </c>
      <c r="N5" s="70" t="s">
        <v>176</v>
      </c>
      <c r="O5" s="70">
        <v>839901841</v>
      </c>
      <c r="P5" s="49">
        <v>43647</v>
      </c>
      <c r="Q5" s="48" t="s">
        <v>110</v>
      </c>
      <c r="R5" s="48">
        <v>12</v>
      </c>
      <c r="S5" s="48" t="s">
        <v>191</v>
      </c>
      <c r="T5" s="18"/>
    </row>
    <row r="6" spans="1:20" x14ac:dyDescent="0.3">
      <c r="A6" s="4">
        <v>2</v>
      </c>
      <c r="B6" s="17" t="s">
        <v>62</v>
      </c>
      <c r="C6" s="74" t="s">
        <v>345</v>
      </c>
      <c r="D6" s="48" t="s">
        <v>25</v>
      </c>
      <c r="E6" s="74">
        <v>2</v>
      </c>
      <c r="F6" s="48"/>
      <c r="G6" s="74">
        <v>17</v>
      </c>
      <c r="H6" s="74">
        <v>19</v>
      </c>
      <c r="I6" s="59">
        <f t="shared" ref="I6:I69" si="0">SUM(G6:H6)</f>
        <v>36</v>
      </c>
      <c r="J6" s="75">
        <v>9854202781</v>
      </c>
      <c r="K6" s="48" t="s">
        <v>88</v>
      </c>
      <c r="L6" s="66" t="s">
        <v>156</v>
      </c>
      <c r="M6" s="66">
        <v>9401452164</v>
      </c>
      <c r="N6" s="70" t="s">
        <v>176</v>
      </c>
      <c r="O6" s="70">
        <v>839901841</v>
      </c>
      <c r="P6" s="49">
        <v>43647</v>
      </c>
      <c r="Q6" s="48" t="s">
        <v>110</v>
      </c>
      <c r="R6" s="48">
        <v>12</v>
      </c>
      <c r="S6" s="48" t="s">
        <v>191</v>
      </c>
      <c r="T6" s="18"/>
    </row>
    <row r="7" spans="1:20" x14ac:dyDescent="0.3">
      <c r="A7" s="4">
        <v>3</v>
      </c>
      <c r="B7" s="17" t="s">
        <v>62</v>
      </c>
      <c r="C7" s="74" t="s">
        <v>346</v>
      </c>
      <c r="D7" s="48" t="s">
        <v>25</v>
      </c>
      <c r="E7" s="74">
        <v>3</v>
      </c>
      <c r="F7" s="48"/>
      <c r="G7" s="74">
        <v>21</v>
      </c>
      <c r="H7" s="74">
        <v>24</v>
      </c>
      <c r="I7" s="59">
        <f t="shared" si="0"/>
        <v>45</v>
      </c>
      <c r="J7" s="75">
        <v>9854512803</v>
      </c>
      <c r="K7" s="48" t="s">
        <v>88</v>
      </c>
      <c r="L7" s="66" t="s">
        <v>156</v>
      </c>
      <c r="M7" s="66">
        <v>9401452164</v>
      </c>
      <c r="N7" s="70" t="s">
        <v>176</v>
      </c>
      <c r="O7" s="70">
        <v>839901841</v>
      </c>
      <c r="P7" s="49">
        <v>43647</v>
      </c>
      <c r="Q7" s="48" t="s">
        <v>110</v>
      </c>
      <c r="R7" s="48">
        <v>12</v>
      </c>
      <c r="S7" s="48" t="s">
        <v>191</v>
      </c>
      <c r="T7" s="18"/>
    </row>
    <row r="8" spans="1:20" x14ac:dyDescent="0.3">
      <c r="A8" s="4">
        <v>4</v>
      </c>
      <c r="B8" s="17" t="s">
        <v>63</v>
      </c>
      <c r="C8" s="74" t="s">
        <v>347</v>
      </c>
      <c r="D8" s="48" t="s">
        <v>25</v>
      </c>
      <c r="E8" s="74">
        <v>4</v>
      </c>
      <c r="F8" s="48"/>
      <c r="G8" s="74">
        <v>21</v>
      </c>
      <c r="H8" s="74">
        <v>29</v>
      </c>
      <c r="I8" s="59">
        <f t="shared" si="0"/>
        <v>50</v>
      </c>
      <c r="J8" s="75">
        <v>9854902231</v>
      </c>
      <c r="K8" s="48" t="s">
        <v>88</v>
      </c>
      <c r="L8" s="66" t="s">
        <v>156</v>
      </c>
      <c r="M8" s="66">
        <v>9401452164</v>
      </c>
      <c r="N8" s="70" t="s">
        <v>176</v>
      </c>
      <c r="O8" s="70">
        <v>839901841</v>
      </c>
      <c r="P8" s="49">
        <v>43647</v>
      </c>
      <c r="Q8" s="48" t="s">
        <v>110</v>
      </c>
      <c r="R8" s="48">
        <v>12</v>
      </c>
      <c r="S8" s="48" t="s">
        <v>191</v>
      </c>
      <c r="T8" s="18"/>
    </row>
    <row r="9" spans="1:20" x14ac:dyDescent="0.3">
      <c r="A9" s="4">
        <v>5</v>
      </c>
      <c r="B9" s="17" t="s">
        <v>63</v>
      </c>
      <c r="C9" s="74" t="s">
        <v>348</v>
      </c>
      <c r="D9" s="48" t="s">
        <v>25</v>
      </c>
      <c r="E9" s="74">
        <v>5</v>
      </c>
      <c r="F9" s="48"/>
      <c r="G9" s="74">
        <v>23</v>
      </c>
      <c r="H9" s="74">
        <v>26</v>
      </c>
      <c r="I9" s="59">
        <f t="shared" si="0"/>
        <v>49</v>
      </c>
      <c r="J9" s="75">
        <v>9854343633</v>
      </c>
      <c r="K9" s="48" t="s">
        <v>88</v>
      </c>
      <c r="L9" s="66" t="s">
        <v>156</v>
      </c>
      <c r="M9" s="66">
        <v>9401452164</v>
      </c>
      <c r="N9" s="70" t="s">
        <v>176</v>
      </c>
      <c r="O9" s="70">
        <v>839901841</v>
      </c>
      <c r="P9" s="49">
        <v>43647</v>
      </c>
      <c r="Q9" s="48" t="s">
        <v>110</v>
      </c>
      <c r="R9" s="48">
        <v>13</v>
      </c>
      <c r="S9" s="48" t="s">
        <v>191</v>
      </c>
      <c r="T9" s="18"/>
    </row>
    <row r="10" spans="1:20" ht="33" x14ac:dyDescent="0.3">
      <c r="A10" s="4">
        <v>6</v>
      </c>
      <c r="B10" s="17" t="s">
        <v>62</v>
      </c>
      <c r="C10" s="74" t="s">
        <v>349</v>
      </c>
      <c r="D10" s="48" t="s">
        <v>25</v>
      </c>
      <c r="E10" s="74">
        <v>6</v>
      </c>
      <c r="F10" s="48"/>
      <c r="G10" s="74">
        <v>37</v>
      </c>
      <c r="H10" s="74">
        <v>32</v>
      </c>
      <c r="I10" s="59">
        <f t="shared" si="0"/>
        <v>69</v>
      </c>
      <c r="J10" s="75">
        <v>9954622386</v>
      </c>
      <c r="K10" s="48" t="s">
        <v>147</v>
      </c>
      <c r="L10" s="66" t="s">
        <v>300</v>
      </c>
      <c r="M10" s="66">
        <v>9859637871</v>
      </c>
      <c r="N10" s="70" t="s">
        <v>190</v>
      </c>
      <c r="O10" s="70">
        <v>8876454434</v>
      </c>
      <c r="P10" s="49">
        <v>43648</v>
      </c>
      <c r="Q10" s="48" t="s">
        <v>111</v>
      </c>
      <c r="R10" s="48">
        <v>17</v>
      </c>
      <c r="S10" s="48" t="s">
        <v>191</v>
      </c>
      <c r="T10" s="18"/>
    </row>
    <row r="11" spans="1:20" x14ac:dyDescent="0.3">
      <c r="A11" s="4">
        <v>7</v>
      </c>
      <c r="B11" s="17" t="s">
        <v>62</v>
      </c>
      <c r="C11" s="74" t="s">
        <v>350</v>
      </c>
      <c r="D11" s="57" t="s">
        <v>25</v>
      </c>
      <c r="E11" s="74">
        <v>7</v>
      </c>
      <c r="F11" s="57"/>
      <c r="G11" s="74">
        <v>38</v>
      </c>
      <c r="H11" s="74">
        <v>43</v>
      </c>
      <c r="I11" s="59">
        <f t="shared" si="0"/>
        <v>81</v>
      </c>
      <c r="J11" s="75">
        <v>8638480581</v>
      </c>
      <c r="K11" s="17" t="s">
        <v>147</v>
      </c>
      <c r="L11" s="66" t="s">
        <v>300</v>
      </c>
      <c r="M11" s="66">
        <v>9859637871</v>
      </c>
      <c r="N11" s="70" t="s">
        <v>190</v>
      </c>
      <c r="O11" s="70">
        <v>8876454434</v>
      </c>
      <c r="P11" s="49">
        <v>43648</v>
      </c>
      <c r="Q11" s="48" t="s">
        <v>111</v>
      </c>
      <c r="R11" s="48">
        <v>18</v>
      </c>
      <c r="S11" s="48" t="s">
        <v>191</v>
      </c>
      <c r="T11" s="18"/>
    </row>
    <row r="12" spans="1:20" ht="33" x14ac:dyDescent="0.3">
      <c r="A12" s="4">
        <v>8</v>
      </c>
      <c r="B12" s="17" t="s">
        <v>63</v>
      </c>
      <c r="C12" s="74" t="s">
        <v>351</v>
      </c>
      <c r="D12" s="48" t="s">
        <v>25</v>
      </c>
      <c r="E12" s="74">
        <v>9</v>
      </c>
      <c r="F12" s="48"/>
      <c r="G12" s="74">
        <v>21</v>
      </c>
      <c r="H12" s="74">
        <v>17</v>
      </c>
      <c r="I12" s="59">
        <f t="shared" si="0"/>
        <v>38</v>
      </c>
      <c r="J12" s="75">
        <v>9864466139</v>
      </c>
      <c r="K12" s="48" t="s">
        <v>147</v>
      </c>
      <c r="L12" s="66" t="s">
        <v>300</v>
      </c>
      <c r="M12" s="66">
        <v>9859637871</v>
      </c>
      <c r="N12" s="70" t="s">
        <v>190</v>
      </c>
      <c r="O12" s="70">
        <v>8876454434</v>
      </c>
      <c r="P12" s="49">
        <v>43648</v>
      </c>
      <c r="Q12" s="48" t="s">
        <v>111</v>
      </c>
      <c r="R12" s="48">
        <v>15</v>
      </c>
      <c r="S12" s="48" t="s">
        <v>191</v>
      </c>
      <c r="T12" s="18"/>
    </row>
    <row r="13" spans="1:20" ht="33" x14ac:dyDescent="0.3">
      <c r="A13" s="4">
        <v>9</v>
      </c>
      <c r="B13" s="17" t="s">
        <v>63</v>
      </c>
      <c r="C13" s="74" t="s">
        <v>352</v>
      </c>
      <c r="D13" s="48" t="s">
        <v>25</v>
      </c>
      <c r="E13" s="74">
        <v>12</v>
      </c>
      <c r="F13" s="48"/>
      <c r="G13" s="74">
        <v>45</v>
      </c>
      <c r="H13" s="74">
        <v>25</v>
      </c>
      <c r="I13" s="59">
        <f t="shared" si="0"/>
        <v>70</v>
      </c>
      <c r="J13" s="75">
        <v>7896246498</v>
      </c>
      <c r="K13" s="48" t="s">
        <v>147</v>
      </c>
      <c r="L13" s="66" t="s">
        <v>300</v>
      </c>
      <c r="M13" s="66">
        <v>9859637871</v>
      </c>
      <c r="N13" s="70" t="s">
        <v>190</v>
      </c>
      <c r="O13" s="70">
        <v>8876454434</v>
      </c>
      <c r="P13" s="49">
        <v>43648</v>
      </c>
      <c r="Q13" s="48" t="s">
        <v>111</v>
      </c>
      <c r="R13" s="48">
        <v>16</v>
      </c>
      <c r="S13" s="48" t="s">
        <v>191</v>
      </c>
      <c r="T13" s="18"/>
    </row>
    <row r="14" spans="1:20" x14ac:dyDescent="0.3">
      <c r="A14" s="4">
        <v>10</v>
      </c>
      <c r="B14" s="17" t="s">
        <v>62</v>
      </c>
      <c r="C14" s="74" t="s">
        <v>353</v>
      </c>
      <c r="D14" s="48" t="s">
        <v>25</v>
      </c>
      <c r="E14" s="74">
        <v>16</v>
      </c>
      <c r="F14" s="48"/>
      <c r="G14" s="74">
        <v>43</v>
      </c>
      <c r="H14" s="74">
        <v>50</v>
      </c>
      <c r="I14" s="59">
        <f t="shared" si="0"/>
        <v>93</v>
      </c>
      <c r="J14" s="75">
        <v>8403855679</v>
      </c>
      <c r="K14" s="48" t="s">
        <v>117</v>
      </c>
      <c r="L14" s="66" t="s">
        <v>167</v>
      </c>
      <c r="M14" s="66">
        <v>9435801321</v>
      </c>
      <c r="N14" s="70" t="s">
        <v>185</v>
      </c>
      <c r="O14" s="70">
        <v>9678638569</v>
      </c>
      <c r="P14" s="49">
        <v>43649</v>
      </c>
      <c r="Q14" s="48" t="s">
        <v>112</v>
      </c>
      <c r="R14" s="48">
        <v>13</v>
      </c>
      <c r="S14" s="48" t="s">
        <v>191</v>
      </c>
      <c r="T14" s="18"/>
    </row>
    <row r="15" spans="1:20" x14ac:dyDescent="0.3">
      <c r="A15" s="4">
        <v>11</v>
      </c>
      <c r="B15" s="17" t="s">
        <v>63</v>
      </c>
      <c r="C15" s="74" t="s">
        <v>354</v>
      </c>
      <c r="D15" s="48" t="s">
        <v>25</v>
      </c>
      <c r="E15" s="74">
        <v>17</v>
      </c>
      <c r="F15" s="48"/>
      <c r="G15" s="74">
        <v>42</v>
      </c>
      <c r="H15" s="74">
        <v>42</v>
      </c>
      <c r="I15" s="59">
        <f t="shared" si="0"/>
        <v>84</v>
      </c>
      <c r="J15" s="75">
        <v>9126927950</v>
      </c>
      <c r="K15" s="48" t="s">
        <v>117</v>
      </c>
      <c r="L15" s="66" t="s">
        <v>167</v>
      </c>
      <c r="M15" s="66">
        <v>9435801321</v>
      </c>
      <c r="N15" s="70" t="s">
        <v>185</v>
      </c>
      <c r="O15" s="70">
        <v>9678638569</v>
      </c>
      <c r="P15" s="49">
        <v>43649</v>
      </c>
      <c r="Q15" s="48" t="s">
        <v>112</v>
      </c>
      <c r="R15" s="48">
        <v>14</v>
      </c>
      <c r="S15" s="48" t="s">
        <v>191</v>
      </c>
      <c r="T15" s="18"/>
    </row>
    <row r="16" spans="1:20" x14ac:dyDescent="0.3">
      <c r="A16" s="4">
        <v>12</v>
      </c>
      <c r="B16" s="17" t="s">
        <v>62</v>
      </c>
      <c r="C16" s="74" t="s">
        <v>355</v>
      </c>
      <c r="D16" s="48" t="s">
        <v>25</v>
      </c>
      <c r="E16" s="74">
        <v>18</v>
      </c>
      <c r="F16" s="48"/>
      <c r="G16" s="74">
        <v>49</v>
      </c>
      <c r="H16" s="74">
        <v>45</v>
      </c>
      <c r="I16" s="59">
        <f t="shared" si="0"/>
        <v>94</v>
      </c>
      <c r="J16" s="75">
        <v>8753965426</v>
      </c>
      <c r="K16" s="48" t="s">
        <v>117</v>
      </c>
      <c r="L16" s="66" t="s">
        <v>167</v>
      </c>
      <c r="M16" s="66">
        <v>9435801321</v>
      </c>
      <c r="N16" s="70" t="s">
        <v>185</v>
      </c>
      <c r="O16" s="70">
        <v>9678638569</v>
      </c>
      <c r="P16" s="49">
        <v>43650</v>
      </c>
      <c r="Q16" s="48" t="s">
        <v>113</v>
      </c>
      <c r="R16" s="48">
        <v>14</v>
      </c>
      <c r="S16" s="48" t="s">
        <v>191</v>
      </c>
      <c r="T16" s="18"/>
    </row>
    <row r="17" spans="1:20" ht="33" x14ac:dyDescent="0.3">
      <c r="A17" s="4">
        <v>13</v>
      </c>
      <c r="B17" s="17" t="s">
        <v>62</v>
      </c>
      <c r="C17" s="74" t="s">
        <v>356</v>
      </c>
      <c r="D17" s="48" t="s">
        <v>25</v>
      </c>
      <c r="E17" s="74">
        <v>204</v>
      </c>
      <c r="F17" s="48"/>
      <c r="G17" s="74">
        <v>16</v>
      </c>
      <c r="H17" s="74">
        <v>10</v>
      </c>
      <c r="I17" s="59">
        <f t="shared" si="0"/>
        <v>26</v>
      </c>
      <c r="J17" s="75">
        <v>8846975334</v>
      </c>
      <c r="K17" s="48" t="s">
        <v>88</v>
      </c>
      <c r="L17" s="66" t="s">
        <v>156</v>
      </c>
      <c r="M17" s="66">
        <v>9401452164</v>
      </c>
      <c r="N17" s="70" t="s">
        <v>176</v>
      </c>
      <c r="O17" s="70">
        <v>839901841</v>
      </c>
      <c r="P17" s="49">
        <v>43650</v>
      </c>
      <c r="Q17" s="48" t="s">
        <v>113</v>
      </c>
      <c r="R17" s="48">
        <v>12</v>
      </c>
      <c r="S17" s="48" t="s">
        <v>191</v>
      </c>
      <c r="T17" s="18"/>
    </row>
    <row r="18" spans="1:20" x14ac:dyDescent="0.3">
      <c r="A18" s="4">
        <v>14</v>
      </c>
      <c r="B18" s="17" t="s">
        <v>63</v>
      </c>
      <c r="C18" s="74" t="s">
        <v>357</v>
      </c>
      <c r="D18" s="57" t="s">
        <v>25</v>
      </c>
      <c r="E18" s="74">
        <v>212</v>
      </c>
      <c r="F18" s="57"/>
      <c r="G18" s="74">
        <v>22</v>
      </c>
      <c r="H18" s="74">
        <v>37</v>
      </c>
      <c r="I18" s="59">
        <f t="shared" si="0"/>
        <v>59</v>
      </c>
      <c r="J18" s="75">
        <v>9706519605</v>
      </c>
      <c r="K18" s="17" t="s">
        <v>117</v>
      </c>
      <c r="L18" s="66" t="s">
        <v>167</v>
      </c>
      <c r="M18" s="66">
        <v>9435801321</v>
      </c>
      <c r="N18" s="70" t="s">
        <v>185</v>
      </c>
      <c r="O18" s="70">
        <v>9678638569</v>
      </c>
      <c r="P18" s="49">
        <v>43650</v>
      </c>
      <c r="Q18" s="48" t="s">
        <v>113</v>
      </c>
      <c r="R18" s="48">
        <v>12</v>
      </c>
      <c r="S18" s="48" t="s">
        <v>191</v>
      </c>
      <c r="T18" s="18"/>
    </row>
    <row r="19" spans="1:20" ht="33" x14ac:dyDescent="0.3">
      <c r="A19" s="4">
        <v>15</v>
      </c>
      <c r="B19" s="17" t="s">
        <v>63</v>
      </c>
      <c r="C19" s="74" t="s">
        <v>358</v>
      </c>
      <c r="D19" s="48" t="s">
        <v>25</v>
      </c>
      <c r="E19" s="74">
        <v>93</v>
      </c>
      <c r="F19" s="48"/>
      <c r="G19" s="74">
        <v>47</v>
      </c>
      <c r="H19" s="74">
        <v>50</v>
      </c>
      <c r="I19" s="59">
        <f t="shared" si="0"/>
        <v>97</v>
      </c>
      <c r="J19" s="75">
        <v>9613829719</v>
      </c>
      <c r="K19" s="48" t="s">
        <v>117</v>
      </c>
      <c r="L19" s="66" t="s">
        <v>167</v>
      </c>
      <c r="M19" s="66">
        <v>9435801321</v>
      </c>
      <c r="N19" s="70" t="s">
        <v>185</v>
      </c>
      <c r="O19" s="70">
        <v>9678638569</v>
      </c>
      <c r="P19" s="49">
        <v>43650</v>
      </c>
      <c r="Q19" s="48" t="s">
        <v>113</v>
      </c>
      <c r="R19" s="48">
        <v>13</v>
      </c>
      <c r="S19" s="48" t="s">
        <v>191</v>
      </c>
      <c r="T19" s="18"/>
    </row>
    <row r="20" spans="1:20" ht="33" x14ac:dyDescent="0.3">
      <c r="A20" s="4">
        <v>16</v>
      </c>
      <c r="B20" s="17" t="s">
        <v>62</v>
      </c>
      <c r="C20" s="74" t="s">
        <v>359</v>
      </c>
      <c r="D20" s="48" t="s">
        <v>25</v>
      </c>
      <c r="E20" s="74">
        <v>202</v>
      </c>
      <c r="F20" s="48"/>
      <c r="G20" s="74">
        <v>75</v>
      </c>
      <c r="H20" s="74">
        <v>74</v>
      </c>
      <c r="I20" s="59">
        <f t="shared" si="0"/>
        <v>149</v>
      </c>
      <c r="J20" s="75">
        <v>9707935643</v>
      </c>
      <c r="K20" s="48" t="s">
        <v>117</v>
      </c>
      <c r="L20" s="66" t="s">
        <v>167</v>
      </c>
      <c r="M20" s="66">
        <v>9435801321</v>
      </c>
      <c r="N20" s="70" t="s">
        <v>185</v>
      </c>
      <c r="O20" s="70">
        <v>9678638569</v>
      </c>
      <c r="P20" s="49">
        <v>43651</v>
      </c>
      <c r="Q20" s="48" t="s">
        <v>114</v>
      </c>
      <c r="R20" s="48">
        <v>19</v>
      </c>
      <c r="S20" s="48" t="s">
        <v>191</v>
      </c>
      <c r="T20" s="18"/>
    </row>
    <row r="21" spans="1:20" ht="33" x14ac:dyDescent="0.3">
      <c r="A21" s="4">
        <v>17</v>
      </c>
      <c r="B21" s="17" t="s">
        <v>63</v>
      </c>
      <c r="C21" s="74" t="s">
        <v>360</v>
      </c>
      <c r="D21" s="48" t="s">
        <v>25</v>
      </c>
      <c r="E21" s="74">
        <v>229</v>
      </c>
      <c r="F21" s="48"/>
      <c r="G21" s="74">
        <v>46</v>
      </c>
      <c r="H21" s="74">
        <v>30</v>
      </c>
      <c r="I21" s="59">
        <f t="shared" si="0"/>
        <v>76</v>
      </c>
      <c r="J21" s="75">
        <v>9085049575</v>
      </c>
      <c r="K21" s="48" t="s">
        <v>152</v>
      </c>
      <c r="L21" s="66" t="s">
        <v>173</v>
      </c>
      <c r="M21" s="66">
        <v>9435639199</v>
      </c>
      <c r="N21" s="70" t="s">
        <v>188</v>
      </c>
      <c r="O21" s="70">
        <v>8822565725</v>
      </c>
      <c r="P21" s="49">
        <v>43651</v>
      </c>
      <c r="Q21" s="48" t="s">
        <v>114</v>
      </c>
      <c r="R21" s="48">
        <v>19</v>
      </c>
      <c r="S21" s="48" t="s">
        <v>191</v>
      </c>
      <c r="T21" s="18"/>
    </row>
    <row r="22" spans="1:20" x14ac:dyDescent="0.3">
      <c r="A22" s="4">
        <v>18</v>
      </c>
      <c r="B22" s="17" t="s">
        <v>62</v>
      </c>
      <c r="C22" s="74" t="s">
        <v>361</v>
      </c>
      <c r="D22" s="48" t="s">
        <v>25</v>
      </c>
      <c r="E22" s="74">
        <v>230</v>
      </c>
      <c r="F22" s="48"/>
      <c r="G22" s="74">
        <v>59</v>
      </c>
      <c r="H22" s="74">
        <v>39</v>
      </c>
      <c r="I22" s="59">
        <f t="shared" si="0"/>
        <v>98</v>
      </c>
      <c r="J22" s="75">
        <v>9707062481</v>
      </c>
      <c r="K22" s="48" t="s">
        <v>405</v>
      </c>
      <c r="L22" s="66" t="s">
        <v>406</v>
      </c>
      <c r="M22" s="66">
        <v>9101941035</v>
      </c>
      <c r="N22" s="77" t="s">
        <v>277</v>
      </c>
      <c r="O22" s="77">
        <v>9859415160</v>
      </c>
      <c r="P22" s="49">
        <v>43652</v>
      </c>
      <c r="Q22" s="48" t="s">
        <v>244</v>
      </c>
      <c r="R22" s="48">
        <v>18</v>
      </c>
      <c r="S22" s="48" t="s">
        <v>191</v>
      </c>
      <c r="T22" s="18"/>
    </row>
    <row r="23" spans="1:20" ht="33" x14ac:dyDescent="0.3">
      <c r="A23" s="4">
        <v>19</v>
      </c>
      <c r="B23" s="17" t="s">
        <v>63</v>
      </c>
      <c r="C23" s="74" t="s">
        <v>362</v>
      </c>
      <c r="D23" s="48" t="s">
        <v>25</v>
      </c>
      <c r="E23" s="74">
        <v>231</v>
      </c>
      <c r="F23" s="48"/>
      <c r="G23" s="74">
        <v>61</v>
      </c>
      <c r="H23" s="74">
        <v>63</v>
      </c>
      <c r="I23" s="59">
        <f t="shared" si="0"/>
        <v>124</v>
      </c>
      <c r="J23" s="75">
        <v>9401111732</v>
      </c>
      <c r="K23" s="48" t="s">
        <v>150</v>
      </c>
      <c r="L23" s="66" t="s">
        <v>160</v>
      </c>
      <c r="M23" s="66">
        <v>9864334029</v>
      </c>
      <c r="N23" s="70" t="s">
        <v>179</v>
      </c>
      <c r="O23" s="70">
        <v>7399858486</v>
      </c>
      <c r="P23" s="49">
        <v>43652</v>
      </c>
      <c r="Q23" s="48" t="s">
        <v>244</v>
      </c>
      <c r="R23" s="48">
        <v>11</v>
      </c>
      <c r="S23" s="48" t="s">
        <v>191</v>
      </c>
      <c r="T23" s="18"/>
    </row>
    <row r="24" spans="1:20" ht="33" x14ac:dyDescent="0.3">
      <c r="A24" s="4">
        <v>20</v>
      </c>
      <c r="B24" s="17" t="s">
        <v>62</v>
      </c>
      <c r="C24" s="74" t="s">
        <v>363</v>
      </c>
      <c r="D24" s="48" t="s">
        <v>25</v>
      </c>
      <c r="E24" s="74">
        <v>232</v>
      </c>
      <c r="F24" s="48"/>
      <c r="G24" s="74">
        <v>45</v>
      </c>
      <c r="H24" s="74">
        <v>42</v>
      </c>
      <c r="I24" s="59">
        <f t="shared" si="0"/>
        <v>87</v>
      </c>
      <c r="J24" s="75">
        <v>9508737729</v>
      </c>
      <c r="K24" s="48" t="s">
        <v>150</v>
      </c>
      <c r="L24" s="66" t="s">
        <v>160</v>
      </c>
      <c r="M24" s="66">
        <v>9864334029</v>
      </c>
      <c r="N24" s="70" t="s">
        <v>179</v>
      </c>
      <c r="O24" s="70">
        <v>7399858486</v>
      </c>
      <c r="P24" s="49">
        <v>43654</v>
      </c>
      <c r="Q24" s="48" t="s">
        <v>110</v>
      </c>
      <c r="R24" s="48">
        <v>12</v>
      </c>
      <c r="S24" s="48" t="s">
        <v>191</v>
      </c>
      <c r="T24" s="18"/>
    </row>
    <row r="25" spans="1:20" ht="31.5" x14ac:dyDescent="0.3">
      <c r="A25" s="4">
        <v>21</v>
      </c>
      <c r="B25" s="17" t="s">
        <v>63</v>
      </c>
      <c r="C25" s="74" t="s">
        <v>364</v>
      </c>
      <c r="D25" s="57" t="s">
        <v>25</v>
      </c>
      <c r="E25" s="74">
        <v>17</v>
      </c>
      <c r="F25" s="57"/>
      <c r="G25" s="74">
        <v>75</v>
      </c>
      <c r="H25" s="74">
        <v>50</v>
      </c>
      <c r="I25" s="59">
        <f t="shared" si="0"/>
        <v>125</v>
      </c>
      <c r="J25" s="75">
        <v>9864753243</v>
      </c>
      <c r="K25" s="17" t="s">
        <v>91</v>
      </c>
      <c r="L25" s="66" t="s">
        <v>161</v>
      </c>
      <c r="M25" s="66">
        <v>9957448316</v>
      </c>
      <c r="N25" s="70" t="s">
        <v>180</v>
      </c>
      <c r="O25" s="70">
        <v>9864940744</v>
      </c>
      <c r="P25" s="49">
        <v>43654</v>
      </c>
      <c r="Q25" s="48" t="s">
        <v>110</v>
      </c>
      <c r="R25" s="48">
        <v>17</v>
      </c>
      <c r="S25" s="48" t="s">
        <v>191</v>
      </c>
      <c r="T25" s="18"/>
    </row>
    <row r="26" spans="1:20" ht="31.5" x14ac:dyDescent="0.3">
      <c r="A26" s="4">
        <v>22</v>
      </c>
      <c r="B26" s="17" t="s">
        <v>62</v>
      </c>
      <c r="C26" s="76" t="s">
        <v>365</v>
      </c>
      <c r="D26" s="48" t="s">
        <v>25</v>
      </c>
      <c r="E26" s="76">
        <v>18</v>
      </c>
      <c r="F26" s="48"/>
      <c r="G26" s="74">
        <v>57</v>
      </c>
      <c r="H26" s="74">
        <v>58</v>
      </c>
      <c r="I26" s="59">
        <f t="shared" si="0"/>
        <v>115</v>
      </c>
      <c r="J26" s="75">
        <v>9401981590</v>
      </c>
      <c r="K26" s="48" t="s">
        <v>91</v>
      </c>
      <c r="L26" s="66" t="s">
        <v>161</v>
      </c>
      <c r="M26" s="66">
        <v>9957448316</v>
      </c>
      <c r="N26" s="70" t="s">
        <v>180</v>
      </c>
      <c r="O26" s="70">
        <v>9864940744</v>
      </c>
      <c r="P26" s="49">
        <v>43655</v>
      </c>
      <c r="Q26" s="48" t="s">
        <v>111</v>
      </c>
      <c r="R26" s="48">
        <v>17</v>
      </c>
      <c r="S26" s="48" t="s">
        <v>191</v>
      </c>
      <c r="T26" s="18"/>
    </row>
    <row r="27" spans="1:20" x14ac:dyDescent="0.3">
      <c r="A27" s="4">
        <v>23</v>
      </c>
      <c r="B27" s="17" t="s">
        <v>63</v>
      </c>
      <c r="C27" s="74" t="s">
        <v>366</v>
      </c>
      <c r="D27" s="48" t="s">
        <v>25</v>
      </c>
      <c r="E27" s="74">
        <v>19</v>
      </c>
      <c r="F27" s="48"/>
      <c r="G27" s="74">
        <v>45</v>
      </c>
      <c r="H27" s="74">
        <v>40</v>
      </c>
      <c r="I27" s="59">
        <f t="shared" si="0"/>
        <v>85</v>
      </c>
      <c r="J27" s="75">
        <v>7664934203</v>
      </c>
      <c r="K27" s="48" t="s">
        <v>148</v>
      </c>
      <c r="L27" s="66" t="s">
        <v>153</v>
      </c>
      <c r="M27" s="66">
        <v>8751824909</v>
      </c>
      <c r="N27" s="70" t="s">
        <v>178</v>
      </c>
      <c r="O27" s="70">
        <v>9707021647</v>
      </c>
      <c r="P27" s="49">
        <v>43655</v>
      </c>
      <c r="Q27" s="48" t="s">
        <v>111</v>
      </c>
      <c r="R27" s="48">
        <v>19</v>
      </c>
      <c r="S27" s="48" t="s">
        <v>191</v>
      </c>
      <c r="T27" s="18"/>
    </row>
    <row r="28" spans="1:20" ht="33" x14ac:dyDescent="0.3">
      <c r="A28" s="4">
        <v>24</v>
      </c>
      <c r="B28" s="17" t="s">
        <v>62</v>
      </c>
      <c r="C28" s="74" t="s">
        <v>367</v>
      </c>
      <c r="D28" s="48" t="s">
        <v>25</v>
      </c>
      <c r="E28" s="74">
        <v>20</v>
      </c>
      <c r="F28" s="48"/>
      <c r="G28" s="74">
        <v>99</v>
      </c>
      <c r="H28" s="74">
        <v>100</v>
      </c>
      <c r="I28" s="59">
        <f t="shared" si="0"/>
        <v>199</v>
      </c>
      <c r="J28" s="75">
        <v>9864641553</v>
      </c>
      <c r="K28" s="48" t="s">
        <v>91</v>
      </c>
      <c r="L28" s="66" t="s">
        <v>161</v>
      </c>
      <c r="M28" s="66">
        <v>9957448316</v>
      </c>
      <c r="N28" s="70" t="s">
        <v>180</v>
      </c>
      <c r="O28" s="70">
        <v>9864940744</v>
      </c>
      <c r="P28" s="49">
        <v>43656</v>
      </c>
      <c r="Q28" s="48" t="s">
        <v>112</v>
      </c>
      <c r="R28" s="48">
        <v>20</v>
      </c>
      <c r="S28" s="48" t="s">
        <v>191</v>
      </c>
      <c r="T28" s="18"/>
    </row>
    <row r="29" spans="1:20" ht="33" x14ac:dyDescent="0.3">
      <c r="A29" s="4">
        <v>25</v>
      </c>
      <c r="B29" s="17" t="s">
        <v>63</v>
      </c>
      <c r="C29" s="74" t="s">
        <v>368</v>
      </c>
      <c r="D29" s="48" t="s">
        <v>25</v>
      </c>
      <c r="E29" s="74">
        <v>73</v>
      </c>
      <c r="F29" s="48"/>
      <c r="G29" s="74">
        <v>46</v>
      </c>
      <c r="H29" s="74">
        <v>53</v>
      </c>
      <c r="I29" s="59">
        <f t="shared" si="0"/>
        <v>99</v>
      </c>
      <c r="J29" s="75">
        <v>9678905316</v>
      </c>
      <c r="K29" s="48" t="s">
        <v>251</v>
      </c>
      <c r="L29" s="66" t="s">
        <v>297</v>
      </c>
      <c r="M29" s="66">
        <v>9101028303</v>
      </c>
      <c r="N29" s="70" t="s">
        <v>296</v>
      </c>
      <c r="O29" s="70">
        <v>7399464787</v>
      </c>
      <c r="P29" s="49">
        <v>43656</v>
      </c>
      <c r="Q29" s="48" t="s">
        <v>112</v>
      </c>
      <c r="R29" s="48">
        <v>20</v>
      </c>
      <c r="S29" s="48" t="s">
        <v>191</v>
      </c>
      <c r="T29" s="18"/>
    </row>
    <row r="30" spans="1:20" ht="31.5" x14ac:dyDescent="0.3">
      <c r="A30" s="4">
        <v>26</v>
      </c>
      <c r="B30" s="17" t="s">
        <v>62</v>
      </c>
      <c r="C30" s="74" t="s">
        <v>369</v>
      </c>
      <c r="D30" s="48" t="s">
        <v>25</v>
      </c>
      <c r="E30" s="74">
        <v>74</v>
      </c>
      <c r="F30" s="48"/>
      <c r="G30" s="74">
        <v>54</v>
      </c>
      <c r="H30" s="74">
        <v>87</v>
      </c>
      <c r="I30" s="59">
        <f t="shared" si="0"/>
        <v>141</v>
      </c>
      <c r="J30" s="75">
        <v>9101766369</v>
      </c>
      <c r="K30" s="48" t="s">
        <v>251</v>
      </c>
      <c r="L30" s="66" t="s">
        <v>297</v>
      </c>
      <c r="M30" s="66">
        <v>9101028303</v>
      </c>
      <c r="N30" s="70" t="s">
        <v>296</v>
      </c>
      <c r="O30" s="70">
        <v>7399464787</v>
      </c>
      <c r="P30" s="49">
        <v>43657</v>
      </c>
      <c r="Q30" s="48" t="s">
        <v>113</v>
      </c>
      <c r="R30" s="48">
        <v>21</v>
      </c>
      <c r="S30" s="48" t="s">
        <v>191</v>
      </c>
      <c r="T30" s="18"/>
    </row>
    <row r="31" spans="1:20" ht="33" x14ac:dyDescent="0.3">
      <c r="A31" s="4">
        <v>27</v>
      </c>
      <c r="B31" s="17" t="s">
        <v>63</v>
      </c>
      <c r="C31" s="74" t="s">
        <v>370</v>
      </c>
      <c r="D31" s="48" t="s">
        <v>25</v>
      </c>
      <c r="E31" s="74">
        <v>75</v>
      </c>
      <c r="F31" s="48"/>
      <c r="G31" s="74">
        <v>32</v>
      </c>
      <c r="H31" s="74">
        <v>59</v>
      </c>
      <c r="I31" s="59">
        <f t="shared" si="0"/>
        <v>91</v>
      </c>
      <c r="J31" s="75">
        <v>9864713168</v>
      </c>
      <c r="K31" s="48" t="s">
        <v>148</v>
      </c>
      <c r="L31" s="66" t="s">
        <v>153</v>
      </c>
      <c r="M31" s="66">
        <v>8751824909</v>
      </c>
      <c r="N31" s="70" t="s">
        <v>178</v>
      </c>
      <c r="O31" s="70">
        <v>9707021647</v>
      </c>
      <c r="P31" s="49">
        <v>43657</v>
      </c>
      <c r="Q31" s="48" t="s">
        <v>113</v>
      </c>
      <c r="R31" s="48">
        <v>21</v>
      </c>
      <c r="S31" s="48" t="s">
        <v>191</v>
      </c>
      <c r="T31" s="18"/>
    </row>
    <row r="32" spans="1:20" ht="34.5" x14ac:dyDescent="0.3">
      <c r="A32" s="4">
        <v>28</v>
      </c>
      <c r="B32" s="17" t="s">
        <v>62</v>
      </c>
      <c r="C32" s="76" t="s">
        <v>371</v>
      </c>
      <c r="D32" s="57" t="s">
        <v>25</v>
      </c>
      <c r="E32" s="76">
        <v>76</v>
      </c>
      <c r="F32" s="57"/>
      <c r="G32" s="74">
        <v>86</v>
      </c>
      <c r="H32" s="74">
        <v>67</v>
      </c>
      <c r="I32" s="59">
        <f t="shared" si="0"/>
        <v>153</v>
      </c>
      <c r="J32" s="75">
        <v>9854125406</v>
      </c>
      <c r="K32" s="17" t="s">
        <v>148</v>
      </c>
      <c r="L32" s="66" t="s">
        <v>153</v>
      </c>
      <c r="M32" s="66">
        <v>8751824909</v>
      </c>
      <c r="N32" s="70" t="s">
        <v>178</v>
      </c>
      <c r="O32" s="70">
        <v>9707021647</v>
      </c>
      <c r="P32" s="49">
        <v>43658</v>
      </c>
      <c r="Q32" s="48" t="s">
        <v>114</v>
      </c>
      <c r="R32" s="48">
        <v>11</v>
      </c>
      <c r="S32" s="48" t="s">
        <v>191</v>
      </c>
      <c r="T32" s="18"/>
    </row>
    <row r="33" spans="1:20" ht="31.5" x14ac:dyDescent="0.3">
      <c r="A33" s="4">
        <v>29</v>
      </c>
      <c r="B33" s="17" t="s">
        <v>63</v>
      </c>
      <c r="C33" s="74" t="s">
        <v>372</v>
      </c>
      <c r="D33" s="48" t="s">
        <v>25</v>
      </c>
      <c r="E33" s="74">
        <v>77</v>
      </c>
      <c r="F33" s="48"/>
      <c r="G33" s="74">
        <v>77</v>
      </c>
      <c r="H33" s="74">
        <v>106</v>
      </c>
      <c r="I33" s="59">
        <f t="shared" si="0"/>
        <v>183</v>
      </c>
      <c r="J33" s="75">
        <v>9854755624</v>
      </c>
      <c r="K33" s="48" t="s">
        <v>251</v>
      </c>
      <c r="L33" s="66" t="s">
        <v>297</v>
      </c>
      <c r="M33" s="66">
        <v>9101028303</v>
      </c>
      <c r="N33" s="70" t="s">
        <v>296</v>
      </c>
      <c r="O33" s="70">
        <v>7399464787</v>
      </c>
      <c r="P33" s="49">
        <v>43658</v>
      </c>
      <c r="Q33" s="48" t="s">
        <v>114</v>
      </c>
      <c r="R33" s="48">
        <v>21</v>
      </c>
      <c r="S33" s="48" t="s">
        <v>191</v>
      </c>
      <c r="T33" s="18"/>
    </row>
    <row r="34" spans="1:20" ht="33" x14ac:dyDescent="0.3">
      <c r="A34" s="4">
        <v>30</v>
      </c>
      <c r="B34" s="17" t="s">
        <v>62</v>
      </c>
      <c r="C34" s="74" t="s">
        <v>373</v>
      </c>
      <c r="D34" s="48" t="s">
        <v>25</v>
      </c>
      <c r="E34" s="74">
        <v>78</v>
      </c>
      <c r="F34" s="48"/>
      <c r="G34" s="74">
        <v>58</v>
      </c>
      <c r="H34" s="74">
        <v>65</v>
      </c>
      <c r="I34" s="59">
        <f t="shared" si="0"/>
        <v>123</v>
      </c>
      <c r="J34" s="75">
        <v>9508602853</v>
      </c>
      <c r="K34" s="48" t="s">
        <v>148</v>
      </c>
      <c r="L34" s="66" t="s">
        <v>153</v>
      </c>
      <c r="M34" s="66">
        <v>8751824909</v>
      </c>
      <c r="N34" s="70" t="s">
        <v>178</v>
      </c>
      <c r="O34" s="70">
        <v>9707021647</v>
      </c>
      <c r="P34" s="49">
        <v>43661</v>
      </c>
      <c r="Q34" s="48" t="s">
        <v>110</v>
      </c>
      <c r="R34" s="48">
        <v>22</v>
      </c>
      <c r="S34" s="48" t="s">
        <v>191</v>
      </c>
      <c r="T34" s="18"/>
    </row>
    <row r="35" spans="1:20" ht="33" x14ac:dyDescent="0.3">
      <c r="A35" s="4">
        <v>31</v>
      </c>
      <c r="B35" s="17" t="s">
        <v>63</v>
      </c>
      <c r="C35" s="74" t="s">
        <v>374</v>
      </c>
      <c r="D35" s="48" t="s">
        <v>25</v>
      </c>
      <c r="E35" s="74">
        <v>79</v>
      </c>
      <c r="F35" s="48"/>
      <c r="G35" s="74">
        <v>57</v>
      </c>
      <c r="H35" s="74">
        <v>64</v>
      </c>
      <c r="I35" s="59">
        <f t="shared" si="0"/>
        <v>121</v>
      </c>
      <c r="J35" s="75">
        <v>7664954073</v>
      </c>
      <c r="K35" s="48" t="s">
        <v>91</v>
      </c>
      <c r="L35" s="66" t="s">
        <v>161</v>
      </c>
      <c r="M35" s="66">
        <v>9957448316</v>
      </c>
      <c r="N35" s="70" t="s">
        <v>180</v>
      </c>
      <c r="O35" s="70">
        <v>9864940744</v>
      </c>
      <c r="P35" s="49">
        <v>43661</v>
      </c>
      <c r="Q35" s="48" t="s">
        <v>110</v>
      </c>
      <c r="R35" s="48">
        <v>18</v>
      </c>
      <c r="S35" s="48" t="s">
        <v>191</v>
      </c>
      <c r="T35" s="18"/>
    </row>
    <row r="36" spans="1:20" ht="31.5" x14ac:dyDescent="0.3">
      <c r="A36" s="4">
        <v>32</v>
      </c>
      <c r="B36" s="17" t="s">
        <v>62</v>
      </c>
      <c r="C36" s="74" t="s">
        <v>375</v>
      </c>
      <c r="D36" s="48" t="s">
        <v>25</v>
      </c>
      <c r="E36" s="74">
        <v>80</v>
      </c>
      <c r="F36" s="48"/>
      <c r="G36" s="74">
        <v>44</v>
      </c>
      <c r="H36" s="74">
        <v>46</v>
      </c>
      <c r="I36" s="59">
        <f t="shared" si="0"/>
        <v>90</v>
      </c>
      <c r="J36" s="75">
        <v>9854453329</v>
      </c>
      <c r="K36" s="48" t="s">
        <v>91</v>
      </c>
      <c r="L36" s="66" t="s">
        <v>161</v>
      </c>
      <c r="M36" s="66">
        <v>9957448316</v>
      </c>
      <c r="N36" s="70" t="s">
        <v>180</v>
      </c>
      <c r="O36" s="70">
        <v>9864940744</v>
      </c>
      <c r="P36" s="49">
        <v>43662</v>
      </c>
      <c r="Q36" s="48" t="s">
        <v>111</v>
      </c>
      <c r="R36" s="48">
        <v>17</v>
      </c>
      <c r="S36" s="48" t="s">
        <v>191</v>
      </c>
      <c r="T36" s="18"/>
    </row>
    <row r="37" spans="1:20" ht="33" x14ac:dyDescent="0.3">
      <c r="A37" s="4">
        <v>33</v>
      </c>
      <c r="B37" s="17" t="s">
        <v>63</v>
      </c>
      <c r="C37" s="74" t="s">
        <v>376</v>
      </c>
      <c r="D37" s="48" t="s">
        <v>25</v>
      </c>
      <c r="E37" s="74">
        <v>210</v>
      </c>
      <c r="F37" s="48"/>
      <c r="G37" s="74">
        <v>35</v>
      </c>
      <c r="H37" s="74">
        <v>31</v>
      </c>
      <c r="I37" s="59">
        <f t="shared" si="0"/>
        <v>66</v>
      </c>
      <c r="J37" s="75">
        <v>9854473933</v>
      </c>
      <c r="K37" s="48" t="s">
        <v>151</v>
      </c>
      <c r="L37" s="52" t="s">
        <v>158</v>
      </c>
      <c r="M37" s="52">
        <v>7002918507</v>
      </c>
      <c r="N37" s="70" t="s">
        <v>177</v>
      </c>
      <c r="O37" s="70">
        <v>7896784190</v>
      </c>
      <c r="P37" s="49">
        <v>43662</v>
      </c>
      <c r="Q37" s="48" t="s">
        <v>111</v>
      </c>
      <c r="R37" s="48">
        <v>27</v>
      </c>
      <c r="S37" s="48" t="s">
        <v>191</v>
      </c>
      <c r="T37" s="18"/>
    </row>
    <row r="38" spans="1:20" ht="33" x14ac:dyDescent="0.3">
      <c r="A38" s="4">
        <v>34</v>
      </c>
      <c r="B38" s="17" t="s">
        <v>62</v>
      </c>
      <c r="C38" s="74" t="s">
        <v>377</v>
      </c>
      <c r="D38" s="48" t="s">
        <v>25</v>
      </c>
      <c r="E38" s="74">
        <v>217</v>
      </c>
      <c r="F38" s="48"/>
      <c r="G38" s="74">
        <v>41</v>
      </c>
      <c r="H38" s="74">
        <v>36</v>
      </c>
      <c r="I38" s="59">
        <f t="shared" si="0"/>
        <v>77</v>
      </c>
      <c r="J38" s="75">
        <v>9678607279</v>
      </c>
      <c r="K38" s="48" t="s">
        <v>403</v>
      </c>
      <c r="L38" s="66" t="s">
        <v>170</v>
      </c>
      <c r="M38" s="66">
        <v>7635940585</v>
      </c>
      <c r="N38" s="70" t="s">
        <v>188</v>
      </c>
      <c r="O38" s="70">
        <v>8721071846</v>
      </c>
      <c r="P38" s="49">
        <v>43663</v>
      </c>
      <c r="Q38" s="48" t="s">
        <v>112</v>
      </c>
      <c r="R38" s="48">
        <v>20</v>
      </c>
      <c r="S38" s="48" t="s">
        <v>191</v>
      </c>
      <c r="T38" s="18"/>
    </row>
    <row r="39" spans="1:20" x14ac:dyDescent="0.3">
      <c r="A39" s="4">
        <v>35</v>
      </c>
      <c r="B39" s="17" t="s">
        <v>63</v>
      </c>
      <c r="C39" s="74" t="s">
        <v>378</v>
      </c>
      <c r="D39" s="48" t="s">
        <v>25</v>
      </c>
      <c r="E39" s="74">
        <v>221</v>
      </c>
      <c r="F39" s="48"/>
      <c r="G39" s="74">
        <v>50</v>
      </c>
      <c r="H39" s="74">
        <v>57</v>
      </c>
      <c r="I39" s="59">
        <f t="shared" si="0"/>
        <v>107</v>
      </c>
      <c r="J39" s="75">
        <v>8638394053</v>
      </c>
      <c r="K39" s="48" t="s">
        <v>403</v>
      </c>
      <c r="L39" s="66" t="s">
        <v>170</v>
      </c>
      <c r="M39" s="66">
        <v>7635940585</v>
      </c>
      <c r="N39" s="70" t="s">
        <v>188</v>
      </c>
      <c r="O39" s="70">
        <v>8721071846</v>
      </c>
      <c r="P39" s="49">
        <v>43663</v>
      </c>
      <c r="Q39" s="48" t="s">
        <v>112</v>
      </c>
      <c r="R39" s="48">
        <v>23</v>
      </c>
      <c r="S39" s="48" t="s">
        <v>191</v>
      </c>
      <c r="T39" s="18"/>
    </row>
    <row r="40" spans="1:20" ht="33" x14ac:dyDescent="0.3">
      <c r="A40" s="4">
        <v>36</v>
      </c>
      <c r="B40" s="17" t="s">
        <v>62</v>
      </c>
      <c r="C40" s="74" t="s">
        <v>379</v>
      </c>
      <c r="D40" s="48" t="s">
        <v>25</v>
      </c>
      <c r="E40" s="74">
        <v>130</v>
      </c>
      <c r="F40" s="48"/>
      <c r="G40" s="74">
        <v>143</v>
      </c>
      <c r="H40" s="74">
        <v>143</v>
      </c>
      <c r="I40" s="59">
        <f t="shared" si="0"/>
        <v>286</v>
      </c>
      <c r="J40" s="75">
        <v>9954937445</v>
      </c>
      <c r="K40" s="48" t="s">
        <v>404</v>
      </c>
      <c r="L40" s="66" t="s">
        <v>407</v>
      </c>
      <c r="M40" s="66">
        <v>9706393425</v>
      </c>
      <c r="N40" s="77" t="s">
        <v>408</v>
      </c>
      <c r="O40" s="77">
        <v>9678429843</v>
      </c>
      <c r="P40" s="49">
        <v>43664</v>
      </c>
      <c r="Q40" s="48" t="s">
        <v>113</v>
      </c>
      <c r="R40" s="48">
        <v>31</v>
      </c>
      <c r="S40" s="48" t="s">
        <v>191</v>
      </c>
      <c r="T40" s="18"/>
    </row>
    <row r="41" spans="1:20" ht="33" x14ac:dyDescent="0.3">
      <c r="A41" s="4">
        <v>37</v>
      </c>
      <c r="B41" s="17" t="s">
        <v>63</v>
      </c>
      <c r="C41" s="74" t="s">
        <v>380</v>
      </c>
      <c r="D41" s="48" t="s">
        <v>25</v>
      </c>
      <c r="E41" s="74">
        <v>160</v>
      </c>
      <c r="F41" s="48"/>
      <c r="G41" s="74">
        <v>49</v>
      </c>
      <c r="H41" s="74">
        <v>52</v>
      </c>
      <c r="I41" s="59">
        <f t="shared" si="0"/>
        <v>101</v>
      </c>
      <c r="J41" s="75">
        <v>9859870791</v>
      </c>
      <c r="K41" s="48" t="s">
        <v>246</v>
      </c>
      <c r="L41" s="66" t="s">
        <v>292</v>
      </c>
      <c r="M41" s="66">
        <v>9707075091</v>
      </c>
      <c r="N41" s="70" t="s">
        <v>293</v>
      </c>
      <c r="O41" s="70">
        <v>7399940508</v>
      </c>
      <c r="P41" s="49">
        <v>43664</v>
      </c>
      <c r="Q41" s="48" t="s">
        <v>113</v>
      </c>
      <c r="R41" s="48">
        <v>35</v>
      </c>
      <c r="S41" s="48" t="s">
        <v>191</v>
      </c>
      <c r="T41" s="18"/>
    </row>
    <row r="42" spans="1:20" ht="31.5" x14ac:dyDescent="0.3">
      <c r="A42" s="4">
        <v>38</v>
      </c>
      <c r="B42" s="17" t="s">
        <v>62</v>
      </c>
      <c r="C42" s="74" t="s">
        <v>381</v>
      </c>
      <c r="D42" s="57" t="s">
        <v>25</v>
      </c>
      <c r="E42" s="74">
        <v>182</v>
      </c>
      <c r="F42" s="57"/>
      <c r="G42" s="74">
        <v>15</v>
      </c>
      <c r="H42" s="74">
        <v>22</v>
      </c>
      <c r="I42" s="59">
        <f t="shared" si="0"/>
        <v>37</v>
      </c>
      <c r="J42" s="75">
        <v>8822677310</v>
      </c>
      <c r="K42" s="48" t="s">
        <v>246</v>
      </c>
      <c r="L42" s="66" t="s">
        <v>292</v>
      </c>
      <c r="M42" s="66">
        <v>9707075091</v>
      </c>
      <c r="N42" s="70" t="s">
        <v>293</v>
      </c>
      <c r="O42" s="70">
        <v>7399940508</v>
      </c>
      <c r="P42" s="49">
        <v>43665</v>
      </c>
      <c r="Q42" s="48" t="s">
        <v>114</v>
      </c>
      <c r="R42" s="48">
        <v>37</v>
      </c>
      <c r="S42" s="48" t="s">
        <v>191</v>
      </c>
      <c r="T42" s="18"/>
    </row>
    <row r="43" spans="1:20" ht="31.5" x14ac:dyDescent="0.3">
      <c r="A43" s="4">
        <v>39</v>
      </c>
      <c r="B43" s="17" t="s">
        <v>63</v>
      </c>
      <c r="C43" s="74" t="s">
        <v>382</v>
      </c>
      <c r="D43" s="48" t="s">
        <v>25</v>
      </c>
      <c r="E43" s="74">
        <v>183</v>
      </c>
      <c r="F43" s="48"/>
      <c r="G43" s="74">
        <v>65</v>
      </c>
      <c r="H43" s="74">
        <v>51</v>
      </c>
      <c r="I43" s="59">
        <f t="shared" si="0"/>
        <v>116</v>
      </c>
      <c r="J43" s="75">
        <v>9508909545</v>
      </c>
      <c r="K43" s="48" t="s">
        <v>246</v>
      </c>
      <c r="L43" s="66" t="s">
        <v>292</v>
      </c>
      <c r="M43" s="66">
        <v>9707075091</v>
      </c>
      <c r="N43" s="70" t="s">
        <v>293</v>
      </c>
      <c r="O43" s="70">
        <v>7399940508</v>
      </c>
      <c r="P43" s="49">
        <v>43665</v>
      </c>
      <c r="Q43" s="48" t="s">
        <v>114</v>
      </c>
      <c r="R43" s="48">
        <v>37</v>
      </c>
      <c r="S43" s="48" t="s">
        <v>191</v>
      </c>
      <c r="T43" s="18"/>
    </row>
    <row r="44" spans="1:20" ht="33" x14ac:dyDescent="0.3">
      <c r="A44" s="4">
        <v>40</v>
      </c>
      <c r="B44" s="17" t="s">
        <v>62</v>
      </c>
      <c r="C44" s="74" t="s">
        <v>383</v>
      </c>
      <c r="D44" s="48" t="s">
        <v>25</v>
      </c>
      <c r="E44" s="74">
        <v>242</v>
      </c>
      <c r="F44" s="48"/>
      <c r="G44" s="74">
        <v>22</v>
      </c>
      <c r="H44" s="74">
        <v>23</v>
      </c>
      <c r="I44" s="59">
        <f t="shared" si="0"/>
        <v>45</v>
      </c>
      <c r="J44" s="75">
        <v>7399805683</v>
      </c>
      <c r="K44" s="48" t="s">
        <v>246</v>
      </c>
      <c r="L44" s="66" t="s">
        <v>292</v>
      </c>
      <c r="M44" s="66">
        <v>9707075091</v>
      </c>
      <c r="N44" s="70" t="s">
        <v>293</v>
      </c>
      <c r="O44" s="70">
        <v>7399940508</v>
      </c>
      <c r="P44" s="49">
        <v>43666</v>
      </c>
      <c r="Q44" s="48" t="s">
        <v>244</v>
      </c>
      <c r="R44" s="48">
        <v>33</v>
      </c>
      <c r="S44" s="48" t="s">
        <v>191</v>
      </c>
      <c r="T44" s="18"/>
    </row>
    <row r="45" spans="1:20" ht="33" x14ac:dyDescent="0.3">
      <c r="A45" s="4">
        <v>41</v>
      </c>
      <c r="B45" s="17" t="s">
        <v>63</v>
      </c>
      <c r="C45" s="74" t="s">
        <v>384</v>
      </c>
      <c r="D45" s="48" t="s">
        <v>25</v>
      </c>
      <c r="E45" s="74">
        <v>185</v>
      </c>
      <c r="F45" s="48"/>
      <c r="G45" s="74">
        <v>40</v>
      </c>
      <c r="H45" s="74">
        <v>45</v>
      </c>
      <c r="I45" s="59">
        <f t="shared" si="0"/>
        <v>85</v>
      </c>
      <c r="J45" s="75">
        <v>9859037933</v>
      </c>
      <c r="K45" s="48" t="s">
        <v>336</v>
      </c>
      <c r="L45" s="66" t="s">
        <v>338</v>
      </c>
      <c r="M45" s="66">
        <v>7399265506</v>
      </c>
      <c r="N45" s="70" t="s">
        <v>339</v>
      </c>
      <c r="O45" s="70">
        <v>8254994153</v>
      </c>
      <c r="P45" s="49">
        <v>43666</v>
      </c>
      <c r="Q45" s="48" t="s">
        <v>244</v>
      </c>
      <c r="R45" s="48">
        <v>28</v>
      </c>
      <c r="S45" s="48" t="s">
        <v>191</v>
      </c>
      <c r="T45" s="18"/>
    </row>
    <row r="46" spans="1:20" ht="31.5" x14ac:dyDescent="0.3">
      <c r="A46" s="4">
        <v>42</v>
      </c>
      <c r="B46" s="17" t="s">
        <v>62</v>
      </c>
      <c r="C46" s="76" t="s">
        <v>385</v>
      </c>
      <c r="D46" s="48" t="s">
        <v>25</v>
      </c>
      <c r="E46" s="76">
        <v>186</v>
      </c>
      <c r="F46" s="48"/>
      <c r="G46" s="74">
        <v>36</v>
      </c>
      <c r="H46" s="74">
        <v>30</v>
      </c>
      <c r="I46" s="59">
        <f t="shared" si="0"/>
        <v>66</v>
      </c>
      <c r="J46" s="75">
        <v>9577410788</v>
      </c>
      <c r="K46" s="48" t="s">
        <v>336</v>
      </c>
      <c r="L46" s="66" t="s">
        <v>338</v>
      </c>
      <c r="M46" s="66">
        <v>7399265506</v>
      </c>
      <c r="N46" s="70" t="s">
        <v>339</v>
      </c>
      <c r="O46" s="70">
        <v>8254994153</v>
      </c>
      <c r="P46" s="49">
        <v>43668</v>
      </c>
      <c r="Q46" s="48" t="s">
        <v>110</v>
      </c>
      <c r="R46" s="48">
        <v>29</v>
      </c>
      <c r="S46" s="48" t="s">
        <v>191</v>
      </c>
      <c r="T46" s="18"/>
    </row>
    <row r="47" spans="1:20" ht="33" x14ac:dyDescent="0.3">
      <c r="A47" s="4">
        <v>43</v>
      </c>
      <c r="B47" s="17" t="s">
        <v>63</v>
      </c>
      <c r="C47" s="74" t="s">
        <v>386</v>
      </c>
      <c r="D47" s="18" t="s">
        <v>25</v>
      </c>
      <c r="E47" s="74">
        <v>241</v>
      </c>
      <c r="F47" s="18"/>
      <c r="G47" s="74">
        <v>70</v>
      </c>
      <c r="H47" s="74">
        <v>59</v>
      </c>
      <c r="I47" s="59">
        <f t="shared" si="0"/>
        <v>129</v>
      </c>
      <c r="J47" s="75">
        <v>8753035975</v>
      </c>
      <c r="K47" s="48" t="s">
        <v>336</v>
      </c>
      <c r="L47" s="66" t="s">
        <v>338</v>
      </c>
      <c r="M47" s="66">
        <v>7399265506</v>
      </c>
      <c r="N47" s="70" t="s">
        <v>339</v>
      </c>
      <c r="O47" s="70">
        <v>8254994153</v>
      </c>
      <c r="P47" s="49">
        <v>43668</v>
      </c>
      <c r="Q47" s="48" t="s">
        <v>110</v>
      </c>
      <c r="R47" s="48">
        <v>29</v>
      </c>
      <c r="S47" s="48" t="s">
        <v>191</v>
      </c>
      <c r="T47" s="18"/>
    </row>
    <row r="48" spans="1:20" ht="33" x14ac:dyDescent="0.3">
      <c r="A48" s="4">
        <v>44</v>
      </c>
      <c r="B48" s="17" t="s">
        <v>62</v>
      </c>
      <c r="C48" s="74" t="s">
        <v>387</v>
      </c>
      <c r="D48" s="18" t="s">
        <v>25</v>
      </c>
      <c r="E48" s="74">
        <v>243</v>
      </c>
      <c r="F48" s="18"/>
      <c r="G48" s="74">
        <v>51</v>
      </c>
      <c r="H48" s="74">
        <v>41</v>
      </c>
      <c r="I48" s="59">
        <f t="shared" si="0"/>
        <v>92</v>
      </c>
      <c r="J48" s="75">
        <v>7896033415</v>
      </c>
      <c r="K48" s="48" t="s">
        <v>336</v>
      </c>
      <c r="L48" s="66" t="s">
        <v>338</v>
      </c>
      <c r="M48" s="66">
        <v>7399265506</v>
      </c>
      <c r="N48" s="70" t="s">
        <v>339</v>
      </c>
      <c r="O48" s="70">
        <v>8254994153</v>
      </c>
      <c r="P48" s="49">
        <v>43669</v>
      </c>
      <c r="Q48" s="48" t="s">
        <v>111</v>
      </c>
      <c r="R48" s="48">
        <v>33</v>
      </c>
      <c r="S48" s="48" t="s">
        <v>191</v>
      </c>
      <c r="T48" s="18"/>
    </row>
    <row r="49" spans="1:20" ht="33" x14ac:dyDescent="0.3">
      <c r="A49" s="4">
        <v>45</v>
      </c>
      <c r="B49" s="17" t="s">
        <v>63</v>
      </c>
      <c r="C49" s="74" t="s">
        <v>388</v>
      </c>
      <c r="D49" s="57" t="s">
        <v>25</v>
      </c>
      <c r="E49" s="74">
        <v>244</v>
      </c>
      <c r="F49" s="57"/>
      <c r="G49" s="74">
        <v>18</v>
      </c>
      <c r="H49" s="74">
        <v>21</v>
      </c>
      <c r="I49" s="59">
        <f t="shared" si="0"/>
        <v>39</v>
      </c>
      <c r="J49" s="75">
        <v>7399395408</v>
      </c>
      <c r="K49" s="17" t="s">
        <v>336</v>
      </c>
      <c r="L49" s="66" t="s">
        <v>338</v>
      </c>
      <c r="M49" s="66">
        <v>7399265506</v>
      </c>
      <c r="N49" s="70" t="s">
        <v>339</v>
      </c>
      <c r="O49" s="70">
        <v>8254994153</v>
      </c>
      <c r="P49" s="49">
        <v>43669</v>
      </c>
      <c r="Q49" s="48" t="s">
        <v>111</v>
      </c>
      <c r="R49" s="48">
        <v>30</v>
      </c>
      <c r="S49" s="48" t="s">
        <v>191</v>
      </c>
      <c r="T49" s="18"/>
    </row>
    <row r="50" spans="1:20" ht="33" x14ac:dyDescent="0.3">
      <c r="A50" s="4">
        <v>46</v>
      </c>
      <c r="B50" s="17" t="s">
        <v>62</v>
      </c>
      <c r="C50" s="74" t="s">
        <v>389</v>
      </c>
      <c r="D50" s="18" t="s">
        <v>25</v>
      </c>
      <c r="E50" s="74">
        <v>245</v>
      </c>
      <c r="F50" s="18"/>
      <c r="G50" s="74">
        <v>49</v>
      </c>
      <c r="H50" s="74">
        <v>40</v>
      </c>
      <c r="I50" s="59">
        <f t="shared" si="0"/>
        <v>89</v>
      </c>
      <c r="J50" s="75">
        <v>7578073484</v>
      </c>
      <c r="K50" s="48" t="s">
        <v>246</v>
      </c>
      <c r="L50" s="66" t="s">
        <v>292</v>
      </c>
      <c r="M50" s="66">
        <v>9707075091</v>
      </c>
      <c r="N50" s="70" t="s">
        <v>293</v>
      </c>
      <c r="O50" s="70">
        <v>7399940508</v>
      </c>
      <c r="P50" s="49">
        <v>43670</v>
      </c>
      <c r="Q50" s="48" t="s">
        <v>112</v>
      </c>
      <c r="R50" s="48">
        <v>35</v>
      </c>
      <c r="S50" s="48" t="s">
        <v>191</v>
      </c>
      <c r="T50" s="18"/>
    </row>
    <row r="51" spans="1:20" ht="33" x14ac:dyDescent="0.3">
      <c r="A51" s="4">
        <v>47</v>
      </c>
      <c r="B51" s="17" t="s">
        <v>63</v>
      </c>
      <c r="C51" s="74" t="s">
        <v>390</v>
      </c>
      <c r="D51" s="48" t="s">
        <v>25</v>
      </c>
      <c r="E51" s="74">
        <v>246</v>
      </c>
      <c r="F51" s="48"/>
      <c r="G51" s="74">
        <v>28</v>
      </c>
      <c r="H51" s="74">
        <v>26</v>
      </c>
      <c r="I51" s="59">
        <f t="shared" si="0"/>
        <v>54</v>
      </c>
      <c r="J51" s="75">
        <v>9435680937</v>
      </c>
      <c r="K51" s="48" t="s">
        <v>246</v>
      </c>
      <c r="L51" s="66" t="s">
        <v>292</v>
      </c>
      <c r="M51" s="66">
        <v>9707075091</v>
      </c>
      <c r="N51" s="70" t="s">
        <v>293</v>
      </c>
      <c r="O51" s="70">
        <v>7399940508</v>
      </c>
      <c r="P51" s="49">
        <v>43670</v>
      </c>
      <c r="Q51" s="48" t="s">
        <v>112</v>
      </c>
      <c r="R51" s="48">
        <v>36</v>
      </c>
      <c r="S51" s="48" t="s">
        <v>191</v>
      </c>
      <c r="T51" s="18"/>
    </row>
    <row r="52" spans="1:20" ht="33" x14ac:dyDescent="0.3">
      <c r="A52" s="4">
        <v>48</v>
      </c>
      <c r="B52" s="17" t="s">
        <v>62</v>
      </c>
      <c r="C52" s="74" t="s">
        <v>391</v>
      </c>
      <c r="D52" s="18" t="s">
        <v>25</v>
      </c>
      <c r="E52" s="74">
        <v>299</v>
      </c>
      <c r="F52" s="18"/>
      <c r="G52" s="74">
        <v>30</v>
      </c>
      <c r="H52" s="74">
        <v>25</v>
      </c>
      <c r="I52" s="59">
        <f t="shared" si="0"/>
        <v>55</v>
      </c>
      <c r="J52" s="75">
        <v>9577648771</v>
      </c>
      <c r="K52" s="48" t="s">
        <v>336</v>
      </c>
      <c r="L52" s="66" t="s">
        <v>338</v>
      </c>
      <c r="M52" s="66">
        <v>7399265506</v>
      </c>
      <c r="N52" s="70" t="s">
        <v>339</v>
      </c>
      <c r="O52" s="70">
        <v>8254994153</v>
      </c>
      <c r="P52" s="49">
        <v>43671</v>
      </c>
      <c r="Q52" s="48" t="s">
        <v>113</v>
      </c>
      <c r="R52" s="48">
        <v>33</v>
      </c>
      <c r="S52" s="48" t="s">
        <v>191</v>
      </c>
      <c r="T52" s="18"/>
    </row>
    <row r="53" spans="1:20" ht="31.5" x14ac:dyDescent="0.3">
      <c r="A53" s="4">
        <v>49</v>
      </c>
      <c r="B53" s="17" t="s">
        <v>63</v>
      </c>
      <c r="C53" s="74" t="s">
        <v>392</v>
      </c>
      <c r="D53" s="18" t="s">
        <v>25</v>
      </c>
      <c r="E53" s="74">
        <v>100</v>
      </c>
      <c r="F53" s="18"/>
      <c r="G53" s="74">
        <v>35</v>
      </c>
      <c r="H53" s="74">
        <v>29</v>
      </c>
      <c r="I53" s="59">
        <f t="shared" si="0"/>
        <v>64</v>
      </c>
      <c r="J53" s="75">
        <v>9859837318</v>
      </c>
      <c r="K53" s="48" t="s">
        <v>282</v>
      </c>
      <c r="L53" s="66" t="s">
        <v>284</v>
      </c>
      <c r="M53" s="66">
        <v>9401452156</v>
      </c>
      <c r="N53" s="70" t="s">
        <v>283</v>
      </c>
      <c r="O53" s="70">
        <v>9613824836</v>
      </c>
      <c r="P53" s="49">
        <v>43671</v>
      </c>
      <c r="Q53" s="48" t="s">
        <v>113</v>
      </c>
      <c r="R53" s="48">
        <v>36</v>
      </c>
      <c r="S53" s="48" t="s">
        <v>191</v>
      </c>
      <c r="T53" s="18"/>
    </row>
    <row r="54" spans="1:20" ht="33" x14ac:dyDescent="0.3">
      <c r="A54" s="4">
        <v>50</v>
      </c>
      <c r="B54" s="17" t="s">
        <v>62</v>
      </c>
      <c r="C54" s="74" t="s">
        <v>393</v>
      </c>
      <c r="D54" s="18" t="s">
        <v>25</v>
      </c>
      <c r="E54" s="74">
        <v>101</v>
      </c>
      <c r="F54" s="18"/>
      <c r="G54" s="74">
        <v>20</v>
      </c>
      <c r="H54" s="74">
        <v>11</v>
      </c>
      <c r="I54" s="59">
        <f t="shared" si="0"/>
        <v>31</v>
      </c>
      <c r="J54" s="75">
        <v>7399771292</v>
      </c>
      <c r="K54" s="48" t="s">
        <v>282</v>
      </c>
      <c r="L54" s="66" t="s">
        <v>284</v>
      </c>
      <c r="M54" s="66">
        <v>9401452156</v>
      </c>
      <c r="N54" s="70" t="s">
        <v>283</v>
      </c>
      <c r="O54" s="70">
        <v>9613824836</v>
      </c>
      <c r="P54" s="49">
        <v>43672</v>
      </c>
      <c r="Q54" s="48" t="s">
        <v>114</v>
      </c>
      <c r="R54" s="48">
        <v>35</v>
      </c>
      <c r="S54" s="48" t="s">
        <v>191</v>
      </c>
      <c r="T54" s="18"/>
    </row>
    <row r="55" spans="1:20" ht="33" x14ac:dyDescent="0.3">
      <c r="A55" s="4">
        <v>51</v>
      </c>
      <c r="B55" s="17" t="s">
        <v>62</v>
      </c>
      <c r="C55" s="74" t="s">
        <v>394</v>
      </c>
      <c r="D55" s="18" t="s">
        <v>25</v>
      </c>
      <c r="E55" s="74">
        <v>236</v>
      </c>
      <c r="F55" s="18"/>
      <c r="G55" s="74">
        <v>16</v>
      </c>
      <c r="H55" s="74">
        <v>18</v>
      </c>
      <c r="I55" s="59">
        <f t="shared" si="0"/>
        <v>34</v>
      </c>
      <c r="J55" s="75">
        <v>7399856020</v>
      </c>
      <c r="K55" s="48" t="s">
        <v>282</v>
      </c>
      <c r="L55" s="66" t="s">
        <v>284</v>
      </c>
      <c r="M55" s="66">
        <v>9401452156</v>
      </c>
      <c r="N55" s="70" t="s">
        <v>283</v>
      </c>
      <c r="O55" s="70">
        <v>9613824836</v>
      </c>
      <c r="P55" s="49">
        <v>43672</v>
      </c>
      <c r="Q55" s="48" t="s">
        <v>114</v>
      </c>
      <c r="R55" s="48">
        <v>35</v>
      </c>
      <c r="S55" s="48" t="s">
        <v>191</v>
      </c>
      <c r="T55" s="18"/>
    </row>
    <row r="56" spans="1:20" ht="33" x14ac:dyDescent="0.3">
      <c r="A56" s="4">
        <v>52</v>
      </c>
      <c r="B56" s="17" t="s">
        <v>63</v>
      </c>
      <c r="C56" s="74" t="s">
        <v>395</v>
      </c>
      <c r="D56" s="57" t="s">
        <v>25</v>
      </c>
      <c r="E56" s="74">
        <v>237</v>
      </c>
      <c r="F56" s="57"/>
      <c r="G56" s="74">
        <v>12</v>
      </c>
      <c r="H56" s="74">
        <v>16</v>
      </c>
      <c r="I56" s="59">
        <f t="shared" si="0"/>
        <v>28</v>
      </c>
      <c r="J56" s="75">
        <v>9854985429</v>
      </c>
      <c r="K56" s="17" t="s">
        <v>282</v>
      </c>
      <c r="L56" s="66" t="s">
        <v>284</v>
      </c>
      <c r="M56" s="66">
        <v>9401452156</v>
      </c>
      <c r="N56" s="70" t="s">
        <v>283</v>
      </c>
      <c r="O56" s="70">
        <v>9613824836</v>
      </c>
      <c r="P56" s="49">
        <v>43672</v>
      </c>
      <c r="Q56" s="48" t="s">
        <v>114</v>
      </c>
      <c r="R56" s="48">
        <v>36</v>
      </c>
      <c r="S56" s="48" t="s">
        <v>191</v>
      </c>
      <c r="T56" s="18"/>
    </row>
    <row r="57" spans="1:20" ht="31.5" x14ac:dyDescent="0.3">
      <c r="A57" s="4">
        <v>53</v>
      </c>
      <c r="B57" s="17" t="s">
        <v>63</v>
      </c>
      <c r="C57" s="74" t="s">
        <v>396</v>
      </c>
      <c r="D57" s="18" t="s">
        <v>25</v>
      </c>
      <c r="E57" s="74">
        <v>198</v>
      </c>
      <c r="F57" s="18"/>
      <c r="G57" s="74">
        <v>16</v>
      </c>
      <c r="H57" s="74">
        <v>11</v>
      </c>
      <c r="I57" s="59">
        <f t="shared" si="0"/>
        <v>27</v>
      </c>
      <c r="J57" s="75">
        <v>7399896635</v>
      </c>
      <c r="K57" s="48" t="s">
        <v>282</v>
      </c>
      <c r="L57" s="66" t="s">
        <v>284</v>
      </c>
      <c r="M57" s="66">
        <v>9401452156</v>
      </c>
      <c r="N57" s="70" t="s">
        <v>283</v>
      </c>
      <c r="O57" s="70">
        <v>9613824836</v>
      </c>
      <c r="P57" s="49">
        <v>43672</v>
      </c>
      <c r="Q57" s="48" t="s">
        <v>114</v>
      </c>
      <c r="R57" s="48">
        <v>38</v>
      </c>
      <c r="S57" s="48" t="s">
        <v>191</v>
      </c>
      <c r="T57" s="18"/>
    </row>
    <row r="58" spans="1:20" ht="33" x14ac:dyDescent="0.3">
      <c r="A58" s="4">
        <v>54</v>
      </c>
      <c r="B58" s="17" t="s">
        <v>62</v>
      </c>
      <c r="C58" s="74" t="s">
        <v>397</v>
      </c>
      <c r="D58" s="18" t="s">
        <v>25</v>
      </c>
      <c r="E58" s="74">
        <v>284</v>
      </c>
      <c r="F58" s="18"/>
      <c r="G58" s="74">
        <v>30</v>
      </c>
      <c r="H58" s="74">
        <v>20</v>
      </c>
      <c r="I58" s="59">
        <f t="shared" si="0"/>
        <v>50</v>
      </c>
      <c r="J58" s="75">
        <v>9854850729</v>
      </c>
      <c r="K58" s="48" t="s">
        <v>282</v>
      </c>
      <c r="L58" s="66" t="s">
        <v>284</v>
      </c>
      <c r="M58" s="66">
        <v>9401452156</v>
      </c>
      <c r="N58" s="70" t="s">
        <v>283</v>
      </c>
      <c r="O58" s="70">
        <v>9613824836</v>
      </c>
      <c r="P58" s="49">
        <v>43675</v>
      </c>
      <c r="Q58" s="48" t="s">
        <v>110</v>
      </c>
      <c r="R58" s="48">
        <v>37</v>
      </c>
      <c r="S58" s="48" t="s">
        <v>191</v>
      </c>
      <c r="T58" s="18"/>
    </row>
    <row r="59" spans="1:20" ht="33" x14ac:dyDescent="0.3">
      <c r="A59" s="4">
        <v>55</v>
      </c>
      <c r="B59" s="17" t="s">
        <v>63</v>
      </c>
      <c r="C59" s="74" t="s">
        <v>398</v>
      </c>
      <c r="D59" s="18" t="s">
        <v>25</v>
      </c>
      <c r="E59" s="74">
        <v>315</v>
      </c>
      <c r="F59" s="18"/>
      <c r="G59" s="74">
        <v>42</v>
      </c>
      <c r="H59" s="74">
        <v>25</v>
      </c>
      <c r="I59" s="59">
        <f t="shared" si="0"/>
        <v>67</v>
      </c>
      <c r="J59" s="75">
        <v>9613028985</v>
      </c>
      <c r="K59" s="48" t="s">
        <v>282</v>
      </c>
      <c r="L59" s="66" t="s">
        <v>284</v>
      </c>
      <c r="M59" s="66">
        <v>9401452156</v>
      </c>
      <c r="N59" s="70" t="s">
        <v>283</v>
      </c>
      <c r="O59" s="70">
        <v>9613824836</v>
      </c>
      <c r="P59" s="49">
        <v>43675</v>
      </c>
      <c r="Q59" s="48" t="s">
        <v>110</v>
      </c>
      <c r="R59" s="48">
        <v>39</v>
      </c>
      <c r="S59" s="48" t="s">
        <v>191</v>
      </c>
      <c r="T59" s="18"/>
    </row>
    <row r="60" spans="1:20" ht="31.5" x14ac:dyDescent="0.3">
      <c r="A60" s="4">
        <v>56</v>
      </c>
      <c r="B60" s="17" t="s">
        <v>62</v>
      </c>
      <c r="C60" s="74" t="s">
        <v>399</v>
      </c>
      <c r="D60" s="18" t="s">
        <v>25</v>
      </c>
      <c r="E60" s="74">
        <v>102</v>
      </c>
      <c r="F60" s="18"/>
      <c r="G60" s="74">
        <v>51</v>
      </c>
      <c r="H60" s="74">
        <v>55</v>
      </c>
      <c r="I60" s="59">
        <f t="shared" si="0"/>
        <v>106</v>
      </c>
      <c r="J60" s="75">
        <v>9859556072</v>
      </c>
      <c r="K60" s="48" t="s">
        <v>282</v>
      </c>
      <c r="L60" s="66" t="s">
        <v>284</v>
      </c>
      <c r="M60" s="66">
        <v>9401452156</v>
      </c>
      <c r="N60" s="70" t="s">
        <v>283</v>
      </c>
      <c r="O60" s="70">
        <v>9613824836</v>
      </c>
      <c r="P60" s="49">
        <v>43676</v>
      </c>
      <c r="Q60" s="48" t="s">
        <v>111</v>
      </c>
      <c r="R60" s="48">
        <v>38</v>
      </c>
      <c r="S60" s="48" t="s">
        <v>191</v>
      </c>
      <c r="T60" s="18"/>
    </row>
    <row r="61" spans="1:20" ht="31.5" x14ac:dyDescent="0.3">
      <c r="A61" s="4">
        <v>57</v>
      </c>
      <c r="B61" s="17" t="s">
        <v>63</v>
      </c>
      <c r="C61" s="74" t="s">
        <v>400</v>
      </c>
      <c r="D61" s="18" t="s">
        <v>25</v>
      </c>
      <c r="E61" s="74">
        <v>199</v>
      </c>
      <c r="F61" s="18"/>
      <c r="G61" s="74">
        <v>48</v>
      </c>
      <c r="H61" s="74">
        <v>37</v>
      </c>
      <c r="I61" s="59">
        <f t="shared" si="0"/>
        <v>85</v>
      </c>
      <c r="J61" s="75">
        <v>9854542080</v>
      </c>
      <c r="K61" s="48" t="s">
        <v>282</v>
      </c>
      <c r="L61" s="66" t="s">
        <v>284</v>
      </c>
      <c r="M61" s="66">
        <v>9401452156</v>
      </c>
      <c r="N61" s="70" t="s">
        <v>283</v>
      </c>
      <c r="O61" s="70">
        <v>9613824836</v>
      </c>
      <c r="P61" s="49">
        <v>43676</v>
      </c>
      <c r="Q61" s="48" t="s">
        <v>111</v>
      </c>
      <c r="R61" s="48">
        <v>41</v>
      </c>
      <c r="S61" s="48" t="s">
        <v>191</v>
      </c>
      <c r="T61" s="18"/>
    </row>
    <row r="62" spans="1:20" ht="33" x14ac:dyDescent="0.3">
      <c r="A62" s="4">
        <v>58</v>
      </c>
      <c r="B62" s="17" t="s">
        <v>62</v>
      </c>
      <c r="C62" s="74" t="s">
        <v>401</v>
      </c>
      <c r="D62" s="18" t="s">
        <v>25</v>
      </c>
      <c r="E62" s="74">
        <v>238</v>
      </c>
      <c r="F62" s="18"/>
      <c r="G62" s="74">
        <v>43</v>
      </c>
      <c r="H62" s="74">
        <v>42</v>
      </c>
      <c r="I62" s="59">
        <f t="shared" si="0"/>
        <v>85</v>
      </c>
      <c r="J62" s="75">
        <v>9577404907</v>
      </c>
      <c r="K62" s="48" t="s">
        <v>282</v>
      </c>
      <c r="L62" s="66" t="s">
        <v>284</v>
      </c>
      <c r="M62" s="66">
        <v>9401452156</v>
      </c>
      <c r="N62" s="70" t="s">
        <v>283</v>
      </c>
      <c r="O62" s="70">
        <v>9613824836</v>
      </c>
      <c r="P62" s="49">
        <v>43677</v>
      </c>
      <c r="Q62" s="48" t="s">
        <v>112</v>
      </c>
      <c r="R62" s="48">
        <v>40</v>
      </c>
      <c r="S62" s="48" t="s">
        <v>191</v>
      </c>
      <c r="T62" s="18"/>
    </row>
    <row r="63" spans="1:20" ht="31.5" x14ac:dyDescent="0.3">
      <c r="A63" s="4">
        <v>59</v>
      </c>
      <c r="B63" s="17" t="s">
        <v>63</v>
      </c>
      <c r="C63" s="74" t="s">
        <v>402</v>
      </c>
      <c r="D63" s="18" t="s">
        <v>25</v>
      </c>
      <c r="E63" s="74">
        <v>105</v>
      </c>
      <c r="F63" s="18"/>
      <c r="G63" s="74">
        <v>35</v>
      </c>
      <c r="H63" s="74">
        <v>55</v>
      </c>
      <c r="I63" s="59">
        <f t="shared" si="0"/>
        <v>90</v>
      </c>
      <c r="J63" s="75">
        <v>9854557452</v>
      </c>
      <c r="K63" s="48" t="s">
        <v>336</v>
      </c>
      <c r="L63" s="66" t="s">
        <v>338</v>
      </c>
      <c r="M63" s="66">
        <v>7399265506</v>
      </c>
      <c r="N63" s="70" t="s">
        <v>339</v>
      </c>
      <c r="O63" s="70">
        <v>8254994153</v>
      </c>
      <c r="P63" s="49">
        <v>43677</v>
      </c>
      <c r="Q63" s="48" t="s">
        <v>112</v>
      </c>
      <c r="R63" s="48">
        <v>33</v>
      </c>
      <c r="S63" s="48" t="s">
        <v>191</v>
      </c>
      <c r="T63" s="18"/>
    </row>
    <row r="64" spans="1:20" x14ac:dyDescent="0.3">
      <c r="A64" s="4">
        <v>60</v>
      </c>
      <c r="B64" s="17"/>
      <c r="C64" s="74"/>
      <c r="D64" s="18"/>
      <c r="E64" s="74"/>
      <c r="F64" s="18"/>
      <c r="G64" s="74"/>
      <c r="H64" s="74"/>
      <c r="I64" s="59">
        <f t="shared" si="0"/>
        <v>0</v>
      </c>
      <c r="J64" s="75"/>
      <c r="K64" s="18"/>
      <c r="L64" s="18"/>
      <c r="M64" s="18"/>
      <c r="N64" s="18"/>
      <c r="O64" s="18"/>
      <c r="P64" s="49"/>
      <c r="Q64" s="48"/>
      <c r="R64" s="48"/>
      <c r="S64" s="48"/>
      <c r="T64" s="18"/>
    </row>
    <row r="65" spans="1:20" x14ac:dyDescent="0.3">
      <c r="A65" s="4">
        <v>61</v>
      </c>
      <c r="B65" s="17"/>
      <c r="C65" s="18"/>
      <c r="D65" s="18"/>
      <c r="E65" s="19"/>
      <c r="F65" s="18"/>
      <c r="G65" s="19"/>
      <c r="H65" s="19"/>
      <c r="I65" s="59">
        <f t="shared" si="0"/>
        <v>0</v>
      </c>
      <c r="J65" s="18"/>
      <c r="K65" s="18"/>
      <c r="L65" s="18"/>
      <c r="M65" s="18"/>
      <c r="N65" s="18"/>
      <c r="O65" s="18"/>
      <c r="P65" s="49"/>
      <c r="Q65" s="48"/>
      <c r="R65" s="48"/>
      <c r="S65" s="48"/>
      <c r="T65" s="18"/>
    </row>
    <row r="66" spans="1:20" x14ac:dyDescent="0.3">
      <c r="A66" s="4">
        <v>62</v>
      </c>
      <c r="B66" s="17"/>
      <c r="C66" s="18"/>
      <c r="D66" s="18"/>
      <c r="E66" s="19"/>
      <c r="F66" s="18"/>
      <c r="G66" s="19"/>
      <c r="H66" s="19"/>
      <c r="I66" s="59">
        <f t="shared" si="0"/>
        <v>0</v>
      </c>
      <c r="J66" s="18"/>
      <c r="K66" s="18"/>
      <c r="L66" s="18"/>
      <c r="M66" s="18"/>
      <c r="N66" s="18"/>
      <c r="O66" s="18"/>
      <c r="P66" s="49"/>
      <c r="Q66" s="48"/>
      <c r="R66" s="48"/>
      <c r="S66" s="48"/>
      <c r="T66" s="18"/>
    </row>
    <row r="67" spans="1:20" x14ac:dyDescent="0.3">
      <c r="A67" s="4">
        <v>63</v>
      </c>
      <c r="B67" s="17"/>
      <c r="C67" s="18"/>
      <c r="D67" s="18"/>
      <c r="E67" s="19"/>
      <c r="F67" s="18"/>
      <c r="G67" s="19"/>
      <c r="H67" s="19"/>
      <c r="I67" s="59">
        <f t="shared" si="0"/>
        <v>0</v>
      </c>
      <c r="J67" s="18"/>
      <c r="K67" s="18"/>
      <c r="L67" s="18"/>
      <c r="M67" s="18"/>
      <c r="N67" s="18"/>
      <c r="O67" s="18"/>
      <c r="P67" s="49"/>
      <c r="Q67" s="48"/>
      <c r="R67" s="48"/>
      <c r="S67" s="48"/>
      <c r="T67" s="18"/>
    </row>
    <row r="68" spans="1:20" x14ac:dyDescent="0.3">
      <c r="A68" s="4">
        <v>64</v>
      </c>
      <c r="B68" s="17"/>
      <c r="C68" s="18"/>
      <c r="D68" s="18"/>
      <c r="E68" s="19"/>
      <c r="F68" s="18"/>
      <c r="G68" s="19"/>
      <c r="H68" s="19"/>
      <c r="I68" s="59">
        <f t="shared" si="0"/>
        <v>0</v>
      </c>
      <c r="J68" s="18"/>
      <c r="K68" s="18"/>
      <c r="L68" s="18"/>
      <c r="M68" s="18"/>
      <c r="N68" s="18"/>
      <c r="O68" s="18"/>
      <c r="P68" s="49"/>
      <c r="Q68" s="48"/>
      <c r="R68" s="48"/>
      <c r="S68" s="48"/>
      <c r="T68" s="18"/>
    </row>
    <row r="69" spans="1:20" x14ac:dyDescent="0.3">
      <c r="A69" s="4">
        <v>65</v>
      </c>
      <c r="B69" s="17"/>
      <c r="C69" s="18"/>
      <c r="D69" s="18"/>
      <c r="E69" s="19"/>
      <c r="F69" s="18"/>
      <c r="G69" s="19"/>
      <c r="H69" s="19"/>
      <c r="I69" s="59">
        <f t="shared" si="0"/>
        <v>0</v>
      </c>
      <c r="J69" s="18"/>
      <c r="K69" s="18"/>
      <c r="L69" s="18"/>
      <c r="M69" s="18"/>
      <c r="N69" s="18"/>
      <c r="O69" s="18"/>
      <c r="P69" s="49"/>
      <c r="Q69" s="48"/>
      <c r="R69" s="48"/>
      <c r="S69" s="48"/>
      <c r="T69" s="18"/>
    </row>
    <row r="70" spans="1:20" x14ac:dyDescent="0.3">
      <c r="A70" s="4">
        <v>66</v>
      </c>
      <c r="B70" s="17"/>
      <c r="C70" s="18"/>
      <c r="D70" s="18"/>
      <c r="E70" s="19"/>
      <c r="F70" s="18"/>
      <c r="G70" s="19"/>
      <c r="H70" s="19"/>
      <c r="I70" s="59">
        <f t="shared" ref="I70:I133" si="1">SUM(G70:H70)</f>
        <v>0</v>
      </c>
      <c r="J70" s="18"/>
      <c r="K70" s="18"/>
      <c r="L70" s="18"/>
      <c r="M70" s="18"/>
      <c r="N70" s="18"/>
      <c r="O70" s="18"/>
      <c r="P70" s="49"/>
      <c r="Q70" s="48"/>
      <c r="R70" s="48"/>
      <c r="S70" s="48"/>
      <c r="T70" s="18"/>
    </row>
    <row r="71" spans="1:20" x14ac:dyDescent="0.3">
      <c r="A71" s="4">
        <v>67</v>
      </c>
      <c r="B71" s="17"/>
      <c r="C71" s="18"/>
      <c r="D71" s="18"/>
      <c r="E71" s="19"/>
      <c r="F71" s="18"/>
      <c r="G71" s="19"/>
      <c r="H71" s="19"/>
      <c r="I71" s="59">
        <f t="shared" si="1"/>
        <v>0</v>
      </c>
      <c r="J71" s="18"/>
      <c r="K71" s="18"/>
      <c r="L71" s="18"/>
      <c r="M71" s="18"/>
      <c r="N71" s="18"/>
      <c r="O71" s="18"/>
      <c r="P71" s="49"/>
      <c r="Q71" s="48"/>
      <c r="R71" s="48"/>
      <c r="S71" s="48"/>
      <c r="T71" s="18"/>
    </row>
    <row r="72" spans="1:20" x14ac:dyDescent="0.3">
      <c r="A72" s="4">
        <v>68</v>
      </c>
      <c r="B72" s="17"/>
      <c r="C72" s="18"/>
      <c r="D72" s="18"/>
      <c r="E72" s="19"/>
      <c r="F72" s="18"/>
      <c r="G72" s="19"/>
      <c r="H72" s="19"/>
      <c r="I72" s="59">
        <f t="shared" si="1"/>
        <v>0</v>
      </c>
      <c r="J72" s="18"/>
      <c r="K72" s="18"/>
      <c r="L72" s="18"/>
      <c r="M72" s="18"/>
      <c r="N72" s="18"/>
      <c r="O72" s="18"/>
      <c r="P72" s="49"/>
      <c r="Q72" s="48"/>
      <c r="R72" s="48"/>
      <c r="S72" s="48"/>
      <c r="T72" s="18"/>
    </row>
    <row r="73" spans="1:20" x14ac:dyDescent="0.3">
      <c r="A73" s="4">
        <v>69</v>
      </c>
      <c r="B73" s="17"/>
      <c r="C73" s="18"/>
      <c r="D73" s="18"/>
      <c r="E73" s="19"/>
      <c r="F73" s="18"/>
      <c r="G73" s="19"/>
      <c r="H73" s="19"/>
      <c r="I73" s="59">
        <f t="shared" si="1"/>
        <v>0</v>
      </c>
      <c r="J73" s="18"/>
      <c r="K73" s="18"/>
      <c r="L73" s="18"/>
      <c r="M73" s="18"/>
      <c r="N73" s="18"/>
      <c r="O73" s="18"/>
      <c r="P73" s="49"/>
      <c r="Q73" s="48"/>
      <c r="R73" s="48"/>
      <c r="S73" s="48"/>
      <c r="T73" s="18"/>
    </row>
    <row r="74" spans="1:20" x14ac:dyDescent="0.3">
      <c r="A74" s="4">
        <v>70</v>
      </c>
      <c r="B74" s="17"/>
      <c r="C74" s="18"/>
      <c r="D74" s="18"/>
      <c r="E74" s="19"/>
      <c r="F74" s="18"/>
      <c r="G74" s="19"/>
      <c r="H74" s="19"/>
      <c r="I74" s="59">
        <f t="shared" si="1"/>
        <v>0</v>
      </c>
      <c r="J74" s="18"/>
      <c r="K74" s="18"/>
      <c r="L74" s="18"/>
      <c r="M74" s="18"/>
      <c r="N74" s="18"/>
      <c r="O74" s="18"/>
      <c r="P74" s="49"/>
      <c r="Q74" s="48"/>
      <c r="R74" s="48"/>
      <c r="S74" s="48"/>
      <c r="T74" s="18"/>
    </row>
    <row r="75" spans="1:20" x14ac:dyDescent="0.3">
      <c r="A75" s="4">
        <v>71</v>
      </c>
      <c r="B75" s="17"/>
      <c r="C75" s="18"/>
      <c r="D75" s="18"/>
      <c r="E75" s="19"/>
      <c r="F75" s="18"/>
      <c r="G75" s="19"/>
      <c r="H75" s="19"/>
      <c r="I75" s="59">
        <f t="shared" si="1"/>
        <v>0</v>
      </c>
      <c r="J75" s="18"/>
      <c r="K75" s="18"/>
      <c r="L75" s="18"/>
      <c r="M75" s="18"/>
      <c r="N75" s="18"/>
      <c r="O75" s="18"/>
      <c r="P75" s="49"/>
      <c r="Q75" s="48"/>
      <c r="R75" s="48"/>
      <c r="S75" s="48"/>
      <c r="T75" s="18"/>
    </row>
    <row r="76" spans="1:20" x14ac:dyDescent="0.3">
      <c r="A76" s="4">
        <v>72</v>
      </c>
      <c r="B76" s="17"/>
      <c r="C76" s="18"/>
      <c r="D76" s="18"/>
      <c r="E76" s="19"/>
      <c r="F76" s="18"/>
      <c r="G76" s="19"/>
      <c r="H76" s="19"/>
      <c r="I76" s="59">
        <f t="shared" si="1"/>
        <v>0</v>
      </c>
      <c r="J76" s="18"/>
      <c r="K76" s="18"/>
      <c r="L76" s="18"/>
      <c r="M76" s="18"/>
      <c r="N76" s="18"/>
      <c r="O76" s="18"/>
      <c r="P76" s="49"/>
      <c r="Q76" s="48"/>
      <c r="R76" s="48"/>
      <c r="S76" s="48"/>
      <c r="T76" s="18"/>
    </row>
    <row r="77" spans="1:20" x14ac:dyDescent="0.3">
      <c r="A77" s="4">
        <v>73</v>
      </c>
      <c r="B77" s="17"/>
      <c r="C77" s="18"/>
      <c r="D77" s="18"/>
      <c r="E77" s="19"/>
      <c r="F77" s="18"/>
      <c r="G77" s="19"/>
      <c r="H77" s="19"/>
      <c r="I77" s="59">
        <f t="shared" si="1"/>
        <v>0</v>
      </c>
      <c r="J77" s="18"/>
      <c r="K77" s="18"/>
      <c r="L77" s="18"/>
      <c r="M77" s="18"/>
      <c r="N77" s="18"/>
      <c r="O77" s="18"/>
      <c r="P77" s="49"/>
      <c r="Q77" s="48"/>
      <c r="R77" s="48"/>
      <c r="S77" s="48"/>
      <c r="T77" s="18"/>
    </row>
    <row r="78" spans="1:20" x14ac:dyDescent="0.3">
      <c r="A78" s="4">
        <v>74</v>
      </c>
      <c r="B78" s="17"/>
      <c r="C78" s="18"/>
      <c r="D78" s="18"/>
      <c r="E78" s="19"/>
      <c r="F78" s="18"/>
      <c r="G78" s="19"/>
      <c r="H78" s="19"/>
      <c r="I78" s="59">
        <f t="shared" si="1"/>
        <v>0</v>
      </c>
      <c r="J78" s="18"/>
      <c r="K78" s="18"/>
      <c r="L78" s="18"/>
      <c r="M78" s="18"/>
      <c r="N78" s="18"/>
      <c r="O78" s="18"/>
      <c r="P78" s="49"/>
      <c r="Q78" s="48"/>
      <c r="R78" s="48"/>
      <c r="S78" s="48"/>
      <c r="T78" s="18"/>
    </row>
    <row r="79" spans="1:20" x14ac:dyDescent="0.3">
      <c r="A79" s="4">
        <v>75</v>
      </c>
      <c r="B79" s="17"/>
      <c r="C79" s="18"/>
      <c r="D79" s="18"/>
      <c r="E79" s="19"/>
      <c r="F79" s="18"/>
      <c r="G79" s="19"/>
      <c r="H79" s="19"/>
      <c r="I79" s="59">
        <f t="shared" si="1"/>
        <v>0</v>
      </c>
      <c r="J79" s="18"/>
      <c r="K79" s="18"/>
      <c r="L79" s="18"/>
      <c r="M79" s="18"/>
      <c r="N79" s="18"/>
      <c r="O79" s="18"/>
      <c r="P79" s="49"/>
      <c r="Q79" s="48"/>
      <c r="R79" s="48"/>
      <c r="S79" s="48"/>
      <c r="T79" s="18"/>
    </row>
    <row r="80" spans="1:20" x14ac:dyDescent="0.3">
      <c r="A80" s="4">
        <v>76</v>
      </c>
      <c r="B80" s="17"/>
      <c r="C80" s="18"/>
      <c r="D80" s="18"/>
      <c r="E80" s="19"/>
      <c r="F80" s="18"/>
      <c r="G80" s="19"/>
      <c r="H80" s="19"/>
      <c r="I80" s="59">
        <f t="shared" si="1"/>
        <v>0</v>
      </c>
      <c r="J80" s="18"/>
      <c r="K80" s="18"/>
      <c r="L80" s="18"/>
      <c r="M80" s="18"/>
      <c r="N80" s="18"/>
      <c r="O80" s="18"/>
      <c r="P80" s="49"/>
      <c r="Q80" s="48"/>
      <c r="R80" s="48"/>
      <c r="S80" s="48"/>
      <c r="T80" s="18"/>
    </row>
    <row r="81" spans="1:20" x14ac:dyDescent="0.3">
      <c r="A81" s="4">
        <v>77</v>
      </c>
      <c r="B81" s="17"/>
      <c r="C81" s="18"/>
      <c r="D81" s="18"/>
      <c r="E81" s="19"/>
      <c r="F81" s="18"/>
      <c r="G81" s="19"/>
      <c r="H81" s="19"/>
      <c r="I81" s="59">
        <f t="shared" si="1"/>
        <v>0</v>
      </c>
      <c r="J81" s="18"/>
      <c r="K81" s="18"/>
      <c r="L81" s="18"/>
      <c r="M81" s="18"/>
      <c r="N81" s="18"/>
      <c r="O81" s="18"/>
      <c r="P81" s="49"/>
      <c r="Q81" s="48"/>
      <c r="R81" s="48"/>
      <c r="S81" s="48"/>
      <c r="T81" s="18"/>
    </row>
    <row r="82" spans="1:20" x14ac:dyDescent="0.3">
      <c r="A82" s="4">
        <v>78</v>
      </c>
      <c r="B82" s="17"/>
      <c r="C82" s="18"/>
      <c r="D82" s="18"/>
      <c r="E82" s="19"/>
      <c r="F82" s="18"/>
      <c r="G82" s="19"/>
      <c r="H82" s="19"/>
      <c r="I82" s="59">
        <f t="shared" si="1"/>
        <v>0</v>
      </c>
      <c r="J82" s="18"/>
      <c r="K82" s="18"/>
      <c r="L82" s="18"/>
      <c r="M82" s="18"/>
      <c r="N82" s="18"/>
      <c r="O82" s="18"/>
      <c r="P82" s="49"/>
      <c r="Q82" s="48"/>
      <c r="R82" s="48"/>
      <c r="S82" s="48"/>
      <c r="T82" s="18"/>
    </row>
    <row r="83" spans="1:20" x14ac:dyDescent="0.3">
      <c r="A83" s="4">
        <v>79</v>
      </c>
      <c r="B83" s="17"/>
      <c r="C83" s="18"/>
      <c r="D83" s="18"/>
      <c r="E83" s="19"/>
      <c r="F83" s="18"/>
      <c r="G83" s="19"/>
      <c r="H83" s="19"/>
      <c r="I83" s="59">
        <f t="shared" si="1"/>
        <v>0</v>
      </c>
      <c r="J83" s="18"/>
      <c r="K83" s="18"/>
      <c r="L83" s="18"/>
      <c r="M83" s="18"/>
      <c r="N83" s="18"/>
      <c r="O83" s="18"/>
      <c r="P83" s="49"/>
      <c r="Q83" s="48"/>
      <c r="R83" s="48"/>
      <c r="S83" s="48"/>
      <c r="T83" s="18"/>
    </row>
    <row r="84" spans="1:20" x14ac:dyDescent="0.3">
      <c r="A84" s="4">
        <v>80</v>
      </c>
      <c r="B84" s="17"/>
      <c r="C84" s="18"/>
      <c r="D84" s="18"/>
      <c r="E84" s="19"/>
      <c r="F84" s="18"/>
      <c r="G84" s="19"/>
      <c r="H84" s="19"/>
      <c r="I84" s="59">
        <f t="shared" si="1"/>
        <v>0</v>
      </c>
      <c r="J84" s="18"/>
      <c r="K84" s="18"/>
      <c r="L84" s="18"/>
      <c r="M84" s="18"/>
      <c r="N84" s="18"/>
      <c r="O84" s="18"/>
      <c r="P84" s="49"/>
      <c r="Q84" s="48"/>
      <c r="R84" s="48"/>
      <c r="S84" s="48"/>
      <c r="T84" s="18"/>
    </row>
    <row r="85" spans="1:20" x14ac:dyDescent="0.3">
      <c r="A85" s="4">
        <v>81</v>
      </c>
      <c r="B85" s="17"/>
      <c r="C85" s="18"/>
      <c r="D85" s="18"/>
      <c r="E85" s="19"/>
      <c r="F85" s="18"/>
      <c r="G85" s="19"/>
      <c r="H85" s="19"/>
      <c r="I85" s="59">
        <f t="shared" si="1"/>
        <v>0</v>
      </c>
      <c r="J85" s="18"/>
      <c r="K85" s="18"/>
      <c r="L85" s="18"/>
      <c r="M85" s="18"/>
      <c r="N85" s="18"/>
      <c r="O85" s="18"/>
      <c r="P85" s="49"/>
      <c r="Q85" s="48"/>
      <c r="R85" s="48"/>
      <c r="S85" s="48"/>
      <c r="T85" s="18"/>
    </row>
    <row r="86" spans="1:20" x14ac:dyDescent="0.3">
      <c r="A86" s="4">
        <v>82</v>
      </c>
      <c r="B86" s="17"/>
      <c r="C86" s="18"/>
      <c r="D86" s="18"/>
      <c r="E86" s="19"/>
      <c r="F86" s="18"/>
      <c r="G86" s="19"/>
      <c r="H86" s="19"/>
      <c r="I86" s="59">
        <f t="shared" si="1"/>
        <v>0</v>
      </c>
      <c r="J86" s="18"/>
      <c r="K86" s="18"/>
      <c r="L86" s="18"/>
      <c r="M86" s="18"/>
      <c r="N86" s="18"/>
      <c r="O86" s="18"/>
      <c r="P86" s="49"/>
      <c r="Q86" s="48"/>
      <c r="R86" s="48"/>
      <c r="S86" s="48"/>
      <c r="T86" s="18"/>
    </row>
    <row r="87" spans="1:20" x14ac:dyDescent="0.3">
      <c r="A87" s="4">
        <v>83</v>
      </c>
      <c r="B87" s="17"/>
      <c r="C87" s="18"/>
      <c r="D87" s="18"/>
      <c r="E87" s="19"/>
      <c r="F87" s="18"/>
      <c r="G87" s="19"/>
      <c r="H87" s="19"/>
      <c r="I87" s="59">
        <f t="shared" si="1"/>
        <v>0</v>
      </c>
      <c r="J87" s="18"/>
      <c r="K87" s="18"/>
      <c r="L87" s="18"/>
      <c r="M87" s="18"/>
      <c r="N87" s="18"/>
      <c r="O87" s="18"/>
      <c r="P87" s="49"/>
      <c r="Q87" s="48"/>
      <c r="R87" s="48"/>
      <c r="S87" s="48"/>
      <c r="T87" s="18"/>
    </row>
    <row r="88" spans="1:20" x14ac:dyDescent="0.3">
      <c r="A88" s="4">
        <v>84</v>
      </c>
      <c r="B88" s="17"/>
      <c r="C88" s="18"/>
      <c r="D88" s="18"/>
      <c r="E88" s="19"/>
      <c r="F88" s="18"/>
      <c r="G88" s="19"/>
      <c r="H88" s="19"/>
      <c r="I88" s="59">
        <f t="shared" si="1"/>
        <v>0</v>
      </c>
      <c r="J88" s="18"/>
      <c r="K88" s="18"/>
      <c r="L88" s="18"/>
      <c r="M88" s="18"/>
      <c r="N88" s="18"/>
      <c r="O88" s="18"/>
      <c r="P88" s="49"/>
      <c r="Q88" s="48"/>
      <c r="R88" s="48"/>
      <c r="S88" s="48"/>
      <c r="T88" s="18"/>
    </row>
    <row r="89" spans="1:20" x14ac:dyDescent="0.3">
      <c r="A89" s="4">
        <v>85</v>
      </c>
      <c r="B89" s="17"/>
      <c r="C89" s="18"/>
      <c r="D89" s="18"/>
      <c r="E89" s="19"/>
      <c r="F89" s="18"/>
      <c r="G89" s="19"/>
      <c r="H89" s="19"/>
      <c r="I89" s="59">
        <f t="shared" si="1"/>
        <v>0</v>
      </c>
      <c r="J89" s="18"/>
      <c r="K89" s="18"/>
      <c r="L89" s="18"/>
      <c r="M89" s="18"/>
      <c r="N89" s="18"/>
      <c r="O89" s="18"/>
      <c r="P89" s="49"/>
      <c r="Q89" s="48"/>
      <c r="R89" s="48"/>
      <c r="S89" s="48"/>
      <c r="T89" s="18"/>
    </row>
    <row r="90" spans="1:20" x14ac:dyDescent="0.3">
      <c r="A90" s="4">
        <v>86</v>
      </c>
      <c r="B90" s="17"/>
      <c r="C90" s="18"/>
      <c r="D90" s="18"/>
      <c r="E90" s="19"/>
      <c r="F90" s="18"/>
      <c r="G90" s="19"/>
      <c r="H90" s="19"/>
      <c r="I90" s="59">
        <f t="shared" si="1"/>
        <v>0</v>
      </c>
      <c r="J90" s="18"/>
      <c r="K90" s="18"/>
      <c r="L90" s="18"/>
      <c r="M90" s="18"/>
      <c r="N90" s="18"/>
      <c r="O90" s="18"/>
      <c r="P90" s="49"/>
      <c r="Q90" s="48"/>
      <c r="R90" s="48"/>
      <c r="S90" s="48"/>
      <c r="T90" s="18"/>
    </row>
    <row r="91" spans="1:20" x14ac:dyDescent="0.3">
      <c r="A91" s="4">
        <v>87</v>
      </c>
      <c r="B91" s="17"/>
      <c r="C91" s="18"/>
      <c r="D91" s="18"/>
      <c r="E91" s="19"/>
      <c r="F91" s="18"/>
      <c r="G91" s="19"/>
      <c r="H91" s="19"/>
      <c r="I91" s="59">
        <f t="shared" si="1"/>
        <v>0</v>
      </c>
      <c r="J91" s="18"/>
      <c r="K91" s="18"/>
      <c r="L91" s="18"/>
      <c r="M91" s="18"/>
      <c r="N91" s="18"/>
      <c r="O91" s="18"/>
      <c r="P91" s="49"/>
      <c r="Q91" s="48"/>
      <c r="R91" s="48"/>
      <c r="S91" s="48"/>
      <c r="T91" s="18"/>
    </row>
    <row r="92" spans="1:20" x14ac:dyDescent="0.3">
      <c r="A92" s="4">
        <v>88</v>
      </c>
      <c r="B92" s="17"/>
      <c r="C92" s="18"/>
      <c r="D92" s="18"/>
      <c r="E92" s="19"/>
      <c r="F92" s="18"/>
      <c r="G92" s="19"/>
      <c r="H92" s="19"/>
      <c r="I92" s="59">
        <f t="shared" si="1"/>
        <v>0</v>
      </c>
      <c r="J92" s="18"/>
      <c r="K92" s="18"/>
      <c r="L92" s="18"/>
      <c r="M92" s="18"/>
      <c r="N92" s="18"/>
      <c r="O92" s="18"/>
      <c r="P92" s="49"/>
      <c r="Q92" s="48"/>
      <c r="R92" s="48"/>
      <c r="S92" s="48"/>
      <c r="T92" s="18"/>
    </row>
    <row r="93" spans="1:20" x14ac:dyDescent="0.3">
      <c r="A93" s="4">
        <v>89</v>
      </c>
      <c r="B93" s="17"/>
      <c r="C93" s="18"/>
      <c r="D93" s="18"/>
      <c r="E93" s="19"/>
      <c r="F93" s="18"/>
      <c r="G93" s="19"/>
      <c r="H93" s="19"/>
      <c r="I93" s="59">
        <f t="shared" si="1"/>
        <v>0</v>
      </c>
      <c r="J93" s="18"/>
      <c r="K93" s="18"/>
      <c r="L93" s="18"/>
      <c r="M93" s="18"/>
      <c r="N93" s="18"/>
      <c r="O93" s="18"/>
      <c r="P93" s="49"/>
      <c r="Q93" s="48"/>
      <c r="R93" s="48"/>
      <c r="S93" s="48"/>
      <c r="T93" s="18"/>
    </row>
    <row r="94" spans="1:20" x14ac:dyDescent="0.3">
      <c r="A94" s="4">
        <v>90</v>
      </c>
      <c r="B94" s="17"/>
      <c r="C94" s="18"/>
      <c r="D94" s="18"/>
      <c r="E94" s="19"/>
      <c r="F94" s="18"/>
      <c r="G94" s="19"/>
      <c r="H94" s="19"/>
      <c r="I94" s="59">
        <f t="shared" si="1"/>
        <v>0</v>
      </c>
      <c r="J94" s="18"/>
      <c r="K94" s="18"/>
      <c r="L94" s="18"/>
      <c r="M94" s="18"/>
      <c r="N94" s="18"/>
      <c r="O94" s="18"/>
      <c r="P94" s="49"/>
      <c r="Q94" s="48"/>
      <c r="R94" s="48"/>
      <c r="S94" s="48"/>
      <c r="T94" s="18"/>
    </row>
    <row r="95" spans="1:20" x14ac:dyDescent="0.3">
      <c r="A95" s="4">
        <v>91</v>
      </c>
      <c r="B95" s="17"/>
      <c r="C95" s="18"/>
      <c r="D95" s="18"/>
      <c r="E95" s="19"/>
      <c r="F95" s="18"/>
      <c r="G95" s="19"/>
      <c r="H95" s="19"/>
      <c r="I95" s="59">
        <f t="shared" si="1"/>
        <v>0</v>
      </c>
      <c r="J95" s="18"/>
      <c r="K95" s="18"/>
      <c r="L95" s="18"/>
      <c r="M95" s="18"/>
      <c r="N95" s="18"/>
      <c r="O95" s="18"/>
      <c r="P95" s="49"/>
      <c r="Q95" s="48"/>
      <c r="R95" s="48"/>
      <c r="S95" s="48"/>
      <c r="T95" s="18"/>
    </row>
    <row r="96" spans="1:20" x14ac:dyDescent="0.3">
      <c r="A96" s="4">
        <v>92</v>
      </c>
      <c r="B96" s="17"/>
      <c r="C96" s="18"/>
      <c r="D96" s="18"/>
      <c r="E96" s="19"/>
      <c r="F96" s="18"/>
      <c r="G96" s="19"/>
      <c r="H96" s="19"/>
      <c r="I96" s="59">
        <f t="shared" si="1"/>
        <v>0</v>
      </c>
      <c r="J96" s="18"/>
      <c r="K96" s="18"/>
      <c r="L96" s="18"/>
      <c r="M96" s="18"/>
      <c r="N96" s="18"/>
      <c r="O96" s="18"/>
      <c r="P96" s="49"/>
      <c r="Q96" s="48"/>
      <c r="R96" s="48"/>
      <c r="S96" s="48"/>
      <c r="T96" s="18"/>
    </row>
    <row r="97" spans="1:20" x14ac:dyDescent="0.3">
      <c r="A97" s="4">
        <v>93</v>
      </c>
      <c r="B97" s="17"/>
      <c r="C97" s="18"/>
      <c r="D97" s="18"/>
      <c r="E97" s="19"/>
      <c r="F97" s="18"/>
      <c r="G97" s="19"/>
      <c r="H97" s="19"/>
      <c r="I97" s="59">
        <f t="shared" si="1"/>
        <v>0</v>
      </c>
      <c r="J97" s="18"/>
      <c r="K97" s="18"/>
      <c r="L97" s="18"/>
      <c r="M97" s="18"/>
      <c r="N97" s="18"/>
      <c r="O97" s="18"/>
      <c r="P97" s="49"/>
      <c r="Q97" s="48"/>
      <c r="R97" s="48"/>
      <c r="S97" s="48"/>
      <c r="T97" s="18"/>
    </row>
    <row r="98" spans="1:20" x14ac:dyDescent="0.3">
      <c r="A98" s="4">
        <v>94</v>
      </c>
      <c r="B98" s="17"/>
      <c r="C98" s="18"/>
      <c r="D98" s="18"/>
      <c r="E98" s="19"/>
      <c r="F98" s="18"/>
      <c r="G98" s="19"/>
      <c r="H98" s="19"/>
      <c r="I98" s="59">
        <f t="shared" si="1"/>
        <v>0</v>
      </c>
      <c r="J98" s="18"/>
      <c r="K98" s="18"/>
      <c r="L98" s="18"/>
      <c r="M98" s="18"/>
      <c r="N98" s="18"/>
      <c r="O98" s="18"/>
      <c r="P98" s="49"/>
      <c r="Q98" s="48"/>
      <c r="R98" s="48"/>
      <c r="S98" s="48"/>
      <c r="T98" s="18"/>
    </row>
    <row r="99" spans="1:20" x14ac:dyDescent="0.3">
      <c r="A99" s="4">
        <v>95</v>
      </c>
      <c r="B99" s="17"/>
      <c r="C99" s="18"/>
      <c r="D99" s="18"/>
      <c r="E99" s="19"/>
      <c r="F99" s="18"/>
      <c r="G99" s="19"/>
      <c r="H99" s="19"/>
      <c r="I99" s="59">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x14ac:dyDescent="0.3">
      <c r="A165" s="21" t="s">
        <v>11</v>
      </c>
      <c r="B165" s="39"/>
      <c r="C165" s="21">
        <f>COUNTIFS(C5:C164,"*")</f>
        <v>59</v>
      </c>
      <c r="D165" s="21"/>
      <c r="E165" s="13"/>
      <c r="F165" s="21"/>
      <c r="G165" s="60">
        <f>SUM(G5:G164)</f>
        <v>2561</v>
      </c>
      <c r="H165" s="60">
        <f>SUM(H5:H164)</f>
        <v>2537</v>
      </c>
      <c r="I165" s="60">
        <f>SUM(I5:I164)</f>
        <v>5098</v>
      </c>
      <c r="J165" s="21"/>
      <c r="K165" s="21"/>
      <c r="L165" s="21"/>
      <c r="M165" s="21"/>
      <c r="N165" s="21"/>
      <c r="O165" s="21"/>
      <c r="P165" s="14"/>
      <c r="Q165" s="21"/>
      <c r="R165" s="21"/>
      <c r="S165" s="21"/>
      <c r="T165" s="12"/>
    </row>
    <row r="166" spans="1:20" x14ac:dyDescent="0.3">
      <c r="A166" s="44" t="s">
        <v>62</v>
      </c>
      <c r="B166" s="10">
        <f>COUNTIF(B$5:B$164,"Team 1")</f>
        <v>30</v>
      </c>
      <c r="C166" s="44" t="s">
        <v>25</v>
      </c>
      <c r="D166" s="10">
        <f>COUNTIF(D5:D164,"Anganwadi")</f>
        <v>59</v>
      </c>
    </row>
    <row r="167" spans="1:20" x14ac:dyDescent="0.3">
      <c r="A167" s="44" t="s">
        <v>63</v>
      </c>
      <c r="B167" s="10">
        <f>COUNTIF(B$6:B$164,"Team 2")</f>
        <v>29</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x14ac:dyDescent="0.3"/>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x14ac:dyDescent="0.3">
      <c r="A1" s="141" t="s">
        <v>70</v>
      </c>
      <c r="B1" s="141"/>
      <c r="C1" s="141"/>
      <c r="D1" s="55"/>
      <c r="E1" s="55"/>
      <c r="F1" s="55"/>
      <c r="G1" s="55"/>
      <c r="H1" s="55"/>
      <c r="I1" s="55"/>
      <c r="J1" s="55"/>
      <c r="K1" s="55"/>
      <c r="L1" s="55"/>
      <c r="M1" s="55"/>
      <c r="N1" s="55"/>
      <c r="O1" s="55"/>
      <c r="P1" s="55"/>
      <c r="Q1" s="55"/>
      <c r="R1" s="55"/>
      <c r="S1" s="55"/>
    </row>
    <row r="2" spans="1:20" x14ac:dyDescent="0.3">
      <c r="A2" s="135" t="s">
        <v>59</v>
      </c>
      <c r="B2" s="136"/>
      <c r="C2" s="136"/>
      <c r="D2" s="25">
        <v>43678</v>
      </c>
      <c r="E2" s="22"/>
      <c r="F2" s="22"/>
      <c r="G2" s="22"/>
      <c r="H2" s="22"/>
      <c r="I2" s="22"/>
      <c r="J2" s="22"/>
      <c r="K2" s="22"/>
      <c r="L2" s="22"/>
      <c r="M2" s="22"/>
      <c r="N2" s="22"/>
      <c r="O2" s="22"/>
      <c r="P2" s="22"/>
      <c r="Q2" s="22"/>
      <c r="R2" s="22"/>
      <c r="S2" s="22"/>
    </row>
    <row r="3" spans="1:20" ht="24" customHeight="1" x14ac:dyDescent="0.3">
      <c r="A3" s="137" t="s">
        <v>14</v>
      </c>
      <c r="B3" s="133" t="s">
        <v>61</v>
      </c>
      <c r="C3" s="138" t="s">
        <v>7</v>
      </c>
      <c r="D3" s="138" t="s">
        <v>55</v>
      </c>
      <c r="E3" s="138" t="s">
        <v>16</v>
      </c>
      <c r="F3" s="139" t="s">
        <v>17</v>
      </c>
      <c r="G3" s="138" t="s">
        <v>8</v>
      </c>
      <c r="H3" s="138"/>
      <c r="I3" s="138"/>
      <c r="J3" s="138" t="s">
        <v>31</v>
      </c>
      <c r="K3" s="133" t="s">
        <v>33</v>
      </c>
      <c r="L3" s="133" t="s">
        <v>50</v>
      </c>
      <c r="M3" s="133" t="s">
        <v>51</v>
      </c>
      <c r="N3" s="133" t="s">
        <v>34</v>
      </c>
      <c r="O3" s="133" t="s">
        <v>35</v>
      </c>
      <c r="P3" s="137" t="s">
        <v>54</v>
      </c>
      <c r="Q3" s="138" t="s">
        <v>52</v>
      </c>
      <c r="R3" s="138" t="s">
        <v>32</v>
      </c>
      <c r="S3" s="138" t="s">
        <v>53</v>
      </c>
      <c r="T3" s="138" t="s">
        <v>13</v>
      </c>
    </row>
    <row r="4" spans="1:20" ht="25.5" customHeight="1" x14ac:dyDescent="0.3">
      <c r="A4" s="137"/>
      <c r="B4" s="140"/>
      <c r="C4" s="138"/>
      <c r="D4" s="138"/>
      <c r="E4" s="138"/>
      <c r="F4" s="139"/>
      <c r="G4" s="23" t="s">
        <v>9</v>
      </c>
      <c r="H4" s="23" t="s">
        <v>10</v>
      </c>
      <c r="I4" s="23" t="s">
        <v>11</v>
      </c>
      <c r="J4" s="138"/>
      <c r="K4" s="134"/>
      <c r="L4" s="134"/>
      <c r="M4" s="134"/>
      <c r="N4" s="134"/>
      <c r="O4" s="134"/>
      <c r="P4" s="137"/>
      <c r="Q4" s="137"/>
      <c r="R4" s="138"/>
      <c r="S4" s="138"/>
      <c r="T4" s="138"/>
    </row>
    <row r="5" spans="1:20" ht="31.5" x14ac:dyDescent="0.3">
      <c r="A5" s="4">
        <v>1</v>
      </c>
      <c r="B5" s="17" t="s">
        <v>62</v>
      </c>
      <c r="C5" s="64" t="s">
        <v>409</v>
      </c>
      <c r="D5" s="48" t="s">
        <v>23</v>
      </c>
      <c r="E5" s="64">
        <v>18050606401</v>
      </c>
      <c r="F5" s="64" t="s">
        <v>86</v>
      </c>
      <c r="G5" s="64">
        <v>123</v>
      </c>
      <c r="H5" s="64">
        <v>108</v>
      </c>
      <c r="I5" s="59">
        <f>SUM(G5:H5)</f>
        <v>231</v>
      </c>
      <c r="J5" s="64">
        <v>9401968367</v>
      </c>
      <c r="K5" s="17" t="s">
        <v>130</v>
      </c>
      <c r="L5" s="66" t="s">
        <v>157</v>
      </c>
      <c r="M5" s="66">
        <v>9401452161</v>
      </c>
      <c r="N5" s="70" t="s">
        <v>277</v>
      </c>
      <c r="O5" s="70">
        <v>9859849020</v>
      </c>
      <c r="P5" s="49">
        <v>43678</v>
      </c>
      <c r="Q5" s="48" t="s">
        <v>113</v>
      </c>
      <c r="R5" s="48">
        <v>2</v>
      </c>
      <c r="S5" s="48" t="s">
        <v>191</v>
      </c>
      <c r="T5" s="18"/>
    </row>
    <row r="6" spans="1:20" ht="31.5" x14ac:dyDescent="0.3">
      <c r="A6" s="4">
        <v>2</v>
      </c>
      <c r="B6" s="17" t="s">
        <v>63</v>
      </c>
      <c r="C6" s="78" t="s">
        <v>410</v>
      </c>
      <c r="D6" s="48" t="s">
        <v>23</v>
      </c>
      <c r="E6" s="64">
        <v>18050615803</v>
      </c>
      <c r="F6" s="64" t="s">
        <v>73</v>
      </c>
      <c r="G6" s="64">
        <v>43</v>
      </c>
      <c r="H6" s="64">
        <v>28</v>
      </c>
      <c r="I6" s="59">
        <f t="shared" ref="I6:I69" si="0">SUM(G6:H6)</f>
        <v>71</v>
      </c>
      <c r="J6" s="64">
        <v>9613197902</v>
      </c>
      <c r="K6" s="48" t="s">
        <v>411</v>
      </c>
      <c r="L6" s="66" t="s">
        <v>460</v>
      </c>
      <c r="M6" s="66">
        <v>9957817193</v>
      </c>
      <c r="N6" s="77" t="s">
        <v>461</v>
      </c>
      <c r="O6" s="77">
        <v>9859422816</v>
      </c>
      <c r="P6" s="49">
        <v>43678</v>
      </c>
      <c r="Q6" s="48" t="s">
        <v>113</v>
      </c>
      <c r="R6" s="48">
        <v>2</v>
      </c>
      <c r="S6" s="48" t="s">
        <v>191</v>
      </c>
      <c r="T6" s="18"/>
    </row>
    <row r="7" spans="1:20" x14ac:dyDescent="0.3">
      <c r="A7" s="4">
        <v>3</v>
      </c>
      <c r="B7" s="17" t="s">
        <v>62</v>
      </c>
      <c r="C7" s="64" t="s">
        <v>412</v>
      </c>
      <c r="D7" s="48" t="s">
        <v>23</v>
      </c>
      <c r="E7" s="64">
        <v>18050603507</v>
      </c>
      <c r="F7" s="64" t="s">
        <v>73</v>
      </c>
      <c r="G7" s="64">
        <v>89</v>
      </c>
      <c r="H7" s="64">
        <v>113</v>
      </c>
      <c r="I7" s="59">
        <f t="shared" si="0"/>
        <v>202</v>
      </c>
      <c r="J7" s="64">
        <v>8638713679</v>
      </c>
      <c r="K7" s="48" t="s">
        <v>413</v>
      </c>
      <c r="L7" s="67" t="s">
        <v>464</v>
      </c>
      <c r="M7" s="67">
        <v>9401455139</v>
      </c>
      <c r="N7" s="77" t="s">
        <v>180</v>
      </c>
      <c r="O7" s="77">
        <v>9864940744</v>
      </c>
      <c r="P7" s="49">
        <v>43679</v>
      </c>
      <c r="Q7" s="48" t="s">
        <v>114</v>
      </c>
      <c r="R7" s="48">
        <v>15</v>
      </c>
      <c r="S7" s="48" t="s">
        <v>191</v>
      </c>
      <c r="T7" s="18"/>
    </row>
    <row r="8" spans="1:20" x14ac:dyDescent="0.3">
      <c r="A8" s="4">
        <v>4</v>
      </c>
      <c r="B8" s="17" t="s">
        <v>63</v>
      </c>
      <c r="C8" s="64" t="s">
        <v>414</v>
      </c>
      <c r="D8" s="48" t="s">
        <v>23</v>
      </c>
      <c r="E8" s="64">
        <v>18050601703</v>
      </c>
      <c r="F8" s="64" t="s">
        <v>79</v>
      </c>
      <c r="G8" s="64">
        <v>112</v>
      </c>
      <c r="H8" s="64">
        <v>92</v>
      </c>
      <c r="I8" s="59">
        <f t="shared" si="0"/>
        <v>204</v>
      </c>
      <c r="J8" s="64">
        <v>9435828738</v>
      </c>
      <c r="K8" s="48" t="s">
        <v>152</v>
      </c>
      <c r="L8" s="66" t="s">
        <v>173</v>
      </c>
      <c r="M8" s="66">
        <v>9435639199</v>
      </c>
      <c r="N8" s="70" t="s">
        <v>188</v>
      </c>
      <c r="O8" s="70">
        <v>8822565725</v>
      </c>
      <c r="P8" s="49">
        <v>43679</v>
      </c>
      <c r="Q8" s="48" t="s">
        <v>114</v>
      </c>
      <c r="R8" s="48">
        <v>16</v>
      </c>
      <c r="S8" s="48" t="s">
        <v>191</v>
      </c>
      <c r="T8" s="18"/>
    </row>
    <row r="9" spans="1:20" ht="33" x14ac:dyDescent="0.3">
      <c r="A9" s="4">
        <v>5</v>
      </c>
      <c r="B9" s="17" t="s">
        <v>62</v>
      </c>
      <c r="C9" s="64" t="s">
        <v>415</v>
      </c>
      <c r="D9" s="48" t="s">
        <v>23</v>
      </c>
      <c r="E9" s="64">
        <v>18050615502</v>
      </c>
      <c r="F9" s="64" t="s">
        <v>79</v>
      </c>
      <c r="G9" s="64">
        <v>211</v>
      </c>
      <c r="H9" s="64">
        <v>240</v>
      </c>
      <c r="I9" s="59">
        <f t="shared" si="0"/>
        <v>451</v>
      </c>
      <c r="J9" s="64">
        <v>9101496699</v>
      </c>
      <c r="K9" s="48" t="s">
        <v>254</v>
      </c>
      <c r="L9" s="66" t="s">
        <v>274</v>
      </c>
      <c r="M9" s="66">
        <v>9401452140</v>
      </c>
      <c r="N9" s="70" t="s">
        <v>275</v>
      </c>
      <c r="O9" s="70">
        <v>8876806444</v>
      </c>
      <c r="P9" s="49">
        <v>43682</v>
      </c>
      <c r="Q9" s="48" t="s">
        <v>110</v>
      </c>
      <c r="R9" s="48">
        <v>14</v>
      </c>
      <c r="S9" s="48" t="s">
        <v>191</v>
      </c>
      <c r="T9" s="18" t="s">
        <v>242</v>
      </c>
    </row>
    <row r="10" spans="1:20" ht="31.5" x14ac:dyDescent="0.3">
      <c r="A10" s="4">
        <v>6</v>
      </c>
      <c r="B10" s="17" t="s">
        <v>63</v>
      </c>
      <c r="C10" s="64" t="s">
        <v>415</v>
      </c>
      <c r="D10" s="48"/>
      <c r="E10" s="64">
        <v>18050615502</v>
      </c>
      <c r="F10" s="64" t="s">
        <v>79</v>
      </c>
      <c r="G10" s="19"/>
      <c r="H10" s="19"/>
      <c r="I10" s="59">
        <f t="shared" si="0"/>
        <v>0</v>
      </c>
      <c r="J10" s="64">
        <v>9101496699</v>
      </c>
      <c r="K10" s="48" t="s">
        <v>254</v>
      </c>
      <c r="L10" s="66" t="s">
        <v>274</v>
      </c>
      <c r="M10" s="66">
        <v>9401452140</v>
      </c>
      <c r="N10" s="70" t="s">
        <v>275</v>
      </c>
      <c r="O10" s="70">
        <v>8876806444</v>
      </c>
      <c r="P10" s="49">
        <v>43682</v>
      </c>
      <c r="Q10" s="48" t="s">
        <v>110</v>
      </c>
      <c r="R10" s="48">
        <v>14</v>
      </c>
      <c r="S10" s="48" t="s">
        <v>191</v>
      </c>
      <c r="T10" s="18"/>
    </row>
    <row r="11" spans="1:20" ht="31.5" x14ac:dyDescent="0.3">
      <c r="A11" s="4">
        <v>7</v>
      </c>
      <c r="B11" s="17" t="s">
        <v>62</v>
      </c>
      <c r="C11" s="74" t="s">
        <v>416</v>
      </c>
      <c r="D11" s="48" t="s">
        <v>25</v>
      </c>
      <c r="E11" s="19">
        <v>168</v>
      </c>
      <c r="F11" s="48"/>
      <c r="G11" s="74">
        <v>58</v>
      </c>
      <c r="H11" s="74">
        <v>70</v>
      </c>
      <c r="I11" s="59">
        <f t="shared" si="0"/>
        <v>128</v>
      </c>
      <c r="J11" s="75">
        <v>9957765339</v>
      </c>
      <c r="K11" s="48" t="s">
        <v>254</v>
      </c>
      <c r="L11" s="66" t="s">
        <v>274</v>
      </c>
      <c r="M11" s="66">
        <v>9401452140</v>
      </c>
      <c r="N11" s="70" t="s">
        <v>275</v>
      </c>
      <c r="O11" s="70">
        <v>8876806444</v>
      </c>
      <c r="P11" s="49">
        <v>43683</v>
      </c>
      <c r="Q11" s="48" t="s">
        <v>111</v>
      </c>
      <c r="R11" s="48">
        <v>14</v>
      </c>
      <c r="S11" s="48" t="s">
        <v>191</v>
      </c>
      <c r="T11" s="18"/>
    </row>
    <row r="12" spans="1:20" ht="31.5" x14ac:dyDescent="0.3">
      <c r="A12" s="4">
        <v>8</v>
      </c>
      <c r="B12" s="17" t="s">
        <v>63</v>
      </c>
      <c r="C12" s="74" t="s">
        <v>417</v>
      </c>
      <c r="D12" s="48" t="s">
        <v>25</v>
      </c>
      <c r="E12" s="19">
        <v>169</v>
      </c>
      <c r="F12" s="48"/>
      <c r="G12" s="74">
        <v>58</v>
      </c>
      <c r="H12" s="74">
        <v>53</v>
      </c>
      <c r="I12" s="59">
        <f t="shared" si="0"/>
        <v>111</v>
      </c>
      <c r="J12" s="75">
        <v>8812847907</v>
      </c>
      <c r="K12" s="48" t="s">
        <v>254</v>
      </c>
      <c r="L12" s="66" t="s">
        <v>274</v>
      </c>
      <c r="M12" s="66">
        <v>9401452140</v>
      </c>
      <c r="N12" s="70" t="s">
        <v>275</v>
      </c>
      <c r="O12" s="70">
        <v>8876806444</v>
      </c>
      <c r="P12" s="49">
        <v>43683</v>
      </c>
      <c r="Q12" s="48" t="s">
        <v>111</v>
      </c>
      <c r="R12" s="48">
        <v>14</v>
      </c>
      <c r="S12" s="48" t="s">
        <v>191</v>
      </c>
      <c r="T12" s="18"/>
    </row>
    <row r="13" spans="1:20" x14ac:dyDescent="0.3">
      <c r="A13" s="4">
        <v>9</v>
      </c>
      <c r="B13" s="17" t="s">
        <v>62</v>
      </c>
      <c r="C13" s="64" t="s">
        <v>418</v>
      </c>
      <c r="D13" s="48" t="s">
        <v>23</v>
      </c>
      <c r="E13" s="64">
        <v>18050614502</v>
      </c>
      <c r="F13" s="64" t="s">
        <v>73</v>
      </c>
      <c r="G13" s="64">
        <v>0</v>
      </c>
      <c r="H13" s="64">
        <v>43</v>
      </c>
      <c r="I13" s="59">
        <f t="shared" si="0"/>
        <v>43</v>
      </c>
      <c r="J13" s="64">
        <v>9401915033</v>
      </c>
      <c r="K13" s="48" t="s">
        <v>419</v>
      </c>
      <c r="L13" s="66" t="s">
        <v>462</v>
      </c>
      <c r="M13" s="66">
        <v>7664961537</v>
      </c>
      <c r="N13" s="77" t="s">
        <v>463</v>
      </c>
      <c r="O13" s="77">
        <v>961313519</v>
      </c>
      <c r="P13" s="49">
        <v>43684</v>
      </c>
      <c r="Q13" s="48" t="s">
        <v>112</v>
      </c>
      <c r="R13" s="48">
        <v>14</v>
      </c>
      <c r="S13" s="48" t="s">
        <v>191</v>
      </c>
      <c r="T13" s="18"/>
    </row>
    <row r="14" spans="1:20" ht="31.5" x14ac:dyDescent="0.3">
      <c r="A14" s="4">
        <v>10</v>
      </c>
      <c r="B14" s="17" t="s">
        <v>63</v>
      </c>
      <c r="C14" s="64" t="s">
        <v>420</v>
      </c>
      <c r="D14" s="48" t="s">
        <v>23</v>
      </c>
      <c r="E14" s="64">
        <v>18050605612</v>
      </c>
      <c r="F14" s="64" t="s">
        <v>239</v>
      </c>
      <c r="G14" s="64">
        <v>108</v>
      </c>
      <c r="H14" s="64">
        <v>74</v>
      </c>
      <c r="I14" s="59">
        <f>SUM(G14:H14)</f>
        <v>182</v>
      </c>
      <c r="J14" s="64">
        <v>9435695575</v>
      </c>
      <c r="K14" s="48" t="s">
        <v>251</v>
      </c>
      <c r="L14" s="66" t="s">
        <v>297</v>
      </c>
      <c r="M14" s="66">
        <v>9101028303</v>
      </c>
      <c r="N14" s="70" t="s">
        <v>296</v>
      </c>
      <c r="O14" s="70">
        <v>7399464787</v>
      </c>
      <c r="P14" s="49">
        <v>43684</v>
      </c>
      <c r="Q14" s="48" t="s">
        <v>112</v>
      </c>
      <c r="R14" s="48">
        <v>3</v>
      </c>
      <c r="S14" s="48" t="s">
        <v>191</v>
      </c>
      <c r="T14" s="18"/>
    </row>
    <row r="15" spans="1:20" ht="33" x14ac:dyDescent="0.3">
      <c r="A15" s="4">
        <v>11</v>
      </c>
      <c r="B15" s="17" t="s">
        <v>62</v>
      </c>
      <c r="C15" s="74" t="s">
        <v>421</v>
      </c>
      <c r="D15" s="57" t="s">
        <v>25</v>
      </c>
      <c r="E15" s="17">
        <v>206</v>
      </c>
      <c r="F15" s="57"/>
      <c r="G15" s="74">
        <v>78</v>
      </c>
      <c r="H15" s="74">
        <v>63</v>
      </c>
      <c r="I15" s="59">
        <f t="shared" si="0"/>
        <v>141</v>
      </c>
      <c r="J15" s="75">
        <v>9859705678</v>
      </c>
      <c r="K15" s="48" t="s">
        <v>270</v>
      </c>
      <c r="L15" s="66" t="s">
        <v>286</v>
      </c>
      <c r="M15" s="66">
        <v>9401452149</v>
      </c>
      <c r="N15" s="68" t="s">
        <v>287</v>
      </c>
      <c r="O15" s="70">
        <v>9577412138</v>
      </c>
      <c r="P15" s="49">
        <v>43685</v>
      </c>
      <c r="Q15" s="48" t="s">
        <v>113</v>
      </c>
      <c r="R15" s="48">
        <v>21</v>
      </c>
      <c r="S15" s="48" t="s">
        <v>191</v>
      </c>
      <c r="T15" s="18"/>
    </row>
    <row r="16" spans="1:20" ht="33" x14ac:dyDescent="0.3">
      <c r="A16" s="4">
        <v>12</v>
      </c>
      <c r="B16" s="17" t="s">
        <v>63</v>
      </c>
      <c r="C16" s="74" t="s">
        <v>422</v>
      </c>
      <c r="D16" s="48" t="s">
        <v>25</v>
      </c>
      <c r="E16" s="19">
        <v>207</v>
      </c>
      <c r="F16" s="48"/>
      <c r="G16" s="74">
        <v>52</v>
      </c>
      <c r="H16" s="74">
        <v>44</v>
      </c>
      <c r="I16" s="59">
        <f t="shared" si="0"/>
        <v>96</v>
      </c>
      <c r="J16" s="75">
        <v>9085819981</v>
      </c>
      <c r="K16" s="48" t="s">
        <v>270</v>
      </c>
      <c r="L16" s="66" t="s">
        <v>286</v>
      </c>
      <c r="M16" s="66">
        <v>9401452149</v>
      </c>
      <c r="N16" s="68" t="s">
        <v>287</v>
      </c>
      <c r="O16" s="70">
        <v>9577412138</v>
      </c>
      <c r="P16" s="49">
        <v>43685</v>
      </c>
      <c r="Q16" s="48" t="s">
        <v>113</v>
      </c>
      <c r="R16" s="48">
        <v>21</v>
      </c>
      <c r="S16" s="48" t="s">
        <v>191</v>
      </c>
      <c r="T16" s="18"/>
    </row>
    <row r="17" spans="1:20" ht="33" x14ac:dyDescent="0.3">
      <c r="A17" s="4">
        <v>13</v>
      </c>
      <c r="B17" s="17" t="s">
        <v>62</v>
      </c>
      <c r="C17" s="64" t="s">
        <v>423</v>
      </c>
      <c r="D17" s="48" t="s">
        <v>23</v>
      </c>
      <c r="E17" s="64">
        <v>18050616606</v>
      </c>
      <c r="F17" s="64" t="s">
        <v>239</v>
      </c>
      <c r="G17" s="79">
        <v>532</v>
      </c>
      <c r="H17" s="79">
        <v>226</v>
      </c>
      <c r="I17" s="59">
        <f t="shared" si="0"/>
        <v>758</v>
      </c>
      <c r="J17" s="64">
        <v>7086179378</v>
      </c>
      <c r="K17" s="48" t="s">
        <v>245</v>
      </c>
      <c r="L17" s="48"/>
      <c r="M17" s="48"/>
      <c r="N17" s="48"/>
      <c r="O17" s="48"/>
      <c r="P17" s="49">
        <v>43686</v>
      </c>
      <c r="Q17" s="48" t="s">
        <v>114</v>
      </c>
      <c r="R17" s="48">
        <v>17</v>
      </c>
      <c r="S17" s="48" t="s">
        <v>191</v>
      </c>
      <c r="T17" s="18" t="s">
        <v>242</v>
      </c>
    </row>
    <row r="18" spans="1:20" x14ac:dyDescent="0.3">
      <c r="A18" s="4">
        <v>14</v>
      </c>
      <c r="B18" s="17" t="s">
        <v>63</v>
      </c>
      <c r="C18" s="64" t="s">
        <v>423</v>
      </c>
      <c r="D18" s="48"/>
      <c r="E18" s="19"/>
      <c r="F18" s="64" t="s">
        <v>239</v>
      </c>
      <c r="G18" s="19"/>
      <c r="H18" s="19"/>
      <c r="I18" s="59">
        <f t="shared" si="0"/>
        <v>0</v>
      </c>
      <c r="J18" s="64">
        <v>7086179378</v>
      </c>
      <c r="K18" s="48" t="s">
        <v>245</v>
      </c>
      <c r="L18" s="48"/>
      <c r="M18" s="48"/>
      <c r="N18" s="48"/>
      <c r="O18" s="48"/>
      <c r="P18" s="49">
        <v>43686</v>
      </c>
      <c r="Q18" s="48" t="s">
        <v>114</v>
      </c>
      <c r="R18" s="48">
        <v>17</v>
      </c>
      <c r="S18" s="48" t="s">
        <v>191</v>
      </c>
      <c r="T18" s="18"/>
    </row>
    <row r="19" spans="1:20" ht="31.5" x14ac:dyDescent="0.3">
      <c r="A19" s="4">
        <v>15</v>
      </c>
      <c r="B19" s="17" t="s">
        <v>62</v>
      </c>
      <c r="C19" s="78" t="s">
        <v>424</v>
      </c>
      <c r="D19" s="48" t="s">
        <v>23</v>
      </c>
      <c r="E19" s="64">
        <v>18050601005</v>
      </c>
      <c r="F19" s="64" t="s">
        <v>86</v>
      </c>
      <c r="G19" s="64">
        <v>31</v>
      </c>
      <c r="H19" s="64">
        <v>20</v>
      </c>
      <c r="I19" s="59">
        <f t="shared" si="0"/>
        <v>51</v>
      </c>
      <c r="J19" s="64">
        <v>9365314225</v>
      </c>
      <c r="K19" s="48" t="s">
        <v>100</v>
      </c>
      <c r="L19" s="66" t="s">
        <v>168</v>
      </c>
      <c r="M19" s="66">
        <v>9401994112</v>
      </c>
      <c r="N19" s="68" t="s">
        <v>186</v>
      </c>
      <c r="O19" s="70">
        <v>9854528680</v>
      </c>
      <c r="P19" s="49">
        <v>43690</v>
      </c>
      <c r="Q19" s="48" t="s">
        <v>111</v>
      </c>
      <c r="R19" s="48">
        <v>20</v>
      </c>
      <c r="S19" s="48" t="s">
        <v>191</v>
      </c>
      <c r="T19" s="18"/>
    </row>
    <row r="20" spans="1:20" ht="31.5" x14ac:dyDescent="0.3">
      <c r="A20" s="4">
        <v>16</v>
      </c>
      <c r="B20" s="17" t="s">
        <v>62</v>
      </c>
      <c r="C20" s="74" t="s">
        <v>425</v>
      </c>
      <c r="D20" s="48" t="s">
        <v>25</v>
      </c>
      <c r="E20" s="19">
        <v>26</v>
      </c>
      <c r="F20" s="48"/>
      <c r="G20" s="74">
        <v>17</v>
      </c>
      <c r="H20" s="74">
        <v>19</v>
      </c>
      <c r="I20" s="59">
        <f t="shared" si="0"/>
        <v>36</v>
      </c>
      <c r="J20" s="75">
        <v>7035192015</v>
      </c>
      <c r="K20" s="48" t="s">
        <v>100</v>
      </c>
      <c r="L20" s="66" t="s">
        <v>168</v>
      </c>
      <c r="M20" s="66">
        <v>9401994112</v>
      </c>
      <c r="N20" s="68" t="s">
        <v>186</v>
      </c>
      <c r="O20" s="70">
        <v>9854528680</v>
      </c>
      <c r="P20" s="49">
        <v>43690</v>
      </c>
      <c r="Q20" s="48" t="s">
        <v>111</v>
      </c>
      <c r="R20" s="48">
        <v>20</v>
      </c>
      <c r="S20" s="48" t="s">
        <v>191</v>
      </c>
      <c r="T20" s="18"/>
    </row>
    <row r="21" spans="1:20" ht="31.5" x14ac:dyDescent="0.3">
      <c r="A21" s="4">
        <v>17</v>
      </c>
      <c r="B21" s="17" t="s">
        <v>63</v>
      </c>
      <c r="C21" s="64" t="s">
        <v>426</v>
      </c>
      <c r="D21" s="48" t="s">
        <v>23</v>
      </c>
      <c r="E21" s="64">
        <v>18050609102</v>
      </c>
      <c r="F21" s="64" t="s">
        <v>86</v>
      </c>
      <c r="G21" s="64">
        <v>43</v>
      </c>
      <c r="H21" s="64">
        <v>36</v>
      </c>
      <c r="I21" s="59">
        <f t="shared" si="0"/>
        <v>79</v>
      </c>
      <c r="J21" s="64">
        <v>9864390473</v>
      </c>
      <c r="K21" s="48" t="s">
        <v>130</v>
      </c>
      <c r="L21" s="66" t="s">
        <v>157</v>
      </c>
      <c r="M21" s="66">
        <v>9401452161</v>
      </c>
      <c r="N21" s="68" t="s">
        <v>277</v>
      </c>
      <c r="O21" s="70">
        <v>9859849020</v>
      </c>
      <c r="P21" s="49">
        <v>43690</v>
      </c>
      <c r="Q21" s="48" t="s">
        <v>111</v>
      </c>
      <c r="R21" s="48">
        <v>11</v>
      </c>
      <c r="S21" s="48" t="s">
        <v>191</v>
      </c>
      <c r="T21" s="18"/>
    </row>
    <row r="22" spans="1:20" ht="33" x14ac:dyDescent="0.3">
      <c r="A22" s="4">
        <v>18</v>
      </c>
      <c r="B22" s="17" t="s">
        <v>63</v>
      </c>
      <c r="C22" s="74" t="s">
        <v>427</v>
      </c>
      <c r="D22" s="48" t="s">
        <v>25</v>
      </c>
      <c r="E22" s="17">
        <v>58</v>
      </c>
      <c r="F22" s="57"/>
      <c r="G22" s="74">
        <v>31</v>
      </c>
      <c r="H22" s="74">
        <v>41</v>
      </c>
      <c r="I22" s="59">
        <f t="shared" si="0"/>
        <v>72</v>
      </c>
      <c r="J22" s="75">
        <v>8399021548</v>
      </c>
      <c r="K22" s="48" t="s">
        <v>130</v>
      </c>
      <c r="L22" s="66" t="s">
        <v>157</v>
      </c>
      <c r="M22" s="66">
        <v>9401452161</v>
      </c>
      <c r="N22" s="70" t="s">
        <v>277</v>
      </c>
      <c r="O22" s="70">
        <v>9859849020</v>
      </c>
      <c r="P22" s="49">
        <v>43690</v>
      </c>
      <c r="Q22" s="48" t="s">
        <v>111</v>
      </c>
      <c r="R22" s="48">
        <v>11</v>
      </c>
      <c r="S22" s="48" t="s">
        <v>191</v>
      </c>
      <c r="T22" s="18"/>
    </row>
    <row r="23" spans="1:20" x14ac:dyDescent="0.3">
      <c r="A23" s="4">
        <v>19</v>
      </c>
      <c r="B23" s="17" t="s">
        <v>62</v>
      </c>
      <c r="C23" s="64" t="s">
        <v>428</v>
      </c>
      <c r="D23" s="48" t="s">
        <v>23</v>
      </c>
      <c r="E23" s="64">
        <v>18050605402</v>
      </c>
      <c r="F23" s="64" t="s">
        <v>86</v>
      </c>
      <c r="G23" s="64">
        <v>7</v>
      </c>
      <c r="H23" s="64">
        <v>13</v>
      </c>
      <c r="I23" s="59">
        <f t="shared" si="0"/>
        <v>20</v>
      </c>
      <c r="J23" s="64">
        <v>8486371536</v>
      </c>
      <c r="K23" s="48" t="s">
        <v>413</v>
      </c>
      <c r="L23" s="67" t="s">
        <v>464</v>
      </c>
      <c r="M23" s="67">
        <v>9401455139</v>
      </c>
      <c r="N23" s="77" t="s">
        <v>180</v>
      </c>
      <c r="O23" s="77">
        <v>9864940744</v>
      </c>
      <c r="P23" s="49">
        <v>43691</v>
      </c>
      <c r="Q23" s="48" t="s">
        <v>112</v>
      </c>
      <c r="R23" s="48">
        <v>17</v>
      </c>
      <c r="S23" s="48" t="s">
        <v>191</v>
      </c>
      <c r="T23" s="18"/>
    </row>
    <row r="24" spans="1:20" ht="31.5" x14ac:dyDescent="0.3">
      <c r="A24" s="4">
        <v>20</v>
      </c>
      <c r="B24" s="17" t="s">
        <v>62</v>
      </c>
      <c r="C24" s="78" t="s">
        <v>429</v>
      </c>
      <c r="D24" s="48" t="s">
        <v>23</v>
      </c>
      <c r="E24" s="64">
        <v>18050605403</v>
      </c>
      <c r="F24" s="64" t="s">
        <v>86</v>
      </c>
      <c r="G24" s="64">
        <v>16</v>
      </c>
      <c r="H24" s="64">
        <v>8</v>
      </c>
      <c r="I24" s="59">
        <f t="shared" si="0"/>
        <v>24</v>
      </c>
      <c r="J24" s="64">
        <v>9101789959</v>
      </c>
      <c r="K24" s="48" t="s">
        <v>413</v>
      </c>
      <c r="L24" s="67" t="s">
        <v>464</v>
      </c>
      <c r="M24" s="67">
        <v>9401455139</v>
      </c>
      <c r="N24" s="77" t="s">
        <v>180</v>
      </c>
      <c r="O24" s="77">
        <v>9864940744</v>
      </c>
      <c r="P24" s="49">
        <v>43691</v>
      </c>
      <c r="Q24" s="48" t="s">
        <v>112</v>
      </c>
      <c r="R24" s="48">
        <v>17</v>
      </c>
      <c r="S24" s="48" t="s">
        <v>191</v>
      </c>
      <c r="T24" s="18"/>
    </row>
    <row r="25" spans="1:20" x14ac:dyDescent="0.3">
      <c r="A25" s="4">
        <v>21</v>
      </c>
      <c r="B25" s="17" t="s">
        <v>62</v>
      </c>
      <c r="C25" s="74" t="s">
        <v>430</v>
      </c>
      <c r="D25" s="48" t="s">
        <v>25</v>
      </c>
      <c r="E25" s="19">
        <v>1</v>
      </c>
      <c r="F25" s="18"/>
      <c r="G25" s="74">
        <v>48</v>
      </c>
      <c r="H25" s="74">
        <v>59</v>
      </c>
      <c r="I25" s="59">
        <f t="shared" si="0"/>
        <v>107</v>
      </c>
      <c r="J25" s="75">
        <v>7896036207</v>
      </c>
      <c r="K25" s="48" t="s">
        <v>413</v>
      </c>
      <c r="L25" s="67" t="s">
        <v>464</v>
      </c>
      <c r="M25" s="67">
        <v>9401455139</v>
      </c>
      <c r="N25" s="77" t="s">
        <v>180</v>
      </c>
      <c r="O25" s="77">
        <v>9864940744</v>
      </c>
      <c r="P25" s="49">
        <v>43691</v>
      </c>
      <c r="Q25" s="48" t="s">
        <v>112</v>
      </c>
      <c r="R25" s="48">
        <v>17</v>
      </c>
      <c r="S25" s="48" t="s">
        <v>191</v>
      </c>
      <c r="T25" s="18"/>
    </row>
    <row r="26" spans="1:20" ht="31.5" x14ac:dyDescent="0.3">
      <c r="A26" s="4">
        <v>22</v>
      </c>
      <c r="B26" s="17" t="s">
        <v>63</v>
      </c>
      <c r="C26" s="78" t="s">
        <v>431</v>
      </c>
      <c r="D26" s="48" t="s">
        <v>23</v>
      </c>
      <c r="E26" s="64">
        <v>18050606603</v>
      </c>
      <c r="F26" s="64" t="s">
        <v>86</v>
      </c>
      <c r="G26" s="64">
        <v>30</v>
      </c>
      <c r="H26" s="64">
        <v>26</v>
      </c>
      <c r="I26" s="59">
        <f t="shared" si="0"/>
        <v>56</v>
      </c>
      <c r="J26" s="64">
        <v>8486563137</v>
      </c>
      <c r="K26" s="48" t="s">
        <v>254</v>
      </c>
      <c r="L26" s="66" t="s">
        <v>274</v>
      </c>
      <c r="M26" s="66">
        <v>9401452140</v>
      </c>
      <c r="N26" s="70" t="s">
        <v>275</v>
      </c>
      <c r="O26" s="70">
        <v>8876806444</v>
      </c>
      <c r="P26" s="49">
        <v>43691</v>
      </c>
      <c r="Q26" s="48" t="s">
        <v>112</v>
      </c>
      <c r="R26" s="48">
        <v>12</v>
      </c>
      <c r="S26" s="48" t="s">
        <v>191</v>
      </c>
      <c r="T26" s="18"/>
    </row>
    <row r="27" spans="1:20" ht="31.5" x14ac:dyDescent="0.3">
      <c r="A27" s="4">
        <v>23</v>
      </c>
      <c r="B27" s="17" t="s">
        <v>63</v>
      </c>
      <c r="C27" s="78" t="s">
        <v>432</v>
      </c>
      <c r="D27" s="48" t="s">
        <v>23</v>
      </c>
      <c r="E27" s="64">
        <v>18050606604</v>
      </c>
      <c r="F27" s="64" t="s">
        <v>86</v>
      </c>
      <c r="G27" s="64">
        <v>17</v>
      </c>
      <c r="H27" s="64">
        <v>12</v>
      </c>
      <c r="I27" s="59">
        <f t="shared" si="0"/>
        <v>29</v>
      </c>
      <c r="J27" s="64">
        <v>9613510536</v>
      </c>
      <c r="K27" s="48" t="s">
        <v>254</v>
      </c>
      <c r="L27" s="66" t="s">
        <v>274</v>
      </c>
      <c r="M27" s="66">
        <v>9401452140</v>
      </c>
      <c r="N27" s="70" t="s">
        <v>275</v>
      </c>
      <c r="O27" s="70">
        <v>8876806444</v>
      </c>
      <c r="P27" s="49">
        <v>43691</v>
      </c>
      <c r="Q27" s="48" t="s">
        <v>112</v>
      </c>
      <c r="R27" s="48">
        <v>12</v>
      </c>
      <c r="S27" s="48" t="s">
        <v>191</v>
      </c>
      <c r="T27" s="18"/>
    </row>
    <row r="28" spans="1:20" ht="31.5" x14ac:dyDescent="0.3">
      <c r="A28" s="4">
        <v>24</v>
      </c>
      <c r="B28" s="17" t="s">
        <v>63</v>
      </c>
      <c r="C28" s="74" t="s">
        <v>433</v>
      </c>
      <c r="D28" s="48" t="s">
        <v>25</v>
      </c>
      <c r="E28" s="19">
        <v>171</v>
      </c>
      <c r="F28" s="18"/>
      <c r="G28" s="74">
        <v>66</v>
      </c>
      <c r="H28" s="74">
        <v>55</v>
      </c>
      <c r="I28" s="59">
        <f t="shared" si="0"/>
        <v>121</v>
      </c>
      <c r="J28" s="75">
        <v>9706923010</v>
      </c>
      <c r="K28" s="48" t="s">
        <v>254</v>
      </c>
      <c r="L28" s="66" t="s">
        <v>274</v>
      </c>
      <c r="M28" s="66">
        <v>9401452140</v>
      </c>
      <c r="N28" s="70" t="s">
        <v>275</v>
      </c>
      <c r="O28" s="70">
        <v>8876806444</v>
      </c>
      <c r="P28" s="49">
        <v>43691</v>
      </c>
      <c r="Q28" s="48" t="s">
        <v>112</v>
      </c>
      <c r="R28" s="48">
        <v>12</v>
      </c>
      <c r="S28" s="48" t="s">
        <v>191</v>
      </c>
      <c r="T28" s="18"/>
    </row>
    <row r="29" spans="1:20" x14ac:dyDescent="0.3">
      <c r="A29" s="4">
        <v>25</v>
      </c>
      <c r="B29" s="17" t="s">
        <v>62</v>
      </c>
      <c r="C29" s="74" t="s">
        <v>434</v>
      </c>
      <c r="D29" s="48" t="s">
        <v>25</v>
      </c>
      <c r="E29" s="17">
        <v>25</v>
      </c>
      <c r="F29" s="57"/>
      <c r="G29" s="74">
        <v>44</v>
      </c>
      <c r="H29" s="74">
        <v>36</v>
      </c>
      <c r="I29" s="59">
        <f t="shared" si="0"/>
        <v>80</v>
      </c>
      <c r="J29" s="75">
        <v>9577179537</v>
      </c>
      <c r="K29" s="48" t="s">
        <v>100</v>
      </c>
      <c r="L29" s="66" t="s">
        <v>168</v>
      </c>
      <c r="M29" s="66">
        <v>9401994112</v>
      </c>
      <c r="N29" s="70" t="s">
        <v>186</v>
      </c>
      <c r="O29" s="70">
        <v>9854528680</v>
      </c>
      <c r="P29" s="49">
        <v>43693</v>
      </c>
      <c r="Q29" s="48" t="s">
        <v>114</v>
      </c>
      <c r="R29" s="48">
        <v>20</v>
      </c>
      <c r="S29" s="48" t="s">
        <v>191</v>
      </c>
      <c r="T29" s="18"/>
    </row>
    <row r="30" spans="1:20" x14ac:dyDescent="0.3">
      <c r="A30" s="4">
        <v>26</v>
      </c>
      <c r="B30" s="17" t="s">
        <v>62</v>
      </c>
      <c r="C30" s="74" t="s">
        <v>435</v>
      </c>
      <c r="D30" s="48" t="s">
        <v>25</v>
      </c>
      <c r="E30" s="19">
        <v>27</v>
      </c>
      <c r="F30" s="18"/>
      <c r="G30" s="74">
        <v>35</v>
      </c>
      <c r="H30" s="74">
        <v>35</v>
      </c>
      <c r="I30" s="59">
        <f t="shared" si="0"/>
        <v>70</v>
      </c>
      <c r="J30" s="75">
        <v>9859238526</v>
      </c>
      <c r="K30" s="48" t="s">
        <v>100</v>
      </c>
      <c r="L30" s="66" t="s">
        <v>168</v>
      </c>
      <c r="M30" s="66">
        <v>9401994112</v>
      </c>
      <c r="N30" s="70" t="s">
        <v>186</v>
      </c>
      <c r="O30" s="70">
        <v>9854528680</v>
      </c>
      <c r="P30" s="49">
        <v>43693</v>
      </c>
      <c r="Q30" s="48" t="s">
        <v>114</v>
      </c>
      <c r="R30" s="48">
        <v>21</v>
      </c>
      <c r="S30" s="48" t="s">
        <v>191</v>
      </c>
      <c r="T30" s="18"/>
    </row>
    <row r="31" spans="1:20" ht="17.25" x14ac:dyDescent="0.3">
      <c r="A31" s="4">
        <v>27</v>
      </c>
      <c r="B31" s="17" t="s">
        <v>63</v>
      </c>
      <c r="C31" s="76" t="s">
        <v>436</v>
      </c>
      <c r="D31" s="48" t="s">
        <v>25</v>
      </c>
      <c r="E31" s="76">
        <v>262</v>
      </c>
      <c r="F31" s="18"/>
      <c r="G31" s="74">
        <v>23</v>
      </c>
      <c r="H31" s="74">
        <v>27</v>
      </c>
      <c r="I31" s="59">
        <f t="shared" si="0"/>
        <v>50</v>
      </c>
      <c r="J31" s="75">
        <v>8486392056</v>
      </c>
      <c r="K31" s="48" t="s">
        <v>245</v>
      </c>
      <c r="L31" s="48"/>
      <c r="M31" s="48"/>
      <c r="N31" s="48"/>
      <c r="O31" s="48"/>
      <c r="P31" s="49">
        <v>43693</v>
      </c>
      <c r="Q31" s="48" t="s">
        <v>114</v>
      </c>
      <c r="R31" s="48">
        <v>18</v>
      </c>
      <c r="S31" s="48" t="s">
        <v>191</v>
      </c>
      <c r="T31" s="18"/>
    </row>
    <row r="32" spans="1:20" ht="17.25" x14ac:dyDescent="0.3">
      <c r="A32" s="4">
        <v>28</v>
      </c>
      <c r="B32" s="17" t="s">
        <v>63</v>
      </c>
      <c r="C32" s="76" t="s">
        <v>437</v>
      </c>
      <c r="D32" s="48" t="s">
        <v>25</v>
      </c>
      <c r="E32" s="76">
        <v>263</v>
      </c>
      <c r="F32" s="18"/>
      <c r="G32" s="74">
        <v>38</v>
      </c>
      <c r="H32" s="74">
        <v>37</v>
      </c>
      <c r="I32" s="59">
        <f t="shared" si="0"/>
        <v>75</v>
      </c>
      <c r="J32" s="75">
        <v>9859193750</v>
      </c>
      <c r="K32" s="48" t="s">
        <v>245</v>
      </c>
      <c r="L32" s="48"/>
      <c r="M32" s="48"/>
      <c r="N32" s="48"/>
      <c r="O32" s="48"/>
      <c r="P32" s="49">
        <v>43693</v>
      </c>
      <c r="Q32" s="48" t="s">
        <v>114</v>
      </c>
      <c r="R32" s="48">
        <v>16</v>
      </c>
      <c r="S32" s="48" t="s">
        <v>191</v>
      </c>
      <c r="T32" s="18"/>
    </row>
    <row r="33" spans="1:20" ht="31.5" x14ac:dyDescent="0.3">
      <c r="A33" s="4">
        <v>29</v>
      </c>
      <c r="B33" s="17" t="s">
        <v>62</v>
      </c>
      <c r="C33" s="74" t="s">
        <v>438</v>
      </c>
      <c r="D33" s="48" t="s">
        <v>25</v>
      </c>
      <c r="E33" s="74">
        <v>70</v>
      </c>
      <c r="F33" s="18"/>
      <c r="G33" s="74">
        <v>13</v>
      </c>
      <c r="H33" s="74">
        <v>20</v>
      </c>
      <c r="I33" s="59">
        <f t="shared" si="0"/>
        <v>33</v>
      </c>
      <c r="J33" s="75">
        <v>7399512231</v>
      </c>
      <c r="K33" s="48" t="s">
        <v>411</v>
      </c>
      <c r="L33" s="66" t="s">
        <v>460</v>
      </c>
      <c r="M33" s="66">
        <v>9957817193</v>
      </c>
      <c r="N33" s="77" t="s">
        <v>461</v>
      </c>
      <c r="O33" s="77">
        <v>9859422816</v>
      </c>
      <c r="P33" s="49">
        <v>43694</v>
      </c>
      <c r="Q33" s="48" t="s">
        <v>244</v>
      </c>
      <c r="R33" s="48">
        <v>5</v>
      </c>
      <c r="S33" s="48" t="s">
        <v>191</v>
      </c>
      <c r="T33" s="18"/>
    </row>
    <row r="34" spans="1:20" ht="31.5" x14ac:dyDescent="0.3">
      <c r="A34" s="4">
        <v>30</v>
      </c>
      <c r="B34" s="17" t="s">
        <v>62</v>
      </c>
      <c r="C34" s="74" t="s">
        <v>439</v>
      </c>
      <c r="D34" s="48" t="s">
        <v>25</v>
      </c>
      <c r="E34" s="74">
        <v>71</v>
      </c>
      <c r="F34" s="18"/>
      <c r="G34" s="74">
        <v>28</v>
      </c>
      <c r="H34" s="74">
        <v>17</v>
      </c>
      <c r="I34" s="59">
        <f t="shared" si="0"/>
        <v>45</v>
      </c>
      <c r="J34" s="75">
        <v>9401374483</v>
      </c>
      <c r="K34" s="48" t="s">
        <v>411</v>
      </c>
      <c r="L34" s="66" t="s">
        <v>460</v>
      </c>
      <c r="M34" s="66">
        <v>9957817193</v>
      </c>
      <c r="N34" s="77" t="s">
        <v>461</v>
      </c>
      <c r="O34" s="77">
        <v>9859422816</v>
      </c>
      <c r="P34" s="49">
        <v>43694</v>
      </c>
      <c r="Q34" s="48" t="s">
        <v>244</v>
      </c>
      <c r="R34" s="48">
        <v>5</v>
      </c>
      <c r="S34" s="48" t="s">
        <v>191</v>
      </c>
      <c r="T34" s="18"/>
    </row>
    <row r="35" spans="1:20" x14ac:dyDescent="0.3">
      <c r="A35" s="4">
        <v>31</v>
      </c>
      <c r="B35" s="17" t="s">
        <v>63</v>
      </c>
      <c r="C35" s="74" t="s">
        <v>440</v>
      </c>
      <c r="D35" s="48" t="s">
        <v>25</v>
      </c>
      <c r="E35" s="74">
        <v>56</v>
      </c>
      <c r="F35" s="18"/>
      <c r="G35" s="74">
        <v>55</v>
      </c>
      <c r="H35" s="74">
        <v>59</v>
      </c>
      <c r="I35" s="59">
        <f t="shared" si="0"/>
        <v>114</v>
      </c>
      <c r="J35" s="75">
        <v>9678155530</v>
      </c>
      <c r="K35" s="48" t="s">
        <v>250</v>
      </c>
      <c r="L35" s="66" t="s">
        <v>279</v>
      </c>
      <c r="M35" s="66">
        <v>8876781523</v>
      </c>
      <c r="N35" s="70" t="s">
        <v>280</v>
      </c>
      <c r="O35" s="70">
        <v>8876624340</v>
      </c>
      <c r="P35" s="49">
        <v>43694</v>
      </c>
      <c r="Q35" s="48" t="s">
        <v>244</v>
      </c>
      <c r="R35" s="48">
        <v>6</v>
      </c>
      <c r="S35" s="48" t="s">
        <v>191</v>
      </c>
      <c r="T35" s="18"/>
    </row>
    <row r="36" spans="1:20" x14ac:dyDescent="0.3">
      <c r="A36" s="4">
        <v>32</v>
      </c>
      <c r="B36" s="17" t="s">
        <v>63</v>
      </c>
      <c r="C36" s="74" t="s">
        <v>441</v>
      </c>
      <c r="D36" s="48" t="s">
        <v>25</v>
      </c>
      <c r="E36" s="74">
        <v>57</v>
      </c>
      <c r="F36" s="18"/>
      <c r="G36" s="74">
        <v>45</v>
      </c>
      <c r="H36" s="74">
        <v>53</v>
      </c>
      <c r="I36" s="59">
        <f t="shared" si="0"/>
        <v>98</v>
      </c>
      <c r="J36" s="75">
        <v>9365742607</v>
      </c>
      <c r="K36" s="48" t="s">
        <v>250</v>
      </c>
      <c r="L36" s="66" t="s">
        <v>279</v>
      </c>
      <c r="M36" s="66">
        <v>8876781523</v>
      </c>
      <c r="N36" s="70" t="s">
        <v>280</v>
      </c>
      <c r="O36" s="70">
        <v>8876624340</v>
      </c>
      <c r="P36" s="49">
        <v>43694</v>
      </c>
      <c r="Q36" s="48" t="s">
        <v>244</v>
      </c>
      <c r="R36" s="48">
        <v>6</v>
      </c>
      <c r="S36" s="48" t="s">
        <v>191</v>
      </c>
      <c r="T36" s="18"/>
    </row>
    <row r="37" spans="1:20" ht="31.5" x14ac:dyDescent="0.3">
      <c r="A37" s="4">
        <v>33</v>
      </c>
      <c r="B37" s="17" t="s">
        <v>62</v>
      </c>
      <c r="C37" s="78" t="s">
        <v>442</v>
      </c>
      <c r="D37" s="48" t="s">
        <v>23</v>
      </c>
      <c r="E37" s="64">
        <v>18050606803</v>
      </c>
      <c r="F37" s="64" t="s">
        <v>86</v>
      </c>
      <c r="G37" s="64">
        <v>30</v>
      </c>
      <c r="H37" s="64">
        <v>30</v>
      </c>
      <c r="I37" s="59">
        <f t="shared" si="0"/>
        <v>60</v>
      </c>
      <c r="J37" s="64">
        <v>8399022034</v>
      </c>
      <c r="K37" s="48" t="s">
        <v>259</v>
      </c>
      <c r="L37" s="66" t="s">
        <v>288</v>
      </c>
      <c r="M37" s="66">
        <v>9859254188</v>
      </c>
      <c r="N37" s="70" t="s">
        <v>185</v>
      </c>
      <c r="O37" s="70">
        <v>9678638569</v>
      </c>
      <c r="P37" s="49">
        <v>43696</v>
      </c>
      <c r="Q37" s="48" t="s">
        <v>110</v>
      </c>
      <c r="R37" s="48">
        <v>19</v>
      </c>
      <c r="S37" s="48" t="s">
        <v>191</v>
      </c>
      <c r="T37" s="18"/>
    </row>
    <row r="38" spans="1:20" ht="31.5" x14ac:dyDescent="0.3">
      <c r="A38" s="4">
        <v>34</v>
      </c>
      <c r="B38" s="17" t="s">
        <v>62</v>
      </c>
      <c r="C38" s="78" t="s">
        <v>443</v>
      </c>
      <c r="D38" s="48" t="s">
        <v>23</v>
      </c>
      <c r="E38" s="64">
        <v>18050606806</v>
      </c>
      <c r="F38" s="64" t="s">
        <v>86</v>
      </c>
      <c r="G38" s="64">
        <v>32</v>
      </c>
      <c r="H38" s="64">
        <v>31</v>
      </c>
      <c r="I38" s="59">
        <f t="shared" si="0"/>
        <v>63</v>
      </c>
      <c r="J38" s="64">
        <v>8011659383</v>
      </c>
      <c r="K38" s="48" t="s">
        <v>259</v>
      </c>
      <c r="L38" s="66" t="s">
        <v>288</v>
      </c>
      <c r="M38" s="66">
        <v>9859254188</v>
      </c>
      <c r="N38" s="70" t="s">
        <v>185</v>
      </c>
      <c r="O38" s="70">
        <v>9678638569</v>
      </c>
      <c r="P38" s="49">
        <v>43696</v>
      </c>
      <c r="Q38" s="48" t="s">
        <v>110</v>
      </c>
      <c r="R38" s="48">
        <v>19</v>
      </c>
      <c r="S38" s="48" t="s">
        <v>191</v>
      </c>
      <c r="T38" s="18"/>
    </row>
    <row r="39" spans="1:20" x14ac:dyDescent="0.3">
      <c r="A39" s="4">
        <v>35</v>
      </c>
      <c r="B39" s="17" t="s">
        <v>63</v>
      </c>
      <c r="C39" s="64" t="s">
        <v>444</v>
      </c>
      <c r="D39" s="48" t="s">
        <v>23</v>
      </c>
      <c r="E39" s="64">
        <v>18050600604</v>
      </c>
      <c r="F39" s="64" t="s">
        <v>79</v>
      </c>
      <c r="G39" s="64">
        <v>11</v>
      </c>
      <c r="H39" s="64">
        <v>29</v>
      </c>
      <c r="I39" s="59">
        <f t="shared" si="0"/>
        <v>40</v>
      </c>
      <c r="J39" s="64">
        <v>9707790707</v>
      </c>
      <c r="K39" s="48" t="s">
        <v>404</v>
      </c>
      <c r="L39" s="66" t="s">
        <v>407</v>
      </c>
      <c r="M39" s="66">
        <v>9706393425</v>
      </c>
      <c r="N39" s="77" t="s">
        <v>408</v>
      </c>
      <c r="O39" s="77">
        <v>9678429843</v>
      </c>
      <c r="P39" s="49">
        <v>43696</v>
      </c>
      <c r="Q39" s="48" t="s">
        <v>110</v>
      </c>
      <c r="R39" s="48">
        <v>22</v>
      </c>
      <c r="S39" s="48" t="s">
        <v>191</v>
      </c>
      <c r="T39" s="18"/>
    </row>
    <row r="40" spans="1:20" x14ac:dyDescent="0.3">
      <c r="A40" s="4">
        <v>36</v>
      </c>
      <c r="B40" s="17" t="s">
        <v>63</v>
      </c>
      <c r="C40" s="64" t="s">
        <v>445</v>
      </c>
      <c r="D40" s="48" t="s">
        <v>23</v>
      </c>
      <c r="E40" s="64">
        <v>18050600608</v>
      </c>
      <c r="F40" s="64" t="s">
        <v>86</v>
      </c>
      <c r="G40" s="64">
        <v>17</v>
      </c>
      <c r="H40" s="64">
        <v>24</v>
      </c>
      <c r="I40" s="59">
        <f t="shared" si="0"/>
        <v>41</v>
      </c>
      <c r="J40" s="64">
        <v>8399029038</v>
      </c>
      <c r="K40" s="48" t="s">
        <v>404</v>
      </c>
      <c r="L40" s="66" t="s">
        <v>407</v>
      </c>
      <c r="M40" s="66">
        <v>9706393425</v>
      </c>
      <c r="N40" s="77" t="s">
        <v>408</v>
      </c>
      <c r="O40" s="77">
        <v>9678429843</v>
      </c>
      <c r="P40" s="49">
        <v>43696</v>
      </c>
      <c r="Q40" s="48" t="s">
        <v>110</v>
      </c>
      <c r="R40" s="48">
        <v>22</v>
      </c>
      <c r="S40" s="48" t="s">
        <v>191</v>
      </c>
      <c r="T40" s="18"/>
    </row>
    <row r="41" spans="1:20" ht="33" x14ac:dyDescent="0.3">
      <c r="A41" s="4">
        <v>37</v>
      </c>
      <c r="B41" s="17" t="s">
        <v>62</v>
      </c>
      <c r="C41" s="78" t="s">
        <v>459</v>
      </c>
      <c r="D41" s="48" t="s">
        <v>23</v>
      </c>
      <c r="E41" s="64">
        <v>18050604107</v>
      </c>
      <c r="F41" s="64" t="s">
        <v>73</v>
      </c>
      <c r="G41" s="79">
        <v>160</v>
      </c>
      <c r="H41" s="79">
        <v>198</v>
      </c>
      <c r="I41" s="59">
        <f t="shared" si="0"/>
        <v>358</v>
      </c>
      <c r="J41" s="64">
        <v>9854855153</v>
      </c>
      <c r="K41" s="48" t="s">
        <v>282</v>
      </c>
      <c r="L41" s="66" t="s">
        <v>284</v>
      </c>
      <c r="M41" s="66">
        <v>9401452156</v>
      </c>
      <c r="N41" s="70" t="s">
        <v>283</v>
      </c>
      <c r="O41" s="70">
        <v>9613824836</v>
      </c>
      <c r="P41" s="49">
        <v>43698</v>
      </c>
      <c r="Q41" s="48" t="s">
        <v>112</v>
      </c>
      <c r="R41" s="48">
        <v>32</v>
      </c>
      <c r="S41" s="48" t="s">
        <v>191</v>
      </c>
      <c r="T41" s="18" t="s">
        <v>242</v>
      </c>
    </row>
    <row r="42" spans="1:20" ht="31.5" x14ac:dyDescent="0.3">
      <c r="A42" s="4">
        <v>38</v>
      </c>
      <c r="B42" s="17" t="s">
        <v>62</v>
      </c>
      <c r="C42" s="78" t="s">
        <v>446</v>
      </c>
      <c r="D42" s="48"/>
      <c r="E42" s="19"/>
      <c r="F42" s="18"/>
      <c r="G42" s="19"/>
      <c r="H42" s="19"/>
      <c r="I42" s="59">
        <f t="shared" si="0"/>
        <v>0</v>
      </c>
      <c r="J42" s="64">
        <v>9854855153</v>
      </c>
      <c r="K42" s="48" t="s">
        <v>282</v>
      </c>
      <c r="L42" s="66" t="s">
        <v>284</v>
      </c>
      <c r="M42" s="66">
        <v>9401452156</v>
      </c>
      <c r="N42" s="70" t="s">
        <v>283</v>
      </c>
      <c r="O42" s="70">
        <v>9613824836</v>
      </c>
      <c r="P42" s="49">
        <v>43698</v>
      </c>
      <c r="Q42" s="48" t="s">
        <v>112</v>
      </c>
      <c r="R42" s="48">
        <v>32</v>
      </c>
      <c r="S42" s="48" t="s">
        <v>191</v>
      </c>
      <c r="T42" s="18"/>
    </row>
    <row r="43" spans="1:20" x14ac:dyDescent="0.3">
      <c r="A43" s="4">
        <v>39</v>
      </c>
      <c r="B43" s="17" t="s">
        <v>62</v>
      </c>
      <c r="C43" s="74" t="s">
        <v>447</v>
      </c>
      <c r="D43" s="48" t="s">
        <v>25</v>
      </c>
      <c r="E43" s="19">
        <v>15</v>
      </c>
      <c r="F43" s="18"/>
      <c r="G43" s="74">
        <v>97</v>
      </c>
      <c r="H43" s="74">
        <v>70</v>
      </c>
      <c r="I43" s="59">
        <f t="shared" si="0"/>
        <v>167</v>
      </c>
      <c r="J43" s="75">
        <v>7662031891</v>
      </c>
      <c r="K43" s="48" t="s">
        <v>148</v>
      </c>
      <c r="L43" s="66" t="s">
        <v>153</v>
      </c>
      <c r="M43" s="66">
        <v>8751824909</v>
      </c>
      <c r="N43" s="70" t="s">
        <v>178</v>
      </c>
      <c r="O43" s="70">
        <v>9707021647</v>
      </c>
      <c r="P43" s="49">
        <v>43699</v>
      </c>
      <c r="Q43" s="48" t="s">
        <v>113</v>
      </c>
      <c r="R43" s="48">
        <v>12</v>
      </c>
      <c r="S43" s="48" t="s">
        <v>191</v>
      </c>
      <c r="T43" s="18"/>
    </row>
    <row r="44" spans="1:20" ht="17.25" x14ac:dyDescent="0.3">
      <c r="A44" s="4">
        <v>40</v>
      </c>
      <c r="B44" s="17" t="s">
        <v>63</v>
      </c>
      <c r="C44" s="76" t="s">
        <v>448</v>
      </c>
      <c r="D44" s="48" t="s">
        <v>25</v>
      </c>
      <c r="E44" s="19">
        <v>16</v>
      </c>
      <c r="F44" s="18"/>
      <c r="G44" s="74">
        <v>53</v>
      </c>
      <c r="H44" s="74">
        <v>58</v>
      </c>
      <c r="I44" s="59">
        <f t="shared" si="0"/>
        <v>111</v>
      </c>
      <c r="J44" s="75">
        <v>9854556630</v>
      </c>
      <c r="K44" s="48" t="s">
        <v>148</v>
      </c>
      <c r="L44" s="66" t="s">
        <v>153</v>
      </c>
      <c r="M44" s="66">
        <v>8751824909</v>
      </c>
      <c r="N44" s="70" t="s">
        <v>178</v>
      </c>
      <c r="O44" s="70">
        <v>9707021647</v>
      </c>
      <c r="P44" s="49">
        <v>43699</v>
      </c>
      <c r="Q44" s="48" t="s">
        <v>113</v>
      </c>
      <c r="R44" s="48">
        <v>12</v>
      </c>
      <c r="S44" s="48" t="s">
        <v>191</v>
      </c>
      <c r="T44" s="18"/>
    </row>
    <row r="45" spans="1:20" ht="31.5" x14ac:dyDescent="0.3">
      <c r="A45" s="4">
        <v>41</v>
      </c>
      <c r="B45" s="17" t="s">
        <v>62</v>
      </c>
      <c r="C45" s="78" t="s">
        <v>449</v>
      </c>
      <c r="D45" s="48" t="s">
        <v>23</v>
      </c>
      <c r="E45" s="64">
        <v>18050604201</v>
      </c>
      <c r="F45" s="64" t="s">
        <v>86</v>
      </c>
      <c r="G45" s="64">
        <v>50</v>
      </c>
      <c r="H45" s="64">
        <v>52</v>
      </c>
      <c r="I45" s="59">
        <f t="shared" si="0"/>
        <v>102</v>
      </c>
      <c r="J45" s="64">
        <v>9859886243</v>
      </c>
      <c r="K45" s="48" t="s">
        <v>282</v>
      </c>
      <c r="L45" s="66" t="s">
        <v>284</v>
      </c>
      <c r="M45" s="66">
        <v>9401452156</v>
      </c>
      <c r="N45" s="70" t="s">
        <v>283</v>
      </c>
      <c r="O45" s="70">
        <v>9613824836</v>
      </c>
      <c r="P45" s="49">
        <v>43700</v>
      </c>
      <c r="Q45" s="48" t="s">
        <v>114</v>
      </c>
      <c r="R45" s="48">
        <v>18</v>
      </c>
      <c r="S45" s="48" t="s">
        <v>191</v>
      </c>
      <c r="T45" s="18"/>
    </row>
    <row r="46" spans="1:20" ht="31.5" x14ac:dyDescent="0.3">
      <c r="A46" s="4">
        <v>42</v>
      </c>
      <c r="B46" s="17" t="s">
        <v>63</v>
      </c>
      <c r="C46" s="78" t="s">
        <v>450</v>
      </c>
      <c r="D46" s="48" t="s">
        <v>23</v>
      </c>
      <c r="E46" s="64">
        <v>18050604202</v>
      </c>
      <c r="F46" s="64" t="s">
        <v>86</v>
      </c>
      <c r="G46" s="64">
        <v>35</v>
      </c>
      <c r="H46" s="64">
        <v>41</v>
      </c>
      <c r="I46" s="59">
        <f t="shared" si="0"/>
        <v>76</v>
      </c>
      <c r="J46" s="64">
        <v>9854239552</v>
      </c>
      <c r="K46" s="48" t="s">
        <v>282</v>
      </c>
      <c r="L46" s="66" t="s">
        <v>284</v>
      </c>
      <c r="M46" s="66">
        <v>9401452156</v>
      </c>
      <c r="N46" s="70" t="s">
        <v>283</v>
      </c>
      <c r="O46" s="70">
        <v>9613824836</v>
      </c>
      <c r="P46" s="49">
        <v>43700</v>
      </c>
      <c r="Q46" s="48" t="s">
        <v>114</v>
      </c>
      <c r="R46" s="48">
        <v>18</v>
      </c>
      <c r="S46" s="48" t="s">
        <v>191</v>
      </c>
      <c r="T46" s="18"/>
    </row>
    <row r="47" spans="1:20" ht="33" x14ac:dyDescent="0.3">
      <c r="A47" s="4">
        <v>43</v>
      </c>
      <c r="B47" s="17" t="s">
        <v>62</v>
      </c>
      <c r="C47" s="74" t="s">
        <v>451</v>
      </c>
      <c r="D47" s="48" t="s">
        <v>25</v>
      </c>
      <c r="E47" s="19">
        <v>83</v>
      </c>
      <c r="F47" s="18"/>
      <c r="G47" s="74">
        <v>66</v>
      </c>
      <c r="H47" s="74">
        <v>73</v>
      </c>
      <c r="I47" s="59">
        <f t="shared" si="0"/>
        <v>139</v>
      </c>
      <c r="J47" s="75">
        <v>9864829664</v>
      </c>
      <c r="K47" s="48" t="s">
        <v>84</v>
      </c>
      <c r="L47" s="66" t="s">
        <v>169</v>
      </c>
      <c r="M47" s="66">
        <v>9401485420</v>
      </c>
      <c r="N47" s="70" t="s">
        <v>187</v>
      </c>
      <c r="O47" s="70">
        <v>7399870258</v>
      </c>
      <c r="P47" s="49">
        <v>43703</v>
      </c>
      <c r="Q47" s="48" t="s">
        <v>110</v>
      </c>
      <c r="R47" s="48">
        <v>20</v>
      </c>
      <c r="S47" s="48" t="s">
        <v>191</v>
      </c>
      <c r="T47" s="18"/>
    </row>
    <row r="48" spans="1:20" ht="33" x14ac:dyDescent="0.3">
      <c r="A48" s="4">
        <v>44</v>
      </c>
      <c r="B48" s="17" t="s">
        <v>63</v>
      </c>
      <c r="C48" s="74" t="s">
        <v>452</v>
      </c>
      <c r="D48" s="48" t="s">
        <v>25</v>
      </c>
      <c r="E48" s="19">
        <v>84</v>
      </c>
      <c r="F48" s="18"/>
      <c r="G48" s="74">
        <v>42</v>
      </c>
      <c r="H48" s="74">
        <v>62</v>
      </c>
      <c r="I48" s="59">
        <f t="shared" si="0"/>
        <v>104</v>
      </c>
      <c r="J48" s="75">
        <v>8474837613</v>
      </c>
      <c r="K48" s="48" t="s">
        <v>84</v>
      </c>
      <c r="L48" s="66" t="s">
        <v>169</v>
      </c>
      <c r="M48" s="66">
        <v>9401485420</v>
      </c>
      <c r="N48" s="70" t="s">
        <v>187</v>
      </c>
      <c r="O48" s="70">
        <v>7399870258</v>
      </c>
      <c r="P48" s="49">
        <v>43703</v>
      </c>
      <c r="Q48" s="48" t="s">
        <v>110</v>
      </c>
      <c r="R48" s="48">
        <v>26</v>
      </c>
      <c r="S48" s="48" t="s">
        <v>191</v>
      </c>
      <c r="T48" s="18"/>
    </row>
    <row r="49" spans="1:20" x14ac:dyDescent="0.3">
      <c r="A49" s="4">
        <v>45</v>
      </c>
      <c r="B49" s="17" t="s">
        <v>62</v>
      </c>
      <c r="C49" s="74" t="s">
        <v>453</v>
      </c>
      <c r="D49" s="48" t="s">
        <v>25</v>
      </c>
      <c r="E49" s="19">
        <v>36</v>
      </c>
      <c r="F49" s="18"/>
      <c r="G49" s="74">
        <v>61</v>
      </c>
      <c r="H49" s="74">
        <v>75</v>
      </c>
      <c r="I49" s="59">
        <f t="shared" si="0"/>
        <v>136</v>
      </c>
      <c r="J49" s="75">
        <v>7399265299</v>
      </c>
      <c r="K49" s="48" t="s">
        <v>148</v>
      </c>
      <c r="L49" s="66" t="s">
        <v>153</v>
      </c>
      <c r="M49" s="66">
        <v>8751824909</v>
      </c>
      <c r="N49" s="70" t="s">
        <v>178</v>
      </c>
      <c r="O49" s="70">
        <v>9707021647</v>
      </c>
      <c r="P49" s="49">
        <v>43704</v>
      </c>
      <c r="Q49" s="48" t="s">
        <v>111</v>
      </c>
      <c r="R49" s="48">
        <v>26</v>
      </c>
      <c r="S49" s="48" t="s">
        <v>191</v>
      </c>
      <c r="T49" s="18"/>
    </row>
    <row r="50" spans="1:20" x14ac:dyDescent="0.3">
      <c r="A50" s="4">
        <v>46</v>
      </c>
      <c r="B50" s="17" t="s">
        <v>63</v>
      </c>
      <c r="C50" s="74" t="s">
        <v>454</v>
      </c>
      <c r="D50" s="48" t="s">
        <v>25</v>
      </c>
      <c r="E50" s="19">
        <v>37</v>
      </c>
      <c r="F50" s="18"/>
      <c r="G50" s="74">
        <v>58</v>
      </c>
      <c r="H50" s="74">
        <v>57</v>
      </c>
      <c r="I50" s="59">
        <f t="shared" si="0"/>
        <v>115</v>
      </c>
      <c r="J50" s="75">
        <v>9854973890</v>
      </c>
      <c r="K50" s="48" t="s">
        <v>148</v>
      </c>
      <c r="L50" s="66" t="s">
        <v>153</v>
      </c>
      <c r="M50" s="66">
        <v>8751824909</v>
      </c>
      <c r="N50" s="70" t="s">
        <v>178</v>
      </c>
      <c r="O50" s="70">
        <v>9707021647</v>
      </c>
      <c r="P50" s="49">
        <v>43704</v>
      </c>
      <c r="Q50" s="48" t="s">
        <v>111</v>
      </c>
      <c r="R50" s="48">
        <v>26</v>
      </c>
      <c r="S50" s="48" t="s">
        <v>191</v>
      </c>
      <c r="T50" s="18"/>
    </row>
    <row r="51" spans="1:20" ht="33" x14ac:dyDescent="0.3">
      <c r="A51" s="4">
        <v>47</v>
      </c>
      <c r="B51" s="17" t="s">
        <v>62</v>
      </c>
      <c r="C51" s="64" t="s">
        <v>455</v>
      </c>
      <c r="D51" s="48" t="s">
        <v>23</v>
      </c>
      <c r="E51" s="64">
        <v>18050603509</v>
      </c>
      <c r="F51" s="64" t="s">
        <v>73</v>
      </c>
      <c r="G51" s="64">
        <v>93</v>
      </c>
      <c r="H51" s="64">
        <v>174</v>
      </c>
      <c r="I51" s="59">
        <f t="shared" si="0"/>
        <v>267</v>
      </c>
      <c r="J51" s="64">
        <v>9613615433</v>
      </c>
      <c r="K51" s="48" t="s">
        <v>413</v>
      </c>
      <c r="L51" s="67" t="s">
        <v>464</v>
      </c>
      <c r="M51" s="67">
        <v>9401455139</v>
      </c>
      <c r="N51" s="77" t="s">
        <v>180</v>
      </c>
      <c r="O51" s="77">
        <v>9864940744</v>
      </c>
      <c r="P51" s="49">
        <v>43705</v>
      </c>
      <c r="Q51" s="48" t="s">
        <v>112</v>
      </c>
      <c r="R51" s="48">
        <v>27</v>
      </c>
      <c r="S51" s="48" t="s">
        <v>191</v>
      </c>
      <c r="T51" s="18" t="s">
        <v>242</v>
      </c>
    </row>
    <row r="52" spans="1:20" x14ac:dyDescent="0.3">
      <c r="A52" s="4">
        <v>48</v>
      </c>
      <c r="B52" s="17" t="s">
        <v>63</v>
      </c>
      <c r="C52" s="64" t="s">
        <v>455</v>
      </c>
      <c r="D52" s="48"/>
      <c r="E52" s="64">
        <v>18050603509</v>
      </c>
      <c r="F52" s="18"/>
      <c r="G52" s="19"/>
      <c r="H52" s="19"/>
      <c r="I52" s="59">
        <f t="shared" si="0"/>
        <v>0</v>
      </c>
      <c r="J52" s="64">
        <v>9613615433</v>
      </c>
      <c r="K52" s="48" t="s">
        <v>413</v>
      </c>
      <c r="L52" s="67" t="s">
        <v>464</v>
      </c>
      <c r="M52" s="67">
        <v>9401455139</v>
      </c>
      <c r="N52" s="77" t="s">
        <v>180</v>
      </c>
      <c r="O52" s="77">
        <v>9864940744</v>
      </c>
      <c r="P52" s="49">
        <v>43705</v>
      </c>
      <c r="Q52" s="48" t="s">
        <v>112</v>
      </c>
      <c r="R52" s="48">
        <v>27</v>
      </c>
      <c r="S52" s="48" t="s">
        <v>191</v>
      </c>
      <c r="T52" s="18"/>
    </row>
    <row r="53" spans="1:20" ht="33" x14ac:dyDescent="0.3">
      <c r="A53" s="4">
        <v>49</v>
      </c>
      <c r="B53" s="17" t="s">
        <v>62</v>
      </c>
      <c r="C53" s="74" t="s">
        <v>456</v>
      </c>
      <c r="D53" s="48" t="s">
        <v>25</v>
      </c>
      <c r="E53" s="17">
        <v>96</v>
      </c>
      <c r="F53" s="57"/>
      <c r="G53" s="74">
        <v>76</v>
      </c>
      <c r="H53" s="74">
        <v>90</v>
      </c>
      <c r="I53" s="59">
        <f t="shared" si="0"/>
        <v>166</v>
      </c>
      <c r="J53" s="75">
        <v>9678746911</v>
      </c>
      <c r="K53" s="48" t="s">
        <v>403</v>
      </c>
      <c r="L53" s="66" t="s">
        <v>170</v>
      </c>
      <c r="M53" s="66">
        <v>7635940585</v>
      </c>
      <c r="N53" s="70" t="s">
        <v>188</v>
      </c>
      <c r="O53" s="70">
        <v>8721071846</v>
      </c>
      <c r="P53" s="49">
        <v>43706</v>
      </c>
      <c r="Q53" s="48" t="s">
        <v>113</v>
      </c>
      <c r="R53" s="48">
        <v>20</v>
      </c>
      <c r="S53" s="48" t="s">
        <v>191</v>
      </c>
      <c r="T53" s="18"/>
    </row>
    <row r="54" spans="1:20" x14ac:dyDescent="0.3">
      <c r="A54" s="4">
        <v>50</v>
      </c>
      <c r="B54" s="17" t="s">
        <v>63</v>
      </c>
      <c r="C54" s="74" t="s">
        <v>457</v>
      </c>
      <c r="D54" s="48" t="s">
        <v>25</v>
      </c>
      <c r="E54" s="19">
        <v>97</v>
      </c>
      <c r="F54" s="18"/>
      <c r="G54" s="74">
        <v>47</v>
      </c>
      <c r="H54" s="74">
        <v>56</v>
      </c>
      <c r="I54" s="59">
        <f t="shared" si="0"/>
        <v>103</v>
      </c>
      <c r="J54" s="75">
        <v>9957900511</v>
      </c>
      <c r="K54" s="48" t="s">
        <v>403</v>
      </c>
      <c r="L54" s="66" t="s">
        <v>170</v>
      </c>
      <c r="M54" s="66">
        <v>7635940585</v>
      </c>
      <c r="N54" s="70" t="s">
        <v>188</v>
      </c>
      <c r="O54" s="70">
        <v>8721071846</v>
      </c>
      <c r="P54" s="49">
        <v>43706</v>
      </c>
      <c r="Q54" s="48" t="s">
        <v>113</v>
      </c>
      <c r="R54" s="48">
        <v>20</v>
      </c>
      <c r="S54" s="48" t="s">
        <v>191</v>
      </c>
      <c r="T54" s="18"/>
    </row>
    <row r="55" spans="1:20" ht="33" x14ac:dyDescent="0.3">
      <c r="A55" s="4">
        <v>51</v>
      </c>
      <c r="B55" s="17"/>
      <c r="C55" s="18"/>
      <c r="D55" s="48"/>
      <c r="E55" s="19"/>
      <c r="F55" s="18"/>
      <c r="G55" s="19"/>
      <c r="H55" s="19"/>
      <c r="I55" s="59">
        <f t="shared" si="0"/>
        <v>0</v>
      </c>
      <c r="J55" s="18"/>
      <c r="K55" s="18"/>
      <c r="L55" s="18"/>
      <c r="M55" s="18"/>
      <c r="N55" s="18"/>
      <c r="O55" s="18"/>
      <c r="P55" s="49">
        <v>43707</v>
      </c>
      <c r="Q55" s="48" t="s">
        <v>114</v>
      </c>
      <c r="R55" s="48"/>
      <c r="S55" s="48"/>
      <c r="T55" s="18" t="s">
        <v>458</v>
      </c>
    </row>
    <row r="56" spans="1:20" ht="33" x14ac:dyDescent="0.3">
      <c r="A56" s="4">
        <v>52</v>
      </c>
      <c r="B56" s="17"/>
      <c r="C56" s="18"/>
      <c r="D56" s="48"/>
      <c r="E56" s="19"/>
      <c r="F56" s="18"/>
      <c r="G56" s="19"/>
      <c r="H56" s="19"/>
      <c r="I56" s="59">
        <f t="shared" si="0"/>
        <v>0</v>
      </c>
      <c r="J56" s="18"/>
      <c r="K56" s="18"/>
      <c r="L56" s="18"/>
      <c r="M56" s="18"/>
      <c r="N56" s="18"/>
      <c r="O56" s="18"/>
      <c r="P56" s="49">
        <v>43708</v>
      </c>
      <c r="Q56" s="48" t="s">
        <v>244</v>
      </c>
      <c r="R56" s="48"/>
      <c r="S56" s="48"/>
      <c r="T56" s="18" t="s">
        <v>458</v>
      </c>
    </row>
    <row r="57" spans="1:20" x14ac:dyDescent="0.3">
      <c r="A57" s="4">
        <v>53</v>
      </c>
      <c r="B57" s="17"/>
      <c r="C57" s="18"/>
      <c r="D57" s="48"/>
      <c r="E57" s="19"/>
      <c r="F57" s="18"/>
      <c r="G57" s="19"/>
      <c r="H57" s="19"/>
      <c r="I57" s="59">
        <f t="shared" si="0"/>
        <v>0</v>
      </c>
      <c r="J57" s="18"/>
      <c r="K57" s="18"/>
      <c r="L57" s="18"/>
      <c r="M57" s="18"/>
      <c r="N57" s="18"/>
      <c r="O57" s="18"/>
      <c r="P57" s="49"/>
      <c r="Q57" s="48"/>
      <c r="R57" s="48"/>
      <c r="S57" s="48"/>
      <c r="T57" s="18"/>
    </row>
    <row r="58" spans="1:20" x14ac:dyDescent="0.3">
      <c r="A58" s="4">
        <v>54</v>
      </c>
      <c r="B58" s="17"/>
      <c r="C58" s="18"/>
      <c r="D58" s="48"/>
      <c r="E58" s="19"/>
      <c r="F58" s="18"/>
      <c r="G58" s="19"/>
      <c r="H58" s="19"/>
      <c r="I58" s="59">
        <f t="shared" si="0"/>
        <v>0</v>
      </c>
      <c r="J58" s="18"/>
      <c r="K58" s="18"/>
      <c r="L58" s="18"/>
      <c r="M58" s="18"/>
      <c r="N58" s="18"/>
      <c r="O58" s="18"/>
      <c r="P58" s="49"/>
      <c r="Q58" s="48"/>
      <c r="R58" s="48"/>
      <c r="S58" s="48"/>
      <c r="T58" s="18"/>
    </row>
    <row r="59" spans="1:20" x14ac:dyDescent="0.3">
      <c r="A59" s="4">
        <v>55</v>
      </c>
      <c r="B59" s="17"/>
      <c r="C59" s="18"/>
      <c r="D59" s="48"/>
      <c r="E59" s="19"/>
      <c r="F59" s="18"/>
      <c r="G59" s="19"/>
      <c r="H59" s="19"/>
      <c r="I59" s="59">
        <f t="shared" si="0"/>
        <v>0</v>
      </c>
      <c r="J59" s="18"/>
      <c r="K59" s="18"/>
      <c r="L59" s="18"/>
      <c r="M59" s="18"/>
      <c r="N59" s="18"/>
      <c r="O59" s="18"/>
      <c r="P59" s="49"/>
      <c r="Q59" s="48"/>
      <c r="R59" s="48"/>
      <c r="S59" s="48"/>
      <c r="T59" s="18"/>
    </row>
    <row r="60" spans="1:20" x14ac:dyDescent="0.3">
      <c r="A60" s="4">
        <v>56</v>
      </c>
      <c r="B60" s="17"/>
      <c r="C60" s="18"/>
      <c r="D60" s="48"/>
      <c r="E60" s="19"/>
      <c r="F60" s="18"/>
      <c r="G60" s="19"/>
      <c r="H60" s="19"/>
      <c r="I60" s="59">
        <f t="shared" si="0"/>
        <v>0</v>
      </c>
      <c r="J60" s="18"/>
      <c r="K60" s="18"/>
      <c r="L60" s="18"/>
      <c r="M60" s="18"/>
      <c r="N60" s="18"/>
      <c r="O60" s="18"/>
      <c r="P60" s="49"/>
      <c r="Q60" s="48"/>
      <c r="R60" s="48"/>
      <c r="S60" s="48"/>
      <c r="T60" s="18"/>
    </row>
    <row r="61" spans="1:20" x14ac:dyDescent="0.3">
      <c r="A61" s="4">
        <v>57</v>
      </c>
      <c r="B61" s="17"/>
      <c r="C61" s="18"/>
      <c r="D61" s="18"/>
      <c r="E61" s="19"/>
      <c r="F61" s="18"/>
      <c r="G61" s="19"/>
      <c r="H61" s="19"/>
      <c r="I61" s="59">
        <f t="shared" si="0"/>
        <v>0</v>
      </c>
      <c r="J61" s="18"/>
      <c r="K61" s="18"/>
      <c r="L61" s="18"/>
      <c r="M61" s="18"/>
      <c r="N61" s="18"/>
      <c r="O61" s="18"/>
      <c r="P61" s="49"/>
      <c r="Q61" s="48"/>
      <c r="R61" s="48"/>
      <c r="S61" s="48"/>
      <c r="T61" s="18"/>
    </row>
    <row r="62" spans="1:20" x14ac:dyDescent="0.3">
      <c r="A62" s="4">
        <v>58</v>
      </c>
      <c r="B62" s="17"/>
      <c r="C62" s="18"/>
      <c r="D62" s="18"/>
      <c r="E62" s="19"/>
      <c r="F62" s="18"/>
      <c r="G62" s="19"/>
      <c r="H62" s="19"/>
      <c r="I62" s="59">
        <f t="shared" si="0"/>
        <v>0</v>
      </c>
      <c r="J62" s="18"/>
      <c r="K62" s="18"/>
      <c r="L62" s="18"/>
      <c r="M62" s="18"/>
      <c r="N62" s="18"/>
      <c r="O62" s="18"/>
      <c r="P62" s="49"/>
      <c r="Q62" s="48"/>
      <c r="R62" s="48"/>
      <c r="S62" s="48"/>
      <c r="T62" s="18"/>
    </row>
    <row r="63" spans="1:20" x14ac:dyDescent="0.3">
      <c r="A63" s="4">
        <v>59</v>
      </c>
      <c r="B63" s="17"/>
      <c r="C63" s="18"/>
      <c r="D63" s="18"/>
      <c r="E63" s="19"/>
      <c r="F63" s="18"/>
      <c r="G63" s="19"/>
      <c r="H63" s="19"/>
      <c r="I63" s="59">
        <f t="shared" si="0"/>
        <v>0</v>
      </c>
      <c r="J63" s="18"/>
      <c r="K63" s="18"/>
      <c r="L63" s="18"/>
      <c r="M63" s="18"/>
      <c r="N63" s="18"/>
      <c r="O63" s="18"/>
      <c r="P63" s="49"/>
      <c r="Q63" s="48"/>
      <c r="R63" s="48"/>
      <c r="S63" s="48"/>
      <c r="T63" s="18"/>
    </row>
    <row r="64" spans="1:20" x14ac:dyDescent="0.3">
      <c r="A64" s="4">
        <v>60</v>
      </c>
      <c r="B64" s="17"/>
      <c r="C64" s="18"/>
      <c r="D64" s="18"/>
      <c r="E64" s="19"/>
      <c r="F64" s="18"/>
      <c r="G64" s="19"/>
      <c r="H64" s="19"/>
      <c r="I64" s="59">
        <f t="shared" si="0"/>
        <v>0</v>
      </c>
      <c r="J64" s="18"/>
      <c r="K64" s="18"/>
      <c r="L64" s="18"/>
      <c r="M64" s="18"/>
      <c r="N64" s="18"/>
      <c r="O64" s="18"/>
      <c r="P64" s="24"/>
      <c r="Q64" s="18"/>
      <c r="R64" s="48"/>
      <c r="S64" s="48"/>
      <c r="T64" s="18"/>
    </row>
    <row r="65" spans="1:20" x14ac:dyDescent="0.3">
      <c r="A65" s="4">
        <v>61</v>
      </c>
      <c r="B65" s="17"/>
      <c r="C65" s="18"/>
      <c r="D65" s="18"/>
      <c r="E65" s="19"/>
      <c r="F65" s="18"/>
      <c r="G65" s="19"/>
      <c r="H65" s="19"/>
      <c r="I65" s="59">
        <f t="shared" si="0"/>
        <v>0</v>
      </c>
      <c r="J65" s="18"/>
      <c r="K65" s="18"/>
      <c r="L65" s="18"/>
      <c r="M65" s="18"/>
      <c r="N65" s="18"/>
      <c r="O65" s="18"/>
      <c r="P65" s="24"/>
      <c r="Q65" s="18"/>
      <c r="R65" s="48"/>
      <c r="S65" s="48"/>
      <c r="T65" s="18"/>
    </row>
    <row r="66" spans="1:20" x14ac:dyDescent="0.3">
      <c r="A66" s="4">
        <v>62</v>
      </c>
      <c r="B66" s="17"/>
      <c r="C66" s="18"/>
      <c r="D66" s="18"/>
      <c r="E66" s="19"/>
      <c r="F66" s="18"/>
      <c r="G66" s="19"/>
      <c r="H66" s="19"/>
      <c r="I66" s="59">
        <f t="shared" si="0"/>
        <v>0</v>
      </c>
      <c r="J66" s="18"/>
      <c r="K66" s="18"/>
      <c r="L66" s="18"/>
      <c r="M66" s="18"/>
      <c r="N66" s="18"/>
      <c r="O66" s="18"/>
      <c r="P66" s="24"/>
      <c r="Q66" s="18"/>
      <c r="R66" s="48"/>
      <c r="S66" s="48"/>
      <c r="T66" s="18"/>
    </row>
    <row r="67" spans="1:20" x14ac:dyDescent="0.3">
      <c r="A67" s="4">
        <v>63</v>
      </c>
      <c r="B67" s="17"/>
      <c r="C67" s="18"/>
      <c r="D67" s="18"/>
      <c r="E67" s="19"/>
      <c r="F67" s="18"/>
      <c r="G67" s="19"/>
      <c r="H67" s="19"/>
      <c r="I67" s="59">
        <f t="shared" si="0"/>
        <v>0</v>
      </c>
      <c r="J67" s="18"/>
      <c r="K67" s="18"/>
      <c r="L67" s="18"/>
      <c r="M67" s="18"/>
      <c r="N67" s="18"/>
      <c r="O67" s="18"/>
      <c r="P67" s="24"/>
      <c r="Q67" s="18"/>
      <c r="R67" s="48"/>
      <c r="S67" s="48"/>
      <c r="T67" s="18"/>
    </row>
    <row r="68" spans="1:20" x14ac:dyDescent="0.3">
      <c r="A68" s="4">
        <v>64</v>
      </c>
      <c r="B68" s="17"/>
      <c r="C68" s="18"/>
      <c r="D68" s="18"/>
      <c r="E68" s="19"/>
      <c r="F68" s="18"/>
      <c r="G68" s="19"/>
      <c r="H68" s="19"/>
      <c r="I68" s="59">
        <f t="shared" si="0"/>
        <v>0</v>
      </c>
      <c r="J68" s="18"/>
      <c r="K68" s="18"/>
      <c r="L68" s="18"/>
      <c r="M68" s="18"/>
      <c r="N68" s="18"/>
      <c r="O68" s="18"/>
      <c r="P68" s="24"/>
      <c r="Q68" s="18"/>
      <c r="R68" s="48"/>
      <c r="S68" s="48"/>
      <c r="T68" s="18"/>
    </row>
    <row r="69" spans="1:20" x14ac:dyDescent="0.3">
      <c r="A69" s="4">
        <v>65</v>
      </c>
      <c r="B69" s="17"/>
      <c r="C69" s="18"/>
      <c r="D69" s="18"/>
      <c r="E69" s="19"/>
      <c r="F69" s="18"/>
      <c r="G69" s="19"/>
      <c r="H69" s="19"/>
      <c r="I69" s="59">
        <f t="shared" si="0"/>
        <v>0</v>
      </c>
      <c r="J69" s="18"/>
      <c r="K69" s="18"/>
      <c r="L69" s="18"/>
      <c r="M69" s="18"/>
      <c r="N69" s="18"/>
      <c r="O69" s="18"/>
      <c r="P69" s="24"/>
      <c r="Q69" s="18"/>
      <c r="R69" s="48"/>
      <c r="S69" s="48"/>
      <c r="T69" s="18"/>
    </row>
    <row r="70" spans="1:20" x14ac:dyDescent="0.3">
      <c r="A70" s="4">
        <v>66</v>
      </c>
      <c r="B70" s="17"/>
      <c r="C70" s="18"/>
      <c r="D70" s="18"/>
      <c r="E70" s="19"/>
      <c r="F70" s="18"/>
      <c r="G70" s="19"/>
      <c r="H70" s="19"/>
      <c r="I70" s="59">
        <f t="shared" ref="I70:I133" si="1">SUM(G70:H70)</f>
        <v>0</v>
      </c>
      <c r="J70" s="18"/>
      <c r="K70" s="18"/>
      <c r="L70" s="18"/>
      <c r="M70" s="18"/>
      <c r="N70" s="18"/>
      <c r="O70" s="18"/>
      <c r="P70" s="24"/>
      <c r="Q70" s="18"/>
      <c r="R70" s="48"/>
      <c r="S70" s="48"/>
      <c r="T70" s="18"/>
    </row>
    <row r="71" spans="1:20" x14ac:dyDescent="0.3">
      <c r="A71" s="4">
        <v>67</v>
      </c>
      <c r="B71" s="17"/>
      <c r="C71" s="18"/>
      <c r="D71" s="18"/>
      <c r="E71" s="19"/>
      <c r="F71" s="18"/>
      <c r="G71" s="19"/>
      <c r="H71" s="19"/>
      <c r="I71" s="59">
        <f t="shared" si="1"/>
        <v>0</v>
      </c>
      <c r="J71" s="18"/>
      <c r="K71" s="18"/>
      <c r="L71" s="18"/>
      <c r="M71" s="18"/>
      <c r="N71" s="18"/>
      <c r="O71" s="18"/>
      <c r="P71" s="24"/>
      <c r="Q71" s="18"/>
      <c r="R71" s="48"/>
      <c r="S71" s="48"/>
      <c r="T71" s="18"/>
    </row>
    <row r="72" spans="1:20" x14ac:dyDescent="0.3">
      <c r="A72" s="4">
        <v>68</v>
      </c>
      <c r="B72" s="17"/>
      <c r="C72" s="18"/>
      <c r="D72" s="18"/>
      <c r="E72" s="19"/>
      <c r="F72" s="18"/>
      <c r="G72" s="19"/>
      <c r="H72" s="19"/>
      <c r="I72" s="59">
        <f t="shared" si="1"/>
        <v>0</v>
      </c>
      <c r="J72" s="18"/>
      <c r="K72" s="18"/>
      <c r="L72" s="18"/>
      <c r="M72" s="18"/>
      <c r="N72" s="18"/>
      <c r="O72" s="18"/>
      <c r="P72" s="24"/>
      <c r="Q72" s="18"/>
      <c r="R72" s="48"/>
      <c r="S72" s="48"/>
      <c r="T72" s="18"/>
    </row>
    <row r="73" spans="1:20" x14ac:dyDescent="0.3">
      <c r="A73" s="4">
        <v>69</v>
      </c>
      <c r="B73" s="17"/>
      <c r="C73" s="18"/>
      <c r="D73" s="18"/>
      <c r="E73" s="19"/>
      <c r="F73" s="18"/>
      <c r="G73" s="19"/>
      <c r="H73" s="19"/>
      <c r="I73" s="59">
        <f t="shared" si="1"/>
        <v>0</v>
      </c>
      <c r="J73" s="18"/>
      <c r="K73" s="18"/>
      <c r="L73" s="18"/>
      <c r="M73" s="18"/>
      <c r="N73" s="18"/>
      <c r="O73" s="18"/>
      <c r="P73" s="24"/>
      <c r="Q73" s="18"/>
      <c r="R73" s="48"/>
      <c r="S73" s="48"/>
      <c r="T73" s="18"/>
    </row>
    <row r="74" spans="1:20" x14ac:dyDescent="0.3">
      <c r="A74" s="4">
        <v>70</v>
      </c>
      <c r="B74" s="17"/>
      <c r="C74" s="18"/>
      <c r="D74" s="18"/>
      <c r="E74" s="19"/>
      <c r="F74" s="18"/>
      <c r="G74" s="19"/>
      <c r="H74" s="19"/>
      <c r="I74" s="59">
        <f t="shared" si="1"/>
        <v>0</v>
      </c>
      <c r="J74" s="18"/>
      <c r="K74" s="18"/>
      <c r="L74" s="18"/>
      <c r="M74" s="18"/>
      <c r="N74" s="18"/>
      <c r="O74" s="18"/>
      <c r="P74" s="24"/>
      <c r="Q74" s="18"/>
      <c r="R74" s="48"/>
      <c r="S74" s="48"/>
      <c r="T74" s="18"/>
    </row>
    <row r="75" spans="1:20" x14ac:dyDescent="0.3">
      <c r="A75" s="4">
        <v>71</v>
      </c>
      <c r="B75" s="17"/>
      <c r="C75" s="18"/>
      <c r="D75" s="18"/>
      <c r="E75" s="19"/>
      <c r="F75" s="18"/>
      <c r="G75" s="19"/>
      <c r="H75" s="19"/>
      <c r="I75" s="59">
        <f t="shared" si="1"/>
        <v>0</v>
      </c>
      <c r="J75" s="18"/>
      <c r="K75" s="18"/>
      <c r="L75" s="18"/>
      <c r="M75" s="18"/>
      <c r="N75" s="18"/>
      <c r="O75" s="18"/>
      <c r="P75" s="24"/>
      <c r="Q75" s="18"/>
      <c r="R75" s="48"/>
      <c r="S75" s="48"/>
      <c r="T75" s="18"/>
    </row>
    <row r="76" spans="1:20" x14ac:dyDescent="0.3">
      <c r="A76" s="4">
        <v>72</v>
      </c>
      <c r="B76" s="17"/>
      <c r="C76" s="18"/>
      <c r="D76" s="18"/>
      <c r="E76" s="19"/>
      <c r="F76" s="18"/>
      <c r="G76" s="19"/>
      <c r="H76" s="19"/>
      <c r="I76" s="59">
        <f t="shared" si="1"/>
        <v>0</v>
      </c>
      <c r="J76" s="18"/>
      <c r="K76" s="18"/>
      <c r="L76" s="18"/>
      <c r="M76" s="18"/>
      <c r="N76" s="18"/>
      <c r="O76" s="18"/>
      <c r="P76" s="24"/>
      <c r="Q76" s="18"/>
      <c r="R76" s="48"/>
      <c r="S76" s="48"/>
      <c r="T76" s="18"/>
    </row>
    <row r="77" spans="1:20" x14ac:dyDescent="0.3">
      <c r="A77" s="4">
        <v>73</v>
      </c>
      <c r="B77" s="17"/>
      <c r="C77" s="18"/>
      <c r="D77" s="18"/>
      <c r="E77" s="19"/>
      <c r="F77" s="18"/>
      <c r="G77" s="19"/>
      <c r="H77" s="19"/>
      <c r="I77" s="59">
        <f t="shared" si="1"/>
        <v>0</v>
      </c>
      <c r="J77" s="18"/>
      <c r="K77" s="18"/>
      <c r="L77" s="18"/>
      <c r="M77" s="18"/>
      <c r="N77" s="18"/>
      <c r="O77" s="18"/>
      <c r="P77" s="24"/>
      <c r="Q77" s="18"/>
      <c r="R77" s="48"/>
      <c r="S77" s="48"/>
      <c r="T77" s="18"/>
    </row>
    <row r="78" spans="1:20" x14ac:dyDescent="0.3">
      <c r="A78" s="4">
        <v>74</v>
      </c>
      <c r="B78" s="17"/>
      <c r="C78" s="48"/>
      <c r="D78" s="48"/>
      <c r="E78" s="19"/>
      <c r="F78" s="48"/>
      <c r="G78" s="19"/>
      <c r="H78" s="19"/>
      <c r="I78" s="59">
        <f t="shared" si="1"/>
        <v>0</v>
      </c>
      <c r="J78" s="48"/>
      <c r="K78" s="48"/>
      <c r="L78" s="48"/>
      <c r="M78" s="48"/>
      <c r="N78" s="48"/>
      <c r="O78" s="48"/>
      <c r="P78" s="24"/>
      <c r="Q78" s="18"/>
      <c r="R78" s="48"/>
      <c r="S78" s="48"/>
      <c r="T78" s="18"/>
    </row>
    <row r="79" spans="1:20" x14ac:dyDescent="0.3">
      <c r="A79" s="4">
        <v>75</v>
      </c>
      <c r="B79" s="17"/>
      <c r="C79" s="18"/>
      <c r="D79" s="18"/>
      <c r="E79" s="19"/>
      <c r="F79" s="18"/>
      <c r="G79" s="19"/>
      <c r="H79" s="19"/>
      <c r="I79" s="59">
        <f t="shared" si="1"/>
        <v>0</v>
      </c>
      <c r="J79" s="18"/>
      <c r="K79" s="18"/>
      <c r="L79" s="18"/>
      <c r="M79" s="18"/>
      <c r="N79" s="18"/>
      <c r="O79" s="18"/>
      <c r="P79" s="24"/>
      <c r="Q79" s="18"/>
      <c r="R79" s="48"/>
      <c r="S79" s="48"/>
      <c r="T79" s="18"/>
    </row>
    <row r="80" spans="1:20" x14ac:dyDescent="0.3">
      <c r="A80" s="4">
        <v>76</v>
      </c>
      <c r="B80" s="17"/>
      <c r="C80" s="18"/>
      <c r="D80" s="18"/>
      <c r="E80" s="19"/>
      <c r="F80" s="18"/>
      <c r="G80" s="19"/>
      <c r="H80" s="19"/>
      <c r="I80" s="59">
        <f t="shared" si="1"/>
        <v>0</v>
      </c>
      <c r="J80" s="18"/>
      <c r="K80" s="18"/>
      <c r="L80" s="18"/>
      <c r="M80" s="18"/>
      <c r="N80" s="18"/>
      <c r="O80" s="18"/>
      <c r="P80" s="24"/>
      <c r="Q80" s="18"/>
      <c r="R80" s="48"/>
      <c r="S80" s="48"/>
      <c r="T80" s="18"/>
    </row>
    <row r="81" spans="1:20" x14ac:dyDescent="0.3">
      <c r="A81" s="4">
        <v>77</v>
      </c>
      <c r="B81" s="17"/>
      <c r="C81" s="18"/>
      <c r="D81" s="18"/>
      <c r="E81" s="19"/>
      <c r="F81" s="18"/>
      <c r="G81" s="19"/>
      <c r="H81" s="19"/>
      <c r="I81" s="59">
        <f t="shared" si="1"/>
        <v>0</v>
      </c>
      <c r="J81" s="18"/>
      <c r="K81" s="18"/>
      <c r="L81" s="18"/>
      <c r="M81" s="18"/>
      <c r="N81" s="18"/>
      <c r="O81" s="18"/>
      <c r="P81" s="24"/>
      <c r="Q81" s="18"/>
      <c r="R81" s="48"/>
      <c r="S81" s="48"/>
      <c r="T81" s="18"/>
    </row>
    <row r="82" spans="1:20" x14ac:dyDescent="0.3">
      <c r="A82" s="4">
        <v>78</v>
      </c>
      <c r="B82" s="17"/>
      <c r="C82" s="18"/>
      <c r="D82" s="18"/>
      <c r="E82" s="19"/>
      <c r="F82" s="18"/>
      <c r="G82" s="19"/>
      <c r="H82" s="19"/>
      <c r="I82" s="59">
        <f t="shared" si="1"/>
        <v>0</v>
      </c>
      <c r="J82" s="18"/>
      <c r="K82" s="18"/>
      <c r="L82" s="18"/>
      <c r="M82" s="18"/>
      <c r="N82" s="18"/>
      <c r="O82" s="18"/>
      <c r="P82" s="24"/>
      <c r="Q82" s="18"/>
      <c r="R82" s="48"/>
      <c r="S82" s="48"/>
      <c r="T82" s="18"/>
    </row>
    <row r="83" spans="1:20" x14ac:dyDescent="0.3">
      <c r="A83" s="4">
        <v>79</v>
      </c>
      <c r="B83" s="17"/>
      <c r="C83" s="18"/>
      <c r="D83" s="18"/>
      <c r="E83" s="19"/>
      <c r="F83" s="18"/>
      <c r="G83" s="19"/>
      <c r="H83" s="19"/>
      <c r="I83" s="59">
        <f t="shared" si="1"/>
        <v>0</v>
      </c>
      <c r="J83" s="18"/>
      <c r="K83" s="18"/>
      <c r="L83" s="18"/>
      <c r="M83" s="18"/>
      <c r="N83" s="18"/>
      <c r="O83" s="18"/>
      <c r="P83" s="24"/>
      <c r="Q83" s="18"/>
      <c r="R83" s="48"/>
      <c r="S83" s="48"/>
      <c r="T83" s="18"/>
    </row>
    <row r="84" spans="1:20" x14ac:dyDescent="0.3">
      <c r="A84" s="4">
        <v>80</v>
      </c>
      <c r="B84" s="17"/>
      <c r="C84" s="18"/>
      <c r="D84" s="18"/>
      <c r="E84" s="19"/>
      <c r="F84" s="18"/>
      <c r="G84" s="19"/>
      <c r="H84" s="19"/>
      <c r="I84" s="59">
        <f t="shared" si="1"/>
        <v>0</v>
      </c>
      <c r="J84" s="18"/>
      <c r="K84" s="18"/>
      <c r="L84" s="18"/>
      <c r="M84" s="18"/>
      <c r="N84" s="18"/>
      <c r="O84" s="18"/>
      <c r="P84" s="24"/>
      <c r="Q84" s="18"/>
      <c r="R84" s="48"/>
      <c r="S84" s="48"/>
      <c r="T84" s="18"/>
    </row>
    <row r="85" spans="1:20" x14ac:dyDescent="0.3">
      <c r="A85" s="4">
        <v>81</v>
      </c>
      <c r="B85" s="17"/>
      <c r="C85" s="18"/>
      <c r="D85" s="18"/>
      <c r="E85" s="19"/>
      <c r="F85" s="18"/>
      <c r="G85" s="19"/>
      <c r="H85" s="19"/>
      <c r="I85" s="59">
        <f t="shared" si="1"/>
        <v>0</v>
      </c>
      <c r="J85" s="18"/>
      <c r="K85" s="18"/>
      <c r="L85" s="18"/>
      <c r="M85" s="18"/>
      <c r="N85" s="18"/>
      <c r="O85" s="18"/>
      <c r="P85" s="24"/>
      <c r="Q85" s="18"/>
      <c r="R85" s="48"/>
      <c r="S85" s="48"/>
      <c r="T85" s="18"/>
    </row>
    <row r="86" spans="1:20" x14ac:dyDescent="0.3">
      <c r="A86" s="4">
        <v>82</v>
      </c>
      <c r="B86" s="17"/>
      <c r="C86" s="18"/>
      <c r="D86" s="18"/>
      <c r="E86" s="19"/>
      <c r="F86" s="18"/>
      <c r="G86" s="19"/>
      <c r="H86" s="19"/>
      <c r="I86" s="59">
        <f t="shared" si="1"/>
        <v>0</v>
      </c>
      <c r="J86" s="18"/>
      <c r="K86" s="18"/>
      <c r="L86" s="18"/>
      <c r="M86" s="18"/>
      <c r="N86" s="18"/>
      <c r="O86" s="18"/>
      <c r="P86" s="24"/>
      <c r="Q86" s="18"/>
      <c r="R86" s="48"/>
      <c r="S86" s="48"/>
      <c r="T86" s="18"/>
    </row>
    <row r="87" spans="1:20" x14ac:dyDescent="0.3">
      <c r="A87" s="4">
        <v>83</v>
      </c>
      <c r="B87" s="17"/>
      <c r="C87" s="18"/>
      <c r="D87" s="18"/>
      <c r="E87" s="19"/>
      <c r="F87" s="18"/>
      <c r="G87" s="19"/>
      <c r="H87" s="19"/>
      <c r="I87" s="59">
        <f t="shared" si="1"/>
        <v>0</v>
      </c>
      <c r="J87" s="18"/>
      <c r="K87" s="18"/>
      <c r="L87" s="18"/>
      <c r="M87" s="18"/>
      <c r="N87" s="18"/>
      <c r="O87" s="18"/>
      <c r="P87" s="24"/>
      <c r="Q87" s="18"/>
      <c r="R87" s="48"/>
      <c r="S87" s="48"/>
      <c r="T87" s="18"/>
    </row>
    <row r="88" spans="1:20" x14ac:dyDescent="0.3">
      <c r="A88" s="4">
        <v>84</v>
      </c>
      <c r="B88" s="17"/>
      <c r="C88" s="18"/>
      <c r="D88" s="18"/>
      <c r="E88" s="19"/>
      <c r="F88" s="18"/>
      <c r="G88" s="19"/>
      <c r="H88" s="19"/>
      <c r="I88" s="59">
        <f t="shared" si="1"/>
        <v>0</v>
      </c>
      <c r="J88" s="18"/>
      <c r="K88" s="18"/>
      <c r="L88" s="18"/>
      <c r="M88" s="18"/>
      <c r="N88" s="18"/>
      <c r="O88" s="18"/>
      <c r="P88" s="24"/>
      <c r="Q88" s="18"/>
      <c r="R88" s="48"/>
      <c r="S88" s="48"/>
      <c r="T88" s="18"/>
    </row>
    <row r="89" spans="1:20" x14ac:dyDescent="0.3">
      <c r="A89" s="4">
        <v>85</v>
      </c>
      <c r="B89" s="17"/>
      <c r="C89" s="18"/>
      <c r="D89" s="18"/>
      <c r="E89" s="19"/>
      <c r="F89" s="18"/>
      <c r="G89" s="19"/>
      <c r="H89" s="19"/>
      <c r="I89" s="59">
        <f t="shared" si="1"/>
        <v>0</v>
      </c>
      <c r="J89" s="18"/>
      <c r="K89" s="18"/>
      <c r="L89" s="18"/>
      <c r="M89" s="18"/>
      <c r="N89" s="18"/>
      <c r="O89" s="18"/>
      <c r="P89" s="24"/>
      <c r="Q89" s="18"/>
      <c r="R89" s="48"/>
      <c r="S89" s="48"/>
      <c r="T89" s="18"/>
    </row>
    <row r="90" spans="1:20" x14ac:dyDescent="0.3">
      <c r="A90" s="4">
        <v>86</v>
      </c>
      <c r="B90" s="17"/>
      <c r="C90" s="18"/>
      <c r="D90" s="18"/>
      <c r="E90" s="19"/>
      <c r="F90" s="18"/>
      <c r="G90" s="19"/>
      <c r="H90" s="19"/>
      <c r="I90" s="59">
        <f t="shared" si="1"/>
        <v>0</v>
      </c>
      <c r="J90" s="18"/>
      <c r="K90" s="18"/>
      <c r="L90" s="18"/>
      <c r="M90" s="18"/>
      <c r="N90" s="18"/>
      <c r="O90" s="18"/>
      <c r="P90" s="24"/>
      <c r="Q90" s="18"/>
      <c r="R90" s="48"/>
      <c r="S90" s="48"/>
      <c r="T90" s="18"/>
    </row>
    <row r="91" spans="1:20" x14ac:dyDescent="0.3">
      <c r="A91" s="4">
        <v>87</v>
      </c>
      <c r="B91" s="17"/>
      <c r="C91" s="18"/>
      <c r="D91" s="18"/>
      <c r="E91" s="19"/>
      <c r="F91" s="18"/>
      <c r="G91" s="19"/>
      <c r="H91" s="19"/>
      <c r="I91" s="59">
        <f t="shared" si="1"/>
        <v>0</v>
      </c>
      <c r="J91" s="18"/>
      <c r="K91" s="18"/>
      <c r="L91" s="18"/>
      <c r="M91" s="18"/>
      <c r="N91" s="18"/>
      <c r="O91" s="18"/>
      <c r="P91" s="24"/>
      <c r="Q91" s="18"/>
      <c r="R91" s="48"/>
      <c r="S91" s="48"/>
      <c r="T91" s="18"/>
    </row>
    <row r="92" spans="1:20" x14ac:dyDescent="0.3">
      <c r="A92" s="4">
        <v>88</v>
      </c>
      <c r="B92" s="17"/>
      <c r="C92" s="18"/>
      <c r="D92" s="18"/>
      <c r="E92" s="19"/>
      <c r="F92" s="18"/>
      <c r="G92" s="19"/>
      <c r="H92" s="19"/>
      <c r="I92" s="59">
        <f t="shared" si="1"/>
        <v>0</v>
      </c>
      <c r="J92" s="18"/>
      <c r="K92" s="18"/>
      <c r="L92" s="18"/>
      <c r="M92" s="18"/>
      <c r="N92" s="18"/>
      <c r="O92" s="18"/>
      <c r="P92" s="24"/>
      <c r="Q92" s="18"/>
      <c r="R92" s="48"/>
      <c r="S92" s="48"/>
      <c r="T92" s="18"/>
    </row>
    <row r="93" spans="1:20" x14ac:dyDescent="0.3">
      <c r="A93" s="4">
        <v>89</v>
      </c>
      <c r="B93" s="17"/>
      <c r="C93" s="18"/>
      <c r="D93" s="18"/>
      <c r="E93" s="19"/>
      <c r="F93" s="18"/>
      <c r="G93" s="19"/>
      <c r="H93" s="19"/>
      <c r="I93" s="59">
        <f t="shared" si="1"/>
        <v>0</v>
      </c>
      <c r="J93" s="18"/>
      <c r="K93" s="18"/>
      <c r="L93" s="18"/>
      <c r="M93" s="18"/>
      <c r="N93" s="18"/>
      <c r="O93" s="18"/>
      <c r="P93" s="24"/>
      <c r="Q93" s="18"/>
      <c r="R93" s="48"/>
      <c r="S93" s="48"/>
      <c r="T93" s="18"/>
    </row>
    <row r="94" spans="1:20" x14ac:dyDescent="0.3">
      <c r="A94" s="4">
        <v>90</v>
      </c>
      <c r="B94" s="17"/>
      <c r="C94" s="18"/>
      <c r="D94" s="18"/>
      <c r="E94" s="19"/>
      <c r="F94" s="18"/>
      <c r="G94" s="19"/>
      <c r="H94" s="19"/>
      <c r="I94" s="59">
        <f t="shared" si="1"/>
        <v>0</v>
      </c>
      <c r="J94" s="18"/>
      <c r="K94" s="18"/>
      <c r="L94" s="18"/>
      <c r="M94" s="18"/>
      <c r="N94" s="18"/>
      <c r="O94" s="18"/>
      <c r="P94" s="24"/>
      <c r="Q94" s="18"/>
      <c r="R94" s="48"/>
      <c r="S94" s="48"/>
      <c r="T94" s="18"/>
    </row>
    <row r="95" spans="1:20" x14ac:dyDescent="0.3">
      <c r="A95" s="4">
        <v>91</v>
      </c>
      <c r="B95" s="17"/>
      <c r="C95" s="18"/>
      <c r="D95" s="18"/>
      <c r="E95" s="19"/>
      <c r="F95" s="18"/>
      <c r="G95" s="19"/>
      <c r="H95" s="19"/>
      <c r="I95" s="59">
        <f t="shared" si="1"/>
        <v>0</v>
      </c>
      <c r="J95" s="18"/>
      <c r="K95" s="18"/>
      <c r="L95" s="18"/>
      <c r="M95" s="18"/>
      <c r="N95" s="18"/>
      <c r="O95" s="18"/>
      <c r="P95" s="24"/>
      <c r="Q95" s="18"/>
      <c r="R95" s="48"/>
      <c r="S95" s="48"/>
      <c r="T95" s="18"/>
    </row>
    <row r="96" spans="1:20" x14ac:dyDescent="0.3">
      <c r="A96" s="4">
        <v>92</v>
      </c>
      <c r="B96" s="17"/>
      <c r="C96" s="18"/>
      <c r="D96" s="18"/>
      <c r="E96" s="19"/>
      <c r="F96" s="18"/>
      <c r="G96" s="19"/>
      <c r="H96" s="19"/>
      <c r="I96" s="59">
        <f t="shared" si="1"/>
        <v>0</v>
      </c>
      <c r="J96" s="18"/>
      <c r="K96" s="18"/>
      <c r="L96" s="18"/>
      <c r="M96" s="18"/>
      <c r="N96" s="18"/>
      <c r="O96" s="18"/>
      <c r="P96" s="24"/>
      <c r="Q96" s="18"/>
      <c r="R96" s="48"/>
      <c r="S96" s="48"/>
      <c r="T96" s="18"/>
    </row>
    <row r="97" spans="1:20" x14ac:dyDescent="0.3">
      <c r="A97" s="4">
        <v>93</v>
      </c>
      <c r="B97" s="17"/>
      <c r="C97" s="18"/>
      <c r="D97" s="18"/>
      <c r="E97" s="19"/>
      <c r="F97" s="18"/>
      <c r="G97" s="19"/>
      <c r="H97" s="19"/>
      <c r="I97" s="59">
        <f t="shared" si="1"/>
        <v>0</v>
      </c>
      <c r="J97" s="18"/>
      <c r="K97" s="18"/>
      <c r="L97" s="18"/>
      <c r="M97" s="18"/>
      <c r="N97" s="18"/>
      <c r="O97" s="18"/>
      <c r="P97" s="24"/>
      <c r="Q97" s="18"/>
      <c r="R97" s="48"/>
      <c r="S97" s="48"/>
      <c r="T97" s="18"/>
    </row>
    <row r="98" spans="1:20" x14ac:dyDescent="0.3">
      <c r="A98" s="4">
        <v>94</v>
      </c>
      <c r="B98" s="17"/>
      <c r="C98" s="18"/>
      <c r="D98" s="18"/>
      <c r="E98" s="19"/>
      <c r="F98" s="18"/>
      <c r="G98" s="19"/>
      <c r="H98" s="19"/>
      <c r="I98" s="59">
        <f t="shared" si="1"/>
        <v>0</v>
      </c>
      <c r="J98" s="18"/>
      <c r="K98" s="18"/>
      <c r="L98" s="18"/>
      <c r="M98" s="18"/>
      <c r="N98" s="18"/>
      <c r="O98" s="18"/>
      <c r="P98" s="24"/>
      <c r="Q98" s="18"/>
      <c r="R98" s="48"/>
      <c r="S98" s="48"/>
      <c r="T98" s="18"/>
    </row>
    <row r="99" spans="1:20" x14ac:dyDescent="0.3">
      <c r="A99" s="4">
        <v>95</v>
      </c>
      <c r="B99" s="17"/>
      <c r="C99" s="18"/>
      <c r="D99" s="18"/>
      <c r="E99" s="19"/>
      <c r="F99" s="18"/>
      <c r="G99" s="19"/>
      <c r="H99" s="19"/>
      <c r="I99" s="59">
        <f t="shared" si="1"/>
        <v>0</v>
      </c>
      <c r="J99" s="18"/>
      <c r="K99" s="18"/>
      <c r="L99" s="18"/>
      <c r="M99" s="18"/>
      <c r="N99" s="18"/>
      <c r="O99" s="18"/>
      <c r="P99" s="24"/>
      <c r="Q99" s="18"/>
      <c r="R99" s="48"/>
      <c r="S99" s="48"/>
      <c r="T99" s="18"/>
    </row>
    <row r="100" spans="1:20" x14ac:dyDescent="0.3">
      <c r="A100" s="4">
        <v>96</v>
      </c>
      <c r="B100" s="17"/>
      <c r="C100" s="18"/>
      <c r="D100" s="18"/>
      <c r="E100" s="19"/>
      <c r="F100" s="18"/>
      <c r="G100" s="19"/>
      <c r="H100" s="19"/>
      <c r="I100" s="59">
        <f t="shared" si="1"/>
        <v>0</v>
      </c>
      <c r="J100" s="18"/>
      <c r="K100" s="18"/>
      <c r="L100" s="18"/>
      <c r="M100" s="18"/>
      <c r="N100" s="18"/>
      <c r="O100" s="18"/>
      <c r="P100" s="24"/>
      <c r="Q100" s="18"/>
      <c r="R100" s="48"/>
      <c r="S100" s="48"/>
      <c r="T100" s="18"/>
    </row>
    <row r="101" spans="1:20" x14ac:dyDescent="0.3">
      <c r="A101" s="4">
        <v>97</v>
      </c>
      <c r="B101" s="17"/>
      <c r="C101" s="18"/>
      <c r="D101" s="18"/>
      <c r="E101" s="19"/>
      <c r="F101" s="18"/>
      <c r="G101" s="19"/>
      <c r="H101" s="19"/>
      <c r="I101" s="59">
        <f t="shared" si="1"/>
        <v>0</v>
      </c>
      <c r="J101" s="18"/>
      <c r="K101" s="18"/>
      <c r="L101" s="18"/>
      <c r="M101" s="18"/>
      <c r="N101" s="18"/>
      <c r="O101" s="18"/>
      <c r="P101" s="24"/>
      <c r="Q101" s="18"/>
      <c r="R101" s="48"/>
      <c r="S101" s="48"/>
      <c r="T101" s="18"/>
    </row>
    <row r="102" spans="1:20" x14ac:dyDescent="0.3">
      <c r="A102" s="4">
        <v>98</v>
      </c>
      <c r="B102" s="17"/>
      <c r="C102" s="18"/>
      <c r="D102" s="18"/>
      <c r="E102" s="19"/>
      <c r="F102" s="18"/>
      <c r="G102" s="19"/>
      <c r="H102" s="19"/>
      <c r="I102" s="59">
        <f t="shared" si="1"/>
        <v>0</v>
      </c>
      <c r="J102" s="18"/>
      <c r="K102" s="18"/>
      <c r="L102" s="18"/>
      <c r="M102" s="18"/>
      <c r="N102" s="18"/>
      <c r="O102" s="18"/>
      <c r="P102" s="24"/>
      <c r="Q102" s="18"/>
      <c r="R102" s="48"/>
      <c r="S102" s="48"/>
      <c r="T102" s="18"/>
    </row>
    <row r="103" spans="1:20" x14ac:dyDescent="0.3">
      <c r="A103" s="4">
        <v>99</v>
      </c>
      <c r="B103" s="17"/>
      <c r="C103" s="18"/>
      <c r="D103" s="18"/>
      <c r="E103" s="19"/>
      <c r="F103" s="18"/>
      <c r="G103" s="19"/>
      <c r="H103" s="19"/>
      <c r="I103" s="59">
        <f t="shared" si="1"/>
        <v>0</v>
      </c>
      <c r="J103" s="18"/>
      <c r="K103" s="18"/>
      <c r="L103" s="18"/>
      <c r="M103" s="18"/>
      <c r="N103" s="18"/>
      <c r="O103" s="18"/>
      <c r="P103" s="24"/>
      <c r="Q103" s="18"/>
      <c r="R103" s="48"/>
      <c r="S103" s="48"/>
      <c r="T103" s="18"/>
    </row>
    <row r="104" spans="1:20" x14ac:dyDescent="0.3">
      <c r="A104" s="4">
        <v>100</v>
      </c>
      <c r="B104" s="17"/>
      <c r="C104" s="18"/>
      <c r="D104" s="18"/>
      <c r="E104" s="19"/>
      <c r="F104" s="18"/>
      <c r="G104" s="19"/>
      <c r="H104" s="19"/>
      <c r="I104" s="59">
        <f t="shared" si="1"/>
        <v>0</v>
      </c>
      <c r="J104" s="18"/>
      <c r="K104" s="18"/>
      <c r="L104" s="18"/>
      <c r="M104" s="18"/>
      <c r="N104" s="18"/>
      <c r="O104" s="18"/>
      <c r="P104" s="24"/>
      <c r="Q104" s="18"/>
      <c r="R104" s="48"/>
      <c r="S104" s="48"/>
      <c r="T104" s="18"/>
    </row>
    <row r="105" spans="1:20" x14ac:dyDescent="0.3">
      <c r="A105" s="4">
        <v>101</v>
      </c>
      <c r="B105" s="17"/>
      <c r="C105" s="18"/>
      <c r="D105" s="18"/>
      <c r="E105" s="19"/>
      <c r="F105" s="18"/>
      <c r="G105" s="19"/>
      <c r="H105" s="19"/>
      <c r="I105" s="59">
        <f t="shared" si="1"/>
        <v>0</v>
      </c>
      <c r="J105" s="18"/>
      <c r="K105" s="18"/>
      <c r="L105" s="18"/>
      <c r="M105" s="18"/>
      <c r="N105" s="18"/>
      <c r="O105" s="18"/>
      <c r="P105" s="24"/>
      <c r="Q105" s="18"/>
      <c r="R105" s="48"/>
      <c r="S105" s="48"/>
      <c r="T105" s="18"/>
    </row>
    <row r="106" spans="1:20" x14ac:dyDescent="0.3">
      <c r="A106" s="4">
        <v>102</v>
      </c>
      <c r="B106" s="17"/>
      <c r="C106" s="18"/>
      <c r="D106" s="18"/>
      <c r="E106" s="19"/>
      <c r="F106" s="18"/>
      <c r="G106" s="19"/>
      <c r="H106" s="19"/>
      <c r="I106" s="59">
        <f t="shared" si="1"/>
        <v>0</v>
      </c>
      <c r="J106" s="18"/>
      <c r="K106" s="18"/>
      <c r="L106" s="18"/>
      <c r="M106" s="18"/>
      <c r="N106" s="18"/>
      <c r="O106" s="18"/>
      <c r="P106" s="24"/>
      <c r="Q106" s="18"/>
      <c r="R106" s="48"/>
      <c r="S106" s="48"/>
      <c r="T106" s="18"/>
    </row>
    <row r="107" spans="1:20" x14ac:dyDescent="0.3">
      <c r="A107" s="4">
        <v>103</v>
      </c>
      <c r="B107" s="17"/>
      <c r="C107" s="18"/>
      <c r="D107" s="18"/>
      <c r="E107" s="19"/>
      <c r="F107" s="18"/>
      <c r="G107" s="19"/>
      <c r="H107" s="19"/>
      <c r="I107" s="59">
        <f t="shared" si="1"/>
        <v>0</v>
      </c>
      <c r="J107" s="18"/>
      <c r="K107" s="18"/>
      <c r="L107" s="18"/>
      <c r="M107" s="18"/>
      <c r="N107" s="18"/>
      <c r="O107" s="18"/>
      <c r="P107" s="24"/>
      <c r="Q107" s="18"/>
      <c r="R107" s="48"/>
      <c r="S107" s="48"/>
      <c r="T107" s="18"/>
    </row>
    <row r="108" spans="1:20" x14ac:dyDescent="0.3">
      <c r="A108" s="4">
        <v>104</v>
      </c>
      <c r="B108" s="17"/>
      <c r="C108" s="18"/>
      <c r="D108" s="18"/>
      <c r="E108" s="19"/>
      <c r="F108" s="18"/>
      <c r="G108" s="19"/>
      <c r="H108" s="19"/>
      <c r="I108" s="59">
        <f t="shared" si="1"/>
        <v>0</v>
      </c>
      <c r="J108" s="18"/>
      <c r="K108" s="18"/>
      <c r="L108" s="18"/>
      <c r="M108" s="18"/>
      <c r="N108" s="18"/>
      <c r="O108" s="18"/>
      <c r="P108" s="24"/>
      <c r="Q108" s="18"/>
      <c r="R108" s="48"/>
      <c r="S108" s="48"/>
      <c r="T108" s="18"/>
    </row>
    <row r="109" spans="1:20" x14ac:dyDescent="0.3">
      <c r="A109" s="4">
        <v>105</v>
      </c>
      <c r="B109" s="17"/>
      <c r="C109" s="18"/>
      <c r="D109" s="18"/>
      <c r="E109" s="19"/>
      <c r="F109" s="18"/>
      <c r="G109" s="19"/>
      <c r="H109" s="19"/>
      <c r="I109" s="59">
        <f t="shared" si="1"/>
        <v>0</v>
      </c>
      <c r="J109" s="18"/>
      <c r="K109" s="18"/>
      <c r="L109" s="18"/>
      <c r="M109" s="18"/>
      <c r="N109" s="18"/>
      <c r="O109" s="18"/>
      <c r="P109" s="24"/>
      <c r="Q109" s="18"/>
      <c r="R109" s="48"/>
      <c r="S109" s="48"/>
      <c r="T109" s="18"/>
    </row>
    <row r="110" spans="1:20" x14ac:dyDescent="0.3">
      <c r="A110" s="4">
        <v>106</v>
      </c>
      <c r="B110" s="17"/>
      <c r="C110" s="18"/>
      <c r="D110" s="18"/>
      <c r="E110" s="19"/>
      <c r="F110" s="18"/>
      <c r="G110" s="19"/>
      <c r="H110" s="19"/>
      <c r="I110" s="59">
        <f t="shared" si="1"/>
        <v>0</v>
      </c>
      <c r="J110" s="18"/>
      <c r="K110" s="18"/>
      <c r="L110" s="18"/>
      <c r="M110" s="18"/>
      <c r="N110" s="18"/>
      <c r="O110" s="18"/>
      <c r="P110" s="24"/>
      <c r="Q110" s="18"/>
      <c r="R110" s="48"/>
      <c r="S110" s="48"/>
      <c r="T110" s="18"/>
    </row>
    <row r="111" spans="1:20" x14ac:dyDescent="0.3">
      <c r="A111" s="4">
        <v>107</v>
      </c>
      <c r="B111" s="17"/>
      <c r="C111" s="18"/>
      <c r="D111" s="18"/>
      <c r="E111" s="19"/>
      <c r="F111" s="18"/>
      <c r="G111" s="19"/>
      <c r="H111" s="19"/>
      <c r="I111" s="59">
        <f t="shared" si="1"/>
        <v>0</v>
      </c>
      <c r="J111" s="18"/>
      <c r="K111" s="18"/>
      <c r="L111" s="18"/>
      <c r="M111" s="18"/>
      <c r="N111" s="18"/>
      <c r="O111" s="18"/>
      <c r="P111" s="24"/>
      <c r="Q111" s="18"/>
      <c r="R111" s="48"/>
      <c r="S111" s="48"/>
      <c r="T111" s="18"/>
    </row>
    <row r="112" spans="1:20" x14ac:dyDescent="0.3">
      <c r="A112" s="4">
        <v>108</v>
      </c>
      <c r="B112" s="17"/>
      <c r="C112" s="18"/>
      <c r="D112" s="18"/>
      <c r="E112" s="19"/>
      <c r="F112" s="18"/>
      <c r="G112" s="19"/>
      <c r="H112" s="19"/>
      <c r="I112" s="59">
        <f t="shared" si="1"/>
        <v>0</v>
      </c>
      <c r="J112" s="18"/>
      <c r="K112" s="18"/>
      <c r="L112" s="18"/>
      <c r="M112" s="18"/>
      <c r="N112" s="18"/>
      <c r="O112" s="18"/>
      <c r="P112" s="24"/>
      <c r="Q112" s="18"/>
      <c r="R112" s="48"/>
      <c r="S112" s="48"/>
      <c r="T112" s="18"/>
    </row>
    <row r="113" spans="1:20" x14ac:dyDescent="0.3">
      <c r="A113" s="4">
        <v>109</v>
      </c>
      <c r="B113" s="17"/>
      <c r="C113" s="18"/>
      <c r="D113" s="18"/>
      <c r="E113" s="19"/>
      <c r="F113" s="18"/>
      <c r="G113" s="19"/>
      <c r="H113" s="19"/>
      <c r="I113" s="59">
        <f t="shared" si="1"/>
        <v>0</v>
      </c>
      <c r="J113" s="18"/>
      <c r="K113" s="18"/>
      <c r="L113" s="18"/>
      <c r="M113" s="18"/>
      <c r="N113" s="18"/>
      <c r="O113" s="18"/>
      <c r="P113" s="24"/>
      <c r="Q113" s="18"/>
      <c r="R113" s="48"/>
      <c r="S113" s="48"/>
      <c r="T113" s="18"/>
    </row>
    <row r="114" spans="1:20" x14ac:dyDescent="0.3">
      <c r="A114" s="4">
        <v>110</v>
      </c>
      <c r="B114" s="17"/>
      <c r="C114" s="18"/>
      <c r="D114" s="18"/>
      <c r="E114" s="19"/>
      <c r="F114" s="18"/>
      <c r="G114" s="19"/>
      <c r="H114" s="19"/>
      <c r="I114" s="59">
        <f t="shared" si="1"/>
        <v>0</v>
      </c>
      <c r="J114" s="18"/>
      <c r="K114" s="18"/>
      <c r="L114" s="18"/>
      <c r="M114" s="18"/>
      <c r="N114" s="18"/>
      <c r="O114" s="18"/>
      <c r="P114" s="24"/>
      <c r="Q114" s="18"/>
      <c r="R114" s="48"/>
      <c r="S114" s="48"/>
      <c r="T114" s="18"/>
    </row>
    <row r="115" spans="1:20" x14ac:dyDescent="0.3">
      <c r="A115" s="4">
        <v>111</v>
      </c>
      <c r="B115" s="17"/>
      <c r="C115" s="18"/>
      <c r="D115" s="18"/>
      <c r="E115" s="19"/>
      <c r="F115" s="18"/>
      <c r="G115" s="19"/>
      <c r="H115" s="19"/>
      <c r="I115" s="59">
        <f t="shared" si="1"/>
        <v>0</v>
      </c>
      <c r="J115" s="18"/>
      <c r="K115" s="18"/>
      <c r="L115" s="18"/>
      <c r="M115" s="18"/>
      <c r="N115" s="18"/>
      <c r="O115" s="18"/>
      <c r="P115" s="24"/>
      <c r="Q115" s="18"/>
      <c r="R115" s="48"/>
      <c r="S115" s="48"/>
      <c r="T115" s="18"/>
    </row>
    <row r="116" spans="1:20" x14ac:dyDescent="0.3">
      <c r="A116" s="4">
        <v>112</v>
      </c>
      <c r="B116" s="17"/>
      <c r="C116" s="18"/>
      <c r="D116" s="18"/>
      <c r="E116" s="19"/>
      <c r="F116" s="18"/>
      <c r="G116" s="19"/>
      <c r="H116" s="19"/>
      <c r="I116" s="59">
        <f t="shared" si="1"/>
        <v>0</v>
      </c>
      <c r="J116" s="18"/>
      <c r="K116" s="18"/>
      <c r="L116" s="18"/>
      <c r="M116" s="18"/>
      <c r="N116" s="18"/>
      <c r="O116" s="18"/>
      <c r="P116" s="24"/>
      <c r="Q116" s="18"/>
      <c r="R116" s="48"/>
      <c r="S116" s="48"/>
      <c r="T116" s="18"/>
    </row>
    <row r="117" spans="1:20" x14ac:dyDescent="0.3">
      <c r="A117" s="4">
        <v>113</v>
      </c>
      <c r="B117" s="17"/>
      <c r="C117" s="18"/>
      <c r="D117" s="18"/>
      <c r="E117" s="19"/>
      <c r="F117" s="18"/>
      <c r="G117" s="19"/>
      <c r="H117" s="19"/>
      <c r="I117" s="59">
        <f t="shared" si="1"/>
        <v>0</v>
      </c>
      <c r="J117" s="18"/>
      <c r="K117" s="18"/>
      <c r="L117" s="18"/>
      <c r="M117" s="18"/>
      <c r="N117" s="18"/>
      <c r="O117" s="18"/>
      <c r="P117" s="24"/>
      <c r="Q117" s="18"/>
      <c r="R117" s="48"/>
      <c r="S117" s="48"/>
      <c r="T117" s="18"/>
    </row>
    <row r="118" spans="1:20" x14ac:dyDescent="0.3">
      <c r="A118" s="4">
        <v>114</v>
      </c>
      <c r="B118" s="17"/>
      <c r="C118" s="18"/>
      <c r="D118" s="18"/>
      <c r="E118" s="19"/>
      <c r="F118" s="18"/>
      <c r="G118" s="19"/>
      <c r="H118" s="19"/>
      <c r="I118" s="59">
        <f t="shared" si="1"/>
        <v>0</v>
      </c>
      <c r="J118" s="18"/>
      <c r="K118" s="18"/>
      <c r="L118" s="18"/>
      <c r="M118" s="18"/>
      <c r="N118" s="18"/>
      <c r="O118" s="18"/>
      <c r="P118" s="24"/>
      <c r="Q118" s="18"/>
      <c r="R118" s="48"/>
      <c r="S118" s="48"/>
      <c r="T118" s="18"/>
    </row>
    <row r="119" spans="1:20" x14ac:dyDescent="0.3">
      <c r="A119" s="4">
        <v>115</v>
      </c>
      <c r="B119" s="17"/>
      <c r="C119" s="18"/>
      <c r="D119" s="18"/>
      <c r="E119" s="19"/>
      <c r="F119" s="18"/>
      <c r="G119" s="19"/>
      <c r="H119" s="19"/>
      <c r="I119" s="59">
        <f t="shared" si="1"/>
        <v>0</v>
      </c>
      <c r="J119" s="18"/>
      <c r="K119" s="18"/>
      <c r="L119" s="18"/>
      <c r="M119" s="18"/>
      <c r="N119" s="18"/>
      <c r="O119" s="18"/>
      <c r="P119" s="24"/>
      <c r="Q119" s="18"/>
      <c r="R119" s="48"/>
      <c r="S119" s="48"/>
      <c r="T119" s="18"/>
    </row>
    <row r="120" spans="1:20" x14ac:dyDescent="0.3">
      <c r="A120" s="4">
        <v>116</v>
      </c>
      <c r="B120" s="17"/>
      <c r="C120" s="18"/>
      <c r="D120" s="18"/>
      <c r="E120" s="19"/>
      <c r="F120" s="18"/>
      <c r="G120" s="19"/>
      <c r="H120" s="19"/>
      <c r="I120" s="59">
        <f t="shared" si="1"/>
        <v>0</v>
      </c>
      <c r="J120" s="18"/>
      <c r="K120" s="18"/>
      <c r="L120" s="18"/>
      <c r="M120" s="18"/>
      <c r="N120" s="18"/>
      <c r="O120" s="18"/>
      <c r="P120" s="24"/>
      <c r="Q120" s="18"/>
      <c r="R120" s="48"/>
      <c r="S120" s="48"/>
      <c r="T120" s="18"/>
    </row>
    <row r="121" spans="1:20" x14ac:dyDescent="0.3">
      <c r="A121" s="4">
        <v>117</v>
      </c>
      <c r="B121" s="17"/>
      <c r="C121" s="18"/>
      <c r="D121" s="18"/>
      <c r="E121" s="19"/>
      <c r="F121" s="18"/>
      <c r="G121" s="19"/>
      <c r="H121" s="19"/>
      <c r="I121" s="59">
        <f t="shared" si="1"/>
        <v>0</v>
      </c>
      <c r="J121" s="18"/>
      <c r="K121" s="18"/>
      <c r="L121" s="18"/>
      <c r="M121" s="18"/>
      <c r="N121" s="18"/>
      <c r="O121" s="18"/>
      <c r="P121" s="24"/>
      <c r="Q121" s="18"/>
      <c r="R121" s="48"/>
      <c r="S121" s="48"/>
      <c r="T121" s="18"/>
    </row>
    <row r="122" spans="1:20" x14ac:dyDescent="0.3">
      <c r="A122" s="4">
        <v>118</v>
      </c>
      <c r="B122" s="17"/>
      <c r="C122" s="18"/>
      <c r="D122" s="18"/>
      <c r="E122" s="19"/>
      <c r="F122" s="18"/>
      <c r="G122" s="19"/>
      <c r="H122" s="19"/>
      <c r="I122" s="59">
        <f t="shared" si="1"/>
        <v>0</v>
      </c>
      <c r="J122" s="18"/>
      <c r="K122" s="18"/>
      <c r="L122" s="18"/>
      <c r="M122" s="18"/>
      <c r="N122" s="18"/>
      <c r="O122" s="18"/>
      <c r="P122" s="24"/>
      <c r="Q122" s="18"/>
      <c r="R122" s="48"/>
      <c r="S122" s="48"/>
      <c r="T122" s="18"/>
    </row>
    <row r="123" spans="1:20" x14ac:dyDescent="0.3">
      <c r="A123" s="4">
        <v>119</v>
      </c>
      <c r="B123" s="17"/>
      <c r="C123" s="18"/>
      <c r="D123" s="18"/>
      <c r="E123" s="19"/>
      <c r="F123" s="18"/>
      <c r="G123" s="19"/>
      <c r="H123" s="19"/>
      <c r="I123" s="59">
        <f t="shared" si="1"/>
        <v>0</v>
      </c>
      <c r="J123" s="18"/>
      <c r="K123" s="18"/>
      <c r="L123" s="18"/>
      <c r="M123" s="18"/>
      <c r="N123" s="18"/>
      <c r="O123" s="18"/>
      <c r="P123" s="24"/>
      <c r="Q123" s="18"/>
      <c r="R123" s="48"/>
      <c r="S123" s="48"/>
      <c r="T123" s="18"/>
    </row>
    <row r="124" spans="1:20" x14ac:dyDescent="0.3">
      <c r="A124" s="4">
        <v>120</v>
      </c>
      <c r="B124" s="17"/>
      <c r="C124" s="18"/>
      <c r="D124" s="18"/>
      <c r="E124" s="19"/>
      <c r="F124" s="18"/>
      <c r="G124" s="19"/>
      <c r="H124" s="19"/>
      <c r="I124" s="59">
        <f t="shared" si="1"/>
        <v>0</v>
      </c>
      <c r="J124" s="18"/>
      <c r="K124" s="18"/>
      <c r="L124" s="18"/>
      <c r="M124" s="18"/>
      <c r="N124" s="18"/>
      <c r="O124" s="18"/>
      <c r="P124" s="24"/>
      <c r="Q124" s="18"/>
      <c r="R124" s="48"/>
      <c r="S124" s="48"/>
      <c r="T124" s="18"/>
    </row>
    <row r="125" spans="1:20" x14ac:dyDescent="0.3">
      <c r="A125" s="4">
        <v>121</v>
      </c>
      <c r="B125" s="17"/>
      <c r="C125" s="18"/>
      <c r="D125" s="18"/>
      <c r="E125" s="19"/>
      <c r="F125" s="18"/>
      <c r="G125" s="19"/>
      <c r="H125" s="19"/>
      <c r="I125" s="59">
        <f t="shared" si="1"/>
        <v>0</v>
      </c>
      <c r="J125" s="18"/>
      <c r="K125" s="18"/>
      <c r="L125" s="18"/>
      <c r="M125" s="18"/>
      <c r="N125" s="18"/>
      <c r="O125" s="18"/>
      <c r="P125" s="24"/>
      <c r="Q125" s="18"/>
      <c r="R125" s="48"/>
      <c r="S125" s="48"/>
      <c r="T125" s="18"/>
    </row>
    <row r="126" spans="1:20" x14ac:dyDescent="0.3">
      <c r="A126" s="4">
        <v>122</v>
      </c>
      <c r="B126" s="17"/>
      <c r="C126" s="18"/>
      <c r="D126" s="18"/>
      <c r="E126" s="19"/>
      <c r="F126" s="18"/>
      <c r="G126" s="19"/>
      <c r="H126" s="19"/>
      <c r="I126" s="59">
        <f t="shared" si="1"/>
        <v>0</v>
      </c>
      <c r="J126" s="18"/>
      <c r="K126" s="18"/>
      <c r="L126" s="18"/>
      <c r="M126" s="18"/>
      <c r="N126" s="18"/>
      <c r="O126" s="18"/>
      <c r="P126" s="24"/>
      <c r="Q126" s="18"/>
      <c r="R126" s="48"/>
      <c r="S126" s="48"/>
      <c r="T126" s="18"/>
    </row>
    <row r="127" spans="1:20" x14ac:dyDescent="0.3">
      <c r="A127" s="4">
        <v>123</v>
      </c>
      <c r="B127" s="17"/>
      <c r="C127" s="18"/>
      <c r="D127" s="18"/>
      <c r="E127" s="19"/>
      <c r="F127" s="18"/>
      <c r="G127" s="19"/>
      <c r="H127" s="19"/>
      <c r="I127" s="59">
        <f t="shared" si="1"/>
        <v>0</v>
      </c>
      <c r="J127" s="18"/>
      <c r="K127" s="18"/>
      <c r="L127" s="18"/>
      <c r="M127" s="18"/>
      <c r="N127" s="18"/>
      <c r="O127" s="18"/>
      <c r="P127" s="24"/>
      <c r="Q127" s="18"/>
      <c r="R127" s="48"/>
      <c r="S127" s="48"/>
      <c r="T127" s="18"/>
    </row>
    <row r="128" spans="1:20" x14ac:dyDescent="0.3">
      <c r="A128" s="4">
        <v>124</v>
      </c>
      <c r="B128" s="17"/>
      <c r="C128" s="18"/>
      <c r="D128" s="18"/>
      <c r="E128" s="19"/>
      <c r="F128" s="18"/>
      <c r="G128" s="19"/>
      <c r="H128" s="19"/>
      <c r="I128" s="59">
        <f t="shared" si="1"/>
        <v>0</v>
      </c>
      <c r="J128" s="18"/>
      <c r="K128" s="18"/>
      <c r="L128" s="18"/>
      <c r="M128" s="18"/>
      <c r="N128" s="18"/>
      <c r="O128" s="18"/>
      <c r="P128" s="24"/>
      <c r="Q128" s="18"/>
      <c r="R128" s="48"/>
      <c r="S128" s="48"/>
      <c r="T128" s="18"/>
    </row>
    <row r="129" spans="1:20" x14ac:dyDescent="0.3">
      <c r="A129" s="4">
        <v>125</v>
      </c>
      <c r="B129" s="17"/>
      <c r="C129" s="18"/>
      <c r="D129" s="18"/>
      <c r="E129" s="19"/>
      <c r="F129" s="18"/>
      <c r="G129" s="19"/>
      <c r="H129" s="19"/>
      <c r="I129" s="59">
        <f t="shared" si="1"/>
        <v>0</v>
      </c>
      <c r="J129" s="18"/>
      <c r="K129" s="18"/>
      <c r="L129" s="18"/>
      <c r="M129" s="18"/>
      <c r="N129" s="18"/>
      <c r="O129" s="18"/>
      <c r="P129" s="24"/>
      <c r="Q129" s="18"/>
      <c r="R129" s="48"/>
      <c r="S129" s="48"/>
      <c r="T129" s="18"/>
    </row>
    <row r="130" spans="1:20" x14ac:dyDescent="0.3">
      <c r="A130" s="4">
        <v>126</v>
      </c>
      <c r="B130" s="17"/>
      <c r="C130" s="18"/>
      <c r="D130" s="18"/>
      <c r="E130" s="19"/>
      <c r="F130" s="18"/>
      <c r="G130" s="19"/>
      <c r="H130" s="19"/>
      <c r="I130" s="59">
        <f t="shared" si="1"/>
        <v>0</v>
      </c>
      <c r="J130" s="18"/>
      <c r="K130" s="18"/>
      <c r="L130" s="18"/>
      <c r="M130" s="18"/>
      <c r="N130" s="18"/>
      <c r="O130" s="18"/>
      <c r="P130" s="24"/>
      <c r="Q130" s="18"/>
      <c r="R130" s="48"/>
      <c r="S130" s="48"/>
      <c r="T130" s="18"/>
    </row>
    <row r="131" spans="1:20" x14ac:dyDescent="0.3">
      <c r="A131" s="4">
        <v>127</v>
      </c>
      <c r="B131" s="17"/>
      <c r="C131" s="18"/>
      <c r="D131" s="18"/>
      <c r="E131" s="19"/>
      <c r="F131" s="18"/>
      <c r="G131" s="19"/>
      <c r="H131" s="19"/>
      <c r="I131" s="59">
        <f t="shared" si="1"/>
        <v>0</v>
      </c>
      <c r="J131" s="18"/>
      <c r="K131" s="18"/>
      <c r="L131" s="18"/>
      <c r="M131" s="18"/>
      <c r="N131" s="18"/>
      <c r="O131" s="18"/>
      <c r="P131" s="24"/>
      <c r="Q131" s="18"/>
      <c r="R131" s="48"/>
      <c r="S131" s="48"/>
      <c r="T131" s="18"/>
    </row>
    <row r="132" spans="1:20" x14ac:dyDescent="0.3">
      <c r="A132" s="4">
        <v>128</v>
      </c>
      <c r="B132" s="17"/>
      <c r="C132" s="18"/>
      <c r="D132" s="18"/>
      <c r="E132" s="19"/>
      <c r="F132" s="18"/>
      <c r="G132" s="19"/>
      <c r="H132" s="19"/>
      <c r="I132" s="59">
        <f t="shared" si="1"/>
        <v>0</v>
      </c>
      <c r="J132" s="18"/>
      <c r="K132" s="18"/>
      <c r="L132" s="18"/>
      <c r="M132" s="18"/>
      <c r="N132" s="18"/>
      <c r="O132" s="18"/>
      <c r="P132" s="24"/>
      <c r="Q132" s="18"/>
      <c r="R132" s="48"/>
      <c r="S132" s="48"/>
      <c r="T132" s="18"/>
    </row>
    <row r="133" spans="1:20" x14ac:dyDescent="0.3">
      <c r="A133" s="4">
        <v>129</v>
      </c>
      <c r="B133" s="17"/>
      <c r="C133" s="18"/>
      <c r="D133" s="18"/>
      <c r="E133" s="19"/>
      <c r="F133" s="18"/>
      <c r="G133" s="19"/>
      <c r="H133" s="19"/>
      <c r="I133" s="59">
        <f t="shared" si="1"/>
        <v>0</v>
      </c>
      <c r="J133" s="18"/>
      <c r="K133" s="18"/>
      <c r="L133" s="18"/>
      <c r="M133" s="18"/>
      <c r="N133" s="18"/>
      <c r="O133" s="18"/>
      <c r="P133" s="24"/>
      <c r="Q133" s="18"/>
      <c r="R133" s="48"/>
      <c r="S133" s="48"/>
      <c r="T133" s="18"/>
    </row>
    <row r="134" spans="1:20" x14ac:dyDescent="0.3">
      <c r="A134" s="4">
        <v>130</v>
      </c>
      <c r="B134" s="17"/>
      <c r="C134" s="18"/>
      <c r="D134" s="18"/>
      <c r="E134" s="19"/>
      <c r="F134" s="18"/>
      <c r="G134" s="19"/>
      <c r="H134" s="19"/>
      <c r="I134" s="59">
        <f t="shared" ref="I134:I164" si="2">SUM(G134:H134)</f>
        <v>0</v>
      </c>
      <c r="J134" s="18"/>
      <c r="K134" s="18"/>
      <c r="L134" s="18"/>
      <c r="M134" s="18"/>
      <c r="N134" s="18"/>
      <c r="O134" s="18"/>
      <c r="P134" s="24"/>
      <c r="Q134" s="18"/>
      <c r="R134" s="48"/>
      <c r="S134" s="48"/>
      <c r="T134" s="18"/>
    </row>
    <row r="135" spans="1:20" x14ac:dyDescent="0.3">
      <c r="A135" s="4">
        <v>131</v>
      </c>
      <c r="B135" s="17"/>
      <c r="C135" s="18"/>
      <c r="D135" s="18"/>
      <c r="E135" s="19"/>
      <c r="F135" s="18"/>
      <c r="G135" s="19"/>
      <c r="H135" s="19"/>
      <c r="I135" s="59">
        <f t="shared" si="2"/>
        <v>0</v>
      </c>
      <c r="J135" s="18"/>
      <c r="K135" s="18"/>
      <c r="L135" s="18"/>
      <c r="M135" s="18"/>
      <c r="N135" s="18"/>
      <c r="O135" s="18"/>
      <c r="P135" s="24"/>
      <c r="Q135" s="18"/>
      <c r="R135" s="48"/>
      <c r="S135" s="48"/>
      <c r="T135" s="18"/>
    </row>
    <row r="136" spans="1:20" x14ac:dyDescent="0.3">
      <c r="A136" s="4">
        <v>132</v>
      </c>
      <c r="B136" s="17"/>
      <c r="C136" s="18"/>
      <c r="D136" s="18"/>
      <c r="E136" s="19"/>
      <c r="F136" s="18"/>
      <c r="G136" s="19"/>
      <c r="H136" s="19"/>
      <c r="I136" s="59">
        <f t="shared" si="2"/>
        <v>0</v>
      </c>
      <c r="J136" s="18"/>
      <c r="K136" s="18"/>
      <c r="L136" s="18"/>
      <c r="M136" s="18"/>
      <c r="N136" s="18"/>
      <c r="O136" s="18"/>
      <c r="P136" s="24"/>
      <c r="Q136" s="18"/>
      <c r="R136" s="48"/>
      <c r="S136" s="48"/>
      <c r="T136" s="18"/>
    </row>
    <row r="137" spans="1:20" x14ac:dyDescent="0.3">
      <c r="A137" s="4">
        <v>133</v>
      </c>
      <c r="B137" s="17"/>
      <c r="C137" s="18"/>
      <c r="D137" s="18"/>
      <c r="E137" s="19"/>
      <c r="F137" s="18"/>
      <c r="G137" s="19"/>
      <c r="H137" s="19"/>
      <c r="I137" s="59">
        <f t="shared" si="2"/>
        <v>0</v>
      </c>
      <c r="J137" s="18"/>
      <c r="K137" s="18"/>
      <c r="L137" s="18"/>
      <c r="M137" s="18"/>
      <c r="N137" s="18"/>
      <c r="O137" s="18"/>
      <c r="P137" s="24"/>
      <c r="Q137" s="18"/>
      <c r="R137" s="48"/>
      <c r="S137" s="48"/>
      <c r="T137" s="18"/>
    </row>
    <row r="138" spans="1:20" x14ac:dyDescent="0.3">
      <c r="A138" s="4">
        <v>134</v>
      </c>
      <c r="B138" s="17"/>
      <c r="C138" s="18"/>
      <c r="D138" s="18"/>
      <c r="E138" s="19"/>
      <c r="F138" s="18"/>
      <c r="G138" s="19"/>
      <c r="H138" s="19"/>
      <c r="I138" s="59">
        <f t="shared" si="2"/>
        <v>0</v>
      </c>
      <c r="J138" s="18"/>
      <c r="K138" s="18"/>
      <c r="L138" s="18"/>
      <c r="M138" s="18"/>
      <c r="N138" s="18"/>
      <c r="O138" s="18"/>
      <c r="P138" s="24"/>
      <c r="Q138" s="18"/>
      <c r="R138" s="48"/>
      <c r="S138" s="48"/>
      <c r="T138" s="18"/>
    </row>
    <row r="139" spans="1:20" x14ac:dyDescent="0.3">
      <c r="A139" s="4">
        <v>135</v>
      </c>
      <c r="B139" s="17"/>
      <c r="C139" s="18"/>
      <c r="D139" s="18"/>
      <c r="E139" s="19"/>
      <c r="F139" s="18"/>
      <c r="G139" s="19"/>
      <c r="H139" s="19"/>
      <c r="I139" s="59">
        <f t="shared" si="2"/>
        <v>0</v>
      </c>
      <c r="J139" s="18"/>
      <c r="K139" s="18"/>
      <c r="L139" s="18"/>
      <c r="M139" s="18"/>
      <c r="N139" s="18"/>
      <c r="O139" s="18"/>
      <c r="P139" s="24"/>
      <c r="Q139" s="18"/>
      <c r="R139" s="48"/>
      <c r="S139" s="48"/>
      <c r="T139" s="18"/>
    </row>
    <row r="140" spans="1:20" x14ac:dyDescent="0.3">
      <c r="A140" s="4">
        <v>136</v>
      </c>
      <c r="B140" s="17"/>
      <c r="C140" s="18"/>
      <c r="D140" s="18"/>
      <c r="E140" s="19"/>
      <c r="F140" s="18"/>
      <c r="G140" s="19"/>
      <c r="H140" s="19"/>
      <c r="I140" s="59">
        <f t="shared" si="2"/>
        <v>0</v>
      </c>
      <c r="J140" s="18"/>
      <c r="K140" s="18"/>
      <c r="L140" s="18"/>
      <c r="M140" s="18"/>
      <c r="N140" s="18"/>
      <c r="O140" s="18"/>
      <c r="P140" s="24"/>
      <c r="Q140" s="18"/>
      <c r="R140" s="48"/>
      <c r="S140" s="48"/>
      <c r="T140" s="18"/>
    </row>
    <row r="141" spans="1:20" x14ac:dyDescent="0.3">
      <c r="A141" s="4">
        <v>137</v>
      </c>
      <c r="B141" s="17"/>
      <c r="C141" s="18"/>
      <c r="D141" s="18"/>
      <c r="E141" s="19"/>
      <c r="F141" s="18"/>
      <c r="G141" s="19"/>
      <c r="H141" s="19"/>
      <c r="I141" s="59">
        <f t="shared" si="2"/>
        <v>0</v>
      </c>
      <c r="J141" s="18"/>
      <c r="K141" s="18"/>
      <c r="L141" s="18"/>
      <c r="M141" s="18"/>
      <c r="N141" s="18"/>
      <c r="O141" s="18"/>
      <c r="P141" s="24"/>
      <c r="Q141" s="18"/>
      <c r="R141" s="48"/>
      <c r="S141" s="48"/>
      <c r="T141" s="18"/>
    </row>
    <row r="142" spans="1:20" x14ac:dyDescent="0.3">
      <c r="A142" s="4">
        <v>138</v>
      </c>
      <c r="B142" s="17"/>
      <c r="C142" s="18"/>
      <c r="D142" s="18"/>
      <c r="E142" s="19"/>
      <c r="F142" s="18"/>
      <c r="G142" s="19"/>
      <c r="H142" s="19"/>
      <c r="I142" s="59">
        <f t="shared" si="2"/>
        <v>0</v>
      </c>
      <c r="J142" s="18"/>
      <c r="K142" s="18"/>
      <c r="L142" s="18"/>
      <c r="M142" s="18"/>
      <c r="N142" s="18"/>
      <c r="O142" s="18"/>
      <c r="P142" s="24"/>
      <c r="Q142" s="18"/>
      <c r="R142" s="48"/>
      <c r="S142" s="48"/>
      <c r="T142" s="18"/>
    </row>
    <row r="143" spans="1:20" x14ac:dyDescent="0.3">
      <c r="A143" s="4">
        <v>139</v>
      </c>
      <c r="B143" s="17"/>
      <c r="C143" s="18"/>
      <c r="D143" s="18"/>
      <c r="E143" s="19"/>
      <c r="F143" s="18"/>
      <c r="G143" s="19"/>
      <c r="H143" s="19"/>
      <c r="I143" s="59">
        <f t="shared" si="2"/>
        <v>0</v>
      </c>
      <c r="J143" s="18"/>
      <c r="K143" s="18"/>
      <c r="L143" s="18"/>
      <c r="M143" s="18"/>
      <c r="N143" s="18"/>
      <c r="O143" s="18"/>
      <c r="P143" s="24"/>
      <c r="Q143" s="18"/>
      <c r="R143" s="48"/>
      <c r="S143" s="48"/>
      <c r="T143" s="18"/>
    </row>
    <row r="144" spans="1:20" x14ac:dyDescent="0.3">
      <c r="A144" s="4">
        <v>140</v>
      </c>
      <c r="B144" s="17"/>
      <c r="C144" s="18"/>
      <c r="D144" s="18"/>
      <c r="E144" s="19"/>
      <c r="F144" s="18"/>
      <c r="G144" s="19"/>
      <c r="H144" s="19"/>
      <c r="I144" s="59">
        <f t="shared" si="2"/>
        <v>0</v>
      </c>
      <c r="J144" s="18"/>
      <c r="K144" s="18"/>
      <c r="L144" s="18"/>
      <c r="M144" s="18"/>
      <c r="N144" s="18"/>
      <c r="O144" s="18"/>
      <c r="P144" s="24"/>
      <c r="Q144" s="18"/>
      <c r="R144" s="48"/>
      <c r="S144" s="48"/>
      <c r="T144" s="18"/>
    </row>
    <row r="145" spans="1:20" x14ac:dyDescent="0.3">
      <c r="A145" s="4">
        <v>141</v>
      </c>
      <c r="B145" s="17"/>
      <c r="C145" s="18"/>
      <c r="D145" s="18"/>
      <c r="E145" s="19"/>
      <c r="F145" s="18"/>
      <c r="G145" s="19"/>
      <c r="H145" s="19"/>
      <c r="I145" s="59">
        <f t="shared" si="2"/>
        <v>0</v>
      </c>
      <c r="J145" s="18"/>
      <c r="K145" s="18"/>
      <c r="L145" s="18"/>
      <c r="M145" s="18"/>
      <c r="N145" s="18"/>
      <c r="O145" s="18"/>
      <c r="P145" s="24"/>
      <c r="Q145" s="18"/>
      <c r="R145" s="48"/>
      <c r="S145" s="48"/>
      <c r="T145" s="18"/>
    </row>
    <row r="146" spans="1:20" x14ac:dyDescent="0.3">
      <c r="A146" s="4">
        <v>142</v>
      </c>
      <c r="B146" s="17"/>
      <c r="C146" s="18"/>
      <c r="D146" s="18"/>
      <c r="E146" s="19"/>
      <c r="F146" s="18"/>
      <c r="G146" s="19"/>
      <c r="H146" s="19"/>
      <c r="I146" s="59">
        <f t="shared" si="2"/>
        <v>0</v>
      </c>
      <c r="J146" s="18"/>
      <c r="K146" s="18"/>
      <c r="L146" s="18"/>
      <c r="M146" s="18"/>
      <c r="N146" s="18"/>
      <c r="O146" s="18"/>
      <c r="P146" s="24"/>
      <c r="Q146" s="18"/>
      <c r="R146" s="48"/>
      <c r="S146" s="48"/>
      <c r="T146" s="18"/>
    </row>
    <row r="147" spans="1:20" x14ac:dyDescent="0.3">
      <c r="A147" s="4">
        <v>143</v>
      </c>
      <c r="B147" s="17"/>
      <c r="C147" s="18"/>
      <c r="D147" s="18"/>
      <c r="E147" s="19"/>
      <c r="F147" s="18"/>
      <c r="G147" s="19"/>
      <c r="H147" s="19"/>
      <c r="I147" s="59">
        <f t="shared" si="2"/>
        <v>0</v>
      </c>
      <c r="J147" s="18"/>
      <c r="K147" s="18"/>
      <c r="L147" s="18"/>
      <c r="M147" s="18"/>
      <c r="N147" s="18"/>
      <c r="O147" s="18"/>
      <c r="P147" s="24"/>
      <c r="Q147" s="18"/>
      <c r="R147" s="48"/>
      <c r="S147" s="48"/>
      <c r="T147" s="18"/>
    </row>
    <row r="148" spans="1:20" x14ac:dyDescent="0.3">
      <c r="A148" s="4">
        <v>144</v>
      </c>
      <c r="B148" s="17"/>
      <c r="C148" s="18"/>
      <c r="D148" s="18"/>
      <c r="E148" s="19"/>
      <c r="F148" s="18"/>
      <c r="G148" s="19"/>
      <c r="H148" s="19"/>
      <c r="I148" s="59">
        <f t="shared" si="2"/>
        <v>0</v>
      </c>
      <c r="J148" s="18"/>
      <c r="K148" s="18"/>
      <c r="L148" s="18"/>
      <c r="M148" s="18"/>
      <c r="N148" s="18"/>
      <c r="O148" s="18"/>
      <c r="P148" s="24"/>
      <c r="Q148" s="18"/>
      <c r="R148" s="48"/>
      <c r="S148" s="48"/>
      <c r="T148" s="18"/>
    </row>
    <row r="149" spans="1:20" x14ac:dyDescent="0.3">
      <c r="A149" s="4">
        <v>145</v>
      </c>
      <c r="B149" s="17"/>
      <c r="C149" s="18"/>
      <c r="D149" s="18"/>
      <c r="E149" s="19"/>
      <c r="F149" s="18"/>
      <c r="G149" s="19"/>
      <c r="H149" s="19"/>
      <c r="I149" s="59">
        <f t="shared" si="2"/>
        <v>0</v>
      </c>
      <c r="J149" s="18"/>
      <c r="K149" s="18"/>
      <c r="L149" s="18"/>
      <c r="M149" s="18"/>
      <c r="N149" s="18"/>
      <c r="O149" s="18"/>
      <c r="P149" s="24"/>
      <c r="Q149" s="18"/>
      <c r="R149" s="48"/>
      <c r="S149" s="48"/>
      <c r="T149" s="18"/>
    </row>
    <row r="150" spans="1:20" x14ac:dyDescent="0.3">
      <c r="A150" s="4">
        <v>146</v>
      </c>
      <c r="B150" s="17"/>
      <c r="C150" s="18"/>
      <c r="D150" s="18"/>
      <c r="E150" s="19"/>
      <c r="F150" s="18"/>
      <c r="G150" s="19"/>
      <c r="H150" s="19"/>
      <c r="I150" s="59">
        <f t="shared" si="2"/>
        <v>0</v>
      </c>
      <c r="J150" s="18"/>
      <c r="K150" s="18"/>
      <c r="L150" s="18"/>
      <c r="M150" s="18"/>
      <c r="N150" s="18"/>
      <c r="O150" s="18"/>
      <c r="P150" s="24"/>
      <c r="Q150" s="18"/>
      <c r="R150" s="48"/>
      <c r="S150" s="48"/>
      <c r="T150" s="18"/>
    </row>
    <row r="151" spans="1:20" x14ac:dyDescent="0.3">
      <c r="A151" s="4">
        <v>147</v>
      </c>
      <c r="B151" s="17"/>
      <c r="C151" s="18"/>
      <c r="D151" s="18"/>
      <c r="E151" s="19"/>
      <c r="F151" s="18"/>
      <c r="G151" s="19"/>
      <c r="H151" s="19"/>
      <c r="I151" s="59">
        <f t="shared" si="2"/>
        <v>0</v>
      </c>
      <c r="J151" s="18"/>
      <c r="K151" s="18"/>
      <c r="L151" s="18"/>
      <c r="M151" s="18"/>
      <c r="N151" s="18"/>
      <c r="O151" s="18"/>
      <c r="P151" s="24"/>
      <c r="Q151" s="18"/>
      <c r="R151" s="48"/>
      <c r="S151" s="48"/>
      <c r="T151" s="18"/>
    </row>
    <row r="152" spans="1:20" x14ac:dyDescent="0.3">
      <c r="A152" s="4">
        <v>148</v>
      </c>
      <c r="B152" s="17"/>
      <c r="C152" s="18"/>
      <c r="D152" s="18"/>
      <c r="E152" s="19"/>
      <c r="F152" s="18"/>
      <c r="G152" s="19"/>
      <c r="H152" s="19"/>
      <c r="I152" s="59">
        <f t="shared" si="2"/>
        <v>0</v>
      </c>
      <c r="J152" s="18"/>
      <c r="K152" s="18"/>
      <c r="L152" s="18"/>
      <c r="M152" s="18"/>
      <c r="N152" s="18"/>
      <c r="O152" s="18"/>
      <c r="P152" s="24"/>
      <c r="Q152" s="18"/>
      <c r="R152" s="48"/>
      <c r="S152" s="48"/>
      <c r="T152" s="18"/>
    </row>
    <row r="153" spans="1:20" x14ac:dyDescent="0.3">
      <c r="A153" s="4">
        <v>149</v>
      </c>
      <c r="B153" s="17"/>
      <c r="C153" s="18"/>
      <c r="D153" s="18"/>
      <c r="E153" s="19"/>
      <c r="F153" s="18"/>
      <c r="G153" s="19"/>
      <c r="H153" s="19"/>
      <c r="I153" s="59">
        <f t="shared" si="2"/>
        <v>0</v>
      </c>
      <c r="J153" s="18"/>
      <c r="K153" s="18"/>
      <c r="L153" s="18"/>
      <c r="M153" s="18"/>
      <c r="N153" s="18"/>
      <c r="O153" s="18"/>
      <c r="P153" s="24"/>
      <c r="Q153" s="18"/>
      <c r="R153" s="48"/>
      <c r="S153" s="48"/>
      <c r="T153" s="18"/>
    </row>
    <row r="154" spans="1:20" x14ac:dyDescent="0.3">
      <c r="A154" s="4">
        <v>150</v>
      </c>
      <c r="B154" s="17"/>
      <c r="C154" s="18"/>
      <c r="D154" s="18"/>
      <c r="E154" s="19"/>
      <c r="F154" s="18"/>
      <c r="G154" s="19"/>
      <c r="H154" s="19"/>
      <c r="I154" s="59">
        <f t="shared" si="2"/>
        <v>0</v>
      </c>
      <c r="J154" s="18"/>
      <c r="K154" s="18"/>
      <c r="L154" s="18"/>
      <c r="M154" s="18"/>
      <c r="N154" s="18"/>
      <c r="O154" s="18"/>
      <c r="P154" s="24"/>
      <c r="Q154" s="18"/>
      <c r="R154" s="48"/>
      <c r="S154" s="48"/>
      <c r="T154" s="18"/>
    </row>
    <row r="155" spans="1:20" x14ac:dyDescent="0.3">
      <c r="A155" s="4">
        <v>151</v>
      </c>
      <c r="B155" s="17"/>
      <c r="C155" s="18"/>
      <c r="D155" s="18"/>
      <c r="E155" s="19"/>
      <c r="F155" s="18"/>
      <c r="G155" s="19"/>
      <c r="H155" s="19"/>
      <c r="I155" s="59">
        <f t="shared" si="2"/>
        <v>0</v>
      </c>
      <c r="J155" s="18"/>
      <c r="K155" s="18"/>
      <c r="L155" s="18"/>
      <c r="M155" s="18"/>
      <c r="N155" s="18"/>
      <c r="O155" s="18"/>
      <c r="P155" s="24"/>
      <c r="Q155" s="18"/>
      <c r="R155" s="48"/>
      <c r="S155" s="48"/>
      <c r="T155" s="18"/>
    </row>
    <row r="156" spans="1:20" x14ac:dyDescent="0.3">
      <c r="A156" s="4">
        <v>152</v>
      </c>
      <c r="B156" s="17"/>
      <c r="C156" s="18"/>
      <c r="D156" s="18"/>
      <c r="E156" s="19"/>
      <c r="F156" s="18"/>
      <c r="G156" s="19"/>
      <c r="H156" s="19"/>
      <c r="I156" s="59">
        <f t="shared" si="2"/>
        <v>0</v>
      </c>
      <c r="J156" s="18"/>
      <c r="K156" s="18"/>
      <c r="L156" s="18"/>
      <c r="M156" s="18"/>
      <c r="N156" s="18"/>
      <c r="O156" s="18"/>
      <c r="P156" s="24"/>
      <c r="Q156" s="18"/>
      <c r="R156" s="48"/>
      <c r="S156" s="48"/>
      <c r="T156" s="18"/>
    </row>
    <row r="157" spans="1:20" x14ac:dyDescent="0.3">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x14ac:dyDescent="0.3">
      <c r="A165" s="21" t="s">
        <v>11</v>
      </c>
      <c r="B165" s="39"/>
      <c r="C165" s="21">
        <f>COUNTIFS(C5:C164,"*")</f>
        <v>50</v>
      </c>
      <c r="D165" s="21"/>
      <c r="E165" s="13"/>
      <c r="F165" s="21"/>
      <c r="G165" s="60">
        <f>SUM(G5:G164)</f>
        <v>2979</v>
      </c>
      <c r="H165" s="60">
        <f>SUM(H5:H164)</f>
        <v>2847</v>
      </c>
      <c r="I165" s="60">
        <f>SUM(I5:I164)</f>
        <v>5826</v>
      </c>
      <c r="J165" s="21"/>
      <c r="K165" s="21"/>
      <c r="L165" s="21"/>
      <c r="M165" s="21"/>
      <c r="N165" s="21"/>
      <c r="O165" s="21"/>
      <c r="P165" s="14"/>
      <c r="Q165" s="21"/>
      <c r="R165" s="21"/>
      <c r="S165" s="21"/>
      <c r="T165" s="12"/>
    </row>
    <row r="166" spans="1:20" x14ac:dyDescent="0.3">
      <c r="A166" s="44" t="s">
        <v>62</v>
      </c>
      <c r="B166" s="10">
        <f>COUNTIF(B$5:B$164,"Team 1")</f>
        <v>26</v>
      </c>
      <c r="C166" s="44" t="s">
        <v>25</v>
      </c>
      <c r="D166" s="10">
        <f>COUNTIF(D5:D164,"Anganwadi")</f>
        <v>24</v>
      </c>
    </row>
    <row r="167" spans="1:20" x14ac:dyDescent="0.3">
      <c r="A167" s="44" t="s">
        <v>63</v>
      </c>
      <c r="B167" s="10">
        <f>COUNTIF(B$6:B$164,"Team 2")</f>
        <v>24</v>
      </c>
      <c r="C167" s="44" t="s">
        <v>23</v>
      </c>
      <c r="D167" s="10">
        <f>COUNTIF(D5:D164,"School")</f>
        <v>22</v>
      </c>
    </row>
  </sheetData>
  <sheetProtection password="8527" sheet="1" objects="1" scenarios="1"/>
  <mergeCells count="20">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tabSelected="1" workbookViewId="0">
      <pane xSplit="3" ySplit="4" topLeftCell="D5" activePane="bottomRight" state="frozen"/>
      <selection pane="topRight" activeCell="C1" sqref="C1"/>
      <selection pane="bottomLeft" activeCell="A5" sqref="A5"/>
      <selection pane="bottomRight" sqref="A1:C1"/>
    </sheetView>
  </sheetViews>
  <sheetFormatPr defaultRowHeight="16.5" x14ac:dyDescent="0.3"/>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x14ac:dyDescent="0.3">
      <c r="A1" s="141" t="s">
        <v>70</v>
      </c>
      <c r="B1" s="141"/>
      <c r="C1" s="141"/>
      <c r="D1" s="55"/>
      <c r="E1" s="55"/>
      <c r="F1" s="55"/>
      <c r="G1" s="55"/>
      <c r="H1" s="55"/>
      <c r="I1" s="55"/>
      <c r="J1" s="55"/>
      <c r="K1" s="55"/>
      <c r="L1" s="55"/>
      <c r="M1" s="143"/>
      <c r="N1" s="143"/>
      <c r="O1" s="143"/>
      <c r="P1" s="143"/>
      <c r="Q1" s="143"/>
      <c r="R1" s="143"/>
      <c r="S1" s="143"/>
      <c r="T1" s="143"/>
    </row>
    <row r="2" spans="1:20" x14ac:dyDescent="0.3">
      <c r="A2" s="135" t="s">
        <v>59</v>
      </c>
      <c r="B2" s="136"/>
      <c r="C2" s="136"/>
      <c r="D2" s="25">
        <v>43709</v>
      </c>
      <c r="E2" s="22"/>
      <c r="F2" s="22"/>
      <c r="G2" s="22"/>
      <c r="H2" s="22"/>
      <c r="I2" s="22"/>
      <c r="J2" s="22"/>
      <c r="K2" s="22"/>
      <c r="L2" s="22"/>
      <c r="M2" s="22"/>
      <c r="N2" s="22"/>
      <c r="O2" s="22"/>
      <c r="P2" s="22"/>
      <c r="Q2" s="22"/>
      <c r="R2" s="22"/>
      <c r="S2" s="22"/>
    </row>
    <row r="3" spans="1:20" ht="24" customHeight="1" x14ac:dyDescent="0.3">
      <c r="A3" s="137" t="s">
        <v>14</v>
      </c>
      <c r="B3" s="133" t="s">
        <v>61</v>
      </c>
      <c r="C3" s="138" t="s">
        <v>7</v>
      </c>
      <c r="D3" s="138" t="s">
        <v>55</v>
      </c>
      <c r="E3" s="138" t="s">
        <v>16</v>
      </c>
      <c r="F3" s="139" t="s">
        <v>17</v>
      </c>
      <c r="G3" s="138" t="s">
        <v>8</v>
      </c>
      <c r="H3" s="138"/>
      <c r="I3" s="138"/>
      <c r="J3" s="138" t="s">
        <v>31</v>
      </c>
      <c r="K3" s="133" t="s">
        <v>33</v>
      </c>
      <c r="L3" s="133" t="s">
        <v>50</v>
      </c>
      <c r="M3" s="133" t="s">
        <v>51</v>
      </c>
      <c r="N3" s="133" t="s">
        <v>34</v>
      </c>
      <c r="O3" s="133" t="s">
        <v>35</v>
      </c>
      <c r="P3" s="137" t="s">
        <v>54</v>
      </c>
      <c r="Q3" s="138" t="s">
        <v>52</v>
      </c>
      <c r="R3" s="138" t="s">
        <v>32</v>
      </c>
      <c r="S3" s="138" t="s">
        <v>53</v>
      </c>
      <c r="T3" s="138" t="s">
        <v>13</v>
      </c>
    </row>
    <row r="4" spans="1:20" ht="25.5" customHeight="1" x14ac:dyDescent="0.3">
      <c r="A4" s="137"/>
      <c r="B4" s="140"/>
      <c r="C4" s="138"/>
      <c r="D4" s="138"/>
      <c r="E4" s="138"/>
      <c r="F4" s="139"/>
      <c r="G4" s="23" t="s">
        <v>9</v>
      </c>
      <c r="H4" s="23" t="s">
        <v>10</v>
      </c>
      <c r="I4" s="23" t="s">
        <v>11</v>
      </c>
      <c r="J4" s="138"/>
      <c r="K4" s="134"/>
      <c r="L4" s="134"/>
      <c r="M4" s="134"/>
      <c r="N4" s="134"/>
      <c r="O4" s="134"/>
      <c r="P4" s="137"/>
      <c r="Q4" s="137"/>
      <c r="R4" s="138"/>
      <c r="S4" s="138"/>
      <c r="T4" s="138"/>
    </row>
    <row r="5" spans="1:20" ht="33" x14ac:dyDescent="0.3">
      <c r="A5" s="4">
        <v>1</v>
      </c>
      <c r="B5" s="17" t="s">
        <v>62</v>
      </c>
      <c r="C5" s="74" t="s">
        <v>465</v>
      </c>
      <c r="D5" s="48" t="s">
        <v>23</v>
      </c>
      <c r="E5" s="64">
        <v>18050612001</v>
      </c>
      <c r="F5" s="64" t="s">
        <v>86</v>
      </c>
      <c r="G5" s="64">
        <v>10</v>
      </c>
      <c r="H5" s="64">
        <v>8</v>
      </c>
      <c r="I5" s="61">
        <f>SUM(G5:H5)</f>
        <v>18</v>
      </c>
      <c r="J5" s="64">
        <v>7896520558</v>
      </c>
      <c r="K5" s="80" t="s">
        <v>467</v>
      </c>
      <c r="L5" s="67" t="s">
        <v>514</v>
      </c>
      <c r="M5" s="67">
        <v>9859745805</v>
      </c>
      <c r="N5" s="70" t="s">
        <v>515</v>
      </c>
      <c r="O5" s="70">
        <v>961380150</v>
      </c>
      <c r="P5" s="49">
        <v>43711</v>
      </c>
      <c r="Q5" s="48" t="s">
        <v>111</v>
      </c>
      <c r="R5" s="48">
        <v>33</v>
      </c>
      <c r="S5" s="48" t="s">
        <v>191</v>
      </c>
      <c r="T5" s="18"/>
    </row>
    <row r="6" spans="1:20" ht="33" x14ac:dyDescent="0.3">
      <c r="A6" s="4">
        <v>2</v>
      </c>
      <c r="B6" s="17" t="s">
        <v>62</v>
      </c>
      <c r="C6" s="74" t="s">
        <v>466</v>
      </c>
      <c r="D6" s="48" t="s">
        <v>23</v>
      </c>
      <c r="E6" s="64">
        <v>18050612002</v>
      </c>
      <c r="F6" s="64" t="s">
        <v>86</v>
      </c>
      <c r="G6" s="64">
        <v>19</v>
      </c>
      <c r="H6" s="64">
        <v>22</v>
      </c>
      <c r="I6" s="61">
        <f t="shared" ref="I6:I69" si="0">SUM(G6:H6)</f>
        <v>41</v>
      </c>
      <c r="J6" s="64">
        <v>7896128095</v>
      </c>
      <c r="K6" s="80" t="s">
        <v>467</v>
      </c>
      <c r="L6" s="67" t="s">
        <v>514</v>
      </c>
      <c r="M6" s="67">
        <v>9859745805</v>
      </c>
      <c r="N6" s="70" t="s">
        <v>515</v>
      </c>
      <c r="O6" s="70">
        <v>961380150</v>
      </c>
      <c r="P6" s="49">
        <v>43711</v>
      </c>
      <c r="Q6" s="48" t="s">
        <v>111</v>
      </c>
      <c r="R6" s="48">
        <v>33</v>
      </c>
      <c r="S6" s="48" t="s">
        <v>191</v>
      </c>
      <c r="T6" s="18"/>
    </row>
    <row r="7" spans="1:20" ht="33" x14ac:dyDescent="0.3">
      <c r="A7" s="4">
        <v>3</v>
      </c>
      <c r="B7" s="17" t="s">
        <v>63</v>
      </c>
      <c r="C7" s="74" t="s">
        <v>468</v>
      </c>
      <c r="D7" s="48" t="s">
        <v>23</v>
      </c>
      <c r="E7" s="64">
        <v>18050612202</v>
      </c>
      <c r="F7" s="64" t="s">
        <v>79</v>
      </c>
      <c r="G7" s="64">
        <v>39</v>
      </c>
      <c r="H7" s="64">
        <v>55</v>
      </c>
      <c r="I7" s="61">
        <f t="shared" si="0"/>
        <v>94</v>
      </c>
      <c r="J7" s="64">
        <v>8761065103</v>
      </c>
      <c r="K7" s="48" t="s">
        <v>246</v>
      </c>
      <c r="L7" s="66" t="s">
        <v>292</v>
      </c>
      <c r="M7" s="66">
        <v>9707075091</v>
      </c>
      <c r="N7" s="70" t="s">
        <v>293</v>
      </c>
      <c r="O7" s="70">
        <v>7399940508</v>
      </c>
      <c r="P7" s="49">
        <v>43711</v>
      </c>
      <c r="Q7" s="48" t="s">
        <v>111</v>
      </c>
      <c r="R7" s="48">
        <v>36</v>
      </c>
      <c r="S7" s="48" t="s">
        <v>191</v>
      </c>
      <c r="T7" s="18"/>
    </row>
    <row r="8" spans="1:20" ht="33" x14ac:dyDescent="0.3">
      <c r="A8" s="4">
        <v>4</v>
      </c>
      <c r="B8" s="17" t="s">
        <v>62</v>
      </c>
      <c r="C8" s="74" t="s">
        <v>470</v>
      </c>
      <c r="D8" s="48" t="s">
        <v>23</v>
      </c>
      <c r="E8" s="64">
        <v>18050611501</v>
      </c>
      <c r="F8" s="64" t="s">
        <v>86</v>
      </c>
      <c r="G8" s="64">
        <v>55</v>
      </c>
      <c r="H8" s="64">
        <v>47</v>
      </c>
      <c r="I8" s="61">
        <f t="shared" si="0"/>
        <v>102</v>
      </c>
      <c r="J8" s="64">
        <v>9957083260</v>
      </c>
      <c r="K8" s="48" t="s">
        <v>84</v>
      </c>
      <c r="L8" s="66" t="s">
        <v>169</v>
      </c>
      <c r="M8" s="66">
        <v>9401485420</v>
      </c>
      <c r="N8" s="70" t="s">
        <v>187</v>
      </c>
      <c r="O8" s="70">
        <v>7399870258</v>
      </c>
      <c r="P8" s="49">
        <v>43712</v>
      </c>
      <c r="Q8" s="48" t="s">
        <v>112</v>
      </c>
      <c r="R8" s="48">
        <v>22</v>
      </c>
      <c r="S8" s="48" t="s">
        <v>191</v>
      </c>
      <c r="T8" s="18"/>
    </row>
    <row r="9" spans="1:20" ht="33" x14ac:dyDescent="0.3">
      <c r="A9" s="4">
        <v>5</v>
      </c>
      <c r="B9" s="17" t="s">
        <v>63</v>
      </c>
      <c r="C9" s="74" t="s">
        <v>469</v>
      </c>
      <c r="D9" s="48" t="s">
        <v>23</v>
      </c>
      <c r="E9" s="64">
        <v>18050613202</v>
      </c>
      <c r="F9" s="64" t="s">
        <v>79</v>
      </c>
      <c r="G9" s="64">
        <v>58</v>
      </c>
      <c r="H9" s="64">
        <v>47</v>
      </c>
      <c r="I9" s="61">
        <f t="shared" si="0"/>
        <v>105</v>
      </c>
      <c r="J9" s="64">
        <v>8638644151</v>
      </c>
      <c r="K9" s="80" t="s">
        <v>467</v>
      </c>
      <c r="L9" s="67" t="s">
        <v>514</v>
      </c>
      <c r="M9" s="67">
        <v>9859745805</v>
      </c>
      <c r="N9" s="70" t="s">
        <v>515</v>
      </c>
      <c r="O9" s="70">
        <v>961380150</v>
      </c>
      <c r="P9" s="49">
        <v>43712</v>
      </c>
      <c r="Q9" s="48" t="s">
        <v>112</v>
      </c>
      <c r="R9" s="48">
        <v>27</v>
      </c>
      <c r="S9" s="48" t="s">
        <v>191</v>
      </c>
      <c r="T9" s="18"/>
    </row>
    <row r="10" spans="1:20" ht="33" x14ac:dyDescent="0.3">
      <c r="A10" s="4">
        <v>6</v>
      </c>
      <c r="B10" s="17" t="s">
        <v>62</v>
      </c>
      <c r="C10" s="74" t="s">
        <v>471</v>
      </c>
      <c r="D10" s="48" t="s">
        <v>25</v>
      </c>
      <c r="E10" s="64">
        <v>257</v>
      </c>
      <c r="F10" s="64"/>
      <c r="G10" s="64">
        <v>44</v>
      </c>
      <c r="H10" s="64">
        <v>67</v>
      </c>
      <c r="I10" s="61">
        <f t="shared" si="0"/>
        <v>111</v>
      </c>
      <c r="J10" s="64">
        <v>9101849007</v>
      </c>
      <c r="K10" s="48" t="s">
        <v>254</v>
      </c>
      <c r="L10" s="66" t="s">
        <v>274</v>
      </c>
      <c r="M10" s="66">
        <v>9401452140</v>
      </c>
      <c r="N10" s="70" t="s">
        <v>275</v>
      </c>
      <c r="O10" s="70">
        <v>8876806444</v>
      </c>
      <c r="P10" s="49">
        <v>43714</v>
      </c>
      <c r="Q10" s="48" t="s">
        <v>114</v>
      </c>
      <c r="R10" s="48">
        <v>11</v>
      </c>
      <c r="S10" s="48" t="s">
        <v>191</v>
      </c>
      <c r="T10" s="18"/>
    </row>
    <row r="11" spans="1:20" ht="33" x14ac:dyDescent="0.3">
      <c r="A11" s="4">
        <v>7</v>
      </c>
      <c r="B11" s="17" t="s">
        <v>63</v>
      </c>
      <c r="C11" s="74" t="s">
        <v>472</v>
      </c>
      <c r="D11" s="48" t="s">
        <v>25</v>
      </c>
      <c r="E11" s="64">
        <v>258</v>
      </c>
      <c r="F11" s="64"/>
      <c r="G11" s="64">
        <v>50</v>
      </c>
      <c r="H11" s="64">
        <v>53</v>
      </c>
      <c r="I11" s="61">
        <f t="shared" si="0"/>
        <v>103</v>
      </c>
      <c r="J11" s="64">
        <v>8876158036</v>
      </c>
      <c r="K11" s="48" t="s">
        <v>254</v>
      </c>
      <c r="L11" s="66" t="s">
        <v>274</v>
      </c>
      <c r="M11" s="66">
        <v>9401452140</v>
      </c>
      <c r="N11" s="70" t="s">
        <v>275</v>
      </c>
      <c r="O11" s="70">
        <v>8876806444</v>
      </c>
      <c r="P11" s="49">
        <v>43714</v>
      </c>
      <c r="Q11" s="48" t="s">
        <v>114</v>
      </c>
      <c r="R11" s="48">
        <v>11</v>
      </c>
      <c r="S11" s="48" t="s">
        <v>191</v>
      </c>
      <c r="T11" s="18"/>
    </row>
    <row r="12" spans="1:20" x14ac:dyDescent="0.3">
      <c r="A12" s="4">
        <v>8</v>
      </c>
      <c r="B12" s="17" t="s">
        <v>62</v>
      </c>
      <c r="C12" s="74" t="s">
        <v>473</v>
      </c>
      <c r="D12" s="48" t="s">
        <v>25</v>
      </c>
      <c r="E12" s="64">
        <v>64</v>
      </c>
      <c r="F12" s="64"/>
      <c r="G12" s="64">
        <v>56</v>
      </c>
      <c r="H12" s="64">
        <v>57</v>
      </c>
      <c r="I12" s="61">
        <f t="shared" si="0"/>
        <v>113</v>
      </c>
      <c r="J12" s="64">
        <v>9706951210</v>
      </c>
      <c r="K12" s="48" t="s">
        <v>250</v>
      </c>
      <c r="L12" s="66" t="s">
        <v>279</v>
      </c>
      <c r="M12" s="66">
        <v>8876781523</v>
      </c>
      <c r="N12" s="70" t="s">
        <v>280</v>
      </c>
      <c r="O12" s="70">
        <v>8876624340</v>
      </c>
      <c r="P12" s="49">
        <v>43715</v>
      </c>
      <c r="Q12" s="48" t="s">
        <v>244</v>
      </c>
      <c r="R12" s="48">
        <v>5</v>
      </c>
      <c r="S12" s="48" t="s">
        <v>191</v>
      </c>
      <c r="T12" s="18"/>
    </row>
    <row r="13" spans="1:20" x14ac:dyDescent="0.3">
      <c r="A13" s="4">
        <v>9</v>
      </c>
      <c r="B13" s="17" t="s">
        <v>63</v>
      </c>
      <c r="C13" s="74" t="s">
        <v>474</v>
      </c>
      <c r="D13" s="48" t="s">
        <v>25</v>
      </c>
      <c r="E13" s="64">
        <v>65</v>
      </c>
      <c r="F13" s="64"/>
      <c r="G13" s="64">
        <v>93</v>
      </c>
      <c r="H13" s="64">
        <v>77</v>
      </c>
      <c r="I13" s="61">
        <f t="shared" si="0"/>
        <v>170</v>
      </c>
      <c r="J13" s="64">
        <v>9864477271</v>
      </c>
      <c r="K13" s="48" t="s">
        <v>250</v>
      </c>
      <c r="L13" s="66" t="s">
        <v>279</v>
      </c>
      <c r="M13" s="66">
        <v>8876781523</v>
      </c>
      <c r="N13" s="70" t="s">
        <v>280</v>
      </c>
      <c r="O13" s="70">
        <v>8876624340</v>
      </c>
      <c r="P13" s="49">
        <v>43715</v>
      </c>
      <c r="Q13" s="48" t="s">
        <v>244</v>
      </c>
      <c r="R13" s="48">
        <v>5</v>
      </c>
      <c r="S13" s="48" t="s">
        <v>191</v>
      </c>
      <c r="T13" s="18"/>
    </row>
    <row r="14" spans="1:20" ht="33" x14ac:dyDescent="0.3">
      <c r="A14" s="4">
        <v>10</v>
      </c>
      <c r="B14" s="17" t="s">
        <v>62</v>
      </c>
      <c r="C14" s="74" t="s">
        <v>475</v>
      </c>
      <c r="D14" s="48" t="s">
        <v>25</v>
      </c>
      <c r="E14" s="64">
        <v>279</v>
      </c>
      <c r="F14" s="64"/>
      <c r="G14" s="64">
        <v>53</v>
      </c>
      <c r="H14" s="64">
        <v>62</v>
      </c>
      <c r="I14" s="61">
        <f t="shared" si="0"/>
        <v>115</v>
      </c>
      <c r="J14" s="64">
        <v>8752950452</v>
      </c>
      <c r="K14" s="48" t="s">
        <v>100</v>
      </c>
      <c r="L14" s="66" t="s">
        <v>168</v>
      </c>
      <c r="M14" s="66">
        <v>9401994112</v>
      </c>
      <c r="N14" s="68" t="s">
        <v>186</v>
      </c>
      <c r="O14" s="70">
        <v>9854528680</v>
      </c>
      <c r="P14" s="49">
        <v>43717</v>
      </c>
      <c r="Q14" s="48" t="s">
        <v>110</v>
      </c>
      <c r="R14" s="48">
        <v>19</v>
      </c>
      <c r="S14" s="48" t="s">
        <v>191</v>
      </c>
      <c r="T14" s="18"/>
    </row>
    <row r="15" spans="1:20" ht="33" x14ac:dyDescent="0.3">
      <c r="A15" s="4">
        <v>11</v>
      </c>
      <c r="B15" s="17" t="s">
        <v>63</v>
      </c>
      <c r="C15" s="74" t="s">
        <v>476</v>
      </c>
      <c r="D15" s="48" t="s">
        <v>25</v>
      </c>
      <c r="E15" s="64">
        <v>149</v>
      </c>
      <c r="F15" s="64"/>
      <c r="G15" s="64">
        <v>53</v>
      </c>
      <c r="H15" s="64">
        <v>50</v>
      </c>
      <c r="I15" s="61">
        <f t="shared" si="0"/>
        <v>103</v>
      </c>
      <c r="J15" s="64">
        <v>9957131036</v>
      </c>
      <c r="K15" s="80" t="s">
        <v>271</v>
      </c>
      <c r="L15" s="67" t="s">
        <v>272</v>
      </c>
      <c r="M15" s="67">
        <v>9577179120</v>
      </c>
      <c r="N15" s="70" t="s">
        <v>511</v>
      </c>
      <c r="O15" s="70">
        <v>9577810688</v>
      </c>
      <c r="P15" s="49">
        <v>43717</v>
      </c>
      <c r="Q15" s="48" t="s">
        <v>110</v>
      </c>
      <c r="R15" s="48">
        <v>31</v>
      </c>
      <c r="S15" s="48" t="s">
        <v>191</v>
      </c>
      <c r="T15" s="18"/>
    </row>
    <row r="16" spans="1:20" ht="33" x14ac:dyDescent="0.3">
      <c r="A16" s="4">
        <v>12</v>
      </c>
      <c r="B16" s="17" t="s">
        <v>62</v>
      </c>
      <c r="C16" s="74" t="s">
        <v>477</v>
      </c>
      <c r="D16" s="48" t="s">
        <v>23</v>
      </c>
      <c r="E16" s="64">
        <v>18050607601</v>
      </c>
      <c r="F16" s="64" t="s">
        <v>86</v>
      </c>
      <c r="G16" s="64">
        <v>85</v>
      </c>
      <c r="H16" s="64">
        <v>77</v>
      </c>
      <c r="I16" s="61">
        <f t="shared" si="0"/>
        <v>162</v>
      </c>
      <c r="J16" s="64">
        <v>8724963394</v>
      </c>
      <c r="K16" s="48" t="s">
        <v>246</v>
      </c>
      <c r="L16" s="66" t="s">
        <v>292</v>
      </c>
      <c r="M16" s="66">
        <v>9707075091</v>
      </c>
      <c r="N16" s="70" t="s">
        <v>293</v>
      </c>
      <c r="O16" s="70">
        <v>7399940508</v>
      </c>
      <c r="P16" s="49">
        <v>43718</v>
      </c>
      <c r="Q16" s="48" t="s">
        <v>111</v>
      </c>
      <c r="R16" s="48">
        <v>36</v>
      </c>
      <c r="S16" s="48" t="s">
        <v>191</v>
      </c>
      <c r="T16" s="18"/>
    </row>
    <row r="17" spans="1:20" ht="33" x14ac:dyDescent="0.3">
      <c r="A17" s="4">
        <v>13</v>
      </c>
      <c r="B17" s="17" t="s">
        <v>63</v>
      </c>
      <c r="C17" s="74" t="s">
        <v>478</v>
      </c>
      <c r="D17" s="48" t="s">
        <v>23</v>
      </c>
      <c r="E17" s="64">
        <v>18050602901</v>
      </c>
      <c r="F17" s="64" t="s">
        <v>86</v>
      </c>
      <c r="G17" s="64">
        <v>67</v>
      </c>
      <c r="H17" s="64">
        <v>61</v>
      </c>
      <c r="I17" s="61">
        <f t="shared" si="0"/>
        <v>128</v>
      </c>
      <c r="J17" s="64">
        <v>9706524650</v>
      </c>
      <c r="K17" s="48" t="s">
        <v>246</v>
      </c>
      <c r="L17" s="66" t="s">
        <v>292</v>
      </c>
      <c r="M17" s="66">
        <v>9707075091</v>
      </c>
      <c r="N17" s="70" t="s">
        <v>293</v>
      </c>
      <c r="O17" s="70">
        <v>7399940508</v>
      </c>
      <c r="P17" s="49">
        <v>43718</v>
      </c>
      <c r="Q17" s="48" t="s">
        <v>111</v>
      </c>
      <c r="R17" s="48">
        <v>36</v>
      </c>
      <c r="S17" s="48" t="s">
        <v>191</v>
      </c>
      <c r="T17" s="18"/>
    </row>
    <row r="18" spans="1:20" ht="33" x14ac:dyDescent="0.3">
      <c r="A18" s="4">
        <v>14</v>
      </c>
      <c r="B18" s="17" t="s">
        <v>62</v>
      </c>
      <c r="C18" s="74" t="s">
        <v>479</v>
      </c>
      <c r="D18" s="48" t="s">
        <v>23</v>
      </c>
      <c r="E18" s="64">
        <v>18050600303</v>
      </c>
      <c r="F18" s="64" t="s">
        <v>86</v>
      </c>
      <c r="G18" s="64">
        <v>22</v>
      </c>
      <c r="H18" s="64">
        <v>28</v>
      </c>
      <c r="I18" s="61">
        <f t="shared" si="0"/>
        <v>50</v>
      </c>
      <c r="J18" s="64">
        <v>7399856013</v>
      </c>
      <c r="K18" s="80" t="s">
        <v>282</v>
      </c>
      <c r="L18" s="67" t="s">
        <v>158</v>
      </c>
      <c r="M18" s="67">
        <v>9401452156</v>
      </c>
      <c r="N18" s="70" t="s">
        <v>283</v>
      </c>
      <c r="O18" s="70">
        <v>9613824836</v>
      </c>
      <c r="P18" s="49">
        <v>43719</v>
      </c>
      <c r="Q18" s="48" t="s">
        <v>112</v>
      </c>
      <c r="R18" s="48">
        <v>38</v>
      </c>
      <c r="S18" s="48" t="s">
        <v>191</v>
      </c>
      <c r="T18" s="18"/>
    </row>
    <row r="19" spans="1:20" ht="33" x14ac:dyDescent="0.3">
      <c r="A19" s="4">
        <v>15</v>
      </c>
      <c r="B19" s="17" t="s">
        <v>63</v>
      </c>
      <c r="C19" s="74" t="s">
        <v>480</v>
      </c>
      <c r="D19" s="48" t="s">
        <v>23</v>
      </c>
      <c r="E19" s="64">
        <v>18050600304</v>
      </c>
      <c r="F19" s="64" t="s">
        <v>73</v>
      </c>
      <c r="G19" s="64">
        <v>33</v>
      </c>
      <c r="H19" s="64">
        <v>47</v>
      </c>
      <c r="I19" s="61">
        <f t="shared" si="0"/>
        <v>80</v>
      </c>
      <c r="J19" s="64">
        <v>9854850729</v>
      </c>
      <c r="K19" s="80" t="s">
        <v>282</v>
      </c>
      <c r="L19" s="67" t="s">
        <v>158</v>
      </c>
      <c r="M19" s="67">
        <v>9401452156</v>
      </c>
      <c r="N19" s="70" t="s">
        <v>283</v>
      </c>
      <c r="O19" s="70">
        <v>9613824836</v>
      </c>
      <c r="P19" s="49">
        <v>43719</v>
      </c>
      <c r="Q19" s="48" t="s">
        <v>112</v>
      </c>
      <c r="R19" s="48">
        <v>38</v>
      </c>
      <c r="S19" s="48" t="s">
        <v>191</v>
      </c>
      <c r="T19" s="18"/>
    </row>
    <row r="20" spans="1:20" ht="33" x14ac:dyDescent="0.3">
      <c r="A20" s="4">
        <v>16</v>
      </c>
      <c r="B20" s="17" t="s">
        <v>62</v>
      </c>
      <c r="C20" s="74" t="s">
        <v>481</v>
      </c>
      <c r="D20" s="48" t="s">
        <v>23</v>
      </c>
      <c r="E20" s="64">
        <v>18050605303</v>
      </c>
      <c r="F20" s="64" t="s">
        <v>79</v>
      </c>
      <c r="G20" s="64">
        <v>139</v>
      </c>
      <c r="H20" s="64">
        <v>146</v>
      </c>
      <c r="I20" s="61">
        <f t="shared" si="0"/>
        <v>285</v>
      </c>
      <c r="J20" s="64">
        <v>9435756378</v>
      </c>
      <c r="K20" s="48" t="s">
        <v>117</v>
      </c>
      <c r="L20" s="66" t="s">
        <v>167</v>
      </c>
      <c r="M20" s="66">
        <v>9435801321</v>
      </c>
      <c r="N20" s="70" t="s">
        <v>185</v>
      </c>
      <c r="O20" s="70">
        <v>9678638569</v>
      </c>
      <c r="P20" s="49">
        <v>43720</v>
      </c>
      <c r="Q20" s="48" t="s">
        <v>113</v>
      </c>
      <c r="R20" s="48">
        <v>7</v>
      </c>
      <c r="S20" s="48" t="s">
        <v>191</v>
      </c>
      <c r="T20" s="18" t="s">
        <v>242</v>
      </c>
    </row>
    <row r="21" spans="1:20" x14ac:dyDescent="0.3">
      <c r="A21" s="4">
        <v>17</v>
      </c>
      <c r="B21" s="17" t="s">
        <v>63</v>
      </c>
      <c r="C21" s="74" t="s">
        <v>481</v>
      </c>
      <c r="D21" s="48"/>
      <c r="E21" s="64">
        <v>18050605303</v>
      </c>
      <c r="F21" s="64" t="s">
        <v>79</v>
      </c>
      <c r="G21" s="64"/>
      <c r="H21" s="64"/>
      <c r="I21" s="61">
        <f t="shared" si="0"/>
        <v>0</v>
      </c>
      <c r="J21" s="64">
        <v>9435756378</v>
      </c>
      <c r="K21" s="48" t="s">
        <v>117</v>
      </c>
      <c r="L21" s="66" t="s">
        <v>167</v>
      </c>
      <c r="M21" s="66">
        <v>9435801321</v>
      </c>
      <c r="N21" s="70" t="s">
        <v>185</v>
      </c>
      <c r="O21" s="70">
        <v>9678638569</v>
      </c>
      <c r="P21" s="49">
        <v>43720</v>
      </c>
      <c r="Q21" s="48" t="s">
        <v>113</v>
      </c>
      <c r="R21" s="48">
        <v>7</v>
      </c>
      <c r="S21" s="48" t="s">
        <v>191</v>
      </c>
      <c r="T21" s="18"/>
    </row>
    <row r="22" spans="1:20" ht="31.5" x14ac:dyDescent="0.3">
      <c r="A22" s="4">
        <v>18</v>
      </c>
      <c r="B22" s="17" t="s">
        <v>62</v>
      </c>
      <c r="C22" s="74" t="s">
        <v>482</v>
      </c>
      <c r="D22" s="48" t="s">
        <v>25</v>
      </c>
      <c r="E22" s="64">
        <v>164</v>
      </c>
      <c r="F22" s="64"/>
      <c r="G22" s="64">
        <v>45</v>
      </c>
      <c r="H22" s="64">
        <v>44</v>
      </c>
      <c r="I22" s="61">
        <f t="shared" si="0"/>
        <v>89</v>
      </c>
      <c r="J22" s="64">
        <v>7399396290</v>
      </c>
      <c r="K22" s="48" t="s">
        <v>259</v>
      </c>
      <c r="L22" s="66" t="s">
        <v>288</v>
      </c>
      <c r="M22" s="66">
        <v>9859254188</v>
      </c>
      <c r="N22" s="70" t="s">
        <v>185</v>
      </c>
      <c r="O22" s="70">
        <v>9678638569</v>
      </c>
      <c r="P22" s="49">
        <v>43721</v>
      </c>
      <c r="Q22" s="48" t="s">
        <v>114</v>
      </c>
      <c r="R22" s="48">
        <v>21</v>
      </c>
      <c r="S22" s="48" t="s">
        <v>191</v>
      </c>
      <c r="T22" s="18"/>
    </row>
    <row r="23" spans="1:20" ht="31.5" x14ac:dyDescent="0.3">
      <c r="A23" s="4">
        <v>19</v>
      </c>
      <c r="B23" s="17" t="s">
        <v>63</v>
      </c>
      <c r="C23" s="74" t="s">
        <v>483</v>
      </c>
      <c r="D23" s="48" t="s">
        <v>25</v>
      </c>
      <c r="E23" s="64">
        <v>165</v>
      </c>
      <c r="F23" s="64"/>
      <c r="G23" s="64">
        <v>39</v>
      </c>
      <c r="H23" s="64">
        <v>47</v>
      </c>
      <c r="I23" s="61">
        <f t="shared" si="0"/>
        <v>86</v>
      </c>
      <c r="J23" s="64">
        <v>9085843442</v>
      </c>
      <c r="K23" s="48" t="s">
        <v>259</v>
      </c>
      <c r="L23" s="66" t="s">
        <v>288</v>
      </c>
      <c r="M23" s="66">
        <v>9859254188</v>
      </c>
      <c r="N23" s="70" t="s">
        <v>185</v>
      </c>
      <c r="O23" s="70">
        <v>9678638569</v>
      </c>
      <c r="P23" s="49">
        <v>43721</v>
      </c>
      <c r="Q23" s="48" t="s">
        <v>114</v>
      </c>
      <c r="R23" s="48">
        <v>21</v>
      </c>
      <c r="S23" s="48" t="s">
        <v>191</v>
      </c>
      <c r="T23" s="18"/>
    </row>
    <row r="24" spans="1:20" x14ac:dyDescent="0.3">
      <c r="A24" s="4">
        <v>20</v>
      </c>
      <c r="B24" s="17" t="s">
        <v>62</v>
      </c>
      <c r="C24" s="74" t="s">
        <v>484</v>
      </c>
      <c r="D24" s="48" t="s">
        <v>25</v>
      </c>
      <c r="E24" s="64">
        <v>84</v>
      </c>
      <c r="F24" s="64"/>
      <c r="G24" s="64">
        <v>40</v>
      </c>
      <c r="H24" s="64">
        <v>60</v>
      </c>
      <c r="I24" s="61">
        <f t="shared" si="0"/>
        <v>100</v>
      </c>
      <c r="J24" s="64">
        <v>9577211679</v>
      </c>
      <c r="K24" s="80" t="s">
        <v>486</v>
      </c>
      <c r="L24" s="67" t="s">
        <v>516</v>
      </c>
      <c r="M24" s="67">
        <v>9577022379</v>
      </c>
      <c r="N24" s="70" t="s">
        <v>517</v>
      </c>
      <c r="O24" s="70">
        <v>9852206148</v>
      </c>
      <c r="P24" s="49">
        <v>43724</v>
      </c>
      <c r="Q24" s="48" t="s">
        <v>110</v>
      </c>
      <c r="R24" s="48">
        <v>19</v>
      </c>
      <c r="S24" s="48" t="s">
        <v>191</v>
      </c>
      <c r="T24" s="18"/>
    </row>
    <row r="25" spans="1:20" x14ac:dyDescent="0.3">
      <c r="A25" s="4">
        <v>21</v>
      </c>
      <c r="B25" s="17" t="s">
        <v>63</v>
      </c>
      <c r="C25" s="74" t="s">
        <v>485</v>
      </c>
      <c r="D25" s="48" t="s">
        <v>25</v>
      </c>
      <c r="E25" s="64">
        <v>85</v>
      </c>
      <c r="F25" s="64"/>
      <c r="G25" s="64">
        <v>50</v>
      </c>
      <c r="H25" s="64">
        <v>63</v>
      </c>
      <c r="I25" s="61">
        <f t="shared" si="0"/>
        <v>113</v>
      </c>
      <c r="J25" s="64">
        <v>9954811799</v>
      </c>
      <c r="K25" s="80" t="s">
        <v>486</v>
      </c>
      <c r="L25" s="67" t="s">
        <v>516</v>
      </c>
      <c r="M25" s="67">
        <v>9577022379</v>
      </c>
      <c r="N25" s="70" t="s">
        <v>517</v>
      </c>
      <c r="O25" s="70">
        <v>9852206148</v>
      </c>
      <c r="P25" s="49">
        <v>43724</v>
      </c>
      <c r="Q25" s="48" t="s">
        <v>110</v>
      </c>
      <c r="R25" s="48">
        <v>19</v>
      </c>
      <c r="S25" s="48" t="s">
        <v>191</v>
      </c>
      <c r="T25" s="18"/>
    </row>
    <row r="26" spans="1:20" ht="33" x14ac:dyDescent="0.3">
      <c r="A26" s="4">
        <v>22</v>
      </c>
      <c r="B26" s="17" t="s">
        <v>62</v>
      </c>
      <c r="C26" s="74" t="s">
        <v>487</v>
      </c>
      <c r="D26" s="48" t="s">
        <v>23</v>
      </c>
      <c r="E26" s="64">
        <v>18050606402</v>
      </c>
      <c r="F26" s="64" t="s">
        <v>73</v>
      </c>
      <c r="G26" s="64">
        <v>195</v>
      </c>
      <c r="H26" s="64">
        <v>212</v>
      </c>
      <c r="I26" s="61">
        <f t="shared" si="0"/>
        <v>407</v>
      </c>
      <c r="J26" s="64">
        <v>9854836587</v>
      </c>
      <c r="K26" s="48" t="s">
        <v>411</v>
      </c>
      <c r="L26" s="66" t="s">
        <v>460</v>
      </c>
      <c r="M26" s="66">
        <v>9957817193</v>
      </c>
      <c r="N26" s="77" t="s">
        <v>461</v>
      </c>
      <c r="O26" s="77">
        <v>9859422816</v>
      </c>
      <c r="P26" s="49">
        <v>43725</v>
      </c>
      <c r="Q26" s="48" t="s">
        <v>111</v>
      </c>
      <c r="R26" s="48">
        <v>2</v>
      </c>
      <c r="S26" s="48" t="s">
        <v>191</v>
      </c>
      <c r="T26" s="18" t="s">
        <v>242</v>
      </c>
    </row>
    <row r="27" spans="1:20" ht="33" x14ac:dyDescent="0.3">
      <c r="A27" s="4">
        <v>23</v>
      </c>
      <c r="B27" s="17" t="s">
        <v>63</v>
      </c>
      <c r="C27" s="74" t="s">
        <v>487</v>
      </c>
      <c r="D27" s="48" t="s">
        <v>23</v>
      </c>
      <c r="E27" s="64">
        <v>18050606402</v>
      </c>
      <c r="F27" s="64" t="s">
        <v>73</v>
      </c>
      <c r="G27" s="64"/>
      <c r="H27" s="64"/>
      <c r="I27" s="61">
        <f t="shared" si="0"/>
        <v>0</v>
      </c>
      <c r="J27" s="64">
        <v>9854836587</v>
      </c>
      <c r="K27" s="48" t="s">
        <v>411</v>
      </c>
      <c r="L27" s="66" t="s">
        <v>460</v>
      </c>
      <c r="M27" s="66">
        <v>9957817193</v>
      </c>
      <c r="N27" s="77" t="s">
        <v>461</v>
      </c>
      <c r="O27" s="77">
        <v>9859422816</v>
      </c>
      <c r="P27" s="49">
        <v>43725</v>
      </c>
      <c r="Q27" s="48" t="s">
        <v>111</v>
      </c>
      <c r="R27" s="48">
        <v>2</v>
      </c>
      <c r="S27" s="48" t="s">
        <v>191</v>
      </c>
      <c r="T27" s="18"/>
    </row>
    <row r="28" spans="1:20" ht="33" x14ac:dyDescent="0.3">
      <c r="A28" s="4">
        <v>24</v>
      </c>
      <c r="B28" s="17" t="s">
        <v>62</v>
      </c>
      <c r="C28" s="74" t="s">
        <v>488</v>
      </c>
      <c r="D28" s="48" t="s">
        <v>23</v>
      </c>
      <c r="E28" s="64">
        <v>18050605501</v>
      </c>
      <c r="F28" s="64" t="s">
        <v>86</v>
      </c>
      <c r="G28" s="64">
        <v>38</v>
      </c>
      <c r="H28" s="64">
        <v>42</v>
      </c>
      <c r="I28" s="61">
        <f t="shared" si="0"/>
        <v>80</v>
      </c>
      <c r="J28" s="64">
        <v>9954064564</v>
      </c>
      <c r="K28" s="48" t="s">
        <v>404</v>
      </c>
      <c r="L28" s="66" t="s">
        <v>407</v>
      </c>
      <c r="M28" s="66">
        <v>9706393425</v>
      </c>
      <c r="N28" s="77" t="s">
        <v>408</v>
      </c>
      <c r="O28" s="77">
        <v>9678429843</v>
      </c>
      <c r="P28" s="49">
        <v>43726</v>
      </c>
      <c r="Q28" s="48" t="s">
        <v>112</v>
      </c>
      <c r="R28" s="48">
        <v>30</v>
      </c>
      <c r="S28" s="48" t="s">
        <v>191</v>
      </c>
      <c r="T28" s="18"/>
    </row>
    <row r="29" spans="1:20" ht="33" x14ac:dyDescent="0.3">
      <c r="A29" s="4">
        <v>25</v>
      </c>
      <c r="B29" s="17" t="s">
        <v>63</v>
      </c>
      <c r="C29" s="74" t="s">
        <v>489</v>
      </c>
      <c r="D29" s="48" t="s">
        <v>23</v>
      </c>
      <c r="E29" s="64">
        <v>18050605502</v>
      </c>
      <c r="F29" s="64" t="s">
        <v>86</v>
      </c>
      <c r="G29" s="64">
        <v>43</v>
      </c>
      <c r="H29" s="64">
        <v>46</v>
      </c>
      <c r="I29" s="61">
        <f t="shared" si="0"/>
        <v>89</v>
      </c>
      <c r="J29" s="64">
        <v>8011307563</v>
      </c>
      <c r="K29" s="48" t="s">
        <v>404</v>
      </c>
      <c r="L29" s="66" t="s">
        <v>407</v>
      </c>
      <c r="M29" s="66">
        <v>9706393425</v>
      </c>
      <c r="N29" s="77" t="s">
        <v>408</v>
      </c>
      <c r="O29" s="77">
        <v>9678429843</v>
      </c>
      <c r="P29" s="49">
        <v>43726</v>
      </c>
      <c r="Q29" s="48" t="s">
        <v>112</v>
      </c>
      <c r="R29" s="48">
        <v>30</v>
      </c>
      <c r="S29" s="48" t="s">
        <v>191</v>
      </c>
      <c r="T29" s="18"/>
    </row>
    <row r="30" spans="1:20" ht="33" x14ac:dyDescent="0.3">
      <c r="A30" s="4">
        <v>26</v>
      </c>
      <c r="B30" s="17" t="s">
        <v>62</v>
      </c>
      <c r="C30" s="74" t="s">
        <v>490</v>
      </c>
      <c r="D30" s="48" t="s">
        <v>23</v>
      </c>
      <c r="E30" s="64">
        <v>18050604401</v>
      </c>
      <c r="F30" s="64" t="s">
        <v>86</v>
      </c>
      <c r="G30" s="64">
        <v>36</v>
      </c>
      <c r="H30" s="64">
        <v>32</v>
      </c>
      <c r="I30" s="61">
        <f t="shared" si="0"/>
        <v>68</v>
      </c>
      <c r="J30" s="64">
        <v>9678679980</v>
      </c>
      <c r="K30" s="80" t="s">
        <v>494</v>
      </c>
      <c r="L30" s="67" t="s">
        <v>512</v>
      </c>
      <c r="M30" s="67">
        <v>9401452166</v>
      </c>
      <c r="N30" s="70" t="s">
        <v>513</v>
      </c>
      <c r="O30" s="70">
        <v>8254055693</v>
      </c>
      <c r="P30" s="49">
        <v>43727</v>
      </c>
      <c r="Q30" s="48" t="s">
        <v>113</v>
      </c>
      <c r="R30" s="48">
        <v>38</v>
      </c>
      <c r="S30" s="48" t="s">
        <v>191</v>
      </c>
      <c r="T30" s="18"/>
    </row>
    <row r="31" spans="1:20" x14ac:dyDescent="0.3">
      <c r="A31" s="4">
        <v>27</v>
      </c>
      <c r="B31" s="17" t="s">
        <v>62</v>
      </c>
      <c r="C31" s="74" t="s">
        <v>491</v>
      </c>
      <c r="D31" s="48" t="s">
        <v>23</v>
      </c>
      <c r="E31" s="64">
        <v>18050604402</v>
      </c>
      <c r="F31" s="64" t="s">
        <v>86</v>
      </c>
      <c r="G31" s="64">
        <v>6</v>
      </c>
      <c r="H31" s="64">
        <v>8</v>
      </c>
      <c r="I31" s="61">
        <f t="shared" si="0"/>
        <v>14</v>
      </c>
      <c r="J31" s="64">
        <v>9957399550</v>
      </c>
      <c r="K31" s="80" t="s">
        <v>494</v>
      </c>
      <c r="L31" s="67" t="s">
        <v>512</v>
      </c>
      <c r="M31" s="67">
        <v>9401452166</v>
      </c>
      <c r="N31" s="70" t="s">
        <v>513</v>
      </c>
      <c r="O31" s="70">
        <v>8254055693</v>
      </c>
      <c r="P31" s="49">
        <v>43727</v>
      </c>
      <c r="Q31" s="48" t="s">
        <v>113</v>
      </c>
      <c r="R31" s="48">
        <v>38</v>
      </c>
      <c r="S31" s="48" t="s">
        <v>191</v>
      </c>
      <c r="T31" s="18"/>
    </row>
    <row r="32" spans="1:20" x14ac:dyDescent="0.3">
      <c r="A32" s="4">
        <v>28</v>
      </c>
      <c r="B32" s="17" t="s">
        <v>63</v>
      </c>
      <c r="C32" s="74" t="s">
        <v>492</v>
      </c>
      <c r="D32" s="48" t="s">
        <v>23</v>
      </c>
      <c r="E32" s="64">
        <v>18050614306</v>
      </c>
      <c r="F32" s="64" t="s">
        <v>86</v>
      </c>
      <c r="G32" s="64">
        <v>11</v>
      </c>
      <c r="H32" s="64">
        <v>12</v>
      </c>
      <c r="I32" s="61">
        <f t="shared" si="0"/>
        <v>23</v>
      </c>
      <c r="J32" s="64">
        <v>9854967551</v>
      </c>
      <c r="K32" s="80" t="s">
        <v>271</v>
      </c>
      <c r="L32" s="67" t="s">
        <v>272</v>
      </c>
      <c r="M32" s="67">
        <v>9577179120</v>
      </c>
      <c r="N32" s="70" t="s">
        <v>511</v>
      </c>
      <c r="O32" s="70">
        <v>9577810688</v>
      </c>
      <c r="P32" s="49">
        <v>43727</v>
      </c>
      <c r="Q32" s="48" t="s">
        <v>113</v>
      </c>
      <c r="R32" s="48">
        <v>37</v>
      </c>
      <c r="S32" s="48" t="s">
        <v>191</v>
      </c>
      <c r="T32" s="18"/>
    </row>
    <row r="33" spans="1:20" ht="33" x14ac:dyDescent="0.3">
      <c r="A33" s="4">
        <v>29</v>
      </c>
      <c r="B33" s="17" t="s">
        <v>63</v>
      </c>
      <c r="C33" s="74" t="s">
        <v>493</v>
      </c>
      <c r="D33" s="48" t="s">
        <v>23</v>
      </c>
      <c r="E33" s="64">
        <v>18050614307</v>
      </c>
      <c r="F33" s="64" t="s">
        <v>73</v>
      </c>
      <c r="G33" s="64">
        <v>42</v>
      </c>
      <c r="H33" s="64">
        <v>43</v>
      </c>
      <c r="I33" s="61">
        <f t="shared" si="0"/>
        <v>85</v>
      </c>
      <c r="J33" s="64">
        <v>7399940136</v>
      </c>
      <c r="K33" s="80" t="s">
        <v>271</v>
      </c>
      <c r="L33" s="67" t="s">
        <v>272</v>
      </c>
      <c r="M33" s="67">
        <v>9577179120</v>
      </c>
      <c r="N33" s="70" t="s">
        <v>511</v>
      </c>
      <c r="O33" s="70">
        <v>9577810688</v>
      </c>
      <c r="P33" s="49">
        <v>43727</v>
      </c>
      <c r="Q33" s="48" t="s">
        <v>113</v>
      </c>
      <c r="R33" s="48">
        <v>37</v>
      </c>
      <c r="S33" s="48" t="s">
        <v>191</v>
      </c>
      <c r="T33" s="18"/>
    </row>
    <row r="34" spans="1:20" ht="33" x14ac:dyDescent="0.3">
      <c r="A34" s="4">
        <v>30</v>
      </c>
      <c r="B34" s="17" t="s">
        <v>62</v>
      </c>
      <c r="C34" s="74" t="s">
        <v>495</v>
      </c>
      <c r="D34" s="48" t="s">
        <v>25</v>
      </c>
      <c r="E34" s="64">
        <v>318</v>
      </c>
      <c r="F34" s="64"/>
      <c r="G34" s="64">
        <v>41</v>
      </c>
      <c r="H34" s="64">
        <v>50</v>
      </c>
      <c r="I34" s="61">
        <f t="shared" si="0"/>
        <v>91</v>
      </c>
      <c r="J34" s="64">
        <v>9706927529</v>
      </c>
      <c r="K34" s="48" t="s">
        <v>254</v>
      </c>
      <c r="L34" s="66" t="s">
        <v>274</v>
      </c>
      <c r="M34" s="66">
        <v>9401452140</v>
      </c>
      <c r="N34" s="70" t="s">
        <v>275</v>
      </c>
      <c r="O34" s="70">
        <v>8876806444</v>
      </c>
      <c r="P34" s="49">
        <v>43728</v>
      </c>
      <c r="Q34" s="48" t="s">
        <v>114</v>
      </c>
      <c r="R34" s="48">
        <v>11</v>
      </c>
      <c r="S34" s="48" t="s">
        <v>191</v>
      </c>
      <c r="T34" s="18"/>
    </row>
    <row r="35" spans="1:20" ht="33" x14ac:dyDescent="0.3">
      <c r="A35" s="4">
        <v>31</v>
      </c>
      <c r="B35" s="17" t="s">
        <v>63</v>
      </c>
      <c r="C35" s="74" t="s">
        <v>496</v>
      </c>
      <c r="D35" s="48" t="s">
        <v>25</v>
      </c>
      <c r="E35" s="64">
        <v>13</v>
      </c>
      <c r="F35" s="64"/>
      <c r="G35" s="64">
        <v>42</v>
      </c>
      <c r="H35" s="64">
        <v>49</v>
      </c>
      <c r="I35" s="61">
        <f t="shared" si="0"/>
        <v>91</v>
      </c>
      <c r="J35" s="64">
        <v>7086018068</v>
      </c>
      <c r="K35" s="48" t="s">
        <v>250</v>
      </c>
      <c r="L35" s="66" t="s">
        <v>279</v>
      </c>
      <c r="M35" s="66">
        <v>8876781523</v>
      </c>
      <c r="N35" s="70" t="s">
        <v>280</v>
      </c>
      <c r="O35" s="70">
        <v>8876624340</v>
      </c>
      <c r="P35" s="49">
        <v>43728</v>
      </c>
      <c r="Q35" s="48" t="s">
        <v>114</v>
      </c>
      <c r="R35" s="48">
        <v>5</v>
      </c>
      <c r="S35" s="48" t="s">
        <v>191</v>
      </c>
      <c r="T35" s="18"/>
    </row>
    <row r="36" spans="1:20" x14ac:dyDescent="0.3">
      <c r="A36" s="4">
        <v>32</v>
      </c>
      <c r="B36" s="17" t="s">
        <v>62</v>
      </c>
      <c r="C36" s="74" t="s">
        <v>497</v>
      </c>
      <c r="D36" s="48" t="s">
        <v>25</v>
      </c>
      <c r="E36" s="64">
        <v>43</v>
      </c>
      <c r="F36" s="64"/>
      <c r="G36" s="64">
        <v>41</v>
      </c>
      <c r="H36" s="64">
        <v>42</v>
      </c>
      <c r="I36" s="61">
        <f t="shared" si="0"/>
        <v>83</v>
      </c>
      <c r="J36" s="64">
        <v>9957392102</v>
      </c>
      <c r="K36" s="17" t="s">
        <v>127</v>
      </c>
      <c r="L36" s="66" t="s">
        <v>162</v>
      </c>
      <c r="M36" s="66">
        <v>9435484461</v>
      </c>
      <c r="N36" s="70" t="s">
        <v>181</v>
      </c>
      <c r="O36" s="70">
        <v>8473091899</v>
      </c>
      <c r="P36" s="49">
        <v>43729</v>
      </c>
      <c r="Q36" s="48" t="s">
        <v>244</v>
      </c>
      <c r="R36" s="48">
        <v>19</v>
      </c>
      <c r="S36" s="48" t="s">
        <v>191</v>
      </c>
      <c r="T36" s="18"/>
    </row>
    <row r="37" spans="1:20" x14ac:dyDescent="0.3">
      <c r="A37" s="4">
        <v>33</v>
      </c>
      <c r="B37" s="17" t="s">
        <v>63</v>
      </c>
      <c r="C37" s="74" t="s">
        <v>498</v>
      </c>
      <c r="D37" s="48" t="s">
        <v>25</v>
      </c>
      <c r="E37" s="64">
        <v>44</v>
      </c>
      <c r="F37" s="64"/>
      <c r="G37" s="64">
        <v>43</v>
      </c>
      <c r="H37" s="64">
        <v>26</v>
      </c>
      <c r="I37" s="61">
        <f t="shared" si="0"/>
        <v>69</v>
      </c>
      <c r="J37" s="64">
        <v>9864865685</v>
      </c>
      <c r="K37" s="17" t="s">
        <v>127</v>
      </c>
      <c r="L37" s="66" t="s">
        <v>162</v>
      </c>
      <c r="M37" s="66">
        <v>9435484461</v>
      </c>
      <c r="N37" s="70" t="s">
        <v>181</v>
      </c>
      <c r="O37" s="70">
        <v>8473091899</v>
      </c>
      <c r="P37" s="49">
        <v>43729</v>
      </c>
      <c r="Q37" s="48" t="s">
        <v>244</v>
      </c>
      <c r="R37" s="48">
        <v>19</v>
      </c>
      <c r="S37" s="48" t="s">
        <v>191</v>
      </c>
      <c r="T37" s="18"/>
    </row>
    <row r="38" spans="1:20" ht="33" x14ac:dyDescent="0.3">
      <c r="A38" s="4">
        <v>34</v>
      </c>
      <c r="B38" s="17" t="s">
        <v>62</v>
      </c>
      <c r="C38" s="74" t="s">
        <v>499</v>
      </c>
      <c r="D38" s="48" t="s">
        <v>25</v>
      </c>
      <c r="E38" s="64">
        <v>213</v>
      </c>
      <c r="F38" s="64"/>
      <c r="G38" s="64">
        <v>51</v>
      </c>
      <c r="H38" s="64">
        <v>47</v>
      </c>
      <c r="I38" s="61">
        <f t="shared" si="0"/>
        <v>98</v>
      </c>
      <c r="J38" s="64">
        <v>7577011980</v>
      </c>
      <c r="K38" s="48" t="s">
        <v>149</v>
      </c>
      <c r="L38" s="66" t="s">
        <v>164</v>
      </c>
      <c r="M38" s="66">
        <v>9401452148</v>
      </c>
      <c r="N38" s="70" t="s">
        <v>183</v>
      </c>
      <c r="O38" s="70">
        <v>7852045462</v>
      </c>
      <c r="P38" s="49">
        <v>43731</v>
      </c>
      <c r="Q38" s="48" t="s">
        <v>110</v>
      </c>
      <c r="R38" s="48">
        <v>18</v>
      </c>
      <c r="S38" s="48" t="s">
        <v>191</v>
      </c>
      <c r="T38" s="18"/>
    </row>
    <row r="39" spans="1:20" ht="33" x14ac:dyDescent="0.3">
      <c r="A39" s="4">
        <v>35</v>
      </c>
      <c r="B39" s="17" t="s">
        <v>63</v>
      </c>
      <c r="C39" s="74" t="s">
        <v>500</v>
      </c>
      <c r="D39" s="48" t="s">
        <v>25</v>
      </c>
      <c r="E39" s="64">
        <v>221</v>
      </c>
      <c r="F39" s="64"/>
      <c r="G39" s="64">
        <v>63</v>
      </c>
      <c r="H39" s="64">
        <v>51</v>
      </c>
      <c r="I39" s="61">
        <f t="shared" si="0"/>
        <v>114</v>
      </c>
      <c r="J39" s="64">
        <v>9706426043</v>
      </c>
      <c r="K39" s="48" t="s">
        <v>149</v>
      </c>
      <c r="L39" s="66" t="s">
        <v>164</v>
      </c>
      <c r="M39" s="66">
        <v>9401452148</v>
      </c>
      <c r="N39" s="70" t="s">
        <v>183</v>
      </c>
      <c r="O39" s="70">
        <v>7852045462</v>
      </c>
      <c r="P39" s="49">
        <v>43731</v>
      </c>
      <c r="Q39" s="48" t="s">
        <v>110</v>
      </c>
      <c r="R39" s="48">
        <v>18</v>
      </c>
      <c r="S39" s="48" t="s">
        <v>191</v>
      </c>
      <c r="T39" s="18"/>
    </row>
    <row r="40" spans="1:20" ht="31.5" x14ac:dyDescent="0.3">
      <c r="A40" s="4">
        <v>36</v>
      </c>
      <c r="B40" s="17" t="s">
        <v>62</v>
      </c>
      <c r="C40" s="74" t="s">
        <v>501</v>
      </c>
      <c r="D40" s="48" t="s">
        <v>25</v>
      </c>
      <c r="E40" s="64">
        <v>289</v>
      </c>
      <c r="F40" s="64"/>
      <c r="G40" s="64">
        <v>33</v>
      </c>
      <c r="H40" s="64">
        <v>24</v>
      </c>
      <c r="I40" s="61">
        <f t="shared" si="0"/>
        <v>57</v>
      </c>
      <c r="J40" s="64">
        <v>8011437031</v>
      </c>
      <c r="K40" s="48" t="s">
        <v>411</v>
      </c>
      <c r="L40" s="66" t="s">
        <v>460</v>
      </c>
      <c r="M40" s="66">
        <v>9957817193</v>
      </c>
      <c r="N40" s="77" t="s">
        <v>461</v>
      </c>
      <c r="O40" s="77">
        <v>9859422816</v>
      </c>
      <c r="P40" s="49">
        <v>43732</v>
      </c>
      <c r="Q40" s="48" t="s">
        <v>111</v>
      </c>
      <c r="R40" s="48">
        <v>5</v>
      </c>
      <c r="S40" s="48" t="s">
        <v>191</v>
      </c>
      <c r="T40" s="18"/>
    </row>
    <row r="41" spans="1:20" ht="31.5" x14ac:dyDescent="0.3">
      <c r="A41" s="4">
        <v>37</v>
      </c>
      <c r="B41" s="17" t="s">
        <v>63</v>
      </c>
      <c r="C41" s="74" t="s">
        <v>502</v>
      </c>
      <c r="D41" s="48" t="s">
        <v>25</v>
      </c>
      <c r="E41" s="64">
        <v>228</v>
      </c>
      <c r="F41" s="64"/>
      <c r="G41" s="64">
        <v>30</v>
      </c>
      <c r="H41" s="64">
        <v>19</v>
      </c>
      <c r="I41" s="61">
        <f t="shared" si="0"/>
        <v>49</v>
      </c>
      <c r="J41" s="64">
        <v>8876357471</v>
      </c>
      <c r="K41" s="48" t="s">
        <v>411</v>
      </c>
      <c r="L41" s="66" t="s">
        <v>460</v>
      </c>
      <c r="M41" s="66">
        <v>9957817193</v>
      </c>
      <c r="N41" s="77" t="s">
        <v>461</v>
      </c>
      <c r="O41" s="77">
        <v>9859422816</v>
      </c>
      <c r="P41" s="49">
        <v>43732</v>
      </c>
      <c r="Q41" s="48" t="s">
        <v>111</v>
      </c>
      <c r="R41" s="48">
        <v>4</v>
      </c>
      <c r="S41" s="48" t="s">
        <v>191</v>
      </c>
      <c r="T41" s="18"/>
    </row>
    <row r="42" spans="1:20" x14ac:dyDescent="0.3">
      <c r="A42" s="4">
        <v>38</v>
      </c>
      <c r="B42" s="17" t="s">
        <v>62</v>
      </c>
      <c r="C42" s="74" t="s">
        <v>503</v>
      </c>
      <c r="D42" s="48" t="s">
        <v>23</v>
      </c>
      <c r="E42" s="64">
        <v>18050601902</v>
      </c>
      <c r="F42" s="64" t="s">
        <v>86</v>
      </c>
      <c r="G42" s="64">
        <v>68</v>
      </c>
      <c r="H42" s="64">
        <v>70</v>
      </c>
      <c r="I42" s="61">
        <f t="shared" si="0"/>
        <v>138</v>
      </c>
      <c r="J42" s="64">
        <v>9854364677</v>
      </c>
      <c r="K42" s="80" t="s">
        <v>340</v>
      </c>
      <c r="L42" s="67" t="s">
        <v>161</v>
      </c>
      <c r="M42" s="67">
        <v>9401452138</v>
      </c>
      <c r="N42" s="70" t="s">
        <v>341</v>
      </c>
      <c r="O42" s="70">
        <v>9859102918</v>
      </c>
      <c r="P42" s="49">
        <v>43733</v>
      </c>
      <c r="Q42" s="48" t="s">
        <v>112</v>
      </c>
      <c r="R42" s="48">
        <v>32</v>
      </c>
      <c r="S42" s="48" t="s">
        <v>191</v>
      </c>
      <c r="T42" s="18"/>
    </row>
    <row r="43" spans="1:20" ht="33" x14ac:dyDescent="0.3">
      <c r="A43" s="4">
        <v>39</v>
      </c>
      <c r="B43" s="17" t="s">
        <v>63</v>
      </c>
      <c r="C43" s="74" t="s">
        <v>504</v>
      </c>
      <c r="D43" s="48" t="s">
        <v>23</v>
      </c>
      <c r="E43" s="64">
        <v>18050601903</v>
      </c>
      <c r="F43" s="64" t="s">
        <v>86</v>
      </c>
      <c r="G43" s="64">
        <v>60</v>
      </c>
      <c r="H43" s="64">
        <v>60</v>
      </c>
      <c r="I43" s="61">
        <f t="shared" si="0"/>
        <v>120</v>
      </c>
      <c r="J43" s="64">
        <v>9577725681</v>
      </c>
      <c r="K43" s="80" t="s">
        <v>340</v>
      </c>
      <c r="L43" s="67" t="s">
        <v>161</v>
      </c>
      <c r="M43" s="67">
        <v>9401452138</v>
      </c>
      <c r="N43" s="70" t="s">
        <v>341</v>
      </c>
      <c r="O43" s="70">
        <v>9859102918</v>
      </c>
      <c r="P43" s="49">
        <v>43733</v>
      </c>
      <c r="Q43" s="48" t="s">
        <v>112</v>
      </c>
      <c r="R43" s="48">
        <v>32</v>
      </c>
      <c r="S43" s="48" t="s">
        <v>191</v>
      </c>
      <c r="T43" s="18"/>
    </row>
    <row r="44" spans="1:20" ht="31.5" x14ac:dyDescent="0.3">
      <c r="A44" s="4">
        <v>40</v>
      </c>
      <c r="B44" s="17" t="s">
        <v>62</v>
      </c>
      <c r="C44" s="74" t="s">
        <v>505</v>
      </c>
      <c r="D44" s="48" t="s">
        <v>23</v>
      </c>
      <c r="E44" s="64">
        <v>18050608304</v>
      </c>
      <c r="F44" s="64" t="s">
        <v>86</v>
      </c>
      <c r="G44" s="64">
        <v>38</v>
      </c>
      <c r="H44" s="64">
        <v>36</v>
      </c>
      <c r="I44" s="61">
        <f t="shared" si="0"/>
        <v>74</v>
      </c>
      <c r="J44" s="64">
        <v>9954249818</v>
      </c>
      <c r="K44" s="48" t="s">
        <v>251</v>
      </c>
      <c r="L44" s="66" t="s">
        <v>297</v>
      </c>
      <c r="M44" s="66">
        <v>9101028303</v>
      </c>
      <c r="N44" s="70" t="s">
        <v>296</v>
      </c>
      <c r="O44" s="70">
        <v>7399464787</v>
      </c>
      <c r="P44" s="49">
        <v>43734</v>
      </c>
      <c r="Q44" s="48" t="s">
        <v>113</v>
      </c>
      <c r="R44" s="48">
        <v>22</v>
      </c>
      <c r="S44" s="48" t="s">
        <v>191</v>
      </c>
      <c r="T44" s="18"/>
    </row>
    <row r="45" spans="1:20" ht="31.5" x14ac:dyDescent="0.3">
      <c r="A45" s="4">
        <v>41</v>
      </c>
      <c r="B45" s="17" t="s">
        <v>63</v>
      </c>
      <c r="C45" s="74" t="s">
        <v>506</v>
      </c>
      <c r="D45" s="48" t="s">
        <v>23</v>
      </c>
      <c r="E45" s="64">
        <v>18050608307</v>
      </c>
      <c r="F45" s="64" t="s">
        <v>86</v>
      </c>
      <c r="G45" s="64">
        <v>40</v>
      </c>
      <c r="H45" s="64">
        <v>41</v>
      </c>
      <c r="I45" s="61">
        <f t="shared" si="0"/>
        <v>81</v>
      </c>
      <c r="J45" s="64">
        <v>9401377191</v>
      </c>
      <c r="K45" s="48" t="s">
        <v>251</v>
      </c>
      <c r="L45" s="66" t="s">
        <v>297</v>
      </c>
      <c r="M45" s="66">
        <v>9101028303</v>
      </c>
      <c r="N45" s="70" t="s">
        <v>296</v>
      </c>
      <c r="O45" s="70">
        <v>7399464787</v>
      </c>
      <c r="P45" s="49">
        <v>43734</v>
      </c>
      <c r="Q45" s="48" t="s">
        <v>113</v>
      </c>
      <c r="R45" s="48">
        <v>22</v>
      </c>
      <c r="S45" s="48" t="s">
        <v>191</v>
      </c>
      <c r="T45" s="18"/>
    </row>
    <row r="46" spans="1:20" ht="33" x14ac:dyDescent="0.3">
      <c r="A46" s="4">
        <v>42</v>
      </c>
      <c r="B46" s="17" t="s">
        <v>62</v>
      </c>
      <c r="C46" s="74" t="s">
        <v>507</v>
      </c>
      <c r="D46" s="48" t="s">
        <v>25</v>
      </c>
      <c r="E46" s="64">
        <v>290</v>
      </c>
      <c r="F46" s="64"/>
      <c r="G46" s="64">
        <v>51</v>
      </c>
      <c r="H46" s="64">
        <v>73</v>
      </c>
      <c r="I46" s="61">
        <f t="shared" si="0"/>
        <v>124</v>
      </c>
      <c r="J46" s="64">
        <v>6001069166</v>
      </c>
      <c r="K46" s="48" t="s">
        <v>411</v>
      </c>
      <c r="L46" s="66" t="s">
        <v>460</v>
      </c>
      <c r="M46" s="66">
        <v>9957817193</v>
      </c>
      <c r="N46" s="77" t="s">
        <v>461</v>
      </c>
      <c r="O46" s="77">
        <v>9859422816</v>
      </c>
      <c r="P46" s="49">
        <v>43735</v>
      </c>
      <c r="Q46" s="48" t="s">
        <v>114</v>
      </c>
      <c r="R46" s="48">
        <v>5</v>
      </c>
      <c r="S46" s="48" t="s">
        <v>191</v>
      </c>
      <c r="T46" s="18"/>
    </row>
    <row r="47" spans="1:20" ht="33" x14ac:dyDescent="0.3">
      <c r="A47" s="4">
        <v>43</v>
      </c>
      <c r="B47" s="17" t="s">
        <v>63</v>
      </c>
      <c r="C47" s="74" t="s">
        <v>508</v>
      </c>
      <c r="D47" s="48" t="s">
        <v>25</v>
      </c>
      <c r="E47" s="64">
        <v>291</v>
      </c>
      <c r="F47" s="64"/>
      <c r="G47" s="64">
        <v>56</v>
      </c>
      <c r="H47" s="64">
        <v>46</v>
      </c>
      <c r="I47" s="61">
        <f t="shared" si="0"/>
        <v>102</v>
      </c>
      <c r="J47" s="64">
        <v>9854836566</v>
      </c>
      <c r="K47" s="17" t="s">
        <v>130</v>
      </c>
      <c r="L47" s="66" t="s">
        <v>157</v>
      </c>
      <c r="M47" s="66">
        <v>9401452161</v>
      </c>
      <c r="N47" s="70" t="s">
        <v>277</v>
      </c>
      <c r="O47" s="70">
        <v>9859849020</v>
      </c>
      <c r="P47" s="49">
        <v>43735</v>
      </c>
      <c r="Q47" s="48" t="s">
        <v>114</v>
      </c>
      <c r="R47" s="48">
        <v>9</v>
      </c>
      <c r="S47" s="48" t="s">
        <v>191</v>
      </c>
      <c r="T47" s="18"/>
    </row>
    <row r="48" spans="1:20" ht="33" x14ac:dyDescent="0.3">
      <c r="A48" s="4">
        <v>44</v>
      </c>
      <c r="B48" s="17" t="s">
        <v>62</v>
      </c>
      <c r="C48" s="74" t="s">
        <v>509</v>
      </c>
      <c r="D48" s="48" t="s">
        <v>25</v>
      </c>
      <c r="E48" s="64">
        <v>305</v>
      </c>
      <c r="F48" s="64"/>
      <c r="G48" s="64">
        <v>30</v>
      </c>
      <c r="H48" s="64">
        <v>35</v>
      </c>
      <c r="I48" s="61">
        <f t="shared" si="0"/>
        <v>65</v>
      </c>
      <c r="J48" s="64">
        <v>8749945208</v>
      </c>
      <c r="K48" s="17" t="s">
        <v>130</v>
      </c>
      <c r="L48" s="66" t="s">
        <v>157</v>
      </c>
      <c r="M48" s="66">
        <v>9401452161</v>
      </c>
      <c r="N48" s="70" t="s">
        <v>277</v>
      </c>
      <c r="O48" s="70">
        <v>9859849020</v>
      </c>
      <c r="P48" s="49">
        <v>43738</v>
      </c>
      <c r="Q48" s="48" t="s">
        <v>110</v>
      </c>
      <c r="R48" s="48">
        <v>9</v>
      </c>
      <c r="S48" s="48" t="s">
        <v>191</v>
      </c>
      <c r="T48" s="18"/>
    </row>
    <row r="49" spans="1:20" ht="33" x14ac:dyDescent="0.3">
      <c r="A49" s="4">
        <v>45</v>
      </c>
      <c r="B49" s="17" t="s">
        <v>63</v>
      </c>
      <c r="C49" s="74" t="s">
        <v>510</v>
      </c>
      <c r="D49" s="48" t="s">
        <v>25</v>
      </c>
      <c r="E49" s="64">
        <v>307</v>
      </c>
      <c r="F49" s="64"/>
      <c r="G49" s="64">
        <v>26</v>
      </c>
      <c r="H49" s="64">
        <v>26</v>
      </c>
      <c r="I49" s="61">
        <f t="shared" si="0"/>
        <v>52</v>
      </c>
      <c r="J49" s="64">
        <v>9707916496</v>
      </c>
      <c r="K49" s="17" t="s">
        <v>130</v>
      </c>
      <c r="L49" s="66" t="s">
        <v>157</v>
      </c>
      <c r="M49" s="66">
        <v>9401452161</v>
      </c>
      <c r="N49" s="70" t="s">
        <v>277</v>
      </c>
      <c r="O49" s="70">
        <v>9859849020</v>
      </c>
      <c r="P49" s="49">
        <v>43738</v>
      </c>
      <c r="Q49" s="48" t="s">
        <v>110</v>
      </c>
      <c r="R49" s="48">
        <v>9</v>
      </c>
      <c r="S49" s="48" t="s">
        <v>191</v>
      </c>
      <c r="T49" s="18"/>
    </row>
    <row r="50" spans="1:20" x14ac:dyDescent="0.3">
      <c r="A50" s="4">
        <v>46</v>
      </c>
      <c r="B50" s="17"/>
      <c r="C50" s="48"/>
      <c r="D50" s="48"/>
      <c r="E50" s="64"/>
      <c r="F50" s="64"/>
      <c r="G50" s="64"/>
      <c r="H50" s="64"/>
      <c r="I50" s="61">
        <f t="shared" si="0"/>
        <v>0</v>
      </c>
      <c r="J50" s="64"/>
      <c r="K50" s="48"/>
      <c r="L50" s="66"/>
      <c r="M50" s="66"/>
      <c r="N50" s="70"/>
      <c r="O50" s="70"/>
      <c r="P50" s="49"/>
      <c r="Q50" s="48"/>
      <c r="R50" s="48"/>
      <c r="S50" s="18"/>
      <c r="T50" s="18"/>
    </row>
    <row r="51" spans="1:20" x14ac:dyDescent="0.3">
      <c r="A51" s="4">
        <v>47</v>
      </c>
      <c r="B51" s="17"/>
      <c r="C51" s="48"/>
      <c r="D51" s="48"/>
      <c r="E51" s="64"/>
      <c r="F51" s="64"/>
      <c r="G51" s="64"/>
      <c r="H51" s="64"/>
      <c r="I51" s="61">
        <f t="shared" si="0"/>
        <v>0</v>
      </c>
      <c r="J51" s="64"/>
      <c r="K51" s="48"/>
      <c r="L51" s="66"/>
      <c r="M51" s="66"/>
      <c r="N51" s="70"/>
      <c r="O51" s="70"/>
      <c r="P51" s="49"/>
      <c r="Q51" s="48"/>
      <c r="R51" s="48"/>
      <c r="S51" s="18"/>
      <c r="T51" s="18"/>
    </row>
    <row r="52" spans="1:20" x14ac:dyDescent="0.3">
      <c r="A52" s="4">
        <v>48</v>
      </c>
      <c r="B52" s="17"/>
      <c r="C52" s="48"/>
      <c r="D52" s="48"/>
      <c r="E52" s="64"/>
      <c r="F52" s="64"/>
      <c r="G52" s="64"/>
      <c r="H52" s="64"/>
      <c r="I52" s="61">
        <f t="shared" si="0"/>
        <v>0</v>
      </c>
      <c r="J52" s="64"/>
      <c r="K52" s="48"/>
      <c r="L52" s="66"/>
      <c r="M52" s="66"/>
      <c r="N52" s="70"/>
      <c r="O52" s="70"/>
      <c r="P52" s="49"/>
      <c r="Q52" s="48"/>
      <c r="R52" s="48"/>
      <c r="S52" s="18"/>
      <c r="T52" s="18"/>
    </row>
    <row r="53" spans="1:20" x14ac:dyDescent="0.3">
      <c r="A53" s="4">
        <v>49</v>
      </c>
      <c r="B53" s="17"/>
      <c r="C53" s="48"/>
      <c r="D53" s="48"/>
      <c r="E53" s="64"/>
      <c r="F53" s="64"/>
      <c r="G53" s="64"/>
      <c r="H53" s="64"/>
      <c r="I53" s="61">
        <f t="shared" si="0"/>
        <v>0</v>
      </c>
      <c r="J53" s="64"/>
      <c r="K53" s="48"/>
      <c r="L53" s="66"/>
      <c r="M53" s="66"/>
      <c r="N53" s="68"/>
      <c r="O53" s="70"/>
      <c r="P53" s="49"/>
      <c r="Q53" s="48"/>
      <c r="R53" s="48"/>
      <c r="S53" s="18"/>
      <c r="T53" s="18"/>
    </row>
    <row r="54" spans="1:20" x14ac:dyDescent="0.3">
      <c r="A54" s="4">
        <v>50</v>
      </c>
      <c r="B54" s="17"/>
      <c r="C54" s="48"/>
      <c r="D54" s="48"/>
      <c r="E54" s="64"/>
      <c r="F54" s="64"/>
      <c r="G54" s="64"/>
      <c r="H54" s="64"/>
      <c r="I54" s="61">
        <f t="shared" si="0"/>
        <v>0</v>
      </c>
      <c r="J54" s="64"/>
      <c r="K54" s="80"/>
      <c r="L54" s="67"/>
      <c r="M54" s="67"/>
      <c r="N54" s="70"/>
      <c r="O54" s="70"/>
      <c r="P54" s="49"/>
      <c r="Q54" s="48"/>
      <c r="R54" s="48"/>
      <c r="S54" s="18"/>
      <c r="T54" s="18"/>
    </row>
    <row r="55" spans="1:20" x14ac:dyDescent="0.3">
      <c r="A55" s="4">
        <v>51</v>
      </c>
      <c r="B55" s="17"/>
      <c r="C55" s="48"/>
      <c r="D55" s="48"/>
      <c r="E55" s="64"/>
      <c r="F55" s="64"/>
      <c r="G55" s="64"/>
      <c r="H55" s="64"/>
      <c r="I55" s="61">
        <f t="shared" si="0"/>
        <v>0</v>
      </c>
      <c r="J55" s="64"/>
      <c r="K55" s="48"/>
      <c r="L55" s="66"/>
      <c r="M55" s="66"/>
      <c r="N55" s="70"/>
      <c r="O55" s="70"/>
      <c r="P55" s="49"/>
      <c r="Q55" s="48"/>
      <c r="R55" s="48"/>
      <c r="S55" s="18"/>
      <c r="T55" s="18"/>
    </row>
    <row r="56" spans="1:20" x14ac:dyDescent="0.3">
      <c r="A56" s="4">
        <v>52</v>
      </c>
      <c r="B56" s="17"/>
      <c r="C56" s="57"/>
      <c r="D56" s="48"/>
      <c r="E56" s="64"/>
      <c r="F56" s="64"/>
      <c r="G56" s="64"/>
      <c r="H56" s="64"/>
      <c r="I56" s="61">
        <f t="shared" si="0"/>
        <v>0</v>
      </c>
      <c r="J56" s="64"/>
      <c r="K56" s="48"/>
      <c r="L56" s="66"/>
      <c r="M56" s="66"/>
      <c r="N56" s="70"/>
      <c r="O56" s="70"/>
      <c r="P56" s="49"/>
      <c r="Q56" s="48"/>
      <c r="R56" s="48"/>
      <c r="S56" s="18"/>
      <c r="T56" s="18"/>
    </row>
    <row r="57" spans="1:20" x14ac:dyDescent="0.3">
      <c r="A57" s="4">
        <v>53</v>
      </c>
      <c r="B57" s="17"/>
      <c r="C57" s="48"/>
      <c r="D57" s="48"/>
      <c r="E57" s="64"/>
      <c r="F57" s="64"/>
      <c r="G57" s="64"/>
      <c r="H57" s="64"/>
      <c r="I57" s="61">
        <f t="shared" si="0"/>
        <v>0</v>
      </c>
      <c r="J57" s="64"/>
      <c r="K57" s="80"/>
      <c r="L57" s="67"/>
      <c r="M57" s="67"/>
      <c r="N57" s="70"/>
      <c r="O57" s="70"/>
      <c r="P57" s="49"/>
      <c r="Q57" s="48"/>
      <c r="R57" s="48"/>
      <c r="S57" s="18"/>
      <c r="T57" s="18"/>
    </row>
    <row r="58" spans="1:20" x14ac:dyDescent="0.3">
      <c r="A58" s="4">
        <v>54</v>
      </c>
      <c r="B58" s="17"/>
      <c r="C58" s="48"/>
      <c r="D58" s="48"/>
      <c r="E58" s="64"/>
      <c r="F58" s="64"/>
      <c r="G58" s="64"/>
      <c r="H58" s="64"/>
      <c r="I58" s="61">
        <f t="shared" si="0"/>
        <v>0</v>
      </c>
      <c r="J58" s="64"/>
      <c r="K58" s="80"/>
      <c r="L58" s="67"/>
      <c r="M58" s="67"/>
      <c r="N58" s="70"/>
      <c r="O58" s="70"/>
      <c r="P58" s="49"/>
      <c r="Q58" s="48"/>
      <c r="R58" s="48"/>
      <c r="S58" s="18"/>
      <c r="T58" s="18"/>
    </row>
    <row r="59" spans="1:20" x14ac:dyDescent="0.3">
      <c r="A59" s="4">
        <v>55</v>
      </c>
      <c r="B59" s="17"/>
      <c r="C59" s="48"/>
      <c r="D59" s="48"/>
      <c r="E59" s="64"/>
      <c r="F59" s="64"/>
      <c r="G59" s="64"/>
      <c r="H59" s="64"/>
      <c r="I59" s="61">
        <f t="shared" si="0"/>
        <v>0</v>
      </c>
      <c r="J59" s="64"/>
      <c r="K59" s="48"/>
      <c r="L59" s="66"/>
      <c r="M59" s="66"/>
      <c r="N59" s="70"/>
      <c r="O59" s="70"/>
      <c r="P59" s="49"/>
      <c r="Q59" s="48"/>
      <c r="R59" s="48"/>
      <c r="S59" s="18"/>
      <c r="T59" s="18"/>
    </row>
    <row r="60" spans="1:20" x14ac:dyDescent="0.3">
      <c r="A60" s="4">
        <v>56</v>
      </c>
      <c r="B60" s="17"/>
      <c r="C60" s="48"/>
      <c r="D60" s="48"/>
      <c r="E60" s="64"/>
      <c r="F60" s="64"/>
      <c r="G60" s="64"/>
      <c r="H60" s="64"/>
      <c r="I60" s="61">
        <f t="shared" si="0"/>
        <v>0</v>
      </c>
      <c r="J60" s="64"/>
      <c r="K60" s="48"/>
      <c r="L60" s="66"/>
      <c r="M60" s="66"/>
      <c r="N60" s="70"/>
      <c r="O60" s="70"/>
      <c r="P60" s="49"/>
      <c r="Q60" s="48"/>
      <c r="R60" s="48"/>
      <c r="S60" s="18"/>
      <c r="T60" s="18"/>
    </row>
    <row r="61" spans="1:20" x14ac:dyDescent="0.3">
      <c r="A61" s="4">
        <v>57</v>
      </c>
      <c r="B61" s="17"/>
      <c r="C61" s="48"/>
      <c r="D61" s="48"/>
      <c r="E61" s="64"/>
      <c r="F61" s="64"/>
      <c r="G61" s="64"/>
      <c r="H61" s="64"/>
      <c r="I61" s="61">
        <f t="shared" si="0"/>
        <v>0</v>
      </c>
      <c r="J61" s="64"/>
      <c r="K61" s="48"/>
      <c r="L61" s="66"/>
      <c r="M61" s="66"/>
      <c r="N61" s="70"/>
      <c r="O61" s="70"/>
      <c r="P61" s="49"/>
      <c r="Q61" s="48"/>
      <c r="R61" s="48"/>
      <c r="S61" s="18"/>
      <c r="T61" s="18"/>
    </row>
    <row r="62" spans="1:20" x14ac:dyDescent="0.3">
      <c r="A62" s="4">
        <v>58</v>
      </c>
      <c r="B62" s="17"/>
      <c r="C62" s="48"/>
      <c r="D62" s="48"/>
      <c r="E62" s="64"/>
      <c r="F62" s="64"/>
      <c r="G62" s="64"/>
      <c r="H62" s="64"/>
      <c r="I62" s="61">
        <f t="shared" si="0"/>
        <v>0</v>
      </c>
      <c r="J62" s="64"/>
      <c r="K62" s="48"/>
      <c r="L62" s="66"/>
      <c r="M62" s="66"/>
      <c r="N62" s="70"/>
      <c r="O62" s="70"/>
      <c r="P62" s="49"/>
      <c r="Q62" s="48"/>
      <c r="R62" s="48"/>
      <c r="S62" s="18"/>
      <c r="T62" s="18"/>
    </row>
    <row r="63" spans="1:20" x14ac:dyDescent="0.3">
      <c r="A63" s="4">
        <v>59</v>
      </c>
      <c r="B63" s="17"/>
      <c r="C63" s="57"/>
      <c r="D63" s="48"/>
      <c r="E63" s="64"/>
      <c r="F63" s="64"/>
      <c r="G63" s="64"/>
      <c r="H63" s="64"/>
      <c r="I63" s="61">
        <f t="shared" si="0"/>
        <v>0</v>
      </c>
      <c r="J63" s="64"/>
      <c r="K63" s="80"/>
      <c r="L63" s="67"/>
      <c r="M63" s="67"/>
      <c r="N63" s="70"/>
      <c r="O63" s="70"/>
      <c r="P63" s="49"/>
      <c r="Q63" s="48"/>
      <c r="R63" s="48"/>
      <c r="S63" s="18"/>
      <c r="T63" s="18"/>
    </row>
    <row r="64" spans="1:20" x14ac:dyDescent="0.3">
      <c r="A64" s="4">
        <v>60</v>
      </c>
      <c r="B64" s="17"/>
      <c r="C64" s="48"/>
      <c r="D64" s="48"/>
      <c r="E64" s="64"/>
      <c r="F64" s="64"/>
      <c r="G64" s="64"/>
      <c r="H64" s="64"/>
      <c r="I64" s="61">
        <f t="shared" si="0"/>
        <v>0</v>
      </c>
      <c r="J64" s="64"/>
      <c r="K64" s="80"/>
      <c r="L64" s="67"/>
      <c r="M64" s="67"/>
      <c r="N64" s="70"/>
      <c r="O64" s="70"/>
      <c r="P64" s="49"/>
      <c r="Q64" s="48"/>
      <c r="R64" s="48"/>
      <c r="S64" s="18"/>
      <c r="T64" s="18"/>
    </row>
    <row r="65" spans="1:20" x14ac:dyDescent="0.3">
      <c r="A65" s="4">
        <v>61</v>
      </c>
      <c r="B65" s="17"/>
      <c r="C65" s="48"/>
      <c r="D65" s="48"/>
      <c r="E65" s="64"/>
      <c r="F65" s="64"/>
      <c r="G65" s="64"/>
      <c r="H65" s="64"/>
      <c r="I65" s="61">
        <f t="shared" si="0"/>
        <v>0</v>
      </c>
      <c r="J65" s="64"/>
      <c r="K65" s="48"/>
      <c r="L65" s="66"/>
      <c r="M65" s="66"/>
      <c r="N65" s="77"/>
      <c r="O65" s="77"/>
      <c r="P65" s="49"/>
      <c r="Q65" s="48"/>
      <c r="R65" s="48"/>
      <c r="S65" s="18"/>
      <c r="T65" s="18"/>
    </row>
    <row r="66" spans="1:20" x14ac:dyDescent="0.3">
      <c r="A66" s="4">
        <v>62</v>
      </c>
      <c r="B66" s="17"/>
      <c r="C66" s="48"/>
      <c r="D66" s="48"/>
      <c r="E66" s="64"/>
      <c r="F66" s="64"/>
      <c r="G66" s="64"/>
      <c r="H66" s="64"/>
      <c r="I66" s="61">
        <f t="shared" si="0"/>
        <v>0</v>
      </c>
      <c r="J66" s="64"/>
      <c r="K66" s="48"/>
      <c r="L66" s="66"/>
      <c r="M66" s="66"/>
      <c r="N66" s="77"/>
      <c r="O66" s="77"/>
      <c r="P66" s="49"/>
      <c r="Q66" s="48"/>
      <c r="R66" s="48"/>
      <c r="S66" s="18"/>
      <c r="T66" s="18"/>
    </row>
    <row r="67" spans="1:20" x14ac:dyDescent="0.3">
      <c r="A67" s="4">
        <v>63</v>
      </c>
      <c r="B67" s="17"/>
      <c r="C67" s="48"/>
      <c r="D67" s="48"/>
      <c r="E67" s="64"/>
      <c r="F67" s="64"/>
      <c r="G67" s="64"/>
      <c r="H67" s="64"/>
      <c r="I67" s="61">
        <f t="shared" si="0"/>
        <v>0</v>
      </c>
      <c r="J67" s="64"/>
      <c r="K67" s="48"/>
      <c r="L67" s="66"/>
      <c r="M67" s="66"/>
      <c r="N67" s="77"/>
      <c r="O67" s="77"/>
      <c r="P67" s="49"/>
      <c r="Q67" s="48"/>
      <c r="R67" s="48"/>
      <c r="S67" s="18"/>
      <c r="T67" s="18"/>
    </row>
    <row r="68" spans="1:20" x14ac:dyDescent="0.3">
      <c r="A68" s="4">
        <v>64</v>
      </c>
      <c r="B68" s="17"/>
      <c r="C68" s="48"/>
      <c r="D68" s="48"/>
      <c r="E68" s="64"/>
      <c r="F68" s="64"/>
      <c r="G68" s="64"/>
      <c r="H68" s="64"/>
      <c r="I68" s="61">
        <f t="shared" si="0"/>
        <v>0</v>
      </c>
      <c r="J68" s="64"/>
      <c r="K68" s="48"/>
      <c r="L68" s="66"/>
      <c r="M68" s="66"/>
      <c r="N68" s="77"/>
      <c r="O68" s="77"/>
      <c r="P68" s="49"/>
      <c r="Q68" s="48"/>
      <c r="R68" s="48"/>
      <c r="S68" s="18"/>
      <c r="T68" s="18"/>
    </row>
    <row r="69" spans="1:20" x14ac:dyDescent="0.3">
      <c r="A69" s="4">
        <v>65</v>
      </c>
      <c r="B69" s="17"/>
      <c r="C69" s="48"/>
      <c r="D69" s="48"/>
      <c r="E69" s="64"/>
      <c r="F69" s="64"/>
      <c r="G69" s="64"/>
      <c r="H69" s="64"/>
      <c r="I69" s="61">
        <f t="shared" si="0"/>
        <v>0</v>
      </c>
      <c r="J69" s="64"/>
      <c r="K69" s="80"/>
      <c r="L69" s="67"/>
      <c r="M69" s="67"/>
      <c r="N69" s="70"/>
      <c r="O69" s="70"/>
      <c r="P69" s="49"/>
      <c r="Q69" s="48"/>
      <c r="R69" s="48"/>
      <c r="S69" s="18"/>
      <c r="T69" s="18"/>
    </row>
    <row r="70" spans="1:20" x14ac:dyDescent="0.3">
      <c r="A70" s="4">
        <v>66</v>
      </c>
      <c r="B70" s="17"/>
      <c r="C70" s="48"/>
      <c r="D70" s="48"/>
      <c r="E70" s="64"/>
      <c r="F70" s="64"/>
      <c r="G70" s="64"/>
      <c r="H70" s="64"/>
      <c r="I70" s="61">
        <f t="shared" ref="I70:I133" si="1">SUM(G70:H70)</f>
        <v>0</v>
      </c>
      <c r="J70" s="64"/>
      <c r="K70" s="80"/>
      <c r="L70" s="67"/>
      <c r="M70" s="67"/>
      <c r="N70" s="70"/>
      <c r="O70" s="70"/>
      <c r="P70" s="49"/>
      <c r="Q70" s="48"/>
      <c r="R70" s="48"/>
      <c r="S70" s="18"/>
      <c r="T70" s="18"/>
    </row>
    <row r="71" spans="1:20" x14ac:dyDescent="0.3">
      <c r="A71" s="4">
        <v>67</v>
      </c>
      <c r="B71" s="17"/>
      <c r="C71" s="48"/>
      <c r="D71" s="48"/>
      <c r="E71" s="64"/>
      <c r="F71" s="64"/>
      <c r="G71" s="64"/>
      <c r="H71" s="64"/>
      <c r="I71" s="61">
        <f t="shared" si="1"/>
        <v>0</v>
      </c>
      <c r="J71" s="64"/>
      <c r="K71" s="80"/>
      <c r="L71" s="67"/>
      <c r="M71" s="67"/>
      <c r="N71" s="70"/>
      <c r="O71" s="70"/>
      <c r="P71" s="49"/>
      <c r="Q71" s="48"/>
      <c r="R71" s="48"/>
      <c r="S71" s="18"/>
      <c r="T71" s="18"/>
    </row>
    <row r="72" spans="1:20" x14ac:dyDescent="0.3">
      <c r="A72" s="4">
        <v>68</v>
      </c>
      <c r="B72" s="17"/>
      <c r="C72" s="48"/>
      <c r="D72" s="48"/>
      <c r="E72" s="64"/>
      <c r="F72" s="64"/>
      <c r="G72" s="64"/>
      <c r="H72" s="64"/>
      <c r="I72" s="61">
        <f t="shared" si="1"/>
        <v>0</v>
      </c>
      <c r="J72" s="64"/>
      <c r="K72" s="80"/>
      <c r="L72" s="67"/>
      <c r="M72" s="67"/>
      <c r="N72" s="70"/>
      <c r="O72" s="70"/>
      <c r="P72" s="49"/>
      <c r="Q72" s="48"/>
      <c r="R72" s="48"/>
      <c r="S72" s="18"/>
      <c r="T72" s="18"/>
    </row>
    <row r="73" spans="1:20" x14ac:dyDescent="0.3">
      <c r="A73" s="4">
        <v>69</v>
      </c>
      <c r="B73" s="17"/>
      <c r="C73" s="18"/>
      <c r="D73" s="48"/>
      <c r="E73" s="64"/>
      <c r="F73" s="64"/>
      <c r="G73" s="64"/>
      <c r="H73" s="64"/>
      <c r="I73" s="61">
        <f t="shared" si="1"/>
        <v>0</v>
      </c>
      <c r="J73" s="64"/>
      <c r="K73" s="48"/>
      <c r="L73" s="66"/>
      <c r="M73" s="66"/>
      <c r="N73" s="70"/>
      <c r="O73" s="70"/>
      <c r="P73" s="24"/>
      <c r="Q73" s="18"/>
      <c r="R73" s="18"/>
      <c r="S73" s="18"/>
      <c r="T73" s="18"/>
    </row>
    <row r="74" spans="1:20" x14ac:dyDescent="0.3">
      <c r="A74" s="4">
        <v>70</v>
      </c>
      <c r="B74" s="17"/>
      <c r="C74" s="18"/>
      <c r="D74" s="18"/>
      <c r="E74" s="64"/>
      <c r="F74" s="64"/>
      <c r="G74" s="64"/>
      <c r="H74" s="64"/>
      <c r="I74" s="61">
        <f t="shared" si="1"/>
        <v>0</v>
      </c>
      <c r="J74" s="64"/>
      <c r="K74" s="48"/>
      <c r="L74" s="66"/>
      <c r="M74" s="66"/>
      <c r="N74" s="70"/>
      <c r="O74" s="70"/>
      <c r="P74" s="24"/>
      <c r="Q74" s="18"/>
      <c r="R74" s="18"/>
      <c r="S74" s="18"/>
      <c r="T74" s="18"/>
    </row>
    <row r="75" spans="1:20" x14ac:dyDescent="0.3">
      <c r="A75" s="4">
        <v>71</v>
      </c>
      <c r="B75" s="17"/>
      <c r="C75" s="18"/>
      <c r="D75" s="18"/>
      <c r="E75" s="64"/>
      <c r="F75" s="64"/>
      <c r="G75" s="64"/>
      <c r="H75" s="64"/>
      <c r="I75" s="61">
        <f t="shared" si="1"/>
        <v>0</v>
      </c>
      <c r="J75" s="64"/>
      <c r="K75" s="17"/>
      <c r="L75" s="66"/>
      <c r="M75" s="66"/>
      <c r="N75" s="70"/>
      <c r="O75" s="70"/>
      <c r="P75" s="24"/>
      <c r="Q75" s="18"/>
      <c r="R75" s="18"/>
      <c r="S75" s="18"/>
      <c r="T75" s="18"/>
    </row>
    <row r="76" spans="1:20" x14ac:dyDescent="0.3">
      <c r="A76" s="4">
        <v>72</v>
      </c>
      <c r="B76" s="17"/>
      <c r="C76" s="18"/>
      <c r="D76" s="18"/>
      <c r="E76" s="64"/>
      <c r="F76" s="64"/>
      <c r="G76" s="64"/>
      <c r="H76" s="64"/>
      <c r="I76" s="61">
        <f t="shared" si="1"/>
        <v>0</v>
      </c>
      <c r="J76" s="64"/>
      <c r="K76" s="17"/>
      <c r="L76" s="66"/>
      <c r="M76" s="66"/>
      <c r="N76" s="70"/>
      <c r="O76" s="70"/>
      <c r="P76" s="24"/>
      <c r="Q76" s="18"/>
      <c r="R76" s="18"/>
      <c r="S76" s="18"/>
      <c r="T76" s="18"/>
    </row>
    <row r="77" spans="1:20" x14ac:dyDescent="0.3">
      <c r="A77" s="4">
        <v>73</v>
      </c>
      <c r="B77" s="17"/>
      <c r="C77" s="18"/>
      <c r="D77" s="18"/>
      <c r="E77" s="64"/>
      <c r="F77" s="64"/>
      <c r="G77" s="64"/>
      <c r="H77" s="64"/>
      <c r="I77" s="61">
        <f t="shared" si="1"/>
        <v>0</v>
      </c>
      <c r="J77" s="64"/>
      <c r="K77" s="48"/>
      <c r="L77" s="66"/>
      <c r="M77" s="66"/>
      <c r="N77" s="70"/>
      <c r="O77" s="70"/>
      <c r="P77" s="24"/>
      <c r="Q77" s="18"/>
      <c r="R77" s="18"/>
      <c r="S77" s="18"/>
      <c r="T77" s="18"/>
    </row>
    <row r="78" spans="1:20" x14ac:dyDescent="0.3">
      <c r="A78" s="4">
        <v>74</v>
      </c>
      <c r="B78" s="17"/>
      <c r="C78" s="18"/>
      <c r="D78" s="18"/>
      <c r="E78" s="64"/>
      <c r="F78" s="64"/>
      <c r="G78" s="64"/>
      <c r="H78" s="64"/>
      <c r="I78" s="61">
        <f t="shared" si="1"/>
        <v>0</v>
      </c>
      <c r="J78" s="64"/>
      <c r="K78" s="48"/>
      <c r="L78" s="66"/>
      <c r="M78" s="66"/>
      <c r="N78" s="70"/>
      <c r="O78" s="70"/>
      <c r="P78" s="24"/>
      <c r="Q78" s="18"/>
      <c r="R78" s="18"/>
      <c r="S78" s="18"/>
      <c r="T78" s="18"/>
    </row>
    <row r="79" spans="1:20" x14ac:dyDescent="0.3">
      <c r="A79" s="4">
        <v>75</v>
      </c>
      <c r="B79" s="17"/>
      <c r="C79" s="18"/>
      <c r="D79" s="18"/>
      <c r="E79" s="64"/>
      <c r="F79" s="64"/>
      <c r="G79" s="64"/>
      <c r="H79" s="64"/>
      <c r="I79" s="61">
        <f t="shared" si="1"/>
        <v>0</v>
      </c>
      <c r="J79" s="64"/>
      <c r="K79" s="48"/>
      <c r="L79" s="66"/>
      <c r="M79" s="66"/>
      <c r="N79" s="77"/>
      <c r="O79" s="77"/>
      <c r="P79" s="24"/>
      <c r="Q79" s="18"/>
      <c r="R79" s="18"/>
      <c r="S79" s="18"/>
      <c r="T79" s="18"/>
    </row>
    <row r="80" spans="1:20" x14ac:dyDescent="0.3">
      <c r="A80" s="4">
        <v>76</v>
      </c>
      <c r="B80" s="17"/>
      <c r="C80" s="18"/>
      <c r="D80" s="18"/>
      <c r="E80" s="64"/>
      <c r="F80" s="64"/>
      <c r="G80" s="64"/>
      <c r="H80" s="64"/>
      <c r="I80" s="61">
        <f t="shared" si="1"/>
        <v>0</v>
      </c>
      <c r="J80" s="64"/>
      <c r="K80" s="48"/>
      <c r="L80" s="66"/>
      <c r="M80" s="66"/>
      <c r="N80" s="77"/>
      <c r="O80" s="77"/>
      <c r="P80" s="24"/>
      <c r="Q80" s="18"/>
      <c r="R80" s="18"/>
      <c r="S80" s="18"/>
      <c r="T80" s="18"/>
    </row>
    <row r="81" spans="1:20" x14ac:dyDescent="0.3">
      <c r="A81" s="4">
        <v>77</v>
      </c>
      <c r="B81" s="17"/>
      <c r="C81" s="18"/>
      <c r="D81" s="18"/>
      <c r="E81" s="64"/>
      <c r="F81" s="64"/>
      <c r="G81" s="64"/>
      <c r="H81" s="64"/>
      <c r="I81" s="61">
        <f t="shared" si="1"/>
        <v>0</v>
      </c>
      <c r="J81" s="64"/>
      <c r="K81" s="80"/>
      <c r="L81" s="67"/>
      <c r="M81" s="67"/>
      <c r="N81" s="70"/>
      <c r="O81" s="70"/>
      <c r="P81" s="24"/>
      <c r="Q81" s="18"/>
      <c r="R81" s="18"/>
      <c r="S81" s="18"/>
      <c r="T81" s="18"/>
    </row>
    <row r="82" spans="1:20" x14ac:dyDescent="0.3">
      <c r="A82" s="4">
        <v>78</v>
      </c>
      <c r="B82" s="17"/>
      <c r="C82" s="18"/>
      <c r="D82" s="18"/>
      <c r="E82" s="64"/>
      <c r="F82" s="64"/>
      <c r="G82" s="64"/>
      <c r="H82" s="64"/>
      <c r="I82" s="61">
        <f t="shared" si="1"/>
        <v>0</v>
      </c>
      <c r="J82" s="64"/>
      <c r="K82" s="80"/>
      <c r="L82" s="67"/>
      <c r="M82" s="67"/>
      <c r="N82" s="70"/>
      <c r="O82" s="70"/>
      <c r="P82" s="24"/>
      <c r="Q82" s="18"/>
      <c r="R82" s="18"/>
      <c r="S82" s="18"/>
      <c r="T82" s="18"/>
    </row>
    <row r="83" spans="1:20" x14ac:dyDescent="0.3">
      <c r="A83" s="4">
        <v>79</v>
      </c>
      <c r="B83" s="17"/>
      <c r="C83" s="18"/>
      <c r="D83" s="18"/>
      <c r="E83" s="64"/>
      <c r="F83" s="64"/>
      <c r="G83" s="64"/>
      <c r="H83" s="64"/>
      <c r="I83" s="61">
        <f t="shared" si="1"/>
        <v>0</v>
      </c>
      <c r="J83" s="64"/>
      <c r="K83" s="48"/>
      <c r="L83" s="66"/>
      <c r="M83" s="66"/>
      <c r="N83" s="70"/>
      <c r="O83" s="70"/>
      <c r="P83" s="24"/>
      <c r="Q83" s="18"/>
      <c r="R83" s="18"/>
      <c r="S83" s="18"/>
      <c r="T83" s="18"/>
    </row>
    <row r="84" spans="1:20" x14ac:dyDescent="0.3">
      <c r="A84" s="4">
        <v>80</v>
      </c>
      <c r="B84" s="17"/>
      <c r="C84" s="18"/>
      <c r="D84" s="18"/>
      <c r="E84" s="64"/>
      <c r="F84" s="64"/>
      <c r="G84" s="64"/>
      <c r="H84" s="64"/>
      <c r="I84" s="61">
        <f t="shared" si="1"/>
        <v>0</v>
      </c>
      <c r="J84" s="64"/>
      <c r="K84" s="48"/>
      <c r="L84" s="66"/>
      <c r="M84" s="66"/>
      <c r="N84" s="70"/>
      <c r="O84" s="70"/>
      <c r="P84" s="24"/>
      <c r="Q84" s="18"/>
      <c r="R84" s="18"/>
      <c r="S84" s="18"/>
      <c r="T84" s="18"/>
    </row>
    <row r="85" spans="1:20" x14ac:dyDescent="0.3">
      <c r="A85" s="4">
        <v>81</v>
      </c>
      <c r="B85" s="17"/>
      <c r="C85" s="18"/>
      <c r="D85" s="18"/>
      <c r="E85" s="64"/>
      <c r="F85" s="64"/>
      <c r="G85" s="64"/>
      <c r="H85" s="64"/>
      <c r="I85" s="61">
        <f t="shared" si="1"/>
        <v>0</v>
      </c>
      <c r="J85" s="64"/>
      <c r="K85" s="48"/>
      <c r="L85" s="66"/>
      <c r="M85" s="66"/>
      <c r="N85" s="77"/>
      <c r="O85" s="77"/>
      <c r="P85" s="24"/>
      <c r="Q85" s="18"/>
      <c r="R85" s="18"/>
      <c r="S85" s="18"/>
      <c r="T85" s="18"/>
    </row>
    <row r="86" spans="1:20" x14ac:dyDescent="0.3">
      <c r="A86" s="4">
        <v>82</v>
      </c>
      <c r="B86" s="17"/>
      <c r="C86" s="18"/>
      <c r="D86" s="18"/>
      <c r="E86" s="64"/>
      <c r="F86" s="64"/>
      <c r="G86" s="64"/>
      <c r="H86" s="64"/>
      <c r="I86" s="61">
        <f t="shared" si="1"/>
        <v>0</v>
      </c>
      <c r="J86" s="64"/>
      <c r="K86" s="17"/>
      <c r="L86" s="66"/>
      <c r="M86" s="66"/>
      <c r="N86" s="70"/>
      <c r="O86" s="70"/>
      <c r="P86" s="24"/>
      <c r="Q86" s="18"/>
      <c r="R86" s="18"/>
      <c r="S86" s="18"/>
      <c r="T86" s="18"/>
    </row>
    <row r="87" spans="1:20" x14ac:dyDescent="0.3">
      <c r="A87" s="4">
        <v>83</v>
      </c>
      <c r="B87" s="17"/>
      <c r="C87" s="18"/>
      <c r="D87" s="18"/>
      <c r="E87" s="64"/>
      <c r="F87" s="64"/>
      <c r="G87" s="64"/>
      <c r="H87" s="64"/>
      <c r="I87" s="61">
        <f t="shared" si="1"/>
        <v>0</v>
      </c>
      <c r="J87" s="64"/>
      <c r="K87" s="17"/>
      <c r="L87" s="66"/>
      <c r="M87" s="66"/>
      <c r="N87" s="70"/>
      <c r="O87" s="70"/>
      <c r="P87" s="24"/>
      <c r="Q87" s="18"/>
      <c r="R87" s="18"/>
      <c r="S87" s="18"/>
      <c r="T87" s="18"/>
    </row>
    <row r="88" spans="1:20" x14ac:dyDescent="0.3">
      <c r="A88" s="4">
        <v>84</v>
      </c>
      <c r="B88" s="17"/>
      <c r="C88" s="18"/>
      <c r="D88" s="18"/>
      <c r="E88" s="64"/>
      <c r="F88" s="64"/>
      <c r="G88" s="64"/>
      <c r="H88" s="64"/>
      <c r="I88" s="61">
        <f t="shared" si="1"/>
        <v>0</v>
      </c>
      <c r="J88" s="64"/>
      <c r="K88" s="17"/>
      <c r="L88" s="66"/>
      <c r="M88" s="66"/>
      <c r="N88" s="70"/>
      <c r="O88" s="70"/>
      <c r="P88" s="24"/>
      <c r="Q88" s="18"/>
      <c r="R88" s="18"/>
      <c r="S88" s="18"/>
      <c r="T88" s="18"/>
    </row>
    <row r="89" spans="1:20" x14ac:dyDescent="0.3">
      <c r="A89" s="4">
        <v>85</v>
      </c>
      <c r="B89" s="17"/>
      <c r="C89" s="18"/>
      <c r="D89" s="18"/>
      <c r="E89" s="64"/>
      <c r="F89" s="64"/>
      <c r="G89" s="64"/>
      <c r="H89" s="64"/>
      <c r="I89" s="61">
        <f t="shared" si="1"/>
        <v>0</v>
      </c>
      <c r="J89" s="64"/>
      <c r="K89" s="18"/>
      <c r="L89" s="18"/>
      <c r="M89" s="18"/>
      <c r="N89" s="18"/>
      <c r="O89" s="18"/>
      <c r="P89" s="24"/>
      <c r="Q89" s="18"/>
      <c r="R89" s="18"/>
      <c r="S89" s="18"/>
      <c r="T89" s="18"/>
    </row>
    <row r="90" spans="1:20" x14ac:dyDescent="0.3">
      <c r="A90" s="4">
        <v>86</v>
      </c>
      <c r="B90" s="17"/>
      <c r="C90" s="18"/>
      <c r="D90" s="18"/>
      <c r="E90" s="64"/>
      <c r="F90" s="64"/>
      <c r="G90" s="64"/>
      <c r="H90" s="64"/>
      <c r="I90" s="61">
        <f t="shared" si="1"/>
        <v>0</v>
      </c>
      <c r="J90" s="64"/>
      <c r="K90" s="18"/>
      <c r="L90" s="18"/>
      <c r="M90" s="18"/>
      <c r="N90" s="18"/>
      <c r="O90" s="18"/>
      <c r="P90" s="24"/>
      <c r="Q90" s="18"/>
      <c r="R90" s="18"/>
      <c r="S90" s="18"/>
      <c r="T90" s="18"/>
    </row>
    <row r="91" spans="1:20" x14ac:dyDescent="0.3">
      <c r="A91" s="4">
        <v>87</v>
      </c>
      <c r="B91" s="17"/>
      <c r="C91" s="18"/>
      <c r="D91" s="18"/>
      <c r="E91" s="64"/>
      <c r="F91" s="64"/>
      <c r="G91" s="64"/>
      <c r="H91" s="64"/>
      <c r="I91" s="61">
        <f t="shared" si="1"/>
        <v>0</v>
      </c>
      <c r="J91" s="64"/>
      <c r="K91" s="18"/>
      <c r="L91" s="18"/>
      <c r="M91" s="18"/>
      <c r="N91" s="18"/>
      <c r="O91" s="18"/>
      <c r="P91" s="24"/>
      <c r="Q91" s="18"/>
      <c r="R91" s="18"/>
      <c r="S91" s="18"/>
      <c r="T91" s="18"/>
    </row>
    <row r="92" spans="1:20" x14ac:dyDescent="0.3">
      <c r="A92" s="4">
        <v>88</v>
      </c>
      <c r="B92" s="17"/>
      <c r="C92" s="18"/>
      <c r="D92" s="18"/>
      <c r="E92" s="64"/>
      <c r="F92" s="64"/>
      <c r="G92" s="19"/>
      <c r="H92" s="19"/>
      <c r="I92" s="61">
        <f t="shared" si="1"/>
        <v>0</v>
      </c>
      <c r="J92" s="64"/>
      <c r="K92" s="18"/>
      <c r="L92" s="18"/>
      <c r="M92" s="18"/>
      <c r="N92" s="18"/>
      <c r="O92" s="18"/>
      <c r="P92" s="24"/>
      <c r="Q92" s="18"/>
      <c r="R92" s="18"/>
      <c r="S92" s="18"/>
      <c r="T92" s="18"/>
    </row>
    <row r="93" spans="1:20" x14ac:dyDescent="0.3">
      <c r="A93" s="4">
        <v>89</v>
      </c>
      <c r="B93" s="17"/>
      <c r="C93" s="18"/>
      <c r="D93" s="18"/>
      <c r="E93" s="64"/>
      <c r="F93" s="64"/>
      <c r="G93" s="19"/>
      <c r="H93" s="19"/>
      <c r="I93" s="61">
        <f t="shared" si="1"/>
        <v>0</v>
      </c>
      <c r="J93" s="64"/>
      <c r="K93" s="18"/>
      <c r="L93" s="18"/>
      <c r="M93" s="18"/>
      <c r="N93" s="18"/>
      <c r="O93" s="18"/>
      <c r="P93" s="24"/>
      <c r="Q93" s="18"/>
      <c r="R93" s="18"/>
      <c r="S93" s="18"/>
      <c r="T93" s="18"/>
    </row>
    <row r="94" spans="1:20" x14ac:dyDescent="0.3">
      <c r="A94" s="4">
        <v>90</v>
      </c>
      <c r="B94" s="17"/>
      <c r="C94" s="18"/>
      <c r="D94" s="18"/>
      <c r="E94" s="64"/>
      <c r="F94" s="64"/>
      <c r="G94" s="19"/>
      <c r="H94" s="19"/>
      <c r="I94" s="61">
        <f t="shared" si="1"/>
        <v>0</v>
      </c>
      <c r="J94" s="64"/>
      <c r="K94" s="18"/>
      <c r="L94" s="18"/>
      <c r="M94" s="18"/>
      <c r="N94" s="18"/>
      <c r="O94" s="18"/>
      <c r="P94" s="24"/>
      <c r="Q94" s="18"/>
      <c r="R94" s="18"/>
      <c r="S94" s="18"/>
      <c r="T94" s="18"/>
    </row>
    <row r="95" spans="1:20" x14ac:dyDescent="0.3">
      <c r="A95" s="4">
        <v>91</v>
      </c>
      <c r="B95" s="17"/>
      <c r="C95" s="18"/>
      <c r="D95" s="18"/>
      <c r="E95" s="64"/>
      <c r="F95" s="64"/>
      <c r="G95" s="19"/>
      <c r="H95" s="19"/>
      <c r="I95" s="61">
        <f t="shared" si="1"/>
        <v>0</v>
      </c>
      <c r="J95" s="64"/>
      <c r="K95" s="18"/>
      <c r="L95" s="18"/>
      <c r="M95" s="18"/>
      <c r="N95" s="18"/>
      <c r="O95" s="18"/>
      <c r="P95" s="24"/>
      <c r="Q95" s="18"/>
      <c r="R95" s="18"/>
      <c r="S95" s="18"/>
      <c r="T95" s="18"/>
    </row>
    <row r="96" spans="1:20" x14ac:dyDescent="0.3">
      <c r="A96" s="4">
        <v>92</v>
      </c>
      <c r="B96" s="17"/>
      <c r="C96" s="18"/>
      <c r="D96" s="18"/>
      <c r="E96" s="64"/>
      <c r="F96" s="64"/>
      <c r="G96" s="19"/>
      <c r="H96" s="19"/>
      <c r="I96" s="61">
        <f t="shared" si="1"/>
        <v>0</v>
      </c>
      <c r="J96" s="64"/>
      <c r="K96" s="18"/>
      <c r="L96" s="18"/>
      <c r="M96" s="18"/>
      <c r="N96" s="18"/>
      <c r="O96" s="18"/>
      <c r="P96" s="24"/>
      <c r="Q96" s="18"/>
      <c r="R96" s="18"/>
      <c r="S96" s="18"/>
      <c r="T96" s="18"/>
    </row>
    <row r="97" spans="1:20" x14ac:dyDescent="0.3">
      <c r="A97" s="4">
        <v>93</v>
      </c>
      <c r="B97" s="17"/>
      <c r="C97" s="18"/>
      <c r="D97" s="18"/>
      <c r="E97" s="64"/>
      <c r="F97" s="64"/>
      <c r="G97" s="19"/>
      <c r="H97" s="19"/>
      <c r="I97" s="61">
        <f t="shared" si="1"/>
        <v>0</v>
      </c>
      <c r="J97" s="64"/>
      <c r="K97" s="18"/>
      <c r="L97" s="18"/>
      <c r="M97" s="18"/>
      <c r="N97" s="18"/>
      <c r="O97" s="18"/>
      <c r="P97" s="24"/>
      <c r="Q97" s="18"/>
      <c r="R97" s="18"/>
      <c r="S97" s="18"/>
      <c r="T97" s="18"/>
    </row>
    <row r="98" spans="1:20" x14ac:dyDescent="0.3">
      <c r="A98" s="4">
        <v>94</v>
      </c>
      <c r="B98" s="17"/>
      <c r="C98" s="48"/>
      <c r="D98" s="48"/>
      <c r="E98" s="64"/>
      <c r="F98" s="64"/>
      <c r="G98" s="19"/>
      <c r="H98" s="19"/>
      <c r="I98" s="61">
        <f t="shared" si="1"/>
        <v>0</v>
      </c>
      <c r="J98" s="64"/>
      <c r="K98" s="48"/>
      <c r="L98" s="48"/>
      <c r="M98" s="48"/>
      <c r="N98" s="48"/>
      <c r="O98" s="48"/>
      <c r="P98" s="24"/>
      <c r="Q98" s="18"/>
      <c r="R98" s="18"/>
      <c r="S98" s="18"/>
      <c r="T98" s="18"/>
    </row>
    <row r="99" spans="1:20" x14ac:dyDescent="0.3">
      <c r="A99" s="4">
        <v>95</v>
      </c>
      <c r="B99" s="17"/>
      <c r="C99" s="18"/>
      <c r="D99" s="18"/>
      <c r="E99" s="64"/>
      <c r="F99" s="64"/>
      <c r="G99" s="19"/>
      <c r="H99" s="19"/>
      <c r="I99" s="61">
        <f t="shared" si="1"/>
        <v>0</v>
      </c>
      <c r="J99" s="64"/>
      <c r="K99" s="18"/>
      <c r="L99" s="18"/>
      <c r="M99" s="18"/>
      <c r="N99" s="18"/>
      <c r="O99" s="18"/>
      <c r="P99" s="24"/>
      <c r="Q99" s="18"/>
      <c r="R99" s="18"/>
      <c r="S99" s="18"/>
      <c r="T99" s="18"/>
    </row>
    <row r="100" spans="1:20" x14ac:dyDescent="0.3">
      <c r="A100" s="4">
        <v>96</v>
      </c>
      <c r="B100" s="17"/>
      <c r="C100" s="18"/>
      <c r="D100" s="18"/>
      <c r="E100" s="64"/>
      <c r="F100" s="64"/>
      <c r="G100" s="19"/>
      <c r="H100" s="19"/>
      <c r="I100" s="61">
        <f t="shared" si="1"/>
        <v>0</v>
      </c>
      <c r="J100" s="64"/>
      <c r="K100" s="18"/>
      <c r="L100" s="18"/>
      <c r="M100" s="18"/>
      <c r="N100" s="18"/>
      <c r="O100" s="18"/>
      <c r="P100" s="24"/>
      <c r="Q100" s="18"/>
      <c r="R100" s="18"/>
      <c r="S100" s="18"/>
      <c r="T100" s="18"/>
    </row>
    <row r="101" spans="1:20" x14ac:dyDescent="0.3">
      <c r="A101" s="4">
        <v>97</v>
      </c>
      <c r="B101" s="17"/>
      <c r="C101" s="18"/>
      <c r="D101" s="18"/>
      <c r="E101" s="64"/>
      <c r="F101" s="64"/>
      <c r="G101" s="19"/>
      <c r="H101" s="19"/>
      <c r="I101" s="61">
        <f t="shared" si="1"/>
        <v>0</v>
      </c>
      <c r="J101" s="64"/>
      <c r="K101" s="18"/>
      <c r="L101" s="18"/>
      <c r="M101" s="18"/>
      <c r="N101" s="18"/>
      <c r="O101" s="18"/>
      <c r="P101" s="24"/>
      <c r="Q101" s="18"/>
      <c r="R101" s="18"/>
      <c r="S101" s="18"/>
      <c r="T101" s="18"/>
    </row>
    <row r="102" spans="1:20" x14ac:dyDescent="0.3">
      <c r="A102" s="4">
        <v>98</v>
      </c>
      <c r="B102" s="17"/>
      <c r="C102" s="18"/>
      <c r="D102" s="18"/>
      <c r="E102" s="64"/>
      <c r="F102" s="64"/>
      <c r="G102" s="19"/>
      <c r="H102" s="19"/>
      <c r="I102" s="61">
        <f t="shared" si="1"/>
        <v>0</v>
      </c>
      <c r="J102" s="64"/>
      <c r="K102" s="18"/>
      <c r="L102" s="18"/>
      <c r="M102" s="18"/>
      <c r="N102" s="18"/>
      <c r="O102" s="18"/>
      <c r="P102" s="24"/>
      <c r="Q102" s="18"/>
      <c r="R102" s="18"/>
      <c r="S102" s="18"/>
      <c r="T102" s="18"/>
    </row>
    <row r="103" spans="1:20" x14ac:dyDescent="0.3">
      <c r="A103" s="4">
        <v>99</v>
      </c>
      <c r="B103" s="17"/>
      <c r="C103" s="18"/>
      <c r="D103" s="18"/>
      <c r="E103" s="64"/>
      <c r="F103" s="64"/>
      <c r="G103" s="19"/>
      <c r="H103" s="19"/>
      <c r="I103" s="61">
        <f t="shared" si="1"/>
        <v>0</v>
      </c>
      <c r="J103" s="64"/>
      <c r="K103" s="18"/>
      <c r="L103" s="18"/>
      <c r="M103" s="18"/>
      <c r="N103" s="18"/>
      <c r="O103" s="18"/>
      <c r="P103" s="24"/>
      <c r="Q103" s="18"/>
      <c r="R103" s="18"/>
      <c r="S103" s="18"/>
      <c r="T103" s="18"/>
    </row>
    <row r="104" spans="1:20" x14ac:dyDescent="0.3">
      <c r="A104" s="4">
        <v>100</v>
      </c>
      <c r="B104" s="17"/>
      <c r="C104" s="18"/>
      <c r="D104" s="18"/>
      <c r="E104" s="64"/>
      <c r="F104" s="64"/>
      <c r="G104" s="19"/>
      <c r="H104" s="19"/>
      <c r="I104" s="61">
        <f t="shared" si="1"/>
        <v>0</v>
      </c>
      <c r="J104" s="64"/>
      <c r="K104" s="18"/>
      <c r="L104" s="18"/>
      <c r="M104" s="18"/>
      <c r="N104" s="18"/>
      <c r="O104" s="18"/>
      <c r="P104" s="24"/>
      <c r="Q104" s="18"/>
      <c r="R104" s="18"/>
      <c r="S104" s="18"/>
      <c r="T104" s="18"/>
    </row>
    <row r="105" spans="1:20" x14ac:dyDescent="0.3">
      <c r="A105" s="4">
        <v>101</v>
      </c>
      <c r="B105" s="17"/>
      <c r="C105" s="18"/>
      <c r="D105" s="18"/>
      <c r="E105" s="64"/>
      <c r="F105" s="64"/>
      <c r="G105" s="19"/>
      <c r="H105" s="19"/>
      <c r="I105" s="61">
        <f t="shared" si="1"/>
        <v>0</v>
      </c>
      <c r="J105" s="64"/>
      <c r="K105" s="18"/>
      <c r="L105" s="18"/>
      <c r="M105" s="18"/>
      <c r="N105" s="18"/>
      <c r="O105" s="18"/>
      <c r="P105" s="24"/>
      <c r="Q105" s="18"/>
      <c r="R105" s="18"/>
      <c r="S105" s="18"/>
      <c r="T105" s="18"/>
    </row>
    <row r="106" spans="1:20" x14ac:dyDescent="0.3">
      <c r="A106" s="4">
        <v>102</v>
      </c>
      <c r="B106" s="17"/>
      <c r="C106" s="18"/>
      <c r="D106" s="18"/>
      <c r="E106" s="64"/>
      <c r="F106" s="64"/>
      <c r="G106" s="19"/>
      <c r="H106" s="19"/>
      <c r="I106" s="61">
        <f t="shared" si="1"/>
        <v>0</v>
      </c>
      <c r="J106" s="64"/>
      <c r="K106" s="18"/>
      <c r="L106" s="18"/>
      <c r="M106" s="18"/>
      <c r="N106" s="18"/>
      <c r="O106" s="18"/>
      <c r="P106" s="24"/>
      <c r="Q106" s="18"/>
      <c r="R106" s="18"/>
      <c r="S106" s="18"/>
      <c r="T106" s="18"/>
    </row>
    <row r="107" spans="1:20" x14ac:dyDescent="0.3">
      <c r="A107" s="4">
        <v>103</v>
      </c>
      <c r="B107" s="17"/>
      <c r="C107" s="18"/>
      <c r="D107" s="18"/>
      <c r="E107" s="19"/>
      <c r="F107" s="18"/>
      <c r="G107" s="19"/>
      <c r="H107" s="19"/>
      <c r="I107" s="61">
        <f t="shared" si="1"/>
        <v>0</v>
      </c>
      <c r="J107" s="64"/>
      <c r="K107" s="18"/>
      <c r="L107" s="18"/>
      <c r="M107" s="18"/>
      <c r="N107" s="18"/>
      <c r="O107" s="18"/>
      <c r="P107" s="24"/>
      <c r="Q107" s="18"/>
      <c r="R107" s="18"/>
      <c r="S107" s="18"/>
      <c r="T107" s="18"/>
    </row>
    <row r="108" spans="1:20" x14ac:dyDescent="0.3">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x14ac:dyDescent="0.3">
      <c r="A165" s="21" t="s">
        <v>11</v>
      </c>
      <c r="B165" s="39"/>
      <c r="C165" s="21">
        <f>COUNTIFS(C6:C164,"*")</f>
        <v>44</v>
      </c>
      <c r="D165" s="21"/>
      <c r="E165" s="13"/>
      <c r="F165" s="21"/>
      <c r="G165" s="60">
        <f>SUM(G6:G164)</f>
        <v>2124</v>
      </c>
      <c r="H165" s="60">
        <f>SUM(H6:H164)</f>
        <v>2200</v>
      </c>
      <c r="I165" s="60">
        <f>SUM(I6:I164)</f>
        <v>4324</v>
      </c>
      <c r="J165" s="21"/>
      <c r="K165" s="21"/>
      <c r="L165" s="21"/>
      <c r="M165" s="21"/>
      <c r="N165" s="21"/>
      <c r="O165" s="21"/>
      <c r="P165" s="14"/>
      <c r="Q165" s="21"/>
      <c r="R165" s="21"/>
      <c r="S165" s="21"/>
      <c r="T165" s="12"/>
    </row>
    <row r="166" spans="1:20" x14ac:dyDescent="0.3">
      <c r="A166" s="44" t="s">
        <v>62</v>
      </c>
      <c r="B166" s="10">
        <f>COUNTIF(B$5:B$164,"Team 1")</f>
        <v>23</v>
      </c>
      <c r="C166" s="44" t="s">
        <v>25</v>
      </c>
      <c r="D166" s="10">
        <f>COUNTIF(D6:D164,"Anganwadi")</f>
        <v>22</v>
      </c>
    </row>
    <row r="167" spans="1:20" x14ac:dyDescent="0.3">
      <c r="A167" s="44" t="s">
        <v>63</v>
      </c>
      <c r="B167" s="10">
        <f>COUNTIF(B$6:B$164,"Team 2")</f>
        <v>22</v>
      </c>
      <c r="C167" s="44" t="s">
        <v>23</v>
      </c>
      <c r="D167" s="10">
        <f>COUNTIF(D6:D164,"School")</f>
        <v>21</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workbookViewId="0">
      <selection activeCell="A6" sqref="A6"/>
    </sheetView>
  </sheetViews>
  <sheetFormatPr defaultRowHeight="16.5" x14ac:dyDescent="0.3"/>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x14ac:dyDescent="0.3">
      <c r="A1" s="153" t="s">
        <v>71</v>
      </c>
      <c r="B1" s="153"/>
      <c r="C1" s="153"/>
      <c r="D1" s="153"/>
      <c r="E1" s="153"/>
      <c r="F1" s="154"/>
      <c r="G1" s="154"/>
      <c r="H1" s="154"/>
      <c r="I1" s="154"/>
      <c r="J1" s="154"/>
    </row>
    <row r="2" spans="1:11" ht="25.5" x14ac:dyDescent="0.3">
      <c r="A2" s="155" t="s">
        <v>0</v>
      </c>
      <c r="B2" s="156"/>
      <c r="C2" s="157" t="str">
        <f>'Block at a Glance'!C2:D2</f>
        <v>ASSAM</v>
      </c>
      <c r="D2" s="158"/>
      <c r="E2" s="27" t="s">
        <v>1</v>
      </c>
      <c r="F2" s="159" t="s">
        <v>192</v>
      </c>
      <c r="G2" s="160"/>
      <c r="H2" s="28" t="s">
        <v>24</v>
      </c>
      <c r="I2" s="159" t="s">
        <v>193</v>
      </c>
      <c r="J2" s="160"/>
    </row>
    <row r="3" spans="1:11" ht="28.5" customHeight="1" x14ac:dyDescent="0.3">
      <c r="A3" s="164" t="s">
        <v>66</v>
      </c>
      <c r="B3" s="164"/>
      <c r="C3" s="164"/>
      <c r="D3" s="164"/>
      <c r="E3" s="164"/>
      <c r="F3" s="164"/>
      <c r="G3" s="164"/>
      <c r="H3" s="164"/>
      <c r="I3" s="164"/>
      <c r="J3" s="164"/>
    </row>
    <row r="4" spans="1:11" x14ac:dyDescent="0.3">
      <c r="A4" s="163" t="s">
        <v>27</v>
      </c>
      <c r="B4" s="162" t="s">
        <v>28</v>
      </c>
      <c r="C4" s="161" t="s">
        <v>29</v>
      </c>
      <c r="D4" s="161" t="s">
        <v>36</v>
      </c>
      <c r="E4" s="161"/>
      <c r="F4" s="161"/>
      <c r="G4" s="161" t="s">
        <v>30</v>
      </c>
      <c r="H4" s="161" t="s">
        <v>37</v>
      </c>
      <c r="I4" s="161"/>
      <c r="J4" s="161"/>
    </row>
    <row r="5" spans="1:11" ht="22.5" customHeight="1" x14ac:dyDescent="0.3">
      <c r="A5" s="163"/>
      <c r="B5" s="162"/>
      <c r="C5" s="161"/>
      <c r="D5" s="29" t="s">
        <v>9</v>
      </c>
      <c r="E5" s="29" t="s">
        <v>10</v>
      </c>
      <c r="F5" s="29" t="s">
        <v>11</v>
      </c>
      <c r="G5" s="161"/>
      <c r="H5" s="29" t="s">
        <v>9</v>
      </c>
      <c r="I5" s="29" t="s">
        <v>10</v>
      </c>
      <c r="J5" s="29" t="s">
        <v>11</v>
      </c>
    </row>
    <row r="6" spans="1:11" ht="22.5" customHeight="1" x14ac:dyDescent="0.3">
      <c r="A6" s="45">
        <v>1</v>
      </c>
      <c r="B6" s="62">
        <v>43556</v>
      </c>
      <c r="C6" s="31">
        <f>COUNTIFS('April-19'!D$5:D$164,"Anganwadi")</f>
        <v>25</v>
      </c>
      <c r="D6" s="32">
        <f>SUMIF('April-19'!$D$5:$D$164,"Anganwadi",'April-19'!$G$5:$G$164)</f>
        <v>1106</v>
      </c>
      <c r="E6" s="32">
        <f>SUMIF('April-19'!$D$5:$D$164,"Anganwadi",'April-19'!$H$5:$H$164)</f>
        <v>968</v>
      </c>
      <c r="F6" s="32">
        <f>+D6+E6</f>
        <v>2074</v>
      </c>
      <c r="G6" s="31">
        <f>COUNTIF('April-19'!D5:D164,"School")</f>
        <v>26</v>
      </c>
      <c r="H6" s="32">
        <f>SUMIF('April-19'!$D$5:$D$164,"School",'April-19'!$G$5:$G$164)</f>
        <v>1948</v>
      </c>
      <c r="I6" s="32">
        <f>SUMIF('April-19'!$D$5:$D$164,"School",'April-19'!$H$5:$H$164)</f>
        <v>1996</v>
      </c>
      <c r="J6" s="32">
        <f>+H6+I6</f>
        <v>3944</v>
      </c>
      <c r="K6" s="33"/>
    </row>
    <row r="7" spans="1:11" ht="22.5" customHeight="1" x14ac:dyDescent="0.3">
      <c r="A7" s="30">
        <v>2</v>
      </c>
      <c r="B7" s="63">
        <v>43601</v>
      </c>
      <c r="C7" s="31">
        <f>COUNTIF('May-19'!D5:D164,"Anganwadi")</f>
        <v>25</v>
      </c>
      <c r="D7" s="32">
        <f>SUMIF('May-19'!$D$5:$D$164,"Anganwadi",'May-19'!$G$5:$G$164)</f>
        <v>1160</v>
      </c>
      <c r="E7" s="32">
        <f>SUMIF('May-19'!$D$5:$D$164,"Anganwadi",'May-19'!$H$5:$H$164)</f>
        <v>1202</v>
      </c>
      <c r="F7" s="32">
        <f t="shared" ref="F7:F11" si="0">+D7+E7</f>
        <v>2362</v>
      </c>
      <c r="G7" s="31">
        <f>COUNTIF('May-19'!D5:D164,"School")</f>
        <v>24</v>
      </c>
      <c r="H7" s="32">
        <f>SUMIF('May-19'!$D$5:$D$164,"School",'May-19'!$G$5:$G$164)</f>
        <v>1908</v>
      </c>
      <c r="I7" s="32">
        <f>SUMIF('May-19'!$D$5:$D$164,"School",'May-19'!$H$5:$H$164)</f>
        <v>2930</v>
      </c>
      <c r="J7" s="32">
        <f t="shared" ref="J7:J11" si="1">+H7+I7</f>
        <v>4838</v>
      </c>
    </row>
    <row r="8" spans="1:11" ht="22.5" customHeight="1" x14ac:dyDescent="0.3">
      <c r="A8" s="30">
        <v>3</v>
      </c>
      <c r="B8" s="63">
        <v>43632</v>
      </c>
      <c r="C8" s="31">
        <f>COUNTIF('Jun-19'!D5:D164,"Anganwadi")</f>
        <v>18</v>
      </c>
      <c r="D8" s="32">
        <f>SUMIF('Jun-19'!$D$5:$D$164,"Anganwadi",'Jun-19'!$G$5:$G$164)</f>
        <v>1056</v>
      </c>
      <c r="E8" s="32">
        <f>SUMIF('Jun-19'!$D$5:$D$164,"Anganwadi",'Jun-19'!$H$5:$H$164)</f>
        <v>1039</v>
      </c>
      <c r="F8" s="32">
        <f t="shared" si="0"/>
        <v>2095</v>
      </c>
      <c r="G8" s="31">
        <f>COUNTIF('Jun-19'!D5:D164,"School")</f>
        <v>19</v>
      </c>
      <c r="H8" s="32">
        <f>SUMIF('Jun-19'!$D$5:$D$164,"School",'Jun-19'!$G$5:$G$164)</f>
        <v>1514</v>
      </c>
      <c r="I8" s="32">
        <f>SUMIF('Jun-19'!$D$5:$D$164,"School",'Jun-19'!$H$5:$H$164)</f>
        <v>1771</v>
      </c>
      <c r="J8" s="32">
        <f t="shared" si="1"/>
        <v>3285</v>
      </c>
    </row>
    <row r="9" spans="1:11" ht="22.5" customHeight="1" x14ac:dyDescent="0.3">
      <c r="A9" s="30">
        <v>4</v>
      </c>
      <c r="B9" s="63">
        <v>43662</v>
      </c>
      <c r="C9" s="31">
        <f>COUNTIF('Jul-19'!D5:D164,"Anganwadi")</f>
        <v>59</v>
      </c>
      <c r="D9" s="32">
        <f>SUMIF('Jul-19'!$D$5:$D$164,"Anganwadi",'Jul-19'!$G$5:$G$164)</f>
        <v>2561</v>
      </c>
      <c r="E9" s="32">
        <f>SUMIF('Jul-19'!$D$5:$D$164,"Anganwadi",'Jul-19'!$H$5:$H$164)</f>
        <v>2537</v>
      </c>
      <c r="F9" s="32">
        <f t="shared" si="0"/>
        <v>5098</v>
      </c>
      <c r="G9" s="31">
        <f>COUNTIF('Jul-19'!D5:D164,"School")</f>
        <v>0</v>
      </c>
      <c r="H9" s="32">
        <f>SUMIF('Jul-19'!$D$5:$D$164,"School",'Jul-19'!$G$5:$G$164)</f>
        <v>0</v>
      </c>
      <c r="I9" s="32">
        <f>SUMIF('Jul-19'!$D$5:$D$164,"School",'Jul-19'!$H$5:$H$164)</f>
        <v>0</v>
      </c>
      <c r="J9" s="32">
        <f t="shared" si="1"/>
        <v>0</v>
      </c>
    </row>
    <row r="10" spans="1:11" ht="22.5" customHeight="1" x14ac:dyDescent="0.3">
      <c r="A10" s="30">
        <v>5</v>
      </c>
      <c r="B10" s="63">
        <v>43693</v>
      </c>
      <c r="C10" s="31">
        <f>COUNTIF('Aug-19'!D5:D164,"Anganwadi")</f>
        <v>24</v>
      </c>
      <c r="D10" s="32">
        <f>SUMIF('Aug-19'!$D$5:$D$164,"Anganwadi",'Aug-19'!$G$5:$G$164)</f>
        <v>1189</v>
      </c>
      <c r="E10" s="32">
        <f>SUMIF('Aug-19'!$D$5:$D$164,"Anganwadi",'Aug-19'!$H$5:$H$164)</f>
        <v>1229</v>
      </c>
      <c r="F10" s="32">
        <f t="shared" si="0"/>
        <v>2418</v>
      </c>
      <c r="G10" s="31">
        <f>COUNTIF('Aug-19'!D5:D164,"School")</f>
        <v>22</v>
      </c>
      <c r="H10" s="32">
        <f>SUMIF('Aug-19'!$D$5:$D$164,"School",'Aug-19'!$G$5:$G$164)</f>
        <v>1790</v>
      </c>
      <c r="I10" s="32">
        <f>SUMIF('Aug-19'!$D$5:$D$164,"School",'Aug-19'!$H$5:$H$164)</f>
        <v>1618</v>
      </c>
      <c r="J10" s="32">
        <f t="shared" si="1"/>
        <v>3408</v>
      </c>
    </row>
    <row r="11" spans="1:11" ht="22.5" customHeight="1" x14ac:dyDescent="0.3">
      <c r="A11" s="30">
        <v>6</v>
      </c>
      <c r="B11" s="63">
        <v>43724</v>
      </c>
      <c r="C11" s="31">
        <f>COUNTIF('Sep-19'!D6:D164,"Anganwadi")</f>
        <v>22</v>
      </c>
      <c r="D11" s="32">
        <f>SUMIF('Sep-19'!$D$6:$D$164,"Anganwadi",'Sep-19'!$G$6:$G$164)</f>
        <v>1030</v>
      </c>
      <c r="E11" s="32">
        <f>SUMIF('Sep-19'!$D$6:$D$164,"Anganwadi",'Sep-19'!$H$6:$H$164)</f>
        <v>1068</v>
      </c>
      <c r="F11" s="32">
        <f t="shared" si="0"/>
        <v>2098</v>
      </c>
      <c r="G11" s="31">
        <f>COUNTIF('Sep-19'!D6:D164,"School")</f>
        <v>21</v>
      </c>
      <c r="H11" s="32">
        <f>SUMIF('Sep-19'!$D$6:$D$164,"School",'Sep-19'!$G$6:$G$164)</f>
        <v>1094</v>
      </c>
      <c r="I11" s="32">
        <f>SUMIF('Sep-19'!$D$6:$D$164,"School",'Sep-19'!$H$6:$H$164)</f>
        <v>1132</v>
      </c>
      <c r="J11" s="32">
        <f t="shared" si="1"/>
        <v>2226</v>
      </c>
    </row>
    <row r="12" spans="1:11" ht="19.5" customHeight="1" x14ac:dyDescent="0.3">
      <c r="A12" s="152" t="s">
        <v>38</v>
      </c>
      <c r="B12" s="152"/>
      <c r="C12" s="34">
        <f>SUM(C6:C11)</f>
        <v>173</v>
      </c>
      <c r="D12" s="34">
        <f t="shared" ref="D12:J12" si="2">SUM(D6:D11)</f>
        <v>8102</v>
      </c>
      <c r="E12" s="34">
        <f t="shared" si="2"/>
        <v>8043</v>
      </c>
      <c r="F12" s="34">
        <f t="shared" si="2"/>
        <v>16145</v>
      </c>
      <c r="G12" s="34">
        <f t="shared" si="2"/>
        <v>112</v>
      </c>
      <c r="H12" s="34">
        <f t="shared" si="2"/>
        <v>8254</v>
      </c>
      <c r="I12" s="34">
        <f t="shared" si="2"/>
        <v>9447</v>
      </c>
      <c r="J12" s="34">
        <f t="shared" si="2"/>
        <v>17701</v>
      </c>
    </row>
    <row r="14" spans="1:11" x14ac:dyDescent="0.3">
      <c r="A14" s="147" t="s">
        <v>67</v>
      </c>
      <c r="B14" s="147"/>
      <c r="C14" s="147"/>
      <c r="D14" s="147"/>
      <c r="E14" s="147"/>
      <c r="F14" s="147"/>
    </row>
    <row r="15" spans="1:11" ht="82.5" x14ac:dyDescent="0.3">
      <c r="A15" s="43" t="s">
        <v>27</v>
      </c>
      <c r="B15" s="42" t="s">
        <v>28</v>
      </c>
      <c r="C15" s="46" t="s">
        <v>64</v>
      </c>
      <c r="D15" s="41" t="s">
        <v>29</v>
      </c>
      <c r="E15" s="41" t="s">
        <v>30</v>
      </c>
      <c r="F15" s="41" t="s">
        <v>65</v>
      </c>
    </row>
    <row r="16" spans="1:11" x14ac:dyDescent="0.3">
      <c r="A16" s="150">
        <v>1</v>
      </c>
      <c r="B16" s="148">
        <v>43571</v>
      </c>
      <c r="C16" s="47" t="s">
        <v>62</v>
      </c>
      <c r="D16" s="31">
        <f>COUNTIFS('April-19'!B$5:B$164,"Team 1",'April-19'!D$5:D$164,"Anganwadi")</f>
        <v>14</v>
      </c>
      <c r="E16" s="31">
        <f>COUNTIFS('April-19'!B$5:B$164,"Team 1",'April-19'!D$5:D$164,"School")</f>
        <v>13</v>
      </c>
      <c r="F16" s="32">
        <f>SUMIF('April-19'!$B$5:$B$164,"Team 1",'April-19'!$I$5:$I$164)</f>
        <v>2902</v>
      </c>
    </row>
    <row r="17" spans="1:6" x14ac:dyDescent="0.3">
      <c r="A17" s="151"/>
      <c r="B17" s="149"/>
      <c r="C17" s="47" t="s">
        <v>63</v>
      </c>
      <c r="D17" s="31">
        <f>COUNTIFS('April-19'!B$5:B$164,"Team 2",'April-19'!D$5:D$164,"Anganwadi")</f>
        <v>11</v>
      </c>
      <c r="E17" s="31">
        <f>COUNTIFS('April-19'!B$5:B$164,"Team 2",'April-19'!D$5:D$164,"School")</f>
        <v>13</v>
      </c>
      <c r="F17" s="32">
        <f>SUMIF('April-19'!$B$5:$B$164,"Team 2",'April-19'!$I$5:$I$164)</f>
        <v>3227</v>
      </c>
    </row>
    <row r="18" spans="1:6" x14ac:dyDescent="0.3">
      <c r="A18" s="150">
        <v>2</v>
      </c>
      <c r="B18" s="148">
        <v>43601</v>
      </c>
      <c r="C18" s="47" t="s">
        <v>62</v>
      </c>
      <c r="D18" s="31">
        <f>COUNTIFS('May-19'!B$5:B$164,"Team 1",'May-19'!D$5:D$164,"Anganwadi")</f>
        <v>12</v>
      </c>
      <c r="E18" s="31">
        <f>COUNTIFS('May-19'!B$5:B$164,"Team 1",'May-19'!D$5:D$164,"School")</f>
        <v>14</v>
      </c>
      <c r="F18" s="32">
        <f>SUMIF('May-19'!$B$5:$B$164,"Team 1",'May-19'!$I$5:$I$164)</f>
        <v>4414</v>
      </c>
    </row>
    <row r="19" spans="1:6" x14ac:dyDescent="0.3">
      <c r="A19" s="151"/>
      <c r="B19" s="149"/>
      <c r="C19" s="47" t="s">
        <v>63</v>
      </c>
      <c r="D19" s="31">
        <f>COUNTIFS('May-19'!B$5:B$164,"Team 2",'May-19'!D$5:D$164,"Anganwadi")</f>
        <v>13</v>
      </c>
      <c r="E19" s="31">
        <f>COUNTIFS('May-19'!B$5:B$164,"Team 2",'May-19'!D$5:D$164,"School")</f>
        <v>10</v>
      </c>
      <c r="F19" s="32">
        <f>SUMIF('May-19'!$B$5:$B$164,"Team 2",'May-19'!$I$5:$I$164)</f>
        <v>2786</v>
      </c>
    </row>
    <row r="20" spans="1:6" x14ac:dyDescent="0.3">
      <c r="A20" s="150">
        <v>3</v>
      </c>
      <c r="B20" s="148">
        <v>43632</v>
      </c>
      <c r="C20" s="47" t="s">
        <v>62</v>
      </c>
      <c r="D20" s="31">
        <f>COUNTIFS('Jun-19'!B$5:B$164,"Team 1",'Jun-19'!D$5:D$164,"Anganwadi")</f>
        <v>9</v>
      </c>
      <c r="E20" s="31">
        <f>COUNTIFS('Jun-19'!B$5:B$164,"Team 1",'Jun-19'!D$5:D$164,"School")</f>
        <v>11</v>
      </c>
      <c r="F20" s="32">
        <f>SUMIF('Jun-19'!$B$5:$B$164,"Team 1",'Jun-19'!$I$5:$I$164)</f>
        <v>3685</v>
      </c>
    </row>
    <row r="21" spans="1:6" x14ac:dyDescent="0.3">
      <c r="A21" s="151"/>
      <c r="B21" s="149"/>
      <c r="C21" s="47" t="s">
        <v>63</v>
      </c>
      <c r="D21" s="31">
        <f>COUNTIFS('Jun-19'!B$5:B$164,"Team 2",'Jun-19'!D$5:D$164,"Anganwadi")</f>
        <v>9</v>
      </c>
      <c r="E21" s="31">
        <f>COUNTIFS('Jun-19'!B$5:B$164,"Team 2",'Jun-19'!D$5:D$164,"School")</f>
        <v>8</v>
      </c>
      <c r="F21" s="32">
        <f>SUMIF('Jun-19'!$B$5:$B$164,"Team 2",'Jun-19'!$I$5:$I$164)</f>
        <v>1695</v>
      </c>
    </row>
    <row r="22" spans="1:6" x14ac:dyDescent="0.3">
      <c r="A22" s="150">
        <v>4</v>
      </c>
      <c r="B22" s="148">
        <v>43662</v>
      </c>
      <c r="C22" s="47" t="s">
        <v>62</v>
      </c>
      <c r="D22" s="31">
        <f>COUNTIFS('Jul-19'!B$5:B$164,"Team 1",'Jul-19'!D$5:D$164,"Anganwadi")</f>
        <v>30</v>
      </c>
      <c r="E22" s="31">
        <f>COUNTIFS('Jul-19'!B$5:B$164,"Team 1",'Jul-19'!D$5:D$164,"School")</f>
        <v>0</v>
      </c>
      <c r="F22" s="32">
        <f>SUMIF('Jul-19'!$B$5:$B$164,"Team 1",'Jul-19'!$I$5:$I$164)</f>
        <v>2689</v>
      </c>
    </row>
    <row r="23" spans="1:6" x14ac:dyDescent="0.3">
      <c r="A23" s="151"/>
      <c r="B23" s="149"/>
      <c r="C23" s="47" t="s">
        <v>63</v>
      </c>
      <c r="D23" s="31">
        <f>COUNTIFS('Jul-19'!B$5:B$164,"Team 2",'Jul-19'!D$5:D$164,"Anganwadi")</f>
        <v>29</v>
      </c>
      <c r="E23" s="31">
        <f>COUNTIFS('Jul-19'!B$5:B$164,"Team 2",'Jul-19'!D$5:D$164,"School")</f>
        <v>0</v>
      </c>
      <c r="F23" s="32">
        <f>SUMIF('Jul-19'!$B$5:$B$164,"Team 2",'Jul-19'!$I$5:$I$164)</f>
        <v>2409</v>
      </c>
    </row>
    <row r="24" spans="1:6" x14ac:dyDescent="0.3">
      <c r="A24" s="150">
        <v>5</v>
      </c>
      <c r="B24" s="148">
        <v>43693</v>
      </c>
      <c r="C24" s="47" t="s">
        <v>62</v>
      </c>
      <c r="D24" s="31">
        <f>COUNTIFS('Aug-19'!B$5:B$164,"Team 1",'Aug-19'!D$5:D$164,"Anganwadi")</f>
        <v>12</v>
      </c>
      <c r="E24" s="31">
        <f>COUNTIFS('Aug-19'!B$5:B$164,"Team 1",'Aug-19'!D$5:D$164,"School")</f>
        <v>13</v>
      </c>
      <c r="F24" s="32">
        <f>SUMIF('Aug-19'!$B$5:$B$164,"Team 1",'Aug-19'!$I$5:$I$164)</f>
        <v>3878</v>
      </c>
    </row>
    <row r="25" spans="1:6" x14ac:dyDescent="0.3">
      <c r="A25" s="151"/>
      <c r="B25" s="149"/>
      <c r="C25" s="47" t="s">
        <v>63</v>
      </c>
      <c r="D25" s="31">
        <f>COUNTIFS('Aug-19'!B$5:B$164,"Team 2",'Aug-19'!D$5:D$164,"Anganwadi")</f>
        <v>12</v>
      </c>
      <c r="E25" s="31">
        <f>COUNTIFS('Aug-19'!B$5:B$164,"Team 2",'Aug-19'!D$5:D$164,"School")</f>
        <v>9</v>
      </c>
      <c r="F25" s="32">
        <f>SUMIF('Aug-19'!$B$5:$B$164,"Team 2",'Aug-19'!$I$5:$I$164)</f>
        <v>1948</v>
      </c>
    </row>
    <row r="26" spans="1:6" x14ac:dyDescent="0.3">
      <c r="A26" s="150">
        <v>6</v>
      </c>
      <c r="B26" s="148">
        <v>43724</v>
      </c>
      <c r="C26" s="47" t="s">
        <v>62</v>
      </c>
      <c r="D26" s="31">
        <f>COUNTIFS('Sep-19'!B$5:B$164,"Team 1",'Sep-19'!D$5:D$164,"Anganwadi")</f>
        <v>11</v>
      </c>
      <c r="E26" s="31">
        <f>COUNTIFS('Sep-19'!B$5:B$164,"Team 1",'Sep-19'!D$5:D$164,"School")</f>
        <v>12</v>
      </c>
      <c r="F26" s="32">
        <f>SUMIF('Sep-19'!$B$5:$B$164,"Team 1",'Sep-19'!$I$5:$I$164)</f>
        <v>2485</v>
      </c>
    </row>
    <row r="27" spans="1:6" x14ac:dyDescent="0.3">
      <c r="A27" s="151"/>
      <c r="B27" s="149"/>
      <c r="C27" s="47" t="s">
        <v>63</v>
      </c>
      <c r="D27" s="31">
        <f>COUNTIFS('Sep-19'!B$5:B$164,"Team 2",'Sep-19'!D$5:D$164,"Anganwadi")</f>
        <v>11</v>
      </c>
      <c r="E27" s="31">
        <f>COUNTIFS('Sep-19'!B$5:B$164,"Team 2",'Sep-19'!D$5:D$164,"School")</f>
        <v>10</v>
      </c>
      <c r="F27" s="32">
        <f>SUMIF('Sep-19'!$B$5:$B$164,"Team 2",'Sep-19'!$I$5:$I$164)</f>
        <v>1857</v>
      </c>
    </row>
    <row r="28" spans="1:6" x14ac:dyDescent="0.3">
      <c r="A28" s="144" t="s">
        <v>38</v>
      </c>
      <c r="B28" s="145"/>
      <c r="C28" s="146"/>
      <c r="D28" s="40">
        <f>SUM(D16:D27)</f>
        <v>173</v>
      </c>
      <c r="E28" s="40">
        <f>SUM(E16:E27)</f>
        <v>113</v>
      </c>
      <c r="F28" s="40">
        <f>SUM(F16:F27)</f>
        <v>33975</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2019-04-21T07:31:36Z</dcterms:modified>
</cp:coreProperties>
</file>