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164" i="5"/>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44"/>
  <c r="I43"/>
  <c r="I42"/>
  <c r="I41"/>
  <c r="I40"/>
  <c r="I39"/>
  <c r="I38"/>
  <c r="I37"/>
  <c r="I36"/>
  <c r="I35"/>
  <c r="I34"/>
  <c r="I33"/>
  <c r="I32"/>
  <c r="I31"/>
  <c r="I30"/>
  <c r="I29"/>
  <c r="I28"/>
  <c r="I27"/>
  <c r="I26"/>
  <c r="I25"/>
  <c r="I24"/>
  <c r="I23"/>
  <c r="I22"/>
  <c r="I21"/>
  <c r="I20"/>
  <c r="I19"/>
  <c r="I18"/>
  <c r="I17"/>
  <c r="I16"/>
  <c r="I15"/>
  <c r="I14"/>
  <c r="I13"/>
  <c r="I12"/>
  <c r="I11"/>
  <c r="I10"/>
  <c r="I9"/>
  <c r="I8"/>
  <c r="I7"/>
  <c r="I6"/>
  <c r="I5"/>
  <c r="E27" i="11" l="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E25" i="11"/>
  <c r="D25"/>
  <c r="E24"/>
  <c r="D24"/>
  <c r="E23"/>
  <c r="D23"/>
  <c r="E22"/>
  <c r="D22"/>
  <c r="E21"/>
  <c r="D21"/>
  <c r="E20"/>
  <c r="D20"/>
  <c r="E19"/>
  <c r="D19"/>
  <c r="E18"/>
  <c r="D18"/>
  <c r="E17"/>
  <c r="E16"/>
  <c r="D6"/>
  <c r="E6"/>
  <c r="C6"/>
  <c r="D17"/>
  <c r="D16"/>
  <c r="F26" l="1"/>
  <c r="F27"/>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<sst xmlns="http://schemas.openxmlformats.org/spreadsheetml/2006/main" count="3655" uniqueCount="594">
  <si>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</si>
  <si>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</si>
  <si>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</si>
  <si>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</si>
  <si>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</si>
  <si>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</si>
  <si>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</si>
  <si>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</si>
  <si>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</si>
  <si>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</si>
  <si>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</si>
  <si>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</si>
  <si>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</si>
  <si>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</si>
  <si>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</si>
  <si>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</si>
  <si>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</si>
  <si>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</si>
  <si>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</si>
  <si>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</si>
  <si>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</si>
  <si>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</si>
  <si>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</si>
  <si>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</si>
  <si>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</si>
  <si>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</si>
  <si>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</si>
  <si>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</si>
  <si>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</si>
  <si>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</si>
  <si>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</si>
  <si>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</si>
  <si>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</si>
  <si>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</si>
  <si>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</si>
  <si>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</si>
  <si>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</si>
  <si>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</si>
  <si>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</si>
  <si>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</si>
  <si>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</si>
  <si>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</si>
  <si>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</si>
  <si>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</si>
  <si>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</si>
  <si>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</si>
  <si>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</si>
  <si>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</si>
  <si>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</si>
  <si>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</si>
  <si>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</si>
  <si>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</si>
  <si>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</si>
  <si>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</si>
  <si>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</si>
  <si>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</si>
  <si>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</si>
  <si>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</si>
  <si>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</si>
  <si>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</si>
  <si>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</si>
  <si>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</si>
  <si>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</si>
  <si>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</si>
  <si>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</si>
  <si>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</si>
  <si>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</si>
  <si>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</si>
  <si>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</si>
  <si>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</si>
  <si>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</si>
  <si>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</si>
  <si>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K.D.M. HS</t>
  </si>
  <si>
    <t>BHAKHURADIA HALANGAPARA MEM</t>
  </si>
  <si>
    <t>RANGAPANI MVS</t>
  </si>
  <si>
    <t>BADLA TUPAMARI MEM</t>
  </si>
  <si>
    <t>NO 184 BADLA BAZAR AWC</t>
  </si>
  <si>
    <t>GOROIMARI CHAR LPS</t>
  </si>
  <si>
    <t>KALAHIR PAR LPS</t>
  </si>
  <si>
    <t>GOROIMARI CHAR LOTURADIA LPS</t>
  </si>
  <si>
    <t>BARTOL TUPAMARI LPS</t>
  </si>
  <si>
    <t>PACHIM KACHARI PAM LPS</t>
  </si>
  <si>
    <t>NO.61 BOR ARIKATI AWC</t>
  </si>
  <si>
    <t>TUPAMARI TUKRAPARA LPS</t>
  </si>
  <si>
    <t>LOTORIA DIA NC EGS</t>
  </si>
  <si>
    <t>2 NO TUPAMARI BALIKA LPS</t>
  </si>
  <si>
    <t>101 NO. BHAKHURUDIA AWC</t>
  </si>
  <si>
    <t>EUSUF MANDAL MEMORIAL MEM</t>
  </si>
  <si>
    <t>NO 30 SONTALI AWC</t>
  </si>
  <si>
    <t>2 NO BARGHUL LPS</t>
  </si>
  <si>
    <t>POLLI MONGAL LPS</t>
  </si>
  <si>
    <t>KACHARI PAM MEM</t>
  </si>
  <si>
    <t>TUPAMARI HMS</t>
  </si>
  <si>
    <t>112 NO KACHARIPAM AWC</t>
  </si>
  <si>
    <t>1 NO TUPAMARI CHARIALI LPS</t>
  </si>
  <si>
    <t>NO.280 BHAKHURADIA MADHYAPARA AWC</t>
  </si>
  <si>
    <t>NASIM UDDIN MEMORIAL SM</t>
  </si>
  <si>
    <t>NO.233 SATURPARA AWC</t>
  </si>
  <si>
    <t>TUPAMARI MEM</t>
  </si>
  <si>
    <t>NO.64 BEZOR SUTI AWC</t>
  </si>
  <si>
    <t>1/2 NO TUPAMARI GIRLS MEM</t>
  </si>
  <si>
    <t>HAZI ZAHER ALI MEMORIAL PSM</t>
  </si>
  <si>
    <t>SARU ARIKATI DILJAN BALIKA LPS</t>
  </si>
  <si>
    <t>BADLA MALIBARI ME MADRASSA</t>
  </si>
  <si>
    <t>NAHER DEAWANI MEMORIAL BALIKA LPS</t>
  </si>
  <si>
    <t>KACHARI PAM MILLON LPS</t>
  </si>
  <si>
    <t>TUPAMARI UTTAR RANGAPANI MEM</t>
  </si>
  <si>
    <t>TUPAMARI BAZAR LPS</t>
  </si>
  <si>
    <t>236 NO GOROIMARI CHAR PUB AWC</t>
  </si>
  <si>
    <t>40 NO JAWKATADIA AWC</t>
  </si>
  <si>
    <t>174JAWKATADIA DAKSHIN PUB AWC</t>
  </si>
  <si>
    <t>1 NO TUPAMARI NOIMUDDIN MUNCHI MUKTAB 291 NO AWC</t>
  </si>
  <si>
    <t>HS</t>
  </si>
  <si>
    <t>UP</t>
  </si>
  <si>
    <t>AWC</t>
  </si>
  <si>
    <t>SCHOOL</t>
  </si>
  <si>
    <t>LP</t>
  </si>
  <si>
    <t>SARU ARIKATI</t>
  </si>
  <si>
    <t>RANGESWARIPAM</t>
  </si>
  <si>
    <t>RANGAPANI</t>
  </si>
  <si>
    <t>TUPAMARI</t>
  </si>
  <si>
    <t>ARIKATI</t>
  </si>
  <si>
    <t>JAWKATADIA</t>
  </si>
  <si>
    <t>Bakhu Khataniar</t>
  </si>
  <si>
    <t>Mamoni Rajbongshi</t>
  </si>
  <si>
    <t>Aisha Khatun</t>
  </si>
  <si>
    <t>JESMINA AHMED</t>
  </si>
  <si>
    <t>96132 42983</t>
  </si>
  <si>
    <t>99579 05890</t>
  </si>
  <si>
    <t>94014 50075</t>
  </si>
  <si>
    <t>Kohinur Begum</t>
  </si>
  <si>
    <t>Armina Ahmed</t>
  </si>
  <si>
    <t xml:space="preserve">Hasina Khatun                  </t>
  </si>
  <si>
    <t xml:space="preserve">hasina Khatun                  </t>
  </si>
  <si>
    <t>ASIYA KHATUN</t>
  </si>
  <si>
    <t>MON,TUE,WED,THU</t>
  </si>
  <si>
    <t>MON,TUE</t>
  </si>
  <si>
    <t>WED.THU</t>
  </si>
  <si>
    <t>FRI</t>
  </si>
  <si>
    <t>SAT</t>
  </si>
  <si>
    <t>MON</t>
  </si>
  <si>
    <t>TUE</t>
  </si>
  <si>
    <t>WED</t>
  </si>
  <si>
    <t>THU</t>
  </si>
  <si>
    <t>THU,FRI,SAT</t>
  </si>
  <si>
    <t>wed</t>
  </si>
  <si>
    <t>THU,SAT</t>
  </si>
  <si>
    <t>CAR</t>
  </si>
  <si>
    <t xml:space="preserve">7/4/2018 SAT FOLLOW UP + REPORTING </t>
  </si>
  <si>
    <t>19 APR GOOD FRIDAY</t>
  </si>
  <si>
    <t>MHT 2 FOLLOW UP</t>
  </si>
  <si>
    <t>1,2,3,4-APR-19</t>
  </si>
  <si>
    <t>1,2 APR-19</t>
  </si>
  <si>
    <t>3,4-APR-19</t>
  </si>
  <si>
    <t>11,12,13,APR-19</t>
  </si>
  <si>
    <t>18,20-APR-19</t>
  </si>
  <si>
    <t>ARIKATI LPS</t>
  </si>
  <si>
    <t>KDB GIRLS MEM</t>
  </si>
  <si>
    <t>2 NO BEJOR SUTI BALIKA LPS</t>
  </si>
  <si>
    <t>55 NO.GOROIMARI BILORJAN AWC</t>
  </si>
  <si>
    <t>KACHARI PAM LPS</t>
  </si>
  <si>
    <t>PUB PARA EGS</t>
  </si>
  <si>
    <t>SYEDA ANOWARA TAIMUR HS</t>
  </si>
  <si>
    <t>DAKHIN MAHTOLI LPS</t>
  </si>
  <si>
    <t>RANGESWARI TUPAMARI HSS</t>
  </si>
  <si>
    <t>MAHTOLI LPS</t>
  </si>
  <si>
    <t>NATUN BADLA FAIZUL ULUM MEM</t>
  </si>
  <si>
    <t>NATUN BADLA LPS</t>
  </si>
  <si>
    <t>MHJU GIRLS PSM</t>
  </si>
  <si>
    <t>GOPINATH BORDOLOI BALIKA LPS</t>
  </si>
  <si>
    <t>NO 1MAHTOLI 53 NO.AWC</t>
  </si>
  <si>
    <t>97 NO. NATUN BADLA AWC</t>
  </si>
  <si>
    <t>MAHTOLI GIRLS MEM</t>
  </si>
  <si>
    <t>MAHTOLI BALIKA LPS</t>
  </si>
  <si>
    <t>BADLA RANGAPANI HS</t>
  </si>
  <si>
    <t>SONTALI HSS</t>
  </si>
  <si>
    <t>BADLA PATHER TIAPARA LPS</t>
  </si>
  <si>
    <t>1301 NO. BADLA PATHER LPS</t>
  </si>
  <si>
    <t>BADLA TUPAMARI SUHABI (MALIPARA) NO.290 AWC</t>
  </si>
  <si>
    <t>RANGESARI TUPAMARI BALIKA LPS</t>
  </si>
  <si>
    <t>NO 2 RANGESWARI 100 NO AWC</t>
  </si>
  <si>
    <t>RANGESWARI MOKTAB LPS</t>
  </si>
  <si>
    <t>RANGESWARI ME MADRASSA</t>
  </si>
  <si>
    <t>2 NO. PANIKHAITY LPS</t>
  </si>
  <si>
    <t>439 NO. SONTOLI PURANGAON LPS</t>
  </si>
  <si>
    <t>RANGESWARI BALIKA LPS</t>
  </si>
  <si>
    <t>NO 1 RANGESWARI 99 NO AWC</t>
  </si>
  <si>
    <t>BAUSH KATA EGS</t>
  </si>
  <si>
    <t>UTTAR PURANGAON AN. LPS</t>
  </si>
  <si>
    <t>BHAKHURADIA PAHARPARA HS</t>
  </si>
  <si>
    <t>SARUARIKATI LPS</t>
  </si>
  <si>
    <t>PAHARTOL LPS</t>
  </si>
  <si>
    <t>62 NO.SARU ARIKATI AWC</t>
  </si>
  <si>
    <t>NO 3 BHAKHURADIA KUSKALIPARA NO.185 AWC</t>
  </si>
  <si>
    <t>NO.56 NO 2 GOROIMARI BILARJAN AWC</t>
  </si>
  <si>
    <t>BAHAZ UDDIN MEMORIAL GIRLS PSM</t>
  </si>
  <si>
    <t>KADBHANU BALIKA LPS</t>
  </si>
  <si>
    <t>173 NO DAKHIN NIZKATHMI AWC</t>
  </si>
  <si>
    <t>JAHANARA</t>
  </si>
  <si>
    <t>7,8-MAY-19</t>
  </si>
  <si>
    <t>2,3,4,6,7,8&amp;9-MAY-19</t>
  </si>
  <si>
    <t>9,10-MAY-19</t>
  </si>
  <si>
    <t>15,16 &amp; 17-MAY-19</t>
  </si>
  <si>
    <t>14,15,16,17,20,21,22-MAY-19</t>
  </si>
  <si>
    <t>20,21-MAY-19</t>
  </si>
  <si>
    <t>TUE,WED</t>
  </si>
  <si>
    <t>THU,FRI,SAT,MON,TUE,WED&amp; THU</t>
  </si>
  <si>
    <t>THU , FRI</t>
  </si>
  <si>
    <t>WED,THU,FRI</t>
  </si>
  <si>
    <t>TUE,WED,THU,FRI,MON ,TUE&amp;WED</t>
  </si>
  <si>
    <t>MHT1 REFERRAL CASE TREATMENT</t>
  </si>
  <si>
    <t>MHT 2 REFERRAL CASE TREATMENT</t>
  </si>
  <si>
    <t>65 NO PURANGAON AWC</t>
  </si>
  <si>
    <t>PURANGAON ANCHOLIK ME MADRASSA</t>
  </si>
  <si>
    <t>BHAKHURADIA LPS</t>
  </si>
  <si>
    <t>NO.54 MAHTOLI AWC</t>
  </si>
  <si>
    <t>BHAKHURADIA KUSKALIPARA NO.186 AWC</t>
  </si>
  <si>
    <t>MAHATOLI PRE SR. MADRASSA</t>
  </si>
  <si>
    <t>BHAKHURADIA SISHU LPS</t>
  </si>
  <si>
    <t>BHAKHURADIA BALIKA LPS</t>
  </si>
  <si>
    <t>BARGHUL LPS</t>
  </si>
  <si>
    <t>63 NO BARGHUL AWC</t>
  </si>
  <si>
    <t>1/2 NO BHAKHURADIA BALIKA LPS</t>
  </si>
  <si>
    <t>KANDA PARA EGS</t>
  </si>
  <si>
    <t>BIL PARA EGS</t>
  </si>
  <si>
    <t>NO.57 PANIKHAITI BILARAJAN AWC</t>
  </si>
  <si>
    <t>BAGNAPOTA KHOLABANDHA LPS</t>
  </si>
  <si>
    <t>BIDYA JYOTI LPS</t>
  </si>
  <si>
    <t>BHAKHURDIA MADHYAPARA BALIKA LPS</t>
  </si>
  <si>
    <t>PUB PARA JOTIADIA EGS</t>
  </si>
  <si>
    <t>JAW BAGAN EGS</t>
  </si>
  <si>
    <t>RANGESWARI PAM LPS</t>
  </si>
  <si>
    <t>NO.112 KACHARIPAM AWC</t>
  </si>
  <si>
    <t>187 NO. PALASIPARA AWC</t>
  </si>
  <si>
    <t>RANGESWARI MAZPARA BALIKA LPS</t>
  </si>
  <si>
    <t>RANGESWARI PAM BAPUJI ANCHALIK MEM</t>
  </si>
  <si>
    <t>TRILOCHAN ANCHALIK MES</t>
  </si>
  <si>
    <t>PUB NATUN BADLA LPS</t>
  </si>
  <si>
    <t>GUIMARA BALIKA LPS</t>
  </si>
  <si>
    <t>SOLA LPS</t>
  </si>
  <si>
    <t>MAHISH KHUTI PRE SENIOR MAD.</t>
  </si>
  <si>
    <t>DASPARA ADARSHA JANATA LPS</t>
  </si>
  <si>
    <t>SOLA SANKAR MADHAB LPS</t>
  </si>
  <si>
    <t>MAHESH KHUTI LPS</t>
  </si>
  <si>
    <t>ZAGRATA BALIKA LPS</t>
  </si>
  <si>
    <t>NO.119 DAKSHIN SELOSUTI AWC</t>
  </si>
  <si>
    <t>NO.1 TUPAMARI (TENGURAPARA)NO 292 AWC</t>
  </si>
  <si>
    <t>59 NO. LUTURIADIA AWC</t>
  </si>
  <si>
    <t>TUPAMARI BAZAR LPS NO.293 AWC</t>
  </si>
  <si>
    <t>RANGESWARI MAJPARA NO.278 AWC</t>
  </si>
  <si>
    <t>NO.179 SONTALI SATRA AWC</t>
  </si>
  <si>
    <t>BHAKHURADIA CHARPARA 281 NO.AWC</t>
  </si>
  <si>
    <t>BADLA JAL-JALI KHOLA RESERVE PERGHATNO.288 AWC</t>
  </si>
  <si>
    <t>NO.176 PURANGAON AWC</t>
  </si>
  <si>
    <t>RANGESWARI KADAMTOLA NO.277 AWC</t>
  </si>
  <si>
    <t>NO.175 DAKHIN MAHTOLI AWC</t>
  </si>
  <si>
    <t>BANGAPOTA TINIALI 282 NO.AWC</t>
  </si>
  <si>
    <t>234 NO.BORDIA NAWPARA AWC</t>
  </si>
  <si>
    <t>58 NO. NOWAPARA AWC</t>
  </si>
  <si>
    <t>ABDUL HAKIM MEMORIAL MEM</t>
  </si>
  <si>
    <t>NO.63 BORGHOL AWC</t>
  </si>
  <si>
    <t>239 NO.PACHIM MAHTOLI AWC</t>
  </si>
  <si>
    <t>MAHISH KHUTI CHAR PARA EGS</t>
  </si>
  <si>
    <t>UTTAR RANGAPANI LPS</t>
  </si>
  <si>
    <t>TAMULDI ANCHALIK PR SR MADRASSA</t>
  </si>
  <si>
    <t>PUB BHAKHURADIA EGS</t>
  </si>
  <si>
    <t>BHAKHURADIA CHARPARA EGS</t>
  </si>
  <si>
    <t>TAMULDI ANCHALIK MEM</t>
  </si>
  <si>
    <t>MAHISH KHUTI CHAR PARA LPS</t>
  </si>
  <si>
    <t>BHAKURADIA UTTAR RANGAPANI LPS</t>
  </si>
  <si>
    <t>191 NO.TAMULDI UTTAR PACHIM AWC</t>
  </si>
  <si>
    <t>NO.22 TAMULDI AWC</t>
  </si>
  <si>
    <t>TRILOCHAN</t>
  </si>
  <si>
    <t>SONTOLI</t>
  </si>
  <si>
    <t>Malaya Kalita</t>
  </si>
  <si>
    <t>Runia Begum</t>
  </si>
  <si>
    <t>99542 95950</t>
  </si>
  <si>
    <t>98598 34510</t>
  </si>
  <si>
    <t>Asia Khatun</t>
  </si>
  <si>
    <t>Abida Begum</t>
  </si>
  <si>
    <t>7,8-JUN-19</t>
  </si>
  <si>
    <t xml:space="preserve">B </t>
  </si>
  <si>
    <t>FRI,SAT</t>
  </si>
  <si>
    <t>MHT2 REFERRAL CASE TREATMENT</t>
  </si>
  <si>
    <t>NO.69 TAMULDI PATHAR AWC</t>
  </si>
  <si>
    <t>NO 2 TRILOSON 169 NO.AWC</t>
  </si>
  <si>
    <t xml:space="preserve">NO 2 DAKHIN RANGAPNI 116 NO.AWC </t>
  </si>
  <si>
    <t>NO 3 DAKSHIN RANGAPANI 117 NO AWC</t>
  </si>
  <si>
    <t>NO.113 SOLAGAON AWC</t>
  </si>
  <si>
    <t>NO.18 SOLAPATHAR AWC</t>
  </si>
  <si>
    <t>3 NO.DAKSHIN RANGAPANI NO.68 AWC</t>
  </si>
  <si>
    <t>NO 1 DAKHIN RANGAPANI AWC NO.66</t>
  </si>
  <si>
    <t>NO.21 TRILOCHON BHATAPARA AWC</t>
  </si>
  <si>
    <t>NO.20 TRILOCHON UZANPARA AWC</t>
  </si>
  <si>
    <t>2 NO.DAKHIN RANGAPANI GAZIPARA AWC NO.286</t>
  </si>
  <si>
    <t>2 NO. DAKHIN RANGAPANI GHONAPARA AWC NO.287</t>
  </si>
  <si>
    <t>NO.19 BARALIMARI AWC</t>
  </si>
  <si>
    <t>NO.168 BARALIMARA DASPARA AWC</t>
  </si>
  <si>
    <t>NO. 2 DAKHIN RANGAPANI NO.284 PUB UTTAR KHANDA AWC</t>
  </si>
  <si>
    <t xml:space="preserve">NO.2 DAKHIN RANGAPANI PUB KANDA ANCHALI KUKTAB NO.285 </t>
  </si>
  <si>
    <t>2 NO MAKELI KALITAPARA 16 NO.AWC</t>
  </si>
  <si>
    <t>NO.2 MAKELI MUSLIMPARA AWC NO.17</t>
  </si>
  <si>
    <t>NO.3 DAKHIN RANGAPANI MADHYAPARA 283 NO.AWC</t>
  </si>
  <si>
    <t>NO 2 MAKELI NAMASUDRAPARA NO.167 AWC</t>
  </si>
  <si>
    <t>KAHIBARI DAKHIN SUBA 195NO.AWC</t>
  </si>
  <si>
    <t>228 NO.CHAUDHURIPAM PUB AWC</t>
  </si>
  <si>
    <t>NO.192 DAKSHINPARA TRILOSON AWC</t>
  </si>
  <si>
    <t>SOLAPATHARPARA AWC NO.193</t>
  </si>
  <si>
    <t>3 NO.BHAKHARUDIA AWC NO.103</t>
  </si>
  <si>
    <t>NO 2 BHAKHURADIA NO.102 AWC</t>
  </si>
  <si>
    <t>1 NO. CHAMARIA AWC</t>
  </si>
  <si>
    <t>2 NO. CHAMARIA</t>
  </si>
  <si>
    <t>3 NO DAKHIN RANGAPANI AWC</t>
  </si>
  <si>
    <t>NO 1 DAKHIN RANGAPANI 181 AWC</t>
  </si>
  <si>
    <t>NO.144 HOWLITARI AWC</t>
  </si>
  <si>
    <t>HOWLITARI AWC NO.5</t>
  </si>
  <si>
    <t>NO 1 TUPAMARI NO.93 AWC</t>
  </si>
  <si>
    <t>122 NO. TUPAMARI AWC</t>
  </si>
  <si>
    <t>NO.120 CHAMARIA AWC</t>
  </si>
  <si>
    <t>NO.145 BHURARTARY AWC</t>
  </si>
  <si>
    <t>NO 2 SOUTH RANGAPANI NO 67 AWC</t>
  </si>
  <si>
    <t>NO.29 CHAUDHURY PAM AWC</t>
  </si>
  <si>
    <t>196 NO.KAHIBARI UTTARPARA AWC</t>
  </si>
  <si>
    <t>NO 2 UTTAR RANGAPANI NO.106 AWC</t>
  </si>
  <si>
    <t>NO 3 UTTAR RANGAPANI 97 NO AWC</t>
  </si>
  <si>
    <t>NO 2 MAKELI DASPARA AWC NO.15</t>
  </si>
  <si>
    <t>NO 2 DAKHIN RANGAPANI NO.107 AWC</t>
  </si>
  <si>
    <t>PUTHIMARI UTTAR C.NO.189 AWC</t>
  </si>
  <si>
    <t>NEULDOBA 2 N0 188 AWC</t>
  </si>
  <si>
    <t>2 NO TUPAMARI 94 NO.AWC</t>
  </si>
  <si>
    <t>3 NO. TUPAMARI AWC NO.95</t>
  </si>
  <si>
    <t>NO.4 NEOLDOBA AWC</t>
  </si>
  <si>
    <t>NO.25 BAMUNBARI AWC</t>
  </si>
  <si>
    <t>NO.246 BAMUNBARI AWC</t>
  </si>
  <si>
    <t>HIRAPARA MADHYAHATI 190 NO AWC</t>
  </si>
  <si>
    <t>NO.139 CHAKLA AWC</t>
  </si>
  <si>
    <t>NO.27 CHAKLA THAKURPARA AWC</t>
  </si>
  <si>
    <t>NO.197 PUTHIMARI MADHYAPARA AWC</t>
  </si>
  <si>
    <t>MNO.198 HOWLITAR (KALKHOWA) AWC</t>
  </si>
  <si>
    <t>NO.108 ATHUBHANGA AWC</t>
  </si>
  <si>
    <t>206 NO.ATHUBHONGA MUSLIMPARA AWC</t>
  </si>
  <si>
    <t>NO.254 CHENIMARA AWC</t>
  </si>
  <si>
    <t>NO.130 CHENIMARA AWC</t>
  </si>
  <si>
    <t>NO.134 NICHILATARI AWC</t>
  </si>
  <si>
    <t>NO.247 NICHILATARI CHARIALI AWC</t>
  </si>
  <si>
    <t>259 NO.BAGHAMARA AWC</t>
  </si>
  <si>
    <t>NO.133 BARBAHA AWC</t>
  </si>
  <si>
    <t>264 NO.LAKHANPUR 2 AWC</t>
  </si>
  <si>
    <t>265 NO.LAKHANPUR DAKSHIN AWC</t>
  </si>
  <si>
    <t>NO.23 JOGIPARA AWC</t>
  </si>
  <si>
    <t>NO 2 JOGIPARA NO.24 AWC</t>
  </si>
  <si>
    <t>263 NO.PIZUPARA PAULPARA AWC</t>
  </si>
  <si>
    <t>269 NO.PIZUPARA DASPARA AWC</t>
  </si>
  <si>
    <t>NO 2 JOGIPARA NO 141 AWC</t>
  </si>
  <si>
    <t>NO.244 JOGIPARA MANDAL PARA AWC</t>
  </si>
  <si>
    <t>NO.115 NAITOR BIDYANAGAR AWC</t>
  </si>
  <si>
    <t xml:space="preserve">251 NO.BIDYANAGAR PUB CENTRE </t>
  </si>
  <si>
    <t>NO.2 BARUAPATHAR NO.8 AWC</t>
  </si>
  <si>
    <t>NO.11 BARUAPATHAR AWC</t>
  </si>
  <si>
    <t>248 NO.NAITOR SHANTIPUR AWC</t>
  </si>
  <si>
    <t>NO.81 LAKHANPUR AWC</t>
  </si>
  <si>
    <t>NO.13 BARUA GAON AWC</t>
  </si>
  <si>
    <t>NO.14 BARUAH BALIJAR AWC</t>
  </si>
  <si>
    <t>NO.153 JAMLAI NC AWC</t>
  </si>
  <si>
    <t>NO 165 BARUAH PAHAR TOLI AWC</t>
  </si>
  <si>
    <t>NO 12 PITHAKHALY AWC</t>
  </si>
  <si>
    <t>NO.129 ISLAMPUR AWC</t>
  </si>
  <si>
    <t>SORPOKAKANDI NO. 211 AWC</t>
  </si>
  <si>
    <t>NO.80 PIJUPARA AWC</t>
  </si>
  <si>
    <t>NO.127 PIZUPARA SAHPARA AWC</t>
  </si>
  <si>
    <t>NO.2 KARIGAON NO.166 AWC</t>
  </si>
  <si>
    <t>NO.2 KARIGAON KAIMARI AWC NO.201</t>
  </si>
  <si>
    <t>DHANBANDHABORI 252 NO.AWC</t>
  </si>
  <si>
    <t>BATIAPARA PIJUPARA 266 NO. AWC</t>
  </si>
  <si>
    <t>NO.10 SUKTATARI AWC</t>
  </si>
  <si>
    <t>SUKTATARI PUB AWC NO.202</t>
  </si>
  <si>
    <t>Monomoti Boro</t>
  </si>
  <si>
    <t>Jasoda Singh</t>
  </si>
  <si>
    <t>Sumitra Kalita</t>
  </si>
  <si>
    <t>Bibha Kalita</t>
  </si>
  <si>
    <t>Sabitri Talukdar</t>
  </si>
  <si>
    <t>Hiramani Kakoti</t>
  </si>
  <si>
    <t>Rina Haloi</t>
  </si>
  <si>
    <t>Rupamoni Mahanta</t>
  </si>
  <si>
    <t>Girija Sapkota</t>
  </si>
  <si>
    <t>Niroda Bayan</t>
  </si>
  <si>
    <t>BAMUNBARI</t>
  </si>
  <si>
    <t>CHAMARIA</t>
  </si>
  <si>
    <t>MALIBARI</t>
  </si>
  <si>
    <t>NAITOR KALLYANPUR</t>
  </si>
  <si>
    <t>NAGARBERA</t>
  </si>
  <si>
    <t>BIDYANAGAR</t>
  </si>
  <si>
    <t>BARUAH BALIJAR</t>
  </si>
  <si>
    <t>JAMALI</t>
  </si>
  <si>
    <t>BALIZER</t>
  </si>
  <si>
    <t>Manisa Haloi</t>
  </si>
  <si>
    <t>94014 50067</t>
  </si>
  <si>
    <t>94014 50074</t>
  </si>
  <si>
    <t>97073 01895</t>
  </si>
  <si>
    <t>95778 13457</t>
  </si>
  <si>
    <t>97076 79788</t>
  </si>
  <si>
    <t>95778 82288</t>
  </si>
  <si>
    <t>80119 48272</t>
  </si>
  <si>
    <t>Amijan Begam</t>
  </si>
  <si>
    <t>Uttara Biswas</t>
  </si>
  <si>
    <t>Biroja Barman</t>
  </si>
  <si>
    <t>Halima Khatun</t>
  </si>
  <si>
    <t>Anowara Khatun</t>
  </si>
  <si>
    <t>Rina Pathak</t>
  </si>
  <si>
    <t>Malati Das</t>
  </si>
  <si>
    <t>Abida Khatun</t>
  </si>
  <si>
    <t>Sahida Begum</t>
  </si>
  <si>
    <t>Morjina Bibi</t>
  </si>
  <si>
    <t xml:space="preserve">Rosh Nessa </t>
  </si>
  <si>
    <t>monalisa begum</t>
  </si>
  <si>
    <t>13--JUL-19</t>
  </si>
  <si>
    <t xml:space="preserve">CAR </t>
  </si>
  <si>
    <t>NO 2 JAMLAI NO.86 AWC</t>
  </si>
  <si>
    <t>NO 1 JAMLAI NO.87 AWC</t>
  </si>
  <si>
    <t>NO.1 TUPAMARI NAIMUDIN MUNCHI MUKUTAB NO.291 AWC</t>
  </si>
  <si>
    <t>255 NO. RUPAHAR AWC</t>
  </si>
  <si>
    <t>2  NO TUPAMARI UTTARPARA AWC</t>
  </si>
  <si>
    <t>2 NO.TUPAMARI SUTIRPARA AWC NO.295</t>
  </si>
  <si>
    <t>111 NO. DOLAGAON AWC</t>
  </si>
  <si>
    <t>NO.158 DOLAGAON AWC</t>
  </si>
  <si>
    <t>SANKARDEV HS</t>
  </si>
  <si>
    <t>NO.84 KALLYANPUR AWC</t>
  </si>
  <si>
    <t>TAMULDI PATHAR LPS</t>
  </si>
  <si>
    <t>SAGUNBAHI LPS</t>
  </si>
  <si>
    <t>82 NO. MEDHIPARA LPS</t>
  </si>
  <si>
    <t>NO.70 MEDHIPARA AWC</t>
  </si>
  <si>
    <t>TAMULDI LARUAPAR LPS</t>
  </si>
  <si>
    <t>MEDHIPARA MES</t>
  </si>
  <si>
    <t>SANTIPUR LPS</t>
  </si>
  <si>
    <t>MEDHIPARA 271 NO.AWC</t>
  </si>
  <si>
    <t>2 NO MAKELI MEM</t>
  </si>
  <si>
    <t>2 NO. MAKELI DAS PARA S.C. LPS</t>
  </si>
  <si>
    <t>NAGARBERA HSS</t>
  </si>
  <si>
    <t>2 NO. MAKELI LPS</t>
  </si>
  <si>
    <t>MAKELI KALITAPARA LPS</t>
  </si>
  <si>
    <t>2 NO. MAKELI SC LPS</t>
  </si>
  <si>
    <t>SOLA BARALIMARA ANCHALIK MES</t>
  </si>
  <si>
    <t>BARALIMARA LPS</t>
  </si>
  <si>
    <t>194 NO.MAKELI MUSLIMPARA UTTAR AWC</t>
  </si>
  <si>
    <t>SOLA BARALIMARA ANCHALIK HS</t>
  </si>
  <si>
    <t>TAMULDI AN. GIRLS MEM</t>
  </si>
  <si>
    <t>DOKUCHI JR. BASIC SCHOOL</t>
  </si>
  <si>
    <t>NO.157 DOKUCHI KARNAIPARA AWC</t>
  </si>
  <si>
    <t>TRILOSON SANKAR SMT LPS</t>
  </si>
  <si>
    <t>362 NO. TRILOCHAN LPS</t>
  </si>
  <si>
    <t>BHURARTARY LPS</t>
  </si>
  <si>
    <t>MILAN LPS</t>
  </si>
  <si>
    <t>2NO TRILOCHAN DAKS. PARA BALIKA LPS</t>
  </si>
  <si>
    <t>2NO. TRILOCHAN D. P. A. J. LPS</t>
  </si>
  <si>
    <t>356 NO. KALUBARI BALAK LPS</t>
  </si>
  <si>
    <t>KALUBARI BALIKA LPS</t>
  </si>
  <si>
    <t>274 NO. MALANCHA LPS</t>
  </si>
  <si>
    <t>2 NO. TRILOCHAN LPS</t>
  </si>
  <si>
    <t>KARIRTAL LPS</t>
  </si>
  <si>
    <t>1 NO. DAKSHIN RANGAPANI LPS</t>
  </si>
  <si>
    <t>1 NO. SOUTH RAN. TUPAMARI MEM</t>
  </si>
  <si>
    <t>CHHAMARIA HS</t>
  </si>
  <si>
    <t>KASEM ALI DAWANI GIRLS LPS</t>
  </si>
  <si>
    <t>2 NO. DAKSHIN RANGAPANI LPS</t>
  </si>
  <si>
    <t>RANGAPANI BALIKA LPS</t>
  </si>
  <si>
    <t>495 NO. RANGAPANI MOKTAB LPS</t>
  </si>
  <si>
    <t>NEUL DOBA LPS</t>
  </si>
  <si>
    <t>ISMAIL HUSSAIN HS</t>
  </si>
  <si>
    <t>A.H.K. MEMORIAL HS</t>
  </si>
  <si>
    <t>RANGAPANI SENIOR MADRASSA</t>
  </si>
  <si>
    <t>A.H.K GIRLS MEM</t>
  </si>
  <si>
    <t>NEUL DOBA BALIKA LPS</t>
  </si>
  <si>
    <t>FA AHMED HS</t>
  </si>
  <si>
    <t>PUTHIMARI LPS</t>
  </si>
  <si>
    <t>PUTHIMARI SALMARA ANCHALIK MES</t>
  </si>
  <si>
    <t>MADHYA KAHIBARI LPS</t>
  </si>
  <si>
    <t>MADHYA NEUL DOBA KANAILAL LPS</t>
  </si>
  <si>
    <t>BAGHMARA LPS</t>
  </si>
  <si>
    <t>JAMLAI</t>
  </si>
  <si>
    <t>HEKERA</t>
  </si>
  <si>
    <t>KALUBARI</t>
  </si>
  <si>
    <t>KALLYANPUR</t>
  </si>
  <si>
    <t>MEDHIPARA</t>
  </si>
  <si>
    <t>Alphonsa Linghait</t>
  </si>
  <si>
    <t>Kanika Bayan</t>
  </si>
  <si>
    <t>Swapna Kalita</t>
  </si>
  <si>
    <t>98549 66468</t>
  </si>
  <si>
    <t>94014 50072</t>
  </si>
  <si>
    <t xml:space="preserve">Archana Das                          </t>
  </si>
  <si>
    <t>Rita Boro Pathak</t>
  </si>
  <si>
    <t>Premlata kalita</t>
  </si>
  <si>
    <t>Madhubala Kalita</t>
  </si>
  <si>
    <t>3,5-AUG-19</t>
  </si>
  <si>
    <t>9,10,13&amp;14-AUG-19</t>
  </si>
  <si>
    <t>19,21,22,23&amp;26</t>
  </si>
  <si>
    <t>26,27&amp;28-AUG-19</t>
  </si>
  <si>
    <t>30&amp;31-AUG-19</t>
  </si>
  <si>
    <t>SAT,MON,</t>
  </si>
  <si>
    <t>FRI,SAT,TUE&amp;WED</t>
  </si>
  <si>
    <t>MON,WED,THU,FRI&amp;MON</t>
  </si>
  <si>
    <t>MON,TUE&amp;WED</t>
  </si>
  <si>
    <t>FRI&amp;SAT</t>
  </si>
  <si>
    <t>KAHIBARI ANCHALIK MES</t>
  </si>
  <si>
    <t>NOVADAY LPS</t>
  </si>
  <si>
    <t>INDIRA GANDHI LPS</t>
  </si>
  <si>
    <t>MADHYA HOWLITARI BALIKA LPS</t>
  </si>
  <si>
    <t>NATUN HOWLITARI SC MES</t>
  </si>
  <si>
    <t>RANGAPANI SHISHU LPS</t>
  </si>
  <si>
    <t>BHAURIAPARA LPS</t>
  </si>
  <si>
    <t>KAHIBARI LPS</t>
  </si>
  <si>
    <t>PACHIM NEUL DOBA LPS</t>
  </si>
  <si>
    <t>3 NO. DAKSHIN RANGAPANI LPS</t>
  </si>
  <si>
    <t>RANGAPANI CHOUDHURY PAM ANCHALIK MEM</t>
  </si>
  <si>
    <t>NATUN HOWLITARI LPS</t>
  </si>
  <si>
    <t>HOWLITARI DIPJYOTI LPS</t>
  </si>
  <si>
    <t>3 NO DAKSHIN RANGAPANI BALIKA LPS</t>
  </si>
  <si>
    <t>NO 3 DAKSHIN RANGAPANI MEM</t>
  </si>
  <si>
    <t>KALKHOWA LPS</t>
  </si>
  <si>
    <t>RANGAPANI ANCHOLIK GIRLS MEM</t>
  </si>
  <si>
    <t>CHAMARIA GOVT. SBS</t>
  </si>
  <si>
    <t>2 NO. UTTAR RANGAPANI LPS</t>
  </si>
  <si>
    <t>3 NO UTTAR RANGAPANI SISHU LPS</t>
  </si>
  <si>
    <t>PALAHARTARI HABIBIA MEM</t>
  </si>
  <si>
    <t>SWAHID KHARGESWAR TALUKDAR LPS</t>
  </si>
  <si>
    <t>PATHALIPARA LPS</t>
  </si>
  <si>
    <t>GAGALMARI LPS</t>
  </si>
  <si>
    <t>NO. 71  KALUBARI AWC</t>
  </si>
  <si>
    <t>BADLA JALJALI BAZARGHAT LPS</t>
  </si>
  <si>
    <t>40 NO. CHAMARIA LPS</t>
  </si>
  <si>
    <t>BADLA PATHER JALJALIPAR LPS</t>
  </si>
  <si>
    <t>KASIM UDDIN DEWA. MEMORIAL MEM</t>
  </si>
  <si>
    <t>NATUN CHAMARIA LPS</t>
  </si>
  <si>
    <t>HOWLY NEUL DOBA MES</t>
  </si>
  <si>
    <t>BERA BHANGA LPS</t>
  </si>
  <si>
    <t>NO.163 BERABHANGA AWC</t>
  </si>
  <si>
    <t>1281 NO. JAMLAI LPS</t>
  </si>
  <si>
    <t>ISLAMPUR LPS</t>
  </si>
  <si>
    <t>CHAKLA THAKURPARA LPS</t>
  </si>
  <si>
    <t>GELABARI LPS</t>
  </si>
  <si>
    <t>RUPAHARA LPS</t>
  </si>
  <si>
    <t>2 NO JOGIPARA LPS</t>
  </si>
  <si>
    <t>HATICHARA LPS</t>
  </si>
  <si>
    <t>DHAN BANDHABARI LPS</t>
  </si>
  <si>
    <t>ODALAGAON LPS</t>
  </si>
  <si>
    <t>LOSNEBARI LPS</t>
  </si>
  <si>
    <t>NON KE JAMLAI LPS</t>
  </si>
  <si>
    <t>BAMUNBARI LPS</t>
  </si>
  <si>
    <t>JAMLAI HS</t>
  </si>
  <si>
    <t>NO. 2 JOGIPARA L.B.S.A. HS SCHOOL</t>
  </si>
  <si>
    <t>HEKRATARI LPS</t>
  </si>
  <si>
    <t>140 NO HEKRA NEPALIPARA AWC</t>
  </si>
  <si>
    <t>87 NO JAMLAI AWC</t>
  </si>
  <si>
    <t>PATHALIPARA</t>
  </si>
  <si>
    <t>HEKRA</t>
  </si>
  <si>
    <t>Hironmoyee Kalita</t>
  </si>
  <si>
    <t>KARABI  KALITA</t>
  </si>
  <si>
    <t>MITALI DAS</t>
  </si>
  <si>
    <t>94014 50071</t>
  </si>
  <si>
    <t>Draupadi Das</t>
  </si>
  <si>
    <t>Ili Medhi</t>
  </si>
  <si>
    <t>HIRON MEDHI</t>
  </si>
  <si>
    <t>JOBA KHATUN</t>
  </si>
  <si>
    <t>Mofida Ahmed</t>
  </si>
  <si>
    <t>7,9,10&amp;11</t>
  </si>
  <si>
    <t>19,20,21,23,24,25&amp;26,</t>
  </si>
  <si>
    <t>21,23,24,25,26,27,28</t>
  </si>
  <si>
    <t>29/9/2018</t>
  </si>
  <si>
    <t>SAT,MON,TUE&amp;WED</t>
  </si>
  <si>
    <t>THU,FRI,SATMON,TUE,WED&amp;THU</t>
  </si>
  <si>
    <t>SAT,MON,TUE,WED,THU,FRI,SAT</t>
  </si>
  <si>
    <t>MHT 1 REFERRAL CASE TREATMENT</t>
  </si>
  <si>
    <t>KAMRUP</t>
  </si>
  <si>
    <t>Nagarbera Block PHC</t>
  </si>
  <si>
    <t>SHANTI NATH</t>
  </si>
  <si>
    <t>DR PRAHLAD KALITA</t>
  </si>
  <si>
    <t>MO (HOMEO)</t>
  </si>
  <si>
    <t xml:space="preserve">DR BISWAJIT DEY </t>
  </si>
  <si>
    <t>DENTAL SURGEON</t>
  </si>
  <si>
    <t>KAMAL CH NATH</t>
  </si>
  <si>
    <t>PHARMACIST</t>
  </si>
  <si>
    <t>kamalpartha@gmail.com</t>
  </si>
  <si>
    <t>DEBIKA ROY</t>
  </si>
  <si>
    <t>ANM</t>
  </si>
  <si>
    <t>DR ELASOR RAHMAN</t>
  </si>
  <si>
    <t>MO(Ayur)</t>
  </si>
  <si>
    <t>MO(HOMEO)</t>
  </si>
  <si>
    <t>MOBARAK HUSSAIN</t>
  </si>
  <si>
    <t>SUJATA RANI DAS</t>
  </si>
  <si>
    <t>MANJIT DAS</t>
  </si>
  <si>
    <t>kalitadrprahladgmail.com</t>
  </si>
  <si>
    <t>dr.biswajitde@gmail.com</t>
  </si>
  <si>
    <t>DR DHIRAJ SHREE BORDOLOI</t>
  </si>
  <si>
    <t>elasor.rahman@gmail.com</t>
  </si>
  <si>
    <t>raj.bardalai@gmail.com</t>
  </si>
</sst>
</file>

<file path=xl/styles.xml><?xml version="1.0" encoding="utf-8"?>
<styleSheet xmlns="http://schemas.openxmlformats.org/spreadsheetml/2006/main">
  <numFmts count="1">
    <numFmt numFmtId="164" formatCode="[$-409]d/mmm/yy;@"/>
  </numFmts>
  <fonts count="24">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9"/>
      <color theme="1"/>
      <name val="Calibri"/>
      <family val="2"/>
      <scheme val="minor"/>
    </font>
    <font>
      <sz val="11"/>
      <color theme="1" tint="4.9989318521683403E-2"/>
      <name val="Calibri"/>
      <family val="2"/>
      <scheme val="minor"/>
    </font>
    <font>
      <sz val="11"/>
      <color rgb="FF002060"/>
      <name val="Arial Narrow"/>
      <family val="2"/>
    </font>
    <font>
      <sz val="10"/>
      <color theme="1"/>
      <name val="Arial Narrow"/>
      <family val="2"/>
    </font>
    <font>
      <sz val="11"/>
      <name val="Arial Narrow"/>
      <family val="2"/>
    </font>
    <font>
      <sz val="10"/>
      <name val="Arial Narrow"/>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s>
  <cellStyleXfs count="1">
    <xf numFmtId="0" fontId="0" fillId="0" borderId="0"/>
  </cellStyleXfs>
  <cellXfs count="202">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8" fillId="0" borderId="11" xfId="0" applyFont="1" applyBorder="1" applyAlignment="1" applyProtection="1">
      <alignment horizontal="center" vertical="top" wrapText="1"/>
      <protection locked="0"/>
    </xf>
    <xf numFmtId="0" fontId="0" fillId="0" borderId="1" xfId="0" applyFont="1" applyBorder="1" applyAlignment="1" applyProtection="1">
      <alignment horizontal="left"/>
      <protection locked="0"/>
    </xf>
    <xf numFmtId="0" fontId="19" fillId="0" borderId="1" xfId="0" applyFont="1" applyFill="1" applyBorder="1" applyAlignment="1" applyProtection="1">
      <alignment horizontal="left"/>
      <protection locked="0"/>
    </xf>
    <xf numFmtId="0" fontId="3" fillId="0" borderId="1" xfId="0" applyFont="1" applyFill="1" applyBorder="1" applyAlignment="1" applyProtection="1">
      <alignment wrapText="1"/>
      <protection locked="0"/>
    </xf>
    <xf numFmtId="0" fontId="3" fillId="0" borderId="1" xfId="0" applyFont="1" applyBorder="1" applyAlignment="1" applyProtection="1">
      <alignment wrapText="1"/>
      <protection locked="0"/>
    </xf>
    <xf numFmtId="0" fontId="0" fillId="0" borderId="1" xfId="0" applyBorder="1" applyProtection="1">
      <protection locked="0"/>
    </xf>
    <xf numFmtId="0" fontId="3" fillId="0" borderId="1" xfId="0" applyFont="1" applyBorder="1" applyAlignment="1" applyProtection="1">
      <alignment horizontal="center"/>
      <protection locked="0"/>
    </xf>
    <xf numFmtId="0" fontId="3" fillId="0" borderId="1" xfId="0" applyFont="1" applyFill="1" applyBorder="1" applyAlignment="1" applyProtection="1">
      <alignment horizontal="center"/>
      <protection locked="0"/>
    </xf>
    <xf numFmtId="0" fontId="0" fillId="0" borderId="1" xfId="0" applyFont="1" applyBorder="1" applyProtection="1">
      <protection locked="0"/>
    </xf>
    <xf numFmtId="0" fontId="3" fillId="0" borderId="1" xfId="0" applyFont="1" applyBorder="1" applyAlignment="1" applyProtection="1">
      <alignment horizontal="center" wrapText="1"/>
      <protection locked="0"/>
    </xf>
    <xf numFmtId="0" fontId="18" fillId="0" borderId="12" xfId="0" applyFont="1" applyBorder="1" applyAlignment="1" applyProtection="1">
      <alignment horizontal="center" vertical="top" wrapText="1"/>
      <protection locked="0"/>
    </xf>
    <xf numFmtId="0" fontId="19" fillId="0" borderId="1" xfId="0" applyFont="1" applyFill="1" applyBorder="1" applyAlignment="1" applyProtection="1">
      <alignment horizontal="center"/>
      <protection locked="0"/>
    </xf>
    <xf numFmtId="0" fontId="20" fillId="0" borderId="1" xfId="0" applyFont="1" applyFill="1" applyBorder="1" applyAlignment="1" applyProtection="1">
      <alignment horizontal="right"/>
      <protection locked="0"/>
    </xf>
    <xf numFmtId="3" fontId="18" fillId="0" borderId="11" xfId="0" applyNumberFormat="1" applyFont="1" applyBorder="1" applyAlignment="1" applyProtection="1">
      <alignment horizontal="center" vertical="top" wrapText="1"/>
      <protection locked="0"/>
    </xf>
    <xf numFmtId="0" fontId="3" fillId="0" borderId="1" xfId="0" applyFont="1" applyBorder="1" applyAlignment="1" applyProtection="1">
      <alignment horizontal="right"/>
      <protection locked="0"/>
    </xf>
    <xf numFmtId="0" fontId="3" fillId="0" borderId="1" xfId="0" applyFont="1" applyFill="1" applyBorder="1" applyAlignment="1" applyProtection="1">
      <alignment horizontal="right"/>
      <protection locked="0"/>
    </xf>
    <xf numFmtId="0" fontId="3" fillId="0" borderId="1" xfId="0" applyFont="1" applyBorder="1" applyAlignment="1" applyProtection="1">
      <alignment horizontal="right" vertical="center" wrapText="1"/>
      <protection locked="0"/>
    </xf>
    <xf numFmtId="0" fontId="18" fillId="0" borderId="13" xfId="0" applyFont="1" applyBorder="1" applyAlignment="1" applyProtection="1">
      <alignment horizontal="center" vertical="top" wrapText="1"/>
      <protection locked="0"/>
    </xf>
    <xf numFmtId="0" fontId="3" fillId="0" borderId="1" xfId="0" applyFont="1" applyBorder="1" applyAlignment="1" applyProtection="1">
      <alignment vertical="center" wrapText="1"/>
      <protection locked="0"/>
    </xf>
    <xf numFmtId="0" fontId="21" fillId="0" borderId="1" xfId="0" applyFont="1" applyFill="1" applyBorder="1" applyAlignment="1" applyProtection="1">
      <alignment horizontal="center" vertical="center" wrapText="1"/>
      <protection locked="0"/>
    </xf>
    <xf numFmtId="0" fontId="22" fillId="0" borderId="1" xfId="0" applyFont="1" applyBorder="1" applyAlignment="1" applyProtection="1">
      <protection locked="0"/>
    </xf>
    <xf numFmtId="0" fontId="22" fillId="0" borderId="2" xfId="0" applyFont="1" applyBorder="1" applyAlignment="1" applyProtection="1">
      <alignment horizontal="center"/>
      <protection locked="0"/>
    </xf>
    <xf numFmtId="0" fontId="22" fillId="0" borderId="1" xfId="0" applyFont="1" applyFill="1" applyBorder="1" applyAlignment="1" applyProtection="1">
      <alignment horizontal="center"/>
      <protection locked="0"/>
    </xf>
    <xf numFmtId="0" fontId="3" fillId="0" borderId="2" xfId="0" applyFont="1" applyBorder="1" applyAlignment="1" applyProtection="1">
      <alignment horizontal="center" vertical="center" wrapText="1"/>
      <protection locked="0"/>
    </xf>
    <xf numFmtId="0" fontId="22" fillId="0" borderId="1" xfId="0" applyFont="1" applyBorder="1" applyAlignment="1" applyProtection="1">
      <alignment horizontal="center"/>
      <protection locked="0"/>
    </xf>
    <xf numFmtId="17" fontId="3" fillId="0" borderId="1" xfId="0" applyNumberFormat="1" applyFont="1" applyBorder="1" applyAlignment="1" applyProtection="1">
      <alignment horizontal="left" vertical="center" wrapText="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3" fillId="0" borderId="0" xfId="0" applyFont="1" applyProtection="1">
      <protection locked="0"/>
    </xf>
    <xf numFmtId="0" fontId="3" fillId="0" borderId="0" xfId="0" applyFont="1" applyAlignment="1" applyProtection="1">
      <alignment horizontal="center" vertical="center"/>
      <protection locked="0"/>
    </xf>
    <xf numFmtId="1" fontId="3" fillId="0" borderId="1" xfId="0" applyNumberFormat="1" applyFont="1" applyBorder="1" applyAlignment="1" applyProtection="1">
      <alignment horizontal="center" wrapText="1"/>
      <protection locked="0"/>
    </xf>
    <xf numFmtId="0" fontId="20" fillId="0" borderId="1" xfId="0" applyFont="1" applyFill="1" applyBorder="1" applyAlignment="1" applyProtection="1">
      <alignment horizontal="center"/>
      <protection locked="0"/>
    </xf>
    <xf numFmtId="0" fontId="3" fillId="0" borderId="1" xfId="0" applyFont="1" applyFill="1" applyBorder="1" applyProtection="1">
      <protection locked="0"/>
    </xf>
    <xf numFmtId="0" fontId="18" fillId="0" borderId="14" xfId="0" applyFont="1" applyBorder="1" applyAlignment="1" applyProtection="1">
      <alignment horizontal="center" vertical="top" wrapText="1"/>
      <protection locked="0"/>
    </xf>
    <xf numFmtId="0" fontId="0" fillId="0" borderId="1" xfId="0" applyBorder="1" applyAlignment="1" applyProtection="1">
      <alignment horizontal="left"/>
      <protection locked="0"/>
    </xf>
    <xf numFmtId="0" fontId="3" fillId="0" borderId="0" xfId="0" applyFont="1" applyBorder="1" applyProtection="1">
      <protection locked="0"/>
    </xf>
    <xf numFmtId="1" fontId="3" fillId="0" borderId="1"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3" fillId="0" borderId="2" xfId="0" applyFont="1" applyBorder="1" applyAlignment="1" applyProtection="1">
      <alignment horizontal="center"/>
      <protection locked="0"/>
    </xf>
    <xf numFmtId="0" fontId="23" fillId="0" borderId="1" xfId="0" applyFont="1" applyFill="1" applyBorder="1" applyAlignment="1" applyProtection="1">
      <alignment horizontal="center"/>
      <protection locked="0"/>
    </xf>
    <xf numFmtId="164" fontId="3" fillId="0" borderId="1" xfId="0" applyNumberFormat="1" applyFont="1" applyFill="1" applyBorder="1" applyAlignment="1" applyProtection="1">
      <alignment horizontal="left" vertical="center" wrapText="1"/>
      <protection locked="0"/>
    </xf>
    <xf numFmtId="0" fontId="19" fillId="0" borderId="6" xfId="0" applyFont="1" applyFill="1" applyBorder="1" applyAlignment="1" applyProtection="1">
      <alignment horizontal="left"/>
      <protection locked="0"/>
    </xf>
    <xf numFmtId="0" fontId="19" fillId="0" borderId="1" xfId="0" applyFont="1" applyFill="1" applyBorder="1" applyAlignment="1" applyProtection="1">
      <alignment horizontal="left" wrapText="1"/>
      <protection locked="0"/>
    </xf>
    <xf numFmtId="0" fontId="19" fillId="0" borderId="6" xfId="0" applyFont="1" applyFill="1" applyBorder="1" applyAlignment="1" applyProtection="1">
      <alignment horizontal="center"/>
      <protection locked="0"/>
    </xf>
    <xf numFmtId="0" fontId="20" fillId="0" borderId="1" xfId="0" applyFont="1" applyFill="1" applyBorder="1" applyAlignment="1" applyProtection="1">
      <protection locked="0"/>
    </xf>
    <xf numFmtId="0" fontId="3" fillId="0" borderId="1" xfId="0" applyFont="1" applyBorder="1" applyAlignment="1" applyProtection="1">
      <protection locked="0"/>
    </xf>
    <xf numFmtId="0" fontId="22" fillId="0" borderId="2" xfId="0" applyFont="1" applyFill="1" applyBorder="1" applyAlignment="1" applyProtection="1">
      <alignment horizontal="center"/>
      <protection locked="0"/>
    </xf>
    <xf numFmtId="15" fontId="3" fillId="0" borderId="0" xfId="0" applyNumberFormat="1" applyFont="1" applyProtection="1">
      <protection locked="0"/>
    </xf>
    <xf numFmtId="0" fontId="3" fillId="10" borderId="1" xfId="0" applyFont="1" applyFill="1" applyBorder="1" applyAlignment="1" applyProtection="1">
      <alignment horizontal="center" vertical="center"/>
      <protection locked="0"/>
    </xf>
    <xf numFmtId="0" fontId="21" fillId="0" borderId="1" xfId="0" applyFont="1" applyBorder="1" applyAlignment="1" applyProtection="1">
      <alignment vertical="center" wrapText="1"/>
      <protection locked="0"/>
    </xf>
    <xf numFmtId="0" fontId="23" fillId="0" borderId="1" xfId="0" applyFont="1" applyBorder="1" applyAlignment="1" applyProtection="1">
      <protection locked="0"/>
    </xf>
    <xf numFmtId="0" fontId="3" fillId="10" borderId="1" xfId="0" applyFont="1" applyFill="1" applyBorder="1" applyAlignment="1" applyProtection="1">
      <alignment horizontal="center"/>
      <protection locked="0"/>
    </xf>
    <xf numFmtId="0" fontId="3" fillId="0" borderId="1" xfId="0" applyFont="1" applyBorder="1" applyAlignment="1" applyProtection="1">
      <alignment horizontal="right" wrapText="1"/>
      <protection locked="0"/>
    </xf>
    <xf numFmtId="0" fontId="3" fillId="0" borderId="1" xfId="0" applyFont="1" applyFill="1" applyBorder="1" applyAlignment="1" applyProtection="1">
      <alignment vertical="center" wrapText="1"/>
      <protection locked="0"/>
    </xf>
    <xf numFmtId="0" fontId="23" fillId="0" borderId="2" xfId="0" applyFont="1" applyBorder="1" applyAlignment="1" applyProtection="1">
      <protection locked="0"/>
    </xf>
    <xf numFmtId="15" fontId="22" fillId="0" borderId="1" xfId="0" applyNumberFormat="1" applyFont="1" applyBorder="1" applyAlignment="1" applyProtection="1">
      <alignment horizontal="center"/>
      <protection locked="0"/>
    </xf>
    <xf numFmtId="14" fontId="3" fillId="0" borderId="1" xfId="0" applyNumberFormat="1" applyFont="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P16" sqref="P16"/>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13" t="s">
        <v>69</v>
      </c>
      <c r="B1" s="113"/>
      <c r="C1" s="113"/>
      <c r="D1" s="113"/>
      <c r="E1" s="113"/>
      <c r="F1" s="113"/>
      <c r="G1" s="113"/>
      <c r="H1" s="113"/>
      <c r="I1" s="113"/>
      <c r="J1" s="113"/>
      <c r="K1" s="113"/>
      <c r="L1" s="113"/>
      <c r="M1" s="113"/>
    </row>
    <row r="2" spans="1:14">
      <c r="A2" s="114" t="s">
        <v>0</v>
      </c>
      <c r="B2" s="114"/>
      <c r="C2" s="116" t="s">
        <v>68</v>
      </c>
      <c r="D2" s="117"/>
      <c r="E2" s="2" t="s">
        <v>1</v>
      </c>
      <c r="F2" s="131" t="s">
        <v>571</v>
      </c>
      <c r="G2" s="131"/>
      <c r="H2" s="131"/>
      <c r="I2" s="131"/>
      <c r="J2" s="131"/>
      <c r="K2" s="128" t="s">
        <v>24</v>
      </c>
      <c r="L2" s="128"/>
      <c r="M2" s="36" t="s">
        <v>572</v>
      </c>
    </row>
    <row r="3" spans="1:14" ht="7.5" customHeight="1">
      <c r="A3" s="92"/>
      <c r="B3" s="92"/>
      <c r="C3" s="92"/>
      <c r="D3" s="92"/>
      <c r="E3" s="92"/>
      <c r="F3" s="91"/>
      <c r="G3" s="91"/>
      <c r="H3" s="91"/>
      <c r="I3" s="91"/>
      <c r="J3" s="91"/>
      <c r="K3" s="93"/>
      <c r="L3" s="93"/>
      <c r="M3" s="93"/>
    </row>
    <row r="4" spans="1:14">
      <c r="A4" s="124" t="s">
        <v>2</v>
      </c>
      <c r="B4" s="125"/>
      <c r="C4" s="125"/>
      <c r="D4" s="125"/>
      <c r="E4" s="126"/>
      <c r="F4" s="91"/>
      <c r="G4" s="91"/>
      <c r="H4" s="91"/>
      <c r="I4" s="94" t="s">
        <v>60</v>
      </c>
      <c r="J4" s="94"/>
      <c r="K4" s="94"/>
      <c r="L4" s="94"/>
      <c r="M4" s="94"/>
    </row>
    <row r="5" spans="1:14" ht="18.75" customHeight="1">
      <c r="A5" s="89" t="s">
        <v>4</v>
      </c>
      <c r="B5" s="89"/>
      <c r="C5" s="107" t="s">
        <v>573</v>
      </c>
      <c r="D5" s="127"/>
      <c r="E5" s="108"/>
      <c r="F5" s="91"/>
      <c r="G5" s="91"/>
      <c r="H5" s="91"/>
      <c r="I5" s="118" t="s">
        <v>5</v>
      </c>
      <c r="J5" s="118"/>
      <c r="K5" s="121" t="s">
        <v>588</v>
      </c>
      <c r="L5" s="122"/>
      <c r="M5" s="123"/>
    </row>
    <row r="6" spans="1:14" ht="18.75" customHeight="1">
      <c r="A6" s="90" t="s">
        <v>18</v>
      </c>
      <c r="B6" s="90"/>
      <c r="C6" s="37">
        <v>9864132720</v>
      </c>
      <c r="D6" s="115"/>
      <c r="E6" s="115"/>
      <c r="F6" s="91"/>
      <c r="G6" s="91"/>
      <c r="H6" s="91"/>
      <c r="I6" s="90" t="s">
        <v>18</v>
      </c>
      <c r="J6" s="90"/>
      <c r="K6" s="119">
        <v>8876527455</v>
      </c>
      <c r="L6" s="120"/>
      <c r="M6" s="129"/>
      <c r="N6" s="123"/>
    </row>
    <row r="7" spans="1:14">
      <c r="A7" s="88" t="s">
        <v>3</v>
      </c>
      <c r="B7" s="88"/>
      <c r="C7" s="88"/>
      <c r="D7" s="88"/>
      <c r="E7" s="88"/>
      <c r="F7" s="88"/>
      <c r="G7" s="88"/>
      <c r="H7" s="88"/>
      <c r="I7" s="88"/>
      <c r="J7" s="88"/>
      <c r="K7" s="88"/>
      <c r="L7" s="88"/>
      <c r="M7" s="88"/>
    </row>
    <row r="8" spans="1:14">
      <c r="A8" s="136" t="s">
        <v>21</v>
      </c>
      <c r="B8" s="137"/>
      <c r="C8" s="138"/>
      <c r="D8" s="3" t="s">
        <v>20</v>
      </c>
      <c r="E8" s="53"/>
      <c r="F8" s="98"/>
      <c r="G8" s="99"/>
      <c r="H8" s="99"/>
      <c r="I8" s="136" t="s">
        <v>22</v>
      </c>
      <c r="J8" s="137"/>
      <c r="K8" s="138"/>
      <c r="L8" s="3" t="s">
        <v>20</v>
      </c>
      <c r="M8" s="53"/>
    </row>
    <row r="9" spans="1:14">
      <c r="A9" s="103" t="s">
        <v>26</v>
      </c>
      <c r="B9" s="104"/>
      <c r="C9" s="6" t="s">
        <v>6</v>
      </c>
      <c r="D9" s="9" t="s">
        <v>12</v>
      </c>
      <c r="E9" s="5" t="s">
        <v>15</v>
      </c>
      <c r="F9" s="100"/>
      <c r="G9" s="101"/>
      <c r="H9" s="101"/>
      <c r="I9" s="103" t="s">
        <v>26</v>
      </c>
      <c r="J9" s="104"/>
      <c r="K9" s="6" t="s">
        <v>6</v>
      </c>
      <c r="L9" s="9" t="s">
        <v>12</v>
      </c>
      <c r="M9" s="5" t="s">
        <v>15</v>
      </c>
    </row>
    <row r="10" spans="1:14">
      <c r="A10" s="112" t="s">
        <v>574</v>
      </c>
      <c r="B10" s="112"/>
      <c r="C10" s="17" t="s">
        <v>575</v>
      </c>
      <c r="D10" s="37">
        <v>9854603961</v>
      </c>
      <c r="E10" s="38" t="s">
        <v>589</v>
      </c>
      <c r="F10" s="100"/>
      <c r="G10" s="101"/>
      <c r="H10" s="101"/>
      <c r="I10" s="105" t="s">
        <v>583</v>
      </c>
      <c r="J10" s="106"/>
      <c r="K10" s="17" t="s">
        <v>584</v>
      </c>
      <c r="L10" s="37">
        <v>9435550648</v>
      </c>
      <c r="M10" s="38" t="s">
        <v>592</v>
      </c>
    </row>
    <row r="11" spans="1:14">
      <c r="A11" s="112" t="s">
        <v>576</v>
      </c>
      <c r="B11" s="112"/>
      <c r="C11" s="17" t="s">
        <v>577</v>
      </c>
      <c r="D11" s="37">
        <v>8876017240</v>
      </c>
      <c r="E11" s="38" t="s">
        <v>590</v>
      </c>
      <c r="F11" s="100"/>
      <c r="G11" s="101"/>
      <c r="H11" s="101"/>
      <c r="I11" s="107" t="s">
        <v>591</v>
      </c>
      <c r="J11" s="108"/>
      <c r="K11" s="20" t="s">
        <v>585</v>
      </c>
      <c r="L11" s="37">
        <v>9864141659</v>
      </c>
      <c r="M11" s="38" t="s">
        <v>593</v>
      </c>
    </row>
    <row r="12" spans="1:14">
      <c r="A12" s="112" t="s">
        <v>578</v>
      </c>
      <c r="B12" s="112"/>
      <c r="C12" s="17" t="s">
        <v>579</v>
      </c>
      <c r="D12" s="37">
        <v>9957857114</v>
      </c>
      <c r="E12" s="38" t="s">
        <v>580</v>
      </c>
      <c r="F12" s="100"/>
      <c r="G12" s="101"/>
      <c r="H12" s="101"/>
      <c r="I12" s="105" t="s">
        <v>586</v>
      </c>
      <c r="J12" s="106"/>
      <c r="K12" s="17" t="s">
        <v>579</v>
      </c>
      <c r="L12" s="37">
        <v>9859009680</v>
      </c>
      <c r="M12" s="38"/>
    </row>
    <row r="13" spans="1:14">
      <c r="A13" s="112" t="s">
        <v>581</v>
      </c>
      <c r="B13" s="112"/>
      <c r="C13" s="17" t="s">
        <v>582</v>
      </c>
      <c r="D13" s="37">
        <v>8822524912</v>
      </c>
      <c r="E13" s="38"/>
      <c r="F13" s="100"/>
      <c r="G13" s="101"/>
      <c r="H13" s="101"/>
      <c r="I13" s="105" t="s">
        <v>587</v>
      </c>
      <c r="J13" s="106"/>
      <c r="K13" s="17" t="s">
        <v>582</v>
      </c>
      <c r="L13" s="37">
        <v>8486186711</v>
      </c>
      <c r="M13" s="38"/>
    </row>
    <row r="14" spans="1:14">
      <c r="A14" s="109" t="s">
        <v>19</v>
      </c>
      <c r="B14" s="110"/>
      <c r="C14" s="111"/>
      <c r="D14" s="135"/>
      <c r="E14" s="135"/>
      <c r="F14" s="100"/>
      <c r="G14" s="101"/>
      <c r="H14" s="101"/>
      <c r="I14" s="102"/>
      <c r="J14" s="102"/>
      <c r="K14" s="102"/>
      <c r="L14" s="102"/>
      <c r="M14" s="102"/>
      <c r="N14" s="8"/>
    </row>
    <row r="15" spans="1:14">
      <c r="A15" s="97"/>
      <c r="B15" s="97"/>
      <c r="C15" s="97"/>
      <c r="D15" s="97"/>
      <c r="E15" s="97"/>
      <c r="F15" s="97"/>
      <c r="G15" s="97"/>
      <c r="H15" s="97"/>
      <c r="I15" s="97"/>
      <c r="J15" s="97"/>
      <c r="K15" s="97"/>
      <c r="L15" s="97"/>
      <c r="M15" s="97"/>
    </row>
    <row r="16" spans="1:14">
      <c r="A16" s="96" t="s">
        <v>44</v>
      </c>
      <c r="B16" s="96"/>
      <c r="C16" s="96"/>
      <c r="D16" s="96"/>
      <c r="E16" s="96"/>
      <c r="F16" s="96"/>
      <c r="G16" s="96"/>
      <c r="H16" s="96"/>
      <c r="I16" s="96"/>
      <c r="J16" s="96"/>
      <c r="K16" s="96"/>
      <c r="L16" s="96"/>
      <c r="M16" s="96"/>
    </row>
    <row r="17" spans="1:13" ht="32.25" customHeight="1">
      <c r="A17" s="133" t="s">
        <v>56</v>
      </c>
      <c r="B17" s="133"/>
      <c r="C17" s="133"/>
      <c r="D17" s="133"/>
      <c r="E17" s="133"/>
      <c r="F17" s="133"/>
      <c r="G17" s="133"/>
      <c r="H17" s="133"/>
      <c r="I17" s="133"/>
      <c r="J17" s="133"/>
      <c r="K17" s="133"/>
      <c r="L17" s="133"/>
      <c r="M17" s="133"/>
    </row>
    <row r="18" spans="1:13">
      <c r="A18" s="95" t="s">
        <v>57</v>
      </c>
      <c r="B18" s="95"/>
      <c r="C18" s="95"/>
      <c r="D18" s="95"/>
      <c r="E18" s="95"/>
      <c r="F18" s="95"/>
      <c r="G18" s="95"/>
      <c r="H18" s="95"/>
      <c r="I18" s="95"/>
      <c r="J18" s="95"/>
      <c r="K18" s="95"/>
      <c r="L18" s="95"/>
      <c r="M18" s="95"/>
    </row>
    <row r="19" spans="1:13">
      <c r="A19" s="95" t="s">
        <v>45</v>
      </c>
      <c r="B19" s="95"/>
      <c r="C19" s="95"/>
      <c r="D19" s="95"/>
      <c r="E19" s="95"/>
      <c r="F19" s="95"/>
      <c r="G19" s="95"/>
      <c r="H19" s="95"/>
      <c r="I19" s="95"/>
      <c r="J19" s="95"/>
      <c r="K19" s="95"/>
      <c r="L19" s="95"/>
      <c r="M19" s="95"/>
    </row>
    <row r="20" spans="1:13">
      <c r="A20" s="95" t="s">
        <v>39</v>
      </c>
      <c r="B20" s="95"/>
      <c r="C20" s="95"/>
      <c r="D20" s="95"/>
      <c r="E20" s="95"/>
      <c r="F20" s="95"/>
      <c r="G20" s="95"/>
      <c r="H20" s="95"/>
      <c r="I20" s="95"/>
      <c r="J20" s="95"/>
      <c r="K20" s="95"/>
      <c r="L20" s="95"/>
      <c r="M20" s="95"/>
    </row>
    <row r="21" spans="1:13">
      <c r="A21" s="95" t="s">
        <v>46</v>
      </c>
      <c r="B21" s="95"/>
      <c r="C21" s="95"/>
      <c r="D21" s="95"/>
      <c r="E21" s="95"/>
      <c r="F21" s="95"/>
      <c r="G21" s="95"/>
      <c r="H21" s="95"/>
      <c r="I21" s="95"/>
      <c r="J21" s="95"/>
      <c r="K21" s="95"/>
      <c r="L21" s="95"/>
      <c r="M21" s="95"/>
    </row>
    <row r="22" spans="1:13">
      <c r="A22" s="95" t="s">
        <v>40</v>
      </c>
      <c r="B22" s="95"/>
      <c r="C22" s="95"/>
      <c r="D22" s="95"/>
      <c r="E22" s="95"/>
      <c r="F22" s="95"/>
      <c r="G22" s="95"/>
      <c r="H22" s="95"/>
      <c r="I22" s="95"/>
      <c r="J22" s="95"/>
      <c r="K22" s="95"/>
      <c r="L22" s="95"/>
      <c r="M22" s="95"/>
    </row>
    <row r="23" spans="1:13">
      <c r="A23" s="134" t="s">
        <v>49</v>
      </c>
      <c r="B23" s="134"/>
      <c r="C23" s="134"/>
      <c r="D23" s="134"/>
      <c r="E23" s="134"/>
      <c r="F23" s="134"/>
      <c r="G23" s="134"/>
      <c r="H23" s="134"/>
      <c r="I23" s="134"/>
      <c r="J23" s="134"/>
      <c r="K23" s="134"/>
      <c r="L23" s="134"/>
      <c r="M23" s="134"/>
    </row>
    <row r="24" spans="1:13">
      <c r="A24" s="95" t="s">
        <v>41</v>
      </c>
      <c r="B24" s="95"/>
      <c r="C24" s="95"/>
      <c r="D24" s="95"/>
      <c r="E24" s="95"/>
      <c r="F24" s="95"/>
      <c r="G24" s="95"/>
      <c r="H24" s="95"/>
      <c r="I24" s="95"/>
      <c r="J24" s="95"/>
      <c r="K24" s="95"/>
      <c r="L24" s="95"/>
      <c r="M24" s="95"/>
    </row>
    <row r="25" spans="1:13">
      <c r="A25" s="95" t="s">
        <v>42</v>
      </c>
      <c r="B25" s="95"/>
      <c r="C25" s="95"/>
      <c r="D25" s="95"/>
      <c r="E25" s="95"/>
      <c r="F25" s="95"/>
      <c r="G25" s="95"/>
      <c r="H25" s="95"/>
      <c r="I25" s="95"/>
      <c r="J25" s="95"/>
      <c r="K25" s="95"/>
      <c r="L25" s="95"/>
      <c r="M25" s="95"/>
    </row>
    <row r="26" spans="1:13">
      <c r="A26" s="95" t="s">
        <v>43</v>
      </c>
      <c r="B26" s="95"/>
      <c r="C26" s="95"/>
      <c r="D26" s="95"/>
      <c r="E26" s="95"/>
      <c r="F26" s="95"/>
      <c r="G26" s="95"/>
      <c r="H26" s="95"/>
      <c r="I26" s="95"/>
      <c r="J26" s="95"/>
      <c r="K26" s="95"/>
      <c r="L26" s="95"/>
      <c r="M26" s="95"/>
    </row>
    <row r="27" spans="1:13">
      <c r="A27" s="132" t="s">
        <v>47</v>
      </c>
      <c r="B27" s="132"/>
      <c r="C27" s="132"/>
      <c r="D27" s="132"/>
      <c r="E27" s="132"/>
      <c r="F27" s="132"/>
      <c r="G27" s="132"/>
      <c r="H27" s="132"/>
      <c r="I27" s="132"/>
      <c r="J27" s="132"/>
      <c r="K27" s="132"/>
      <c r="L27" s="132"/>
      <c r="M27" s="132"/>
    </row>
    <row r="28" spans="1:13">
      <c r="A28" s="95" t="s">
        <v>48</v>
      </c>
      <c r="B28" s="95"/>
      <c r="C28" s="95"/>
      <c r="D28" s="95"/>
      <c r="E28" s="95"/>
      <c r="F28" s="95"/>
      <c r="G28" s="95"/>
      <c r="H28" s="95"/>
      <c r="I28" s="95"/>
      <c r="J28" s="95"/>
      <c r="K28" s="95"/>
      <c r="L28" s="95"/>
      <c r="M28" s="95"/>
    </row>
    <row r="29" spans="1:13" ht="44.25" customHeight="1">
      <c r="A29" s="130" t="s">
        <v>58</v>
      </c>
      <c r="B29" s="130"/>
      <c r="C29" s="130"/>
      <c r="D29" s="130"/>
      <c r="E29" s="130"/>
      <c r="F29" s="130"/>
      <c r="G29" s="130"/>
      <c r="H29" s="130"/>
      <c r="I29" s="130"/>
      <c r="J29" s="130"/>
      <c r="K29" s="130"/>
      <c r="L29" s="130"/>
      <c r="M29" s="130"/>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5" activePane="bottomRight" state="frozen"/>
      <selection pane="topRight" activeCell="C1" sqref="C1"/>
      <selection pane="bottomLeft" activeCell="A5" sqref="A5"/>
      <selection pane="bottomRight" activeCell="F174" sqref="F174"/>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1" t="s">
        <v>70</v>
      </c>
      <c r="B1" s="141"/>
      <c r="C1" s="141"/>
      <c r="D1" s="141"/>
      <c r="E1" s="141"/>
      <c r="F1" s="141"/>
      <c r="G1" s="141"/>
      <c r="H1" s="141"/>
      <c r="I1" s="141"/>
      <c r="J1" s="141"/>
      <c r="K1" s="141"/>
      <c r="L1" s="141"/>
      <c r="M1" s="141"/>
      <c r="N1" s="141"/>
      <c r="O1" s="141"/>
      <c r="P1" s="141"/>
      <c r="Q1" s="141"/>
      <c r="R1" s="141"/>
      <c r="S1" s="141"/>
    </row>
    <row r="2" spans="1:20" ht="16.5" customHeight="1">
      <c r="A2" s="144" t="s">
        <v>59</v>
      </c>
      <c r="B2" s="145"/>
      <c r="C2" s="145"/>
      <c r="D2" s="25">
        <v>43556</v>
      </c>
      <c r="E2" s="22"/>
      <c r="F2" s="22"/>
      <c r="G2" s="22"/>
      <c r="H2" s="22"/>
      <c r="I2" s="22"/>
      <c r="J2" s="22"/>
      <c r="K2" s="22"/>
      <c r="L2" s="22"/>
      <c r="M2" s="22"/>
      <c r="N2" s="22"/>
      <c r="O2" s="22"/>
      <c r="P2" s="22"/>
      <c r="Q2" s="22"/>
      <c r="R2" s="22"/>
      <c r="S2" s="22"/>
    </row>
    <row r="3" spans="1:20" ht="24" customHeight="1">
      <c r="A3" s="140" t="s">
        <v>14</v>
      </c>
      <c r="B3" s="142" t="s">
        <v>61</v>
      </c>
      <c r="C3" s="139" t="s">
        <v>7</v>
      </c>
      <c r="D3" s="139" t="s">
        <v>55</v>
      </c>
      <c r="E3" s="139" t="s">
        <v>16</v>
      </c>
      <c r="F3" s="146" t="s">
        <v>17</v>
      </c>
      <c r="G3" s="139" t="s">
        <v>8</v>
      </c>
      <c r="H3" s="139"/>
      <c r="I3" s="139"/>
      <c r="J3" s="139" t="s">
        <v>31</v>
      </c>
      <c r="K3" s="142" t="s">
        <v>33</v>
      </c>
      <c r="L3" s="142" t="s">
        <v>50</v>
      </c>
      <c r="M3" s="142" t="s">
        <v>51</v>
      </c>
      <c r="N3" s="142" t="s">
        <v>34</v>
      </c>
      <c r="O3" s="142" t="s">
        <v>35</v>
      </c>
      <c r="P3" s="140" t="s">
        <v>54</v>
      </c>
      <c r="Q3" s="139" t="s">
        <v>52</v>
      </c>
      <c r="R3" s="139" t="s">
        <v>32</v>
      </c>
      <c r="S3" s="139" t="s">
        <v>53</v>
      </c>
      <c r="T3" s="139" t="s">
        <v>13</v>
      </c>
    </row>
    <row r="4" spans="1:20" ht="25.5" customHeight="1">
      <c r="A4" s="140"/>
      <c r="B4" s="147"/>
      <c r="C4" s="139"/>
      <c r="D4" s="139"/>
      <c r="E4" s="139"/>
      <c r="F4" s="146"/>
      <c r="G4" s="15" t="s">
        <v>9</v>
      </c>
      <c r="H4" s="15" t="s">
        <v>10</v>
      </c>
      <c r="I4" s="11" t="s">
        <v>11</v>
      </c>
      <c r="J4" s="139"/>
      <c r="K4" s="143"/>
      <c r="L4" s="143"/>
      <c r="M4" s="143"/>
      <c r="N4" s="143"/>
      <c r="O4" s="143"/>
      <c r="P4" s="140"/>
      <c r="Q4" s="140"/>
      <c r="R4" s="139"/>
      <c r="S4" s="139"/>
      <c r="T4" s="139"/>
    </row>
    <row r="5" spans="1:20" ht="33">
      <c r="A5" s="4">
        <v>1</v>
      </c>
      <c r="B5" s="50" t="s">
        <v>62</v>
      </c>
      <c r="C5" s="62" t="s">
        <v>72</v>
      </c>
      <c r="D5" s="62" t="s">
        <v>23</v>
      </c>
      <c r="E5" s="62">
        <v>18060206109</v>
      </c>
      <c r="F5" s="18" t="s">
        <v>112</v>
      </c>
      <c r="G5" s="67">
        <v>306</v>
      </c>
      <c r="H5" s="67">
        <v>346</v>
      </c>
      <c r="I5" s="17">
        <f>G5+H5</f>
        <v>652</v>
      </c>
      <c r="J5" s="72">
        <v>9577337610</v>
      </c>
      <c r="K5" s="18" t="s">
        <v>117</v>
      </c>
      <c r="L5" s="80" t="s">
        <v>123</v>
      </c>
      <c r="M5" s="80" t="s">
        <v>127</v>
      </c>
      <c r="N5" s="82" t="s">
        <v>130</v>
      </c>
      <c r="O5" s="86">
        <v>9854911307</v>
      </c>
      <c r="P5" s="24" t="s">
        <v>151</v>
      </c>
      <c r="Q5" s="18" t="s">
        <v>135</v>
      </c>
      <c r="R5" s="18">
        <v>95</v>
      </c>
      <c r="S5" s="18" t="s">
        <v>147</v>
      </c>
      <c r="T5" s="18"/>
    </row>
    <row r="6" spans="1:20" ht="24">
      <c r="A6" s="4">
        <v>2</v>
      </c>
      <c r="B6" s="50" t="s">
        <v>63</v>
      </c>
      <c r="C6" s="62" t="s">
        <v>73</v>
      </c>
      <c r="D6" s="62" t="s">
        <v>23</v>
      </c>
      <c r="E6" s="62">
        <v>18060204202</v>
      </c>
      <c r="F6" s="18" t="s">
        <v>113</v>
      </c>
      <c r="G6" s="67">
        <v>98</v>
      </c>
      <c r="H6" s="67">
        <v>176</v>
      </c>
      <c r="I6" s="17">
        <f t="shared" ref="I6:I44" si="0">G6+H6</f>
        <v>274</v>
      </c>
      <c r="J6" s="62">
        <v>9957005665</v>
      </c>
      <c r="K6" s="18" t="s">
        <v>118</v>
      </c>
      <c r="L6" s="48" t="s">
        <v>124</v>
      </c>
      <c r="M6" s="48" t="s">
        <v>128</v>
      </c>
      <c r="N6" s="83" t="s">
        <v>131</v>
      </c>
      <c r="O6" s="17">
        <v>8474852102</v>
      </c>
      <c r="P6" s="24" t="s">
        <v>152</v>
      </c>
      <c r="Q6" s="18" t="s">
        <v>136</v>
      </c>
      <c r="R6" s="18">
        <v>95</v>
      </c>
      <c r="S6" s="18" t="s">
        <v>147</v>
      </c>
      <c r="T6" s="18"/>
    </row>
    <row r="7" spans="1:20">
      <c r="A7" s="4">
        <v>3</v>
      </c>
      <c r="B7" s="50" t="s">
        <v>63</v>
      </c>
      <c r="C7" s="62" t="s">
        <v>74</v>
      </c>
      <c r="D7" s="62" t="s">
        <v>23</v>
      </c>
      <c r="E7" s="62">
        <v>18060201201</v>
      </c>
      <c r="F7" s="18" t="s">
        <v>113</v>
      </c>
      <c r="G7" s="67">
        <v>110</v>
      </c>
      <c r="H7" s="67">
        <v>151</v>
      </c>
      <c r="I7" s="17">
        <f t="shared" si="0"/>
        <v>261</v>
      </c>
      <c r="J7" s="62">
        <v>9859483927</v>
      </c>
      <c r="K7" s="79" t="s">
        <v>119</v>
      </c>
      <c r="L7" s="80" t="s">
        <v>123</v>
      </c>
      <c r="M7" s="80" t="s">
        <v>127</v>
      </c>
      <c r="N7" s="82" t="s">
        <v>130</v>
      </c>
      <c r="O7" s="86">
        <v>9854911307</v>
      </c>
      <c r="P7" s="24" t="s">
        <v>153</v>
      </c>
      <c r="Q7" s="18" t="s">
        <v>137</v>
      </c>
      <c r="R7" s="18">
        <v>55</v>
      </c>
      <c r="S7" s="18" t="s">
        <v>147</v>
      </c>
      <c r="T7" s="18"/>
    </row>
    <row r="8" spans="1:20">
      <c r="A8" s="4">
        <v>4</v>
      </c>
      <c r="B8" s="50" t="s">
        <v>63</v>
      </c>
      <c r="C8" s="62" t="s">
        <v>75</v>
      </c>
      <c r="D8" s="62" t="s">
        <v>23</v>
      </c>
      <c r="E8" s="62">
        <v>18060208611</v>
      </c>
      <c r="F8" s="18" t="s">
        <v>113</v>
      </c>
      <c r="G8" s="67">
        <v>44</v>
      </c>
      <c r="H8" s="67">
        <v>37</v>
      </c>
      <c r="I8" s="17">
        <f t="shared" si="0"/>
        <v>81</v>
      </c>
      <c r="J8" s="62">
        <v>9854360077</v>
      </c>
      <c r="K8" s="18" t="s">
        <v>120</v>
      </c>
      <c r="L8" s="81" t="s">
        <v>125</v>
      </c>
      <c r="M8" s="81" t="s">
        <v>129</v>
      </c>
      <c r="N8" s="81" t="s">
        <v>132</v>
      </c>
      <c r="O8" s="69">
        <v>8812810266</v>
      </c>
      <c r="P8" s="24">
        <v>43560</v>
      </c>
      <c r="Q8" s="18" t="s">
        <v>138</v>
      </c>
      <c r="R8" s="18">
        <v>80</v>
      </c>
      <c r="S8" s="18" t="s">
        <v>147</v>
      </c>
      <c r="T8" s="18"/>
    </row>
    <row r="9" spans="1:20">
      <c r="A9" s="4">
        <v>5</v>
      </c>
      <c r="B9" s="50" t="s">
        <v>63</v>
      </c>
      <c r="C9" s="63" t="s">
        <v>76</v>
      </c>
      <c r="D9" s="18" t="s">
        <v>25</v>
      </c>
      <c r="E9" s="19">
        <v>184</v>
      </c>
      <c r="F9" s="18" t="s">
        <v>114</v>
      </c>
      <c r="G9" s="68">
        <v>34</v>
      </c>
      <c r="H9" s="68">
        <v>39</v>
      </c>
      <c r="I9" s="17">
        <f t="shared" si="0"/>
        <v>73</v>
      </c>
      <c r="J9" s="73">
        <v>9957963773</v>
      </c>
      <c r="K9" s="18" t="s">
        <v>120</v>
      </c>
      <c r="L9" s="81" t="s">
        <v>125</v>
      </c>
      <c r="M9" s="81" t="s">
        <v>129</v>
      </c>
      <c r="N9" s="81" t="s">
        <v>132</v>
      </c>
      <c r="O9" s="69">
        <v>8812810266</v>
      </c>
      <c r="P9" s="24">
        <v>43560</v>
      </c>
      <c r="Q9" s="18" t="s">
        <v>138</v>
      </c>
      <c r="R9" s="18">
        <v>80</v>
      </c>
      <c r="S9" s="18" t="s">
        <v>147</v>
      </c>
      <c r="T9" s="18"/>
    </row>
    <row r="10" spans="1:20" ht="99">
      <c r="A10" s="4">
        <v>6</v>
      </c>
      <c r="B10" s="50" t="s">
        <v>62</v>
      </c>
      <c r="C10" s="64" t="s">
        <v>77</v>
      </c>
      <c r="D10" s="18" t="s">
        <v>23</v>
      </c>
      <c r="E10" s="19">
        <v>18060205501</v>
      </c>
      <c r="F10" s="18" t="s">
        <v>115</v>
      </c>
      <c r="G10" s="69">
        <v>83</v>
      </c>
      <c r="H10" s="69">
        <v>104</v>
      </c>
      <c r="I10" s="17">
        <f t="shared" si="0"/>
        <v>187</v>
      </c>
      <c r="J10" s="73">
        <v>7002905863</v>
      </c>
      <c r="K10" s="18" t="s">
        <v>117</v>
      </c>
      <c r="L10" s="80" t="s">
        <v>123</v>
      </c>
      <c r="M10" s="80" t="s">
        <v>127</v>
      </c>
      <c r="N10" s="82" t="s">
        <v>130</v>
      </c>
      <c r="O10" s="86">
        <v>9854911307</v>
      </c>
      <c r="P10" s="24">
        <v>43560</v>
      </c>
      <c r="Q10" s="18" t="s">
        <v>138</v>
      </c>
      <c r="R10" s="18">
        <v>95</v>
      </c>
      <c r="S10" s="18" t="s">
        <v>147</v>
      </c>
      <c r="T10" s="18" t="s">
        <v>148</v>
      </c>
    </row>
    <row r="11" spans="1:20">
      <c r="A11" s="4">
        <v>7</v>
      </c>
      <c r="B11" s="50" t="s">
        <v>63</v>
      </c>
      <c r="C11" s="62" t="s">
        <v>78</v>
      </c>
      <c r="D11" s="18" t="s">
        <v>23</v>
      </c>
      <c r="E11" s="62">
        <v>18060208717</v>
      </c>
      <c r="F11" s="18" t="s">
        <v>116</v>
      </c>
      <c r="G11" s="67">
        <v>73</v>
      </c>
      <c r="H11" s="67">
        <v>67</v>
      </c>
      <c r="I11" s="17">
        <f t="shared" si="0"/>
        <v>140</v>
      </c>
      <c r="J11" s="62">
        <v>8011996048</v>
      </c>
      <c r="K11" s="18" t="s">
        <v>120</v>
      </c>
      <c r="L11" s="81" t="s">
        <v>125</v>
      </c>
      <c r="M11" s="81" t="s">
        <v>129</v>
      </c>
      <c r="N11" s="81" t="s">
        <v>132</v>
      </c>
      <c r="O11" s="69">
        <v>8812810266</v>
      </c>
      <c r="P11" s="24">
        <v>43561</v>
      </c>
      <c r="Q11" s="18" t="s">
        <v>139</v>
      </c>
      <c r="R11" s="18">
        <v>80</v>
      </c>
      <c r="S11" s="18" t="s">
        <v>147</v>
      </c>
      <c r="T11" s="18"/>
    </row>
    <row r="12" spans="1:20" s="52" customFormat="1" ht="24">
      <c r="A12" s="49">
        <v>8</v>
      </c>
      <c r="B12" s="50" t="s">
        <v>62</v>
      </c>
      <c r="C12" s="62" t="s">
        <v>79</v>
      </c>
      <c r="D12" s="18" t="s">
        <v>23</v>
      </c>
      <c r="E12" s="62">
        <v>18060205502</v>
      </c>
      <c r="F12" s="18" t="s">
        <v>116</v>
      </c>
      <c r="G12" s="67">
        <v>58</v>
      </c>
      <c r="H12" s="67">
        <v>67</v>
      </c>
      <c r="I12" s="17">
        <f t="shared" si="0"/>
        <v>125</v>
      </c>
      <c r="J12" s="62">
        <v>7637074870</v>
      </c>
      <c r="K12" s="18" t="s">
        <v>117</v>
      </c>
      <c r="L12" s="80" t="s">
        <v>123</v>
      </c>
      <c r="M12" s="80" t="s">
        <v>127</v>
      </c>
      <c r="N12" s="82" t="s">
        <v>130</v>
      </c>
      <c r="O12" s="86">
        <v>9854911307</v>
      </c>
      <c r="P12" s="24">
        <v>43561</v>
      </c>
      <c r="Q12" s="18" t="s">
        <v>139</v>
      </c>
      <c r="R12" s="18">
        <v>95</v>
      </c>
      <c r="S12" s="18" t="s">
        <v>147</v>
      </c>
      <c r="T12" s="18"/>
    </row>
    <row r="13" spans="1:20">
      <c r="A13" s="4">
        <v>9</v>
      </c>
      <c r="B13" s="50" t="s">
        <v>63</v>
      </c>
      <c r="C13" s="62" t="s">
        <v>80</v>
      </c>
      <c r="D13" s="18" t="s">
        <v>23</v>
      </c>
      <c r="E13" s="62">
        <v>18060208703</v>
      </c>
      <c r="F13" s="18" t="s">
        <v>116</v>
      </c>
      <c r="G13" s="67">
        <v>64</v>
      </c>
      <c r="H13" s="67">
        <v>114</v>
      </c>
      <c r="I13" s="17">
        <f t="shared" si="0"/>
        <v>178</v>
      </c>
      <c r="J13" s="62">
        <v>7896181616</v>
      </c>
      <c r="K13" s="18" t="s">
        <v>120</v>
      </c>
      <c r="L13" s="81" t="s">
        <v>125</v>
      </c>
      <c r="M13" s="81" t="s">
        <v>129</v>
      </c>
      <c r="N13" s="81" t="s">
        <v>132</v>
      </c>
      <c r="O13" s="69">
        <v>8812810266</v>
      </c>
      <c r="P13" s="24">
        <v>43563</v>
      </c>
      <c r="Q13" s="18" t="s">
        <v>140</v>
      </c>
      <c r="R13" s="18">
        <v>80</v>
      </c>
      <c r="S13" s="18" t="s">
        <v>147</v>
      </c>
      <c r="T13" s="18"/>
    </row>
    <row r="14" spans="1:20">
      <c r="A14" s="4">
        <v>10</v>
      </c>
      <c r="B14" s="50" t="s">
        <v>62</v>
      </c>
      <c r="C14" s="62" t="s">
        <v>81</v>
      </c>
      <c r="D14" s="18" t="s">
        <v>23</v>
      </c>
      <c r="E14" s="62">
        <v>18060205607</v>
      </c>
      <c r="F14" s="18" t="s">
        <v>116</v>
      </c>
      <c r="G14" s="67">
        <v>58</v>
      </c>
      <c r="H14" s="67">
        <v>63</v>
      </c>
      <c r="I14" s="17">
        <f t="shared" si="0"/>
        <v>121</v>
      </c>
      <c r="J14" s="62">
        <v>7035241192</v>
      </c>
      <c r="K14" s="18" t="s">
        <v>117</v>
      </c>
      <c r="L14" s="80" t="s">
        <v>123</v>
      </c>
      <c r="M14" s="80" t="s">
        <v>127</v>
      </c>
      <c r="N14" s="82" t="s">
        <v>130</v>
      </c>
      <c r="O14" s="86">
        <v>9854911307</v>
      </c>
      <c r="P14" s="24">
        <v>43563</v>
      </c>
      <c r="Q14" s="18" t="s">
        <v>140</v>
      </c>
      <c r="R14" s="18">
        <v>90</v>
      </c>
      <c r="S14" s="18" t="s">
        <v>147</v>
      </c>
      <c r="T14" s="18"/>
    </row>
    <row r="15" spans="1:20">
      <c r="A15" s="4">
        <v>11</v>
      </c>
      <c r="B15" s="50" t="s">
        <v>62</v>
      </c>
      <c r="C15" s="64" t="s">
        <v>82</v>
      </c>
      <c r="D15" s="18" t="s">
        <v>25</v>
      </c>
      <c r="E15" s="19">
        <v>61</v>
      </c>
      <c r="F15" s="18"/>
      <c r="G15" s="68">
        <v>35</v>
      </c>
      <c r="H15" s="68">
        <v>45</v>
      </c>
      <c r="I15" s="17">
        <f t="shared" si="0"/>
        <v>80</v>
      </c>
      <c r="J15" s="74">
        <v>8753036405</v>
      </c>
      <c r="K15" s="18" t="s">
        <v>117</v>
      </c>
      <c r="L15" s="80" t="s">
        <v>123</v>
      </c>
      <c r="M15" s="80" t="s">
        <v>127</v>
      </c>
      <c r="N15" s="82" t="s">
        <v>130</v>
      </c>
      <c r="O15" s="86">
        <v>9854911307</v>
      </c>
      <c r="P15" s="24">
        <v>43563</v>
      </c>
      <c r="Q15" s="18" t="s">
        <v>140</v>
      </c>
      <c r="R15" s="18">
        <v>90</v>
      </c>
      <c r="S15" s="18" t="s">
        <v>147</v>
      </c>
      <c r="T15" s="18"/>
    </row>
    <row r="16" spans="1:20">
      <c r="A16" s="4">
        <v>12</v>
      </c>
      <c r="B16" s="50" t="s">
        <v>63</v>
      </c>
      <c r="C16" s="62" t="s">
        <v>83</v>
      </c>
      <c r="D16" s="18" t="s">
        <v>23</v>
      </c>
      <c r="E16" s="62">
        <v>18060208701</v>
      </c>
      <c r="F16" s="18" t="s">
        <v>116</v>
      </c>
      <c r="G16" s="67">
        <v>68</v>
      </c>
      <c r="H16" s="67">
        <v>92</v>
      </c>
      <c r="I16" s="17">
        <f t="shared" si="0"/>
        <v>160</v>
      </c>
      <c r="J16" s="62">
        <v>9957675307</v>
      </c>
      <c r="K16" s="18" t="s">
        <v>120</v>
      </c>
      <c r="L16" s="81" t="s">
        <v>125</v>
      </c>
      <c r="M16" s="81" t="s">
        <v>129</v>
      </c>
      <c r="N16" s="81" t="s">
        <v>132</v>
      </c>
      <c r="O16" s="69">
        <v>8812810266</v>
      </c>
      <c r="P16" s="24">
        <v>43564</v>
      </c>
      <c r="Q16" s="18" t="s">
        <v>141</v>
      </c>
      <c r="R16" s="18">
        <v>80</v>
      </c>
      <c r="S16" s="18" t="s">
        <v>147</v>
      </c>
      <c r="T16" s="18"/>
    </row>
    <row r="17" spans="1:20">
      <c r="A17" s="4">
        <v>13</v>
      </c>
      <c r="B17" s="50" t="s">
        <v>62</v>
      </c>
      <c r="C17" s="62" t="s">
        <v>84</v>
      </c>
      <c r="D17" s="18" t="s">
        <v>23</v>
      </c>
      <c r="E17" s="62">
        <v>18060211801</v>
      </c>
      <c r="F17" s="18" t="s">
        <v>116</v>
      </c>
      <c r="G17" s="67">
        <v>83</v>
      </c>
      <c r="H17" s="67">
        <v>67</v>
      </c>
      <c r="I17" s="17">
        <f t="shared" si="0"/>
        <v>150</v>
      </c>
      <c r="J17" s="72">
        <v>9365696753</v>
      </c>
      <c r="K17" s="18" t="s">
        <v>117</v>
      </c>
      <c r="L17" s="80" t="s">
        <v>123</v>
      </c>
      <c r="M17" s="80" t="s">
        <v>127</v>
      </c>
      <c r="N17" s="82" t="s">
        <v>130</v>
      </c>
      <c r="O17" s="86">
        <v>9854911307</v>
      </c>
      <c r="P17" s="24">
        <v>43564</v>
      </c>
      <c r="Q17" s="18" t="s">
        <v>141</v>
      </c>
      <c r="R17" s="18">
        <v>90</v>
      </c>
      <c r="S17" s="18" t="s">
        <v>147</v>
      </c>
      <c r="T17" s="18"/>
    </row>
    <row r="18" spans="1:20">
      <c r="A18" s="4">
        <v>14</v>
      </c>
      <c r="B18" s="50" t="s">
        <v>63</v>
      </c>
      <c r="C18" s="62" t="s">
        <v>85</v>
      </c>
      <c r="D18" s="18" t="s">
        <v>23</v>
      </c>
      <c r="E18" s="62">
        <v>18060208709</v>
      </c>
      <c r="F18" s="18" t="s">
        <v>116</v>
      </c>
      <c r="G18" s="67">
        <v>37</v>
      </c>
      <c r="H18" s="67">
        <v>53</v>
      </c>
      <c r="I18" s="17">
        <f t="shared" si="0"/>
        <v>90</v>
      </c>
      <c r="J18" s="62">
        <v>8486492580</v>
      </c>
      <c r="K18" s="18" t="s">
        <v>120</v>
      </c>
      <c r="L18" s="81" t="s">
        <v>125</v>
      </c>
      <c r="M18" s="81" t="s">
        <v>129</v>
      </c>
      <c r="N18" s="81" t="s">
        <v>132</v>
      </c>
      <c r="O18" s="69">
        <v>8812810266</v>
      </c>
      <c r="P18" s="24">
        <v>43565</v>
      </c>
      <c r="Q18" s="18" t="s">
        <v>142</v>
      </c>
      <c r="R18" s="18">
        <v>80</v>
      </c>
      <c r="S18" s="18" t="s">
        <v>147</v>
      </c>
      <c r="T18" s="18"/>
    </row>
    <row r="19" spans="1:20">
      <c r="A19" s="4">
        <v>15</v>
      </c>
      <c r="B19" s="50" t="s">
        <v>63</v>
      </c>
      <c r="C19" s="63" t="s">
        <v>86</v>
      </c>
      <c r="D19" s="18" t="s">
        <v>25</v>
      </c>
      <c r="E19" s="19">
        <v>101</v>
      </c>
      <c r="F19" s="18"/>
      <c r="G19" s="68">
        <v>39</v>
      </c>
      <c r="H19" s="68">
        <v>34</v>
      </c>
      <c r="I19" s="17">
        <f t="shared" si="0"/>
        <v>73</v>
      </c>
      <c r="J19" s="74">
        <v>7035152706</v>
      </c>
      <c r="K19" s="18" t="s">
        <v>120</v>
      </c>
      <c r="L19" s="81" t="s">
        <v>125</v>
      </c>
      <c r="M19" s="81" t="s">
        <v>129</v>
      </c>
      <c r="N19" s="81" t="s">
        <v>132</v>
      </c>
      <c r="O19" s="69">
        <v>8812810266</v>
      </c>
      <c r="P19" s="24">
        <v>43565</v>
      </c>
      <c r="Q19" s="18" t="s">
        <v>142</v>
      </c>
      <c r="R19" s="18">
        <v>80</v>
      </c>
      <c r="S19" s="18" t="s">
        <v>147</v>
      </c>
      <c r="T19" s="18"/>
    </row>
    <row r="20" spans="1:20" ht="24">
      <c r="A20" s="4">
        <v>16</v>
      </c>
      <c r="B20" s="50" t="s">
        <v>62</v>
      </c>
      <c r="C20" s="62" t="s">
        <v>87</v>
      </c>
      <c r="D20" s="18" t="s">
        <v>23</v>
      </c>
      <c r="E20" s="62">
        <v>18060205309</v>
      </c>
      <c r="F20" s="18" t="s">
        <v>116</v>
      </c>
      <c r="G20" s="67">
        <v>60</v>
      </c>
      <c r="H20" s="67">
        <v>65</v>
      </c>
      <c r="I20" s="17">
        <f t="shared" si="0"/>
        <v>125</v>
      </c>
      <c r="J20" s="62">
        <v>9577040312</v>
      </c>
      <c r="K20" s="18" t="s">
        <v>117</v>
      </c>
      <c r="L20" s="80" t="s">
        <v>123</v>
      </c>
      <c r="M20" s="80" t="s">
        <v>127</v>
      </c>
      <c r="N20" s="82" t="s">
        <v>130</v>
      </c>
      <c r="O20" s="86">
        <v>9854911307</v>
      </c>
      <c r="P20" s="24">
        <v>43565</v>
      </c>
      <c r="Q20" s="18" t="s">
        <v>142</v>
      </c>
      <c r="R20" s="18">
        <v>90</v>
      </c>
      <c r="S20" s="18" t="s">
        <v>147</v>
      </c>
      <c r="T20" s="18"/>
    </row>
    <row r="21" spans="1:20">
      <c r="A21" s="4">
        <v>17</v>
      </c>
      <c r="B21" s="50" t="s">
        <v>62</v>
      </c>
      <c r="C21" s="63" t="s">
        <v>88</v>
      </c>
      <c r="D21" s="18" t="s">
        <v>25</v>
      </c>
      <c r="E21" s="62"/>
      <c r="F21" s="18"/>
      <c r="G21" s="70">
        <v>51</v>
      </c>
      <c r="H21" s="70">
        <v>49</v>
      </c>
      <c r="I21" s="17">
        <f t="shared" si="0"/>
        <v>100</v>
      </c>
      <c r="J21" s="62">
        <v>9859792802</v>
      </c>
      <c r="K21" s="18" t="s">
        <v>117</v>
      </c>
      <c r="L21" s="80" t="s">
        <v>123</v>
      </c>
      <c r="M21" s="80" t="s">
        <v>127</v>
      </c>
      <c r="N21" s="82" t="s">
        <v>130</v>
      </c>
      <c r="O21" s="86">
        <v>9854911307</v>
      </c>
      <c r="P21" s="24">
        <v>43565</v>
      </c>
      <c r="Q21" s="18" t="s">
        <v>142</v>
      </c>
      <c r="R21" s="18">
        <v>90</v>
      </c>
      <c r="S21" s="18" t="s">
        <v>147</v>
      </c>
      <c r="T21" s="18"/>
    </row>
    <row r="22" spans="1:20">
      <c r="A22" s="4">
        <v>18</v>
      </c>
      <c r="B22" s="50" t="s">
        <v>62</v>
      </c>
      <c r="C22" s="62" t="s">
        <v>89</v>
      </c>
      <c r="D22" s="18" t="s">
        <v>23</v>
      </c>
      <c r="E22" s="62">
        <v>18060211705</v>
      </c>
      <c r="F22" s="18" t="s">
        <v>116</v>
      </c>
      <c r="G22" s="67">
        <v>68</v>
      </c>
      <c r="H22" s="67">
        <v>106</v>
      </c>
      <c r="I22" s="17">
        <f t="shared" si="0"/>
        <v>174</v>
      </c>
      <c r="J22" s="62">
        <v>7002162348</v>
      </c>
      <c r="K22" s="18" t="s">
        <v>117</v>
      </c>
      <c r="L22" s="80" t="s">
        <v>123</v>
      </c>
      <c r="M22" s="80" t="s">
        <v>127</v>
      </c>
      <c r="N22" s="82" t="s">
        <v>130</v>
      </c>
      <c r="O22" s="86">
        <v>9854911307</v>
      </c>
      <c r="P22" s="24">
        <v>43566</v>
      </c>
      <c r="Q22" s="18" t="s">
        <v>143</v>
      </c>
      <c r="R22" s="18">
        <v>90</v>
      </c>
      <c r="S22" s="18" t="s">
        <v>147</v>
      </c>
      <c r="T22" s="18"/>
    </row>
    <row r="23" spans="1:20">
      <c r="A23" s="4">
        <v>19</v>
      </c>
      <c r="B23" s="50" t="s">
        <v>62</v>
      </c>
      <c r="C23" s="62" t="s">
        <v>90</v>
      </c>
      <c r="D23" s="18" t="s">
        <v>23</v>
      </c>
      <c r="E23" s="62">
        <v>18060205302</v>
      </c>
      <c r="F23" s="18" t="s">
        <v>116</v>
      </c>
      <c r="G23" s="67">
        <v>69</v>
      </c>
      <c r="H23" s="67">
        <v>93</v>
      </c>
      <c r="I23" s="17">
        <f t="shared" si="0"/>
        <v>162</v>
      </c>
      <c r="J23" s="62">
        <v>9132388665</v>
      </c>
      <c r="K23" s="18" t="s">
        <v>117</v>
      </c>
      <c r="L23" s="80" t="s">
        <v>123</v>
      </c>
      <c r="M23" s="80" t="s">
        <v>127</v>
      </c>
      <c r="N23" s="82" t="s">
        <v>130</v>
      </c>
      <c r="O23" s="86">
        <v>9854911307</v>
      </c>
      <c r="P23" s="24">
        <v>43567</v>
      </c>
      <c r="Q23" s="18" t="s">
        <v>138</v>
      </c>
      <c r="R23" s="18">
        <v>90</v>
      </c>
      <c r="S23" s="18" t="s">
        <v>147</v>
      </c>
      <c r="T23" s="18"/>
    </row>
    <row r="24" spans="1:20">
      <c r="A24" s="4">
        <v>20</v>
      </c>
      <c r="B24" s="50" t="s">
        <v>62</v>
      </c>
      <c r="C24" s="62" t="s">
        <v>91</v>
      </c>
      <c r="D24" s="18" t="s">
        <v>23</v>
      </c>
      <c r="E24" s="62">
        <v>18060205602</v>
      </c>
      <c r="F24" s="18" t="s">
        <v>113</v>
      </c>
      <c r="G24" s="67">
        <v>75</v>
      </c>
      <c r="H24" s="67">
        <v>95</v>
      </c>
      <c r="I24" s="17">
        <f t="shared" si="0"/>
        <v>170</v>
      </c>
      <c r="J24" s="62">
        <v>9854499575</v>
      </c>
      <c r="K24" s="18" t="s">
        <v>117</v>
      </c>
      <c r="L24" s="80" t="s">
        <v>123</v>
      </c>
      <c r="M24" s="80" t="s">
        <v>127</v>
      </c>
      <c r="N24" s="82" t="s">
        <v>130</v>
      </c>
      <c r="O24" s="86">
        <v>9854911307</v>
      </c>
      <c r="P24" s="24">
        <v>43568</v>
      </c>
      <c r="Q24" s="18" t="s">
        <v>139</v>
      </c>
      <c r="R24" s="18">
        <v>90</v>
      </c>
      <c r="S24" s="18" t="s">
        <v>147</v>
      </c>
      <c r="T24" s="18"/>
    </row>
    <row r="25" spans="1:20" ht="33">
      <c r="A25" s="4">
        <v>21</v>
      </c>
      <c r="B25" s="50" t="s">
        <v>63</v>
      </c>
      <c r="C25" s="62" t="s">
        <v>92</v>
      </c>
      <c r="D25" s="18" t="s">
        <v>23</v>
      </c>
      <c r="E25" s="62">
        <v>18060208704</v>
      </c>
      <c r="F25" s="18" t="s">
        <v>113</v>
      </c>
      <c r="G25" s="67">
        <v>196</v>
      </c>
      <c r="H25" s="67">
        <v>322</v>
      </c>
      <c r="I25" s="17">
        <f t="shared" si="0"/>
        <v>518</v>
      </c>
      <c r="J25" s="72">
        <v>9859432292</v>
      </c>
      <c r="K25" s="18" t="s">
        <v>120</v>
      </c>
      <c r="L25" s="81" t="s">
        <v>125</v>
      </c>
      <c r="M25" s="81" t="s">
        <v>129</v>
      </c>
      <c r="N25" s="81" t="s">
        <v>132</v>
      </c>
      <c r="O25" s="69">
        <v>8812810266</v>
      </c>
      <c r="P25" s="24" t="s">
        <v>154</v>
      </c>
      <c r="Q25" s="18" t="s">
        <v>144</v>
      </c>
      <c r="R25" s="18">
        <v>80</v>
      </c>
      <c r="S25" s="18" t="s">
        <v>147</v>
      </c>
      <c r="T25" s="18"/>
    </row>
    <row r="26" spans="1:20">
      <c r="A26" s="4">
        <v>22</v>
      </c>
      <c r="B26" s="50" t="s">
        <v>62</v>
      </c>
      <c r="C26" s="62" t="s">
        <v>93</v>
      </c>
      <c r="D26" s="62" t="s">
        <v>25</v>
      </c>
      <c r="E26" s="62">
        <v>112</v>
      </c>
      <c r="F26" s="18" t="s">
        <v>114</v>
      </c>
      <c r="G26" s="67">
        <v>101</v>
      </c>
      <c r="H26" s="67">
        <v>121</v>
      </c>
      <c r="I26" s="17">
        <f t="shared" si="0"/>
        <v>222</v>
      </c>
      <c r="J26" s="72">
        <v>9706446414</v>
      </c>
      <c r="K26" s="18" t="s">
        <v>120</v>
      </c>
      <c r="L26" s="81" t="s">
        <v>125</v>
      </c>
      <c r="M26" s="81" t="s">
        <v>129</v>
      </c>
      <c r="N26" s="81" t="s">
        <v>132</v>
      </c>
      <c r="O26" s="69">
        <v>8812810266</v>
      </c>
      <c r="P26" s="24">
        <v>43572</v>
      </c>
      <c r="Q26" s="18" t="s">
        <v>142</v>
      </c>
      <c r="R26" s="18">
        <v>80</v>
      </c>
      <c r="S26" s="18" t="s">
        <v>147</v>
      </c>
      <c r="T26" s="18"/>
    </row>
    <row r="27" spans="1:20">
      <c r="A27" s="4">
        <v>23</v>
      </c>
      <c r="B27" s="50" t="s">
        <v>63</v>
      </c>
      <c r="C27" s="62" t="s">
        <v>94</v>
      </c>
      <c r="D27" s="18" t="s">
        <v>23</v>
      </c>
      <c r="E27" s="62">
        <v>18060208720</v>
      </c>
      <c r="F27" s="18" t="s">
        <v>116</v>
      </c>
      <c r="G27" s="67">
        <v>60</v>
      </c>
      <c r="H27" s="67">
        <v>63</v>
      </c>
      <c r="I27" s="17">
        <f t="shared" si="0"/>
        <v>123</v>
      </c>
      <c r="J27" s="62">
        <v>9957777171</v>
      </c>
      <c r="K27" s="18" t="s">
        <v>120</v>
      </c>
      <c r="L27" s="81" t="s">
        <v>125</v>
      </c>
      <c r="M27" s="81" t="s">
        <v>129</v>
      </c>
      <c r="N27" s="81" t="s">
        <v>132</v>
      </c>
      <c r="O27" s="69">
        <v>8812810266</v>
      </c>
      <c r="P27" s="24">
        <v>43572</v>
      </c>
      <c r="Q27" s="18" t="s">
        <v>145</v>
      </c>
      <c r="R27" s="18">
        <v>80</v>
      </c>
      <c r="S27" s="18" t="s">
        <v>147</v>
      </c>
      <c r="T27" s="18"/>
    </row>
    <row r="28" spans="1:20">
      <c r="A28" s="4">
        <v>24</v>
      </c>
      <c r="B28" s="50" t="s">
        <v>63</v>
      </c>
      <c r="C28" s="63" t="s">
        <v>95</v>
      </c>
      <c r="D28" s="18" t="s">
        <v>25</v>
      </c>
      <c r="E28" s="19">
        <v>280</v>
      </c>
      <c r="F28" s="18"/>
      <c r="G28" s="69">
        <v>69</v>
      </c>
      <c r="H28" s="69">
        <v>59</v>
      </c>
      <c r="I28" s="17">
        <f t="shared" si="0"/>
        <v>128</v>
      </c>
      <c r="J28" s="74">
        <v>9859238742</v>
      </c>
      <c r="K28" s="18" t="s">
        <v>120</v>
      </c>
      <c r="L28" s="81" t="s">
        <v>125</v>
      </c>
      <c r="M28" s="81" t="s">
        <v>129</v>
      </c>
      <c r="N28" s="81" t="s">
        <v>132</v>
      </c>
      <c r="O28" s="69">
        <v>8812810266</v>
      </c>
      <c r="P28" s="24">
        <v>43572</v>
      </c>
      <c r="Q28" s="18" t="s">
        <v>142</v>
      </c>
      <c r="R28" s="18">
        <v>80</v>
      </c>
      <c r="S28" s="18" t="s">
        <v>147</v>
      </c>
      <c r="T28" s="18"/>
    </row>
    <row r="29" spans="1:20" ht="49.5">
      <c r="A29" s="4">
        <v>25</v>
      </c>
      <c r="B29" s="50" t="s">
        <v>62</v>
      </c>
      <c r="C29" s="62" t="s">
        <v>96</v>
      </c>
      <c r="D29" s="18" t="s">
        <v>23</v>
      </c>
      <c r="E29" s="62">
        <v>18060206104</v>
      </c>
      <c r="F29" s="18" t="s">
        <v>113</v>
      </c>
      <c r="G29" s="67">
        <v>153</v>
      </c>
      <c r="H29" s="67">
        <v>85</v>
      </c>
      <c r="I29" s="17">
        <f t="shared" si="0"/>
        <v>238</v>
      </c>
      <c r="J29" s="75">
        <v>8638136304</v>
      </c>
      <c r="K29" s="18" t="s">
        <v>121</v>
      </c>
      <c r="L29" s="81" t="s">
        <v>125</v>
      </c>
      <c r="M29" s="81" t="s">
        <v>129</v>
      </c>
      <c r="N29" s="81" t="s">
        <v>132</v>
      </c>
      <c r="O29" s="69"/>
      <c r="P29" s="24" t="s">
        <v>155</v>
      </c>
      <c r="Q29" s="18" t="s">
        <v>146</v>
      </c>
      <c r="R29" s="18">
        <v>80</v>
      </c>
      <c r="S29" s="18" t="s">
        <v>147</v>
      </c>
      <c r="T29" s="18" t="s">
        <v>149</v>
      </c>
    </row>
    <row r="30" spans="1:20">
      <c r="A30" s="4">
        <v>26</v>
      </c>
      <c r="B30" s="50" t="s">
        <v>62</v>
      </c>
      <c r="C30" s="63" t="s">
        <v>97</v>
      </c>
      <c r="D30" s="18" t="s">
        <v>25</v>
      </c>
      <c r="E30" s="62">
        <v>233</v>
      </c>
      <c r="F30" s="18"/>
      <c r="G30" s="67">
        <v>54</v>
      </c>
      <c r="H30" s="67">
        <v>40</v>
      </c>
      <c r="I30" s="17">
        <f t="shared" si="0"/>
        <v>94</v>
      </c>
      <c r="J30" s="62">
        <v>9613132020</v>
      </c>
      <c r="K30" s="18" t="s">
        <v>117</v>
      </c>
      <c r="L30" s="80" t="s">
        <v>123</v>
      </c>
      <c r="M30" s="80" t="s">
        <v>127</v>
      </c>
      <c r="N30" s="82" t="s">
        <v>130</v>
      </c>
      <c r="O30" s="86">
        <v>9854911307</v>
      </c>
      <c r="P30" s="24" t="s">
        <v>155</v>
      </c>
      <c r="Q30" s="18" t="s">
        <v>146</v>
      </c>
      <c r="R30" s="18">
        <v>90</v>
      </c>
      <c r="S30" s="18" t="s">
        <v>147</v>
      </c>
      <c r="T30" s="18"/>
    </row>
    <row r="31" spans="1:20">
      <c r="A31" s="4">
        <v>27</v>
      </c>
      <c r="B31" s="50" t="s">
        <v>63</v>
      </c>
      <c r="C31" s="62" t="s">
        <v>98</v>
      </c>
      <c r="D31" s="18" t="s">
        <v>23</v>
      </c>
      <c r="E31" s="62">
        <v>18060208721</v>
      </c>
      <c r="F31" s="18" t="s">
        <v>113</v>
      </c>
      <c r="G31" s="67">
        <v>34</v>
      </c>
      <c r="H31" s="67">
        <v>25</v>
      </c>
      <c r="I31" s="17">
        <f t="shared" si="0"/>
        <v>59</v>
      </c>
      <c r="J31" s="62">
        <v>9577443226</v>
      </c>
      <c r="K31" s="18" t="s">
        <v>117</v>
      </c>
      <c r="L31" s="80" t="s">
        <v>123</v>
      </c>
      <c r="M31" s="80" t="s">
        <v>127</v>
      </c>
      <c r="N31" s="82" t="s">
        <v>130</v>
      </c>
      <c r="O31" s="86">
        <v>9854911307</v>
      </c>
      <c r="P31" s="24">
        <v>43573</v>
      </c>
      <c r="Q31" s="18" t="s">
        <v>141</v>
      </c>
      <c r="R31" s="18">
        <v>90</v>
      </c>
      <c r="S31" s="18" t="s">
        <v>147</v>
      </c>
      <c r="T31" s="18"/>
    </row>
    <row r="32" spans="1:20">
      <c r="A32" s="4">
        <v>28</v>
      </c>
      <c r="B32" s="50" t="s">
        <v>62</v>
      </c>
      <c r="C32" s="63" t="s">
        <v>99</v>
      </c>
      <c r="D32" s="18" t="s">
        <v>25</v>
      </c>
      <c r="E32" s="19">
        <v>64</v>
      </c>
      <c r="F32" s="18" t="s">
        <v>114</v>
      </c>
      <c r="G32" s="68">
        <v>108</v>
      </c>
      <c r="H32" s="68">
        <v>90</v>
      </c>
      <c r="I32" s="17">
        <f t="shared" si="0"/>
        <v>198</v>
      </c>
      <c r="J32" s="74">
        <v>9577606335</v>
      </c>
      <c r="K32" s="18" t="s">
        <v>117</v>
      </c>
      <c r="L32" s="80" t="s">
        <v>123</v>
      </c>
      <c r="M32" s="80" t="s">
        <v>127</v>
      </c>
      <c r="N32" s="82" t="s">
        <v>130</v>
      </c>
      <c r="O32" s="86">
        <v>9854911307</v>
      </c>
      <c r="P32" s="24">
        <v>43577</v>
      </c>
      <c r="Q32" s="18" t="s">
        <v>140</v>
      </c>
      <c r="R32" s="18">
        <v>90</v>
      </c>
      <c r="S32" s="18" t="s">
        <v>147</v>
      </c>
      <c r="T32" s="18"/>
    </row>
    <row r="33" spans="1:20">
      <c r="A33" s="4">
        <v>29</v>
      </c>
      <c r="B33" s="50" t="s">
        <v>63</v>
      </c>
      <c r="C33" s="62" t="s">
        <v>100</v>
      </c>
      <c r="D33" s="18" t="s">
        <v>23</v>
      </c>
      <c r="E33" s="62">
        <v>18060208722</v>
      </c>
      <c r="F33" s="18" t="s">
        <v>113</v>
      </c>
      <c r="G33" s="67">
        <v>33</v>
      </c>
      <c r="H33" s="67">
        <v>58</v>
      </c>
      <c r="I33" s="17">
        <f t="shared" si="0"/>
        <v>91</v>
      </c>
      <c r="J33" s="62">
        <v>9854269399</v>
      </c>
      <c r="K33" s="18" t="s">
        <v>120</v>
      </c>
      <c r="L33" s="81" t="s">
        <v>125</v>
      </c>
      <c r="M33" s="81" t="s">
        <v>129</v>
      </c>
      <c r="N33" s="81" t="s">
        <v>132</v>
      </c>
      <c r="O33" s="69">
        <v>8812810266</v>
      </c>
      <c r="P33" s="24">
        <v>43577</v>
      </c>
      <c r="Q33" s="18" t="s">
        <v>140</v>
      </c>
      <c r="R33" s="18">
        <v>80</v>
      </c>
      <c r="S33" s="18" t="s">
        <v>147</v>
      </c>
      <c r="T33" s="18"/>
    </row>
    <row r="34" spans="1:20">
      <c r="A34" s="4">
        <v>30</v>
      </c>
      <c r="B34" s="50" t="s">
        <v>63</v>
      </c>
      <c r="C34" s="62" t="s">
        <v>101</v>
      </c>
      <c r="D34" s="18" t="s">
        <v>23</v>
      </c>
      <c r="E34" s="62">
        <v>18060208723</v>
      </c>
      <c r="F34" s="18" t="s">
        <v>113</v>
      </c>
      <c r="G34" s="67">
        <v>14</v>
      </c>
      <c r="H34" s="67">
        <v>56</v>
      </c>
      <c r="I34" s="17">
        <f t="shared" si="0"/>
        <v>70</v>
      </c>
      <c r="J34" s="62">
        <v>9954463395</v>
      </c>
      <c r="K34" s="18" t="s">
        <v>120</v>
      </c>
      <c r="L34" s="81" t="s">
        <v>125</v>
      </c>
      <c r="M34" s="81" t="s">
        <v>129</v>
      </c>
      <c r="N34" s="81" t="s">
        <v>132</v>
      </c>
      <c r="O34" s="69">
        <v>8812810266</v>
      </c>
      <c r="P34" s="24">
        <v>43579</v>
      </c>
      <c r="Q34" s="18" t="s">
        <v>142</v>
      </c>
      <c r="R34" s="18">
        <v>80</v>
      </c>
      <c r="S34" s="18" t="s">
        <v>147</v>
      </c>
      <c r="T34" s="18"/>
    </row>
    <row r="35" spans="1:20">
      <c r="A35" s="4">
        <v>31</v>
      </c>
      <c r="B35" s="50" t="s">
        <v>62</v>
      </c>
      <c r="C35" s="62" t="s">
        <v>102</v>
      </c>
      <c r="D35" s="18" t="s">
        <v>23</v>
      </c>
      <c r="E35" s="62">
        <v>18060211506</v>
      </c>
      <c r="F35" s="18" t="s">
        <v>116</v>
      </c>
      <c r="G35" s="67">
        <v>66</v>
      </c>
      <c r="H35" s="67">
        <v>74</v>
      </c>
      <c r="I35" s="17">
        <f t="shared" si="0"/>
        <v>140</v>
      </c>
      <c r="J35" s="76">
        <v>7429167873</v>
      </c>
      <c r="K35" s="18" t="s">
        <v>117</v>
      </c>
      <c r="L35" s="80" t="s">
        <v>123</v>
      </c>
      <c r="M35" s="80" t="s">
        <v>127</v>
      </c>
      <c r="N35" s="82" t="s">
        <v>130</v>
      </c>
      <c r="O35" s="86">
        <v>9854911307</v>
      </c>
      <c r="P35" s="24">
        <v>43579</v>
      </c>
      <c r="Q35" s="18" t="s">
        <v>142</v>
      </c>
      <c r="R35" s="18">
        <v>90</v>
      </c>
      <c r="S35" s="18" t="s">
        <v>147</v>
      </c>
      <c r="T35" s="18"/>
    </row>
    <row r="36" spans="1:20">
      <c r="A36" s="4">
        <v>32</v>
      </c>
      <c r="B36" s="50" t="s">
        <v>63</v>
      </c>
      <c r="C36" s="62" t="s">
        <v>103</v>
      </c>
      <c r="D36" s="18" t="s">
        <v>23</v>
      </c>
      <c r="E36" s="62">
        <v>18060208726</v>
      </c>
      <c r="F36" s="18" t="s">
        <v>113</v>
      </c>
      <c r="G36" s="67">
        <v>40</v>
      </c>
      <c r="H36" s="67">
        <v>46</v>
      </c>
      <c r="I36" s="17">
        <f t="shared" si="0"/>
        <v>86</v>
      </c>
      <c r="J36" s="62">
        <v>9613034112</v>
      </c>
      <c r="K36" s="18" t="s">
        <v>120</v>
      </c>
      <c r="L36" s="81" t="s">
        <v>125</v>
      </c>
      <c r="M36" s="81" t="s">
        <v>129</v>
      </c>
      <c r="N36" s="81" t="s">
        <v>132</v>
      </c>
      <c r="O36" s="69">
        <v>8812810266</v>
      </c>
      <c r="P36" s="24">
        <v>43580</v>
      </c>
      <c r="Q36" s="18" t="s">
        <v>143</v>
      </c>
      <c r="R36" s="18">
        <v>80</v>
      </c>
      <c r="S36" s="18" t="s">
        <v>147</v>
      </c>
      <c r="T36" s="18"/>
    </row>
    <row r="37" spans="1:20" ht="24">
      <c r="A37" s="4">
        <v>33</v>
      </c>
      <c r="B37" s="50" t="s">
        <v>63</v>
      </c>
      <c r="C37" s="62" t="s">
        <v>104</v>
      </c>
      <c r="D37" s="18" t="s">
        <v>23</v>
      </c>
      <c r="E37" s="62">
        <v>18060208727</v>
      </c>
      <c r="F37" s="18" t="s">
        <v>116</v>
      </c>
      <c r="G37" s="67">
        <v>56</v>
      </c>
      <c r="H37" s="67">
        <v>26</v>
      </c>
      <c r="I37" s="17">
        <f t="shared" si="0"/>
        <v>82</v>
      </c>
      <c r="J37" s="62">
        <v>8011585864</v>
      </c>
      <c r="K37" s="18" t="s">
        <v>120</v>
      </c>
      <c r="L37" s="81" t="s">
        <v>125</v>
      </c>
      <c r="M37" s="81" t="s">
        <v>129</v>
      </c>
      <c r="N37" s="81" t="s">
        <v>132</v>
      </c>
      <c r="O37" s="69">
        <v>8812810266</v>
      </c>
      <c r="P37" s="24">
        <v>43580</v>
      </c>
      <c r="Q37" s="18" t="s">
        <v>143</v>
      </c>
      <c r="R37" s="18">
        <v>80</v>
      </c>
      <c r="S37" s="18" t="s">
        <v>147</v>
      </c>
      <c r="T37" s="18"/>
    </row>
    <row r="38" spans="1:20">
      <c r="A38" s="4">
        <v>34</v>
      </c>
      <c r="B38" s="50" t="s">
        <v>62</v>
      </c>
      <c r="C38" s="62" t="s">
        <v>105</v>
      </c>
      <c r="D38" s="18" t="s">
        <v>23</v>
      </c>
      <c r="E38" s="62">
        <v>18060205608</v>
      </c>
      <c r="F38" s="18" t="s">
        <v>116</v>
      </c>
      <c r="G38" s="67">
        <v>67</v>
      </c>
      <c r="H38" s="67">
        <v>80</v>
      </c>
      <c r="I38" s="17">
        <f t="shared" si="0"/>
        <v>147</v>
      </c>
      <c r="J38" s="62">
        <v>9365224173</v>
      </c>
      <c r="K38" s="18" t="s">
        <v>117</v>
      </c>
      <c r="L38" s="18" t="s">
        <v>117</v>
      </c>
      <c r="M38" s="80" t="s">
        <v>123</v>
      </c>
      <c r="N38" s="80" t="s">
        <v>130</v>
      </c>
      <c r="O38" s="80" t="s">
        <v>127</v>
      </c>
      <c r="P38" s="24">
        <v>43580</v>
      </c>
      <c r="Q38" s="18" t="s">
        <v>143</v>
      </c>
      <c r="R38" s="18">
        <v>80</v>
      </c>
      <c r="S38" s="18" t="s">
        <v>147</v>
      </c>
      <c r="T38" s="18"/>
    </row>
    <row r="39" spans="1:20" ht="24">
      <c r="A39" s="4">
        <v>35</v>
      </c>
      <c r="B39" s="50" t="s">
        <v>63</v>
      </c>
      <c r="C39" s="62" t="s">
        <v>106</v>
      </c>
      <c r="D39" s="18" t="s">
        <v>23</v>
      </c>
      <c r="E39" s="62">
        <v>18060208708</v>
      </c>
      <c r="F39" s="18" t="s">
        <v>113</v>
      </c>
      <c r="G39" s="67">
        <v>23</v>
      </c>
      <c r="H39" s="67">
        <v>33</v>
      </c>
      <c r="I39" s="17">
        <f t="shared" si="0"/>
        <v>56</v>
      </c>
      <c r="J39" s="72">
        <v>7086980440</v>
      </c>
      <c r="K39" s="18" t="s">
        <v>120</v>
      </c>
      <c r="L39" s="81" t="s">
        <v>125</v>
      </c>
      <c r="M39" s="81" t="s">
        <v>129</v>
      </c>
      <c r="N39" s="81" t="s">
        <v>132</v>
      </c>
      <c r="O39" s="69">
        <v>8812810266</v>
      </c>
      <c r="P39" s="24">
        <v>43582</v>
      </c>
      <c r="Q39" s="18" t="s">
        <v>139</v>
      </c>
      <c r="R39" s="18">
        <v>80</v>
      </c>
      <c r="S39" s="18" t="s">
        <v>147</v>
      </c>
      <c r="T39" s="18"/>
    </row>
    <row r="40" spans="1:20">
      <c r="A40" s="4">
        <v>36</v>
      </c>
      <c r="B40" s="50" t="s">
        <v>63</v>
      </c>
      <c r="C40" s="62" t="s">
        <v>107</v>
      </c>
      <c r="D40" s="18" t="s">
        <v>23</v>
      </c>
      <c r="E40" s="62">
        <v>18060208716</v>
      </c>
      <c r="F40" s="18" t="s">
        <v>116</v>
      </c>
      <c r="G40" s="67">
        <v>34</v>
      </c>
      <c r="H40" s="67">
        <v>55</v>
      </c>
      <c r="I40" s="17">
        <f t="shared" si="0"/>
        <v>89</v>
      </c>
      <c r="J40" s="62">
        <v>9577153728</v>
      </c>
      <c r="K40" s="18" t="s">
        <v>120</v>
      </c>
      <c r="L40" s="81" t="s">
        <v>125</v>
      </c>
      <c r="M40" s="81" t="s">
        <v>129</v>
      </c>
      <c r="N40" s="81" t="s">
        <v>132</v>
      </c>
      <c r="O40" s="69">
        <v>8812810266</v>
      </c>
      <c r="P40" s="24">
        <v>43584</v>
      </c>
      <c r="Q40" s="18" t="s">
        <v>140</v>
      </c>
      <c r="R40" s="18">
        <v>80</v>
      </c>
      <c r="S40" s="18" t="s">
        <v>147</v>
      </c>
      <c r="T40" s="18"/>
    </row>
    <row r="41" spans="1:20" ht="33">
      <c r="A41" s="4">
        <v>37</v>
      </c>
      <c r="B41" s="50" t="s">
        <v>62</v>
      </c>
      <c r="C41" s="65" t="s">
        <v>108</v>
      </c>
      <c r="D41" s="18" t="s">
        <v>25</v>
      </c>
      <c r="E41" s="66">
        <v>19</v>
      </c>
      <c r="F41" s="18"/>
      <c r="G41" s="19">
        <v>65</v>
      </c>
      <c r="H41" s="19">
        <v>68</v>
      </c>
      <c r="I41" s="17">
        <f t="shared" si="0"/>
        <v>133</v>
      </c>
      <c r="J41" s="74">
        <v>8876954780</v>
      </c>
      <c r="K41" s="18" t="s">
        <v>121</v>
      </c>
      <c r="L41" s="48" t="s">
        <v>125</v>
      </c>
      <c r="M41" s="48">
        <v>9401450075</v>
      </c>
      <c r="N41" s="84" t="s">
        <v>133</v>
      </c>
      <c r="O41" s="84">
        <v>881280266</v>
      </c>
      <c r="P41" s="24">
        <v>43582</v>
      </c>
      <c r="Q41" s="18" t="s">
        <v>139</v>
      </c>
      <c r="R41" s="18">
        <v>90</v>
      </c>
      <c r="S41" s="18" t="s">
        <v>147</v>
      </c>
      <c r="T41" s="18"/>
    </row>
    <row r="42" spans="1:20">
      <c r="A42" s="4">
        <v>38</v>
      </c>
      <c r="B42" s="50" t="s">
        <v>62</v>
      </c>
      <c r="C42" s="65" t="s">
        <v>109</v>
      </c>
      <c r="D42" s="18" t="s">
        <v>25</v>
      </c>
      <c r="E42" s="66">
        <v>3</v>
      </c>
      <c r="F42" s="18"/>
      <c r="G42" s="19">
        <v>90</v>
      </c>
      <c r="H42" s="19">
        <v>85</v>
      </c>
      <c r="I42" s="17">
        <f t="shared" si="0"/>
        <v>175</v>
      </c>
      <c r="J42" s="74">
        <v>9957823851</v>
      </c>
      <c r="K42" s="18" t="s">
        <v>122</v>
      </c>
      <c r="L42" s="48" t="s">
        <v>125</v>
      </c>
      <c r="M42" s="48">
        <v>9401450075</v>
      </c>
      <c r="N42" s="84" t="s">
        <v>133</v>
      </c>
      <c r="O42" s="84">
        <v>8812810266</v>
      </c>
      <c r="P42" s="24">
        <v>43584</v>
      </c>
      <c r="Q42" s="18" t="s">
        <v>140</v>
      </c>
      <c r="R42" s="18">
        <v>90</v>
      </c>
      <c r="S42" s="18" t="s">
        <v>147</v>
      </c>
      <c r="T42" s="18"/>
    </row>
    <row r="43" spans="1:20" ht="33">
      <c r="A43" s="4">
        <v>39</v>
      </c>
      <c r="B43" s="50" t="s">
        <v>62</v>
      </c>
      <c r="C43" s="65" t="s">
        <v>110</v>
      </c>
      <c r="D43" s="18" t="s">
        <v>25</v>
      </c>
      <c r="E43" s="66">
        <v>11</v>
      </c>
      <c r="F43" s="18"/>
      <c r="G43" s="71">
        <v>75</v>
      </c>
      <c r="H43" s="71">
        <v>59</v>
      </c>
      <c r="I43" s="17">
        <f t="shared" si="0"/>
        <v>134</v>
      </c>
      <c r="J43" s="77">
        <v>7002484131</v>
      </c>
      <c r="K43" s="18" t="s">
        <v>122</v>
      </c>
      <c r="L43" s="51" t="s">
        <v>125</v>
      </c>
      <c r="M43" s="51">
        <v>9401450075</v>
      </c>
      <c r="N43" s="84" t="s">
        <v>132</v>
      </c>
      <c r="O43" s="20">
        <v>8812810266</v>
      </c>
      <c r="P43" s="24">
        <v>43585</v>
      </c>
      <c r="Q43" s="87" t="s">
        <v>141</v>
      </c>
      <c r="R43" s="18">
        <v>95</v>
      </c>
      <c r="S43" s="18" t="s">
        <v>147</v>
      </c>
      <c r="T43" s="18"/>
    </row>
    <row r="44" spans="1:20" ht="49.5">
      <c r="A44" s="4">
        <v>40</v>
      </c>
      <c r="B44" s="50" t="s">
        <v>63</v>
      </c>
      <c r="C44" s="65" t="s">
        <v>111</v>
      </c>
      <c r="D44" s="18" t="s">
        <v>25</v>
      </c>
      <c r="E44" s="66"/>
      <c r="F44" s="18"/>
      <c r="G44" s="71">
        <v>65</v>
      </c>
      <c r="H44" s="71">
        <v>48</v>
      </c>
      <c r="I44" s="17">
        <f t="shared" si="0"/>
        <v>113</v>
      </c>
      <c r="J44" s="77">
        <v>9957825373</v>
      </c>
      <c r="K44" s="18" t="s">
        <v>120</v>
      </c>
      <c r="L44" s="51" t="s">
        <v>126</v>
      </c>
      <c r="M44" s="51">
        <v>9854306672</v>
      </c>
      <c r="N44" s="84" t="s">
        <v>134</v>
      </c>
      <c r="O44" s="20">
        <v>8693258027</v>
      </c>
      <c r="P44" s="24">
        <v>43585</v>
      </c>
      <c r="Q44" s="18" t="s">
        <v>141</v>
      </c>
      <c r="R44" s="18">
        <v>95</v>
      </c>
      <c r="S44" s="18" t="s">
        <v>147</v>
      </c>
      <c r="T44" s="18" t="s">
        <v>150</v>
      </c>
    </row>
    <row r="45" spans="1:20">
      <c r="A45" s="4">
        <v>41</v>
      </c>
      <c r="B45" s="50"/>
      <c r="C45" s="65"/>
      <c r="D45" s="18"/>
      <c r="E45" s="66"/>
      <c r="F45" s="18"/>
      <c r="G45" s="71"/>
      <c r="H45" s="71"/>
      <c r="I45" s="17"/>
      <c r="J45" s="74"/>
      <c r="K45" s="18"/>
      <c r="L45" s="51"/>
      <c r="M45" s="51"/>
      <c r="N45" s="84"/>
      <c r="O45" s="20"/>
      <c r="P45" s="24"/>
      <c r="Q45" s="18"/>
      <c r="R45" s="18"/>
      <c r="S45" s="18"/>
      <c r="T45" s="18"/>
    </row>
    <row r="46" spans="1:20">
      <c r="A46" s="4">
        <v>42</v>
      </c>
      <c r="B46" s="50"/>
      <c r="C46" s="65"/>
      <c r="D46" s="18"/>
      <c r="E46" s="66"/>
      <c r="F46" s="18"/>
      <c r="G46" s="71"/>
      <c r="H46" s="71"/>
      <c r="I46" s="17"/>
      <c r="J46" s="74"/>
      <c r="K46" s="18"/>
      <c r="L46" s="51"/>
      <c r="M46" s="51"/>
      <c r="N46" s="84"/>
      <c r="O46" s="20"/>
      <c r="P46" s="24"/>
      <c r="Q46" s="18"/>
      <c r="R46" s="18"/>
      <c r="S46" s="18"/>
      <c r="T46" s="18"/>
    </row>
    <row r="47" spans="1:20">
      <c r="A47" s="4">
        <v>43</v>
      </c>
      <c r="B47" s="50"/>
      <c r="C47" s="65"/>
      <c r="D47" s="18"/>
      <c r="E47" s="66"/>
      <c r="F47" s="18"/>
      <c r="G47" s="71"/>
      <c r="H47" s="71"/>
      <c r="I47" s="17"/>
      <c r="J47" s="77"/>
      <c r="K47" s="18"/>
      <c r="L47" s="51"/>
      <c r="M47" s="51"/>
      <c r="N47" s="84"/>
      <c r="O47" s="20"/>
      <c r="P47" s="24"/>
      <c r="Q47" s="18"/>
      <c r="R47" s="18"/>
      <c r="S47" s="18"/>
      <c r="T47" s="18"/>
    </row>
    <row r="48" spans="1:20">
      <c r="A48" s="4">
        <v>44</v>
      </c>
      <c r="B48" s="50"/>
      <c r="C48" s="65"/>
      <c r="D48" s="18"/>
      <c r="E48" s="66"/>
      <c r="F48" s="18"/>
      <c r="G48" s="71"/>
      <c r="H48" s="71"/>
      <c r="I48" s="17"/>
      <c r="J48" s="77"/>
      <c r="K48" s="18"/>
      <c r="L48" s="51"/>
      <c r="M48" s="51"/>
      <c r="N48" s="84"/>
      <c r="O48" s="20"/>
      <c r="P48" s="24"/>
      <c r="Q48" s="18"/>
      <c r="R48" s="18"/>
      <c r="S48" s="18"/>
      <c r="T48" s="18"/>
    </row>
    <row r="49" spans="1:20">
      <c r="A49" s="4">
        <v>45</v>
      </c>
      <c r="B49" s="50"/>
      <c r="C49" s="65"/>
      <c r="D49" s="18"/>
      <c r="E49" s="66"/>
      <c r="F49" s="18"/>
      <c r="G49" s="71"/>
      <c r="H49" s="71"/>
      <c r="I49" s="17"/>
      <c r="J49" s="78"/>
      <c r="K49" s="18"/>
      <c r="L49" s="51"/>
      <c r="M49" s="51"/>
      <c r="N49" s="84"/>
      <c r="O49" s="18"/>
      <c r="P49" s="24"/>
      <c r="Q49" s="18"/>
      <c r="R49" s="18"/>
      <c r="S49" s="18"/>
      <c r="T49" s="18"/>
    </row>
    <row r="50" spans="1:20">
      <c r="A50" s="4">
        <v>46</v>
      </c>
      <c r="B50" s="50"/>
      <c r="C50" s="65"/>
      <c r="D50" s="18"/>
      <c r="E50" s="66"/>
      <c r="F50" s="18"/>
      <c r="G50" s="71"/>
      <c r="H50" s="71"/>
      <c r="I50" s="17"/>
      <c r="J50" s="76"/>
      <c r="K50" s="18"/>
      <c r="L50" s="48"/>
      <c r="M50" s="48"/>
      <c r="N50" s="85"/>
      <c r="O50" s="18"/>
      <c r="P50" s="24"/>
      <c r="Q50" s="18"/>
      <c r="R50" s="18"/>
      <c r="S50" s="18"/>
      <c r="T50" s="18"/>
    </row>
    <row r="51" spans="1:20">
      <c r="A51" s="4">
        <v>47</v>
      </c>
      <c r="B51" s="50"/>
      <c r="C51" s="65"/>
      <c r="D51" s="18"/>
      <c r="E51" s="66"/>
      <c r="F51" s="18"/>
      <c r="G51" s="71"/>
      <c r="H51" s="71"/>
      <c r="I51" s="17"/>
      <c r="J51" s="78"/>
      <c r="K51" s="18"/>
      <c r="L51" s="48"/>
      <c r="M51" s="48"/>
      <c r="N51" s="85"/>
      <c r="O51" s="18"/>
      <c r="P51" s="24"/>
      <c r="Q51" s="18"/>
      <c r="R51" s="18"/>
      <c r="S51" s="18"/>
      <c r="T51" s="18"/>
    </row>
    <row r="52" spans="1:20">
      <c r="A52" s="4">
        <v>48</v>
      </c>
      <c r="B52" s="50"/>
      <c r="C52" s="65"/>
      <c r="D52" s="18"/>
      <c r="E52" s="66"/>
      <c r="F52" s="18"/>
      <c r="G52" s="71"/>
      <c r="H52" s="71"/>
      <c r="I52" s="17"/>
      <c r="J52" s="74"/>
      <c r="K52" s="18"/>
      <c r="L52" s="48"/>
      <c r="M52" s="48"/>
      <c r="N52" s="85"/>
      <c r="O52" s="18"/>
      <c r="P52" s="24"/>
      <c r="Q52" s="18"/>
      <c r="R52" s="18"/>
      <c r="S52" s="18"/>
      <c r="T52" s="18"/>
    </row>
    <row r="53" spans="1:20">
      <c r="A53" s="4">
        <v>49</v>
      </c>
      <c r="B53" s="50"/>
      <c r="C53" s="65"/>
      <c r="D53" s="18"/>
      <c r="E53" s="66"/>
      <c r="F53" s="18"/>
      <c r="G53" s="71"/>
      <c r="H53" s="71"/>
      <c r="I53" s="17"/>
      <c r="J53" s="77"/>
      <c r="K53" s="18"/>
      <c r="L53" s="48"/>
      <c r="M53" s="48"/>
      <c r="N53" s="85"/>
      <c r="O53" s="18"/>
      <c r="P53" s="24"/>
      <c r="Q53" s="18"/>
      <c r="R53" s="18"/>
      <c r="S53" s="18"/>
      <c r="T53" s="18"/>
    </row>
    <row r="54" spans="1:20">
      <c r="A54" s="4">
        <v>50</v>
      </c>
      <c r="B54" s="50"/>
      <c r="C54" s="65"/>
      <c r="D54" s="18"/>
      <c r="E54" s="66"/>
      <c r="F54" s="18"/>
      <c r="G54" s="71"/>
      <c r="H54" s="71"/>
      <c r="I54" s="17"/>
      <c r="J54" s="77"/>
      <c r="K54" s="18"/>
      <c r="L54" s="48"/>
      <c r="M54" s="48"/>
      <c r="N54" s="85"/>
      <c r="O54" s="18"/>
      <c r="P54" s="24"/>
      <c r="Q54" s="18"/>
      <c r="R54" s="18"/>
      <c r="S54" s="18"/>
      <c r="T54" s="18"/>
    </row>
    <row r="55" spans="1:20">
      <c r="A55" s="4">
        <v>51</v>
      </c>
      <c r="B55" s="50"/>
      <c r="C55" s="65"/>
      <c r="D55" s="18"/>
      <c r="E55" s="66"/>
      <c r="F55" s="18"/>
      <c r="G55" s="71"/>
      <c r="H55" s="71"/>
      <c r="I55" s="17"/>
      <c r="J55" s="77"/>
      <c r="K55" s="18"/>
      <c r="L55" s="18"/>
      <c r="M55" s="18"/>
      <c r="N55" s="18"/>
      <c r="O55" s="18"/>
      <c r="P55" s="24"/>
      <c r="Q55" s="18"/>
      <c r="R55" s="18"/>
      <c r="S55" s="18"/>
      <c r="T55" s="18"/>
    </row>
    <row r="56" spans="1:20">
      <c r="A56" s="4">
        <v>52</v>
      </c>
      <c r="B56" s="50"/>
      <c r="C56" s="65"/>
      <c r="D56" s="18"/>
      <c r="E56" s="66"/>
      <c r="F56" s="18"/>
      <c r="G56" s="71"/>
      <c r="H56" s="71"/>
      <c r="I56" s="17"/>
      <c r="J56" s="74"/>
      <c r="K56" s="18"/>
      <c r="L56" s="18"/>
      <c r="M56" s="18"/>
      <c r="N56" s="18"/>
      <c r="O56" s="18"/>
      <c r="P56" s="24"/>
      <c r="Q56" s="18"/>
      <c r="R56" s="18"/>
      <c r="S56" s="18"/>
      <c r="T56" s="18"/>
    </row>
    <row r="57" spans="1:20">
      <c r="A57" s="4">
        <v>53</v>
      </c>
      <c r="B57" s="17"/>
      <c r="C57" s="18"/>
      <c r="D57" s="18"/>
      <c r="E57" s="19"/>
      <c r="F57" s="18"/>
      <c r="G57" s="19"/>
      <c r="H57" s="19"/>
      <c r="I57" s="17">
        <f t="shared" ref="I57:I120" si="1">+G57+H57</f>
        <v>0</v>
      </c>
      <c r="J57" s="18"/>
      <c r="K57" s="18"/>
      <c r="L57" s="18"/>
      <c r="M57" s="18"/>
      <c r="N57" s="18"/>
      <c r="O57" s="18"/>
      <c r="P57" s="24"/>
      <c r="Q57" s="18"/>
      <c r="R57" s="18"/>
      <c r="S57" s="18"/>
      <c r="T57" s="18"/>
    </row>
    <row r="58" spans="1:20">
      <c r="A58" s="4">
        <v>54</v>
      </c>
      <c r="B58" s="17"/>
      <c r="C58" s="18"/>
      <c r="D58" s="18"/>
      <c r="E58" s="19"/>
      <c r="F58" s="18"/>
      <c r="G58" s="19"/>
      <c r="H58" s="19"/>
      <c r="I58" s="17">
        <f t="shared" si="1"/>
        <v>0</v>
      </c>
      <c r="J58" s="18"/>
      <c r="K58" s="18"/>
      <c r="L58" s="18"/>
      <c r="M58" s="18"/>
      <c r="N58" s="18"/>
      <c r="O58" s="18"/>
      <c r="P58" s="24"/>
      <c r="Q58" s="18"/>
      <c r="R58" s="18"/>
      <c r="S58" s="18"/>
      <c r="T58" s="18"/>
    </row>
    <row r="59" spans="1:20">
      <c r="A59" s="4">
        <v>55</v>
      </c>
      <c r="B59" s="17"/>
      <c r="C59" s="18"/>
      <c r="D59" s="18"/>
      <c r="E59" s="19"/>
      <c r="F59" s="18"/>
      <c r="G59" s="19"/>
      <c r="H59" s="19"/>
      <c r="I59" s="17">
        <f t="shared" si="1"/>
        <v>0</v>
      </c>
      <c r="J59" s="18"/>
      <c r="K59" s="18"/>
      <c r="L59" s="18"/>
      <c r="M59" s="18"/>
      <c r="N59" s="18"/>
      <c r="O59" s="18"/>
      <c r="P59" s="24"/>
      <c r="Q59" s="18"/>
      <c r="R59" s="18"/>
      <c r="S59" s="18"/>
      <c r="T59" s="18"/>
    </row>
    <row r="60" spans="1:20">
      <c r="A60" s="4">
        <v>56</v>
      </c>
      <c r="B60" s="17"/>
      <c r="C60" s="18"/>
      <c r="D60" s="18"/>
      <c r="E60" s="19"/>
      <c r="F60" s="18"/>
      <c r="G60" s="19"/>
      <c r="H60" s="19"/>
      <c r="I60" s="17">
        <f t="shared" si="1"/>
        <v>0</v>
      </c>
      <c r="J60" s="18"/>
      <c r="K60" s="18"/>
      <c r="L60" s="18"/>
      <c r="M60" s="18"/>
      <c r="N60" s="18"/>
      <c r="O60" s="18"/>
      <c r="P60" s="24"/>
      <c r="Q60" s="18"/>
      <c r="R60" s="18"/>
      <c r="S60" s="18"/>
      <c r="T60" s="18"/>
    </row>
    <row r="61" spans="1:20">
      <c r="A61" s="4">
        <v>57</v>
      </c>
      <c r="B61" s="17"/>
      <c r="C61" s="18"/>
      <c r="D61" s="18"/>
      <c r="E61" s="19"/>
      <c r="F61" s="18"/>
      <c r="G61" s="19"/>
      <c r="H61" s="19"/>
      <c r="I61" s="17">
        <f t="shared" si="1"/>
        <v>0</v>
      </c>
      <c r="J61" s="18"/>
      <c r="K61" s="18"/>
      <c r="L61" s="18"/>
      <c r="M61" s="18"/>
      <c r="N61" s="18"/>
      <c r="O61" s="18"/>
      <c r="P61" s="24"/>
      <c r="Q61" s="18"/>
      <c r="R61" s="18"/>
      <c r="S61" s="18"/>
      <c r="T61" s="18"/>
    </row>
    <row r="62" spans="1:20">
      <c r="A62" s="4">
        <v>58</v>
      </c>
      <c r="B62" s="17"/>
      <c r="C62" s="18"/>
      <c r="D62" s="18"/>
      <c r="E62" s="19"/>
      <c r="F62" s="18"/>
      <c r="G62" s="19"/>
      <c r="H62" s="19"/>
      <c r="I62" s="17">
        <f t="shared" si="1"/>
        <v>0</v>
      </c>
      <c r="J62" s="18"/>
      <c r="K62" s="18"/>
      <c r="L62" s="18"/>
      <c r="M62" s="18"/>
      <c r="N62" s="18"/>
      <c r="O62" s="18"/>
      <c r="P62" s="24"/>
      <c r="Q62" s="18"/>
      <c r="R62" s="18"/>
      <c r="S62" s="18"/>
      <c r="T62" s="18"/>
    </row>
    <row r="63" spans="1:20">
      <c r="A63" s="4">
        <v>59</v>
      </c>
      <c r="B63" s="17"/>
      <c r="C63" s="18"/>
      <c r="D63" s="18"/>
      <c r="E63" s="19"/>
      <c r="F63" s="18"/>
      <c r="G63" s="19"/>
      <c r="H63" s="19"/>
      <c r="I63" s="17">
        <f t="shared" si="1"/>
        <v>0</v>
      </c>
      <c r="J63" s="18"/>
      <c r="K63" s="18"/>
      <c r="L63" s="18"/>
      <c r="M63" s="18"/>
      <c r="N63" s="18"/>
      <c r="O63" s="18"/>
      <c r="P63" s="24"/>
      <c r="Q63" s="18"/>
      <c r="R63" s="18"/>
      <c r="S63" s="18"/>
      <c r="T63" s="18"/>
    </row>
    <row r="64" spans="1:20">
      <c r="A64" s="4">
        <v>60</v>
      </c>
      <c r="B64" s="17"/>
      <c r="C64" s="18"/>
      <c r="D64" s="18"/>
      <c r="E64" s="19"/>
      <c r="F64" s="18"/>
      <c r="G64" s="19"/>
      <c r="H64" s="19"/>
      <c r="I64" s="17">
        <f t="shared" si="1"/>
        <v>0</v>
      </c>
      <c r="J64" s="18"/>
      <c r="K64" s="18"/>
      <c r="L64" s="18"/>
      <c r="M64" s="18"/>
      <c r="N64" s="18"/>
      <c r="O64" s="18"/>
      <c r="P64" s="24"/>
      <c r="Q64" s="18"/>
      <c r="R64" s="18"/>
      <c r="S64" s="18"/>
      <c r="T64" s="18"/>
    </row>
    <row r="65" spans="1:20">
      <c r="A65" s="4">
        <v>61</v>
      </c>
      <c r="B65" s="17"/>
      <c r="C65" s="18"/>
      <c r="D65" s="18"/>
      <c r="E65" s="19"/>
      <c r="F65" s="18"/>
      <c r="G65" s="19"/>
      <c r="H65" s="19"/>
      <c r="I65" s="17">
        <f t="shared" si="1"/>
        <v>0</v>
      </c>
      <c r="J65" s="18"/>
      <c r="K65" s="18"/>
      <c r="L65" s="18"/>
      <c r="M65" s="18"/>
      <c r="N65" s="18"/>
      <c r="O65" s="18"/>
      <c r="P65" s="24"/>
      <c r="Q65" s="18"/>
      <c r="R65" s="18"/>
      <c r="S65" s="18"/>
      <c r="T65" s="18"/>
    </row>
    <row r="66" spans="1:20">
      <c r="A66" s="4">
        <v>62</v>
      </c>
      <c r="B66" s="17"/>
      <c r="C66" s="18"/>
      <c r="D66" s="18"/>
      <c r="E66" s="19"/>
      <c r="F66" s="18"/>
      <c r="G66" s="19"/>
      <c r="H66" s="19"/>
      <c r="I66" s="17">
        <f t="shared" si="1"/>
        <v>0</v>
      </c>
      <c r="J66" s="18"/>
      <c r="K66" s="18"/>
      <c r="L66" s="18"/>
      <c r="M66" s="18"/>
      <c r="N66" s="18"/>
      <c r="O66" s="18"/>
      <c r="P66" s="24"/>
      <c r="Q66" s="18"/>
      <c r="R66" s="18"/>
      <c r="S66" s="18"/>
      <c r="T66" s="18"/>
    </row>
    <row r="67" spans="1:20">
      <c r="A67" s="4">
        <v>63</v>
      </c>
      <c r="B67" s="17"/>
      <c r="C67" s="18"/>
      <c r="D67" s="18"/>
      <c r="E67" s="19"/>
      <c r="F67" s="18"/>
      <c r="G67" s="19"/>
      <c r="H67" s="19"/>
      <c r="I67" s="17">
        <f t="shared" si="1"/>
        <v>0</v>
      </c>
      <c r="J67" s="18"/>
      <c r="K67" s="18"/>
      <c r="L67" s="18"/>
      <c r="M67" s="18"/>
      <c r="N67" s="18"/>
      <c r="O67" s="18"/>
      <c r="P67" s="24"/>
      <c r="Q67" s="18"/>
      <c r="R67" s="18"/>
      <c r="S67" s="18"/>
      <c r="T67" s="18"/>
    </row>
    <row r="68" spans="1:20">
      <c r="A68" s="4">
        <v>64</v>
      </c>
      <c r="B68" s="17"/>
      <c r="C68" s="18"/>
      <c r="D68" s="18"/>
      <c r="E68" s="19"/>
      <c r="F68" s="18"/>
      <c r="G68" s="19"/>
      <c r="H68" s="19"/>
      <c r="I68" s="17">
        <f t="shared" si="1"/>
        <v>0</v>
      </c>
      <c r="J68" s="18"/>
      <c r="K68" s="18"/>
      <c r="L68" s="18"/>
      <c r="M68" s="18"/>
      <c r="N68" s="18"/>
      <c r="O68" s="18"/>
      <c r="P68" s="24"/>
      <c r="Q68" s="18"/>
      <c r="R68" s="18"/>
      <c r="S68" s="18"/>
      <c r="T68" s="18"/>
    </row>
    <row r="69" spans="1:20">
      <c r="A69" s="4">
        <v>65</v>
      </c>
      <c r="B69" s="17"/>
      <c r="C69" s="18"/>
      <c r="D69" s="18"/>
      <c r="E69" s="19"/>
      <c r="F69" s="18"/>
      <c r="G69" s="19"/>
      <c r="H69" s="19"/>
      <c r="I69" s="17">
        <f t="shared" si="1"/>
        <v>0</v>
      </c>
      <c r="J69" s="18"/>
      <c r="K69" s="18"/>
      <c r="L69" s="18"/>
      <c r="M69" s="18"/>
      <c r="N69" s="18"/>
      <c r="O69" s="18"/>
      <c r="P69" s="24"/>
      <c r="Q69" s="18"/>
      <c r="R69" s="18"/>
      <c r="S69" s="18"/>
      <c r="T69" s="18"/>
    </row>
    <row r="70" spans="1:20">
      <c r="A70" s="4">
        <v>66</v>
      </c>
      <c r="B70" s="17"/>
      <c r="C70" s="18"/>
      <c r="D70" s="18"/>
      <c r="E70" s="19"/>
      <c r="F70" s="18"/>
      <c r="G70" s="19"/>
      <c r="H70" s="19"/>
      <c r="I70" s="17">
        <f t="shared" si="1"/>
        <v>0</v>
      </c>
      <c r="J70" s="18"/>
      <c r="K70" s="18"/>
      <c r="L70" s="18"/>
      <c r="M70" s="18"/>
      <c r="N70" s="18"/>
      <c r="O70" s="18"/>
      <c r="P70" s="24"/>
      <c r="Q70" s="18"/>
      <c r="R70" s="18"/>
      <c r="S70" s="18"/>
      <c r="T70" s="18"/>
    </row>
    <row r="71" spans="1:20">
      <c r="A71" s="4">
        <v>67</v>
      </c>
      <c r="B71" s="17"/>
      <c r="C71" s="18"/>
      <c r="D71" s="18"/>
      <c r="E71" s="19"/>
      <c r="F71" s="18"/>
      <c r="G71" s="19"/>
      <c r="H71" s="19"/>
      <c r="I71" s="17">
        <f t="shared" si="1"/>
        <v>0</v>
      </c>
      <c r="J71" s="18"/>
      <c r="K71" s="18"/>
      <c r="L71" s="18"/>
      <c r="M71" s="18"/>
      <c r="N71" s="18"/>
      <c r="O71" s="18"/>
      <c r="P71" s="24"/>
      <c r="Q71" s="18"/>
      <c r="R71" s="18"/>
      <c r="S71" s="18"/>
      <c r="T71" s="18"/>
    </row>
    <row r="72" spans="1:20">
      <c r="A72" s="4">
        <v>68</v>
      </c>
      <c r="B72" s="17"/>
      <c r="C72" s="18"/>
      <c r="D72" s="18"/>
      <c r="E72" s="19"/>
      <c r="F72" s="18"/>
      <c r="G72" s="19"/>
      <c r="H72" s="19"/>
      <c r="I72" s="17">
        <f t="shared" si="1"/>
        <v>0</v>
      </c>
      <c r="J72" s="18"/>
      <c r="K72" s="18"/>
      <c r="L72" s="18"/>
      <c r="M72" s="18"/>
      <c r="N72" s="18"/>
      <c r="O72" s="18"/>
      <c r="P72" s="24"/>
      <c r="Q72" s="18"/>
      <c r="R72" s="18"/>
      <c r="S72" s="18"/>
      <c r="T72" s="18"/>
    </row>
    <row r="73" spans="1:20">
      <c r="A73" s="4">
        <v>69</v>
      </c>
      <c r="B73" s="17"/>
      <c r="C73" s="18"/>
      <c r="D73" s="18"/>
      <c r="E73" s="19"/>
      <c r="F73" s="18"/>
      <c r="G73" s="19"/>
      <c r="H73" s="19"/>
      <c r="I73" s="17">
        <f t="shared" si="1"/>
        <v>0</v>
      </c>
      <c r="J73" s="18"/>
      <c r="K73" s="18"/>
      <c r="L73" s="18"/>
      <c r="M73" s="18"/>
      <c r="N73" s="18"/>
      <c r="O73" s="18"/>
      <c r="P73" s="24"/>
      <c r="Q73" s="18"/>
      <c r="R73" s="18"/>
      <c r="S73" s="18"/>
      <c r="T73" s="18"/>
    </row>
    <row r="74" spans="1:20">
      <c r="A74" s="4">
        <v>70</v>
      </c>
      <c r="B74" s="17"/>
      <c r="C74" s="18"/>
      <c r="D74" s="18"/>
      <c r="E74" s="19"/>
      <c r="F74" s="55"/>
      <c r="G74" s="19"/>
      <c r="H74" s="19"/>
      <c r="I74" s="17">
        <f t="shared" si="1"/>
        <v>0</v>
      </c>
      <c r="J74" s="55"/>
      <c r="K74" s="55"/>
      <c r="L74" s="55"/>
      <c r="M74" s="55"/>
      <c r="N74" s="55"/>
      <c r="O74" s="55"/>
      <c r="P74" s="24"/>
      <c r="Q74" s="18"/>
      <c r="R74" s="18"/>
      <c r="S74" s="18"/>
      <c r="T74" s="18"/>
    </row>
    <row r="75" spans="1:20">
      <c r="A75" s="4">
        <v>71</v>
      </c>
      <c r="B75" s="17"/>
      <c r="C75" s="18"/>
      <c r="D75" s="18"/>
      <c r="E75" s="19"/>
      <c r="F75" s="18"/>
      <c r="G75" s="19"/>
      <c r="H75" s="19"/>
      <c r="I75" s="17">
        <f t="shared" si="1"/>
        <v>0</v>
      </c>
      <c r="J75" s="18"/>
      <c r="K75" s="18"/>
      <c r="L75" s="18"/>
      <c r="M75" s="18"/>
      <c r="N75" s="18"/>
      <c r="O75" s="18"/>
      <c r="P75" s="24"/>
      <c r="Q75" s="18"/>
      <c r="R75" s="18"/>
      <c r="S75" s="18"/>
      <c r="T75" s="18"/>
    </row>
    <row r="76" spans="1:20">
      <c r="A76" s="4">
        <v>72</v>
      </c>
      <c r="B76" s="17"/>
      <c r="C76" s="18"/>
      <c r="D76" s="18"/>
      <c r="E76" s="19"/>
      <c r="F76" s="18"/>
      <c r="G76" s="19"/>
      <c r="H76" s="19"/>
      <c r="I76" s="17">
        <f t="shared" si="1"/>
        <v>0</v>
      </c>
      <c r="J76" s="18"/>
      <c r="K76" s="18"/>
      <c r="L76" s="18"/>
      <c r="M76" s="18"/>
      <c r="N76" s="18"/>
      <c r="O76" s="18"/>
      <c r="P76" s="24"/>
      <c r="Q76" s="18"/>
      <c r="R76" s="18"/>
      <c r="S76" s="18"/>
      <c r="T76" s="18"/>
    </row>
    <row r="77" spans="1:20">
      <c r="A77" s="4">
        <v>73</v>
      </c>
      <c r="B77" s="17"/>
      <c r="C77" s="18"/>
      <c r="D77" s="18"/>
      <c r="E77" s="19"/>
      <c r="F77" s="18"/>
      <c r="G77" s="19"/>
      <c r="H77" s="19"/>
      <c r="I77" s="17">
        <f t="shared" si="1"/>
        <v>0</v>
      </c>
      <c r="J77" s="18"/>
      <c r="K77" s="18"/>
      <c r="L77" s="18"/>
      <c r="M77" s="18"/>
      <c r="N77" s="18"/>
      <c r="O77" s="18"/>
      <c r="P77" s="24"/>
      <c r="Q77" s="18"/>
      <c r="R77" s="18"/>
      <c r="S77" s="18"/>
      <c r="T77" s="18"/>
    </row>
    <row r="78" spans="1:20">
      <c r="A78" s="4">
        <v>74</v>
      </c>
      <c r="B78" s="17"/>
      <c r="C78" s="18"/>
      <c r="D78" s="18"/>
      <c r="E78" s="19"/>
      <c r="F78" s="18"/>
      <c r="G78" s="19"/>
      <c r="H78" s="19"/>
      <c r="I78" s="17">
        <f t="shared" si="1"/>
        <v>0</v>
      </c>
      <c r="J78" s="18"/>
      <c r="K78" s="18"/>
      <c r="L78" s="18"/>
      <c r="M78" s="18"/>
      <c r="N78" s="18"/>
      <c r="O78" s="18"/>
      <c r="P78" s="24"/>
      <c r="Q78" s="18"/>
      <c r="R78" s="18"/>
      <c r="S78" s="18"/>
      <c r="T78" s="18"/>
    </row>
    <row r="79" spans="1:20">
      <c r="A79" s="4">
        <v>75</v>
      </c>
      <c r="B79" s="17"/>
      <c r="C79" s="18"/>
      <c r="D79" s="18"/>
      <c r="E79" s="19"/>
      <c r="F79" s="18"/>
      <c r="G79" s="19"/>
      <c r="H79" s="19"/>
      <c r="I79" s="17">
        <f t="shared" si="1"/>
        <v>0</v>
      </c>
      <c r="J79" s="18"/>
      <c r="K79" s="18"/>
      <c r="L79" s="18"/>
      <c r="M79" s="18"/>
      <c r="N79" s="18"/>
      <c r="O79" s="18"/>
      <c r="P79" s="24"/>
      <c r="Q79" s="18"/>
      <c r="R79" s="18"/>
      <c r="S79" s="18"/>
      <c r="T79" s="18"/>
    </row>
    <row r="80" spans="1:20">
      <c r="A80" s="4">
        <v>76</v>
      </c>
      <c r="B80" s="17"/>
      <c r="C80" s="18"/>
      <c r="D80" s="18"/>
      <c r="E80" s="19"/>
      <c r="F80" s="18"/>
      <c r="G80" s="19"/>
      <c r="H80" s="19"/>
      <c r="I80" s="17">
        <f t="shared" si="1"/>
        <v>0</v>
      </c>
      <c r="J80" s="18"/>
      <c r="K80" s="18"/>
      <c r="L80" s="18"/>
      <c r="M80" s="18"/>
      <c r="N80" s="18"/>
      <c r="O80" s="18"/>
      <c r="P80" s="24"/>
      <c r="Q80" s="18"/>
      <c r="R80" s="18"/>
      <c r="S80" s="18"/>
      <c r="T80" s="18"/>
    </row>
    <row r="81" spans="1:20">
      <c r="A81" s="4">
        <v>77</v>
      </c>
      <c r="B81" s="17"/>
      <c r="C81" s="18"/>
      <c r="D81" s="18"/>
      <c r="E81" s="19"/>
      <c r="F81" s="18"/>
      <c r="G81" s="19"/>
      <c r="H81" s="19"/>
      <c r="I81" s="17">
        <f t="shared" si="1"/>
        <v>0</v>
      </c>
      <c r="J81" s="18"/>
      <c r="K81" s="18"/>
      <c r="L81" s="18"/>
      <c r="M81" s="18"/>
      <c r="N81" s="18"/>
      <c r="O81" s="18"/>
      <c r="P81" s="24"/>
      <c r="Q81" s="18"/>
      <c r="R81" s="18"/>
      <c r="S81" s="18"/>
      <c r="T81" s="18"/>
    </row>
    <row r="82" spans="1:20">
      <c r="A82" s="4">
        <v>78</v>
      </c>
      <c r="B82" s="17"/>
      <c r="C82" s="18"/>
      <c r="D82" s="18"/>
      <c r="E82" s="19"/>
      <c r="F82" s="18"/>
      <c r="G82" s="19"/>
      <c r="H82" s="19"/>
      <c r="I82" s="17">
        <f t="shared" si="1"/>
        <v>0</v>
      </c>
      <c r="J82" s="18"/>
      <c r="K82" s="18"/>
      <c r="L82" s="18"/>
      <c r="M82" s="18"/>
      <c r="N82" s="18"/>
      <c r="O82" s="18"/>
      <c r="P82" s="24"/>
      <c r="Q82" s="18"/>
      <c r="R82" s="18"/>
      <c r="S82" s="18"/>
      <c r="T82" s="18"/>
    </row>
    <row r="83" spans="1:20">
      <c r="A83" s="4">
        <v>79</v>
      </c>
      <c r="B83" s="17"/>
      <c r="C83" s="18"/>
      <c r="D83" s="18"/>
      <c r="E83" s="19"/>
      <c r="F83" s="18"/>
      <c r="G83" s="19"/>
      <c r="H83" s="19"/>
      <c r="I83" s="17">
        <f t="shared" si="1"/>
        <v>0</v>
      </c>
      <c r="J83" s="18"/>
      <c r="K83" s="18"/>
      <c r="L83" s="18"/>
      <c r="M83" s="18"/>
      <c r="N83" s="18"/>
      <c r="O83" s="18"/>
      <c r="P83" s="24"/>
      <c r="Q83" s="18"/>
      <c r="R83" s="18"/>
      <c r="S83" s="18"/>
      <c r="T83" s="18"/>
    </row>
    <row r="84" spans="1:20">
      <c r="A84" s="4">
        <v>80</v>
      </c>
      <c r="B84" s="17"/>
      <c r="C84" s="18"/>
      <c r="D84" s="18"/>
      <c r="E84" s="19"/>
      <c r="F84" s="18"/>
      <c r="G84" s="19"/>
      <c r="H84" s="19"/>
      <c r="I84" s="17">
        <f t="shared" si="1"/>
        <v>0</v>
      </c>
      <c r="J84" s="18"/>
      <c r="K84" s="18"/>
      <c r="L84" s="18"/>
      <c r="M84" s="18"/>
      <c r="N84" s="18"/>
      <c r="O84" s="18"/>
      <c r="P84" s="24"/>
      <c r="Q84" s="18"/>
      <c r="R84" s="18"/>
      <c r="S84" s="18"/>
      <c r="T84" s="18"/>
    </row>
    <row r="85" spans="1:20">
      <c r="A85" s="4">
        <v>81</v>
      </c>
      <c r="B85" s="17"/>
      <c r="C85" s="18"/>
      <c r="D85" s="18"/>
      <c r="E85" s="19"/>
      <c r="F85" s="18"/>
      <c r="G85" s="19"/>
      <c r="H85" s="19"/>
      <c r="I85" s="17">
        <f t="shared" si="1"/>
        <v>0</v>
      </c>
      <c r="J85" s="18"/>
      <c r="K85" s="18"/>
      <c r="L85" s="18"/>
      <c r="M85" s="18"/>
      <c r="N85" s="18"/>
      <c r="O85" s="18"/>
      <c r="P85" s="24"/>
      <c r="Q85" s="18"/>
      <c r="R85" s="18"/>
      <c r="S85" s="18"/>
      <c r="T85" s="18"/>
    </row>
    <row r="86" spans="1:20">
      <c r="A86" s="4">
        <v>82</v>
      </c>
      <c r="B86" s="17"/>
      <c r="C86" s="18"/>
      <c r="D86" s="18"/>
      <c r="E86" s="19"/>
      <c r="F86" s="18"/>
      <c r="G86" s="19"/>
      <c r="H86" s="19"/>
      <c r="I86" s="17">
        <f t="shared" si="1"/>
        <v>0</v>
      </c>
      <c r="J86" s="18"/>
      <c r="K86" s="18"/>
      <c r="L86" s="18"/>
      <c r="M86" s="18"/>
      <c r="N86" s="18"/>
      <c r="O86" s="18"/>
      <c r="P86" s="24"/>
      <c r="Q86" s="18"/>
      <c r="R86" s="18"/>
      <c r="S86" s="18"/>
      <c r="T86" s="18"/>
    </row>
    <row r="87" spans="1:20">
      <c r="A87" s="4">
        <v>83</v>
      </c>
      <c r="B87" s="17"/>
      <c r="C87" s="18"/>
      <c r="D87" s="18"/>
      <c r="E87" s="19"/>
      <c r="F87" s="18"/>
      <c r="G87" s="19"/>
      <c r="H87" s="19"/>
      <c r="I87" s="17">
        <f t="shared" si="1"/>
        <v>0</v>
      </c>
      <c r="J87" s="18"/>
      <c r="K87" s="18"/>
      <c r="L87" s="18"/>
      <c r="M87" s="18"/>
      <c r="N87" s="18"/>
      <c r="O87" s="18"/>
      <c r="P87" s="24"/>
      <c r="Q87" s="18"/>
      <c r="R87" s="18"/>
      <c r="S87" s="18"/>
      <c r="T87" s="18"/>
    </row>
    <row r="88" spans="1:20">
      <c r="A88" s="4">
        <v>84</v>
      </c>
      <c r="B88" s="17"/>
      <c r="C88" s="18"/>
      <c r="D88" s="18"/>
      <c r="E88" s="19"/>
      <c r="F88" s="18"/>
      <c r="G88" s="19"/>
      <c r="H88" s="19"/>
      <c r="I88" s="17">
        <f t="shared" si="1"/>
        <v>0</v>
      </c>
      <c r="J88" s="18"/>
      <c r="K88" s="18"/>
      <c r="L88" s="18"/>
      <c r="M88" s="18"/>
      <c r="N88" s="18"/>
      <c r="O88" s="18"/>
      <c r="P88" s="24"/>
      <c r="Q88" s="18"/>
      <c r="R88" s="18"/>
      <c r="S88" s="18"/>
      <c r="T88" s="18"/>
    </row>
    <row r="89" spans="1:20">
      <c r="A89" s="4">
        <v>85</v>
      </c>
      <c r="B89" s="17"/>
      <c r="C89" s="18"/>
      <c r="D89" s="18"/>
      <c r="E89" s="19"/>
      <c r="F89" s="18"/>
      <c r="G89" s="19"/>
      <c r="H89" s="19"/>
      <c r="I89" s="17">
        <f t="shared" si="1"/>
        <v>0</v>
      </c>
      <c r="J89" s="18"/>
      <c r="K89" s="18"/>
      <c r="L89" s="18"/>
      <c r="M89" s="18"/>
      <c r="N89" s="18"/>
      <c r="O89" s="18"/>
      <c r="P89" s="24"/>
      <c r="Q89" s="18"/>
      <c r="R89" s="18"/>
      <c r="S89" s="18"/>
      <c r="T89" s="18"/>
    </row>
    <row r="90" spans="1:20">
      <c r="A90" s="4">
        <v>86</v>
      </c>
      <c r="B90" s="17"/>
      <c r="C90" s="18"/>
      <c r="D90" s="18"/>
      <c r="E90" s="19"/>
      <c r="F90" s="18"/>
      <c r="G90" s="19"/>
      <c r="H90" s="19"/>
      <c r="I90" s="17">
        <f t="shared" si="1"/>
        <v>0</v>
      </c>
      <c r="J90" s="18"/>
      <c r="K90" s="18"/>
      <c r="L90" s="18"/>
      <c r="M90" s="18"/>
      <c r="N90" s="18"/>
      <c r="O90" s="18"/>
      <c r="P90" s="24"/>
      <c r="Q90" s="18"/>
      <c r="R90" s="18"/>
      <c r="S90" s="18"/>
      <c r="T90" s="18"/>
    </row>
    <row r="91" spans="1:20">
      <c r="A91" s="4">
        <v>87</v>
      </c>
      <c r="B91" s="17"/>
      <c r="C91" s="18"/>
      <c r="D91" s="18"/>
      <c r="E91" s="19"/>
      <c r="F91" s="18"/>
      <c r="G91" s="19"/>
      <c r="H91" s="19"/>
      <c r="I91" s="17">
        <f t="shared" si="1"/>
        <v>0</v>
      </c>
      <c r="J91" s="18"/>
      <c r="K91" s="18"/>
      <c r="L91" s="18"/>
      <c r="M91" s="18"/>
      <c r="N91" s="18"/>
      <c r="O91" s="18"/>
      <c r="P91" s="24"/>
      <c r="Q91" s="18"/>
      <c r="R91" s="18"/>
      <c r="S91" s="18"/>
      <c r="T91" s="18"/>
    </row>
    <row r="92" spans="1:20">
      <c r="A92" s="4">
        <v>88</v>
      </c>
      <c r="B92" s="17"/>
      <c r="C92" s="18"/>
      <c r="D92" s="18"/>
      <c r="E92" s="19"/>
      <c r="F92" s="18"/>
      <c r="G92" s="19"/>
      <c r="H92" s="19"/>
      <c r="I92" s="17">
        <f t="shared" si="1"/>
        <v>0</v>
      </c>
      <c r="J92" s="18"/>
      <c r="K92" s="18"/>
      <c r="L92" s="18"/>
      <c r="M92" s="18"/>
      <c r="N92" s="18"/>
      <c r="O92" s="18"/>
      <c r="P92" s="24"/>
      <c r="Q92" s="18"/>
      <c r="R92" s="18"/>
      <c r="S92" s="18"/>
      <c r="T92" s="18"/>
    </row>
    <row r="93" spans="1:20">
      <c r="A93" s="4">
        <v>89</v>
      </c>
      <c r="B93" s="17"/>
      <c r="C93" s="18"/>
      <c r="D93" s="18"/>
      <c r="E93" s="19"/>
      <c r="F93" s="18"/>
      <c r="G93" s="19"/>
      <c r="H93" s="19"/>
      <c r="I93" s="17">
        <f t="shared" si="1"/>
        <v>0</v>
      </c>
      <c r="J93" s="18"/>
      <c r="K93" s="18"/>
      <c r="L93" s="18"/>
      <c r="M93" s="18"/>
      <c r="N93" s="18"/>
      <c r="O93" s="18"/>
      <c r="P93" s="24"/>
      <c r="Q93" s="18"/>
      <c r="R93" s="18"/>
      <c r="S93" s="18"/>
      <c r="T93" s="18"/>
    </row>
    <row r="94" spans="1:20">
      <c r="A94" s="4">
        <v>90</v>
      </c>
      <c r="B94" s="17"/>
      <c r="C94" s="18"/>
      <c r="D94" s="18"/>
      <c r="E94" s="19"/>
      <c r="F94" s="18"/>
      <c r="G94" s="19"/>
      <c r="H94" s="19"/>
      <c r="I94" s="17">
        <f t="shared" si="1"/>
        <v>0</v>
      </c>
      <c r="J94" s="18"/>
      <c r="K94" s="18"/>
      <c r="L94" s="18"/>
      <c r="M94" s="18"/>
      <c r="N94" s="18"/>
      <c r="O94" s="18"/>
      <c r="P94" s="24"/>
      <c r="Q94" s="18"/>
      <c r="R94" s="18"/>
      <c r="S94" s="18"/>
      <c r="T94" s="18"/>
    </row>
    <row r="95" spans="1:20">
      <c r="A95" s="4">
        <v>91</v>
      </c>
      <c r="B95" s="17"/>
      <c r="C95" s="18"/>
      <c r="D95" s="18"/>
      <c r="E95" s="19"/>
      <c r="F95" s="18"/>
      <c r="G95" s="19"/>
      <c r="H95" s="19"/>
      <c r="I95" s="17">
        <f t="shared" si="1"/>
        <v>0</v>
      </c>
      <c r="J95" s="18"/>
      <c r="K95" s="18"/>
      <c r="L95" s="18"/>
      <c r="M95" s="18"/>
      <c r="N95" s="18"/>
      <c r="O95" s="18"/>
      <c r="P95" s="24"/>
      <c r="Q95" s="18"/>
      <c r="R95" s="18"/>
      <c r="S95" s="18"/>
      <c r="T95" s="18"/>
    </row>
    <row r="96" spans="1:20">
      <c r="A96" s="4">
        <v>92</v>
      </c>
      <c r="B96" s="17"/>
      <c r="C96" s="18"/>
      <c r="D96" s="18"/>
      <c r="E96" s="19"/>
      <c r="F96" s="18"/>
      <c r="G96" s="19"/>
      <c r="H96" s="19"/>
      <c r="I96" s="17">
        <f t="shared" si="1"/>
        <v>0</v>
      </c>
      <c r="J96" s="18"/>
      <c r="K96" s="18"/>
      <c r="L96" s="18"/>
      <c r="M96" s="18"/>
      <c r="N96" s="18"/>
      <c r="O96" s="18"/>
      <c r="P96" s="24"/>
      <c r="Q96" s="18"/>
      <c r="R96" s="18"/>
      <c r="S96" s="18"/>
      <c r="T96" s="18"/>
    </row>
    <row r="97" spans="1:20">
      <c r="A97" s="4">
        <v>93</v>
      </c>
      <c r="B97" s="17"/>
      <c r="C97" s="18"/>
      <c r="D97" s="18"/>
      <c r="E97" s="19"/>
      <c r="F97" s="18"/>
      <c r="G97" s="19"/>
      <c r="H97" s="19"/>
      <c r="I97" s="17">
        <f t="shared" si="1"/>
        <v>0</v>
      </c>
      <c r="J97" s="18"/>
      <c r="K97" s="18"/>
      <c r="L97" s="18"/>
      <c r="M97" s="18"/>
      <c r="N97" s="18"/>
      <c r="O97" s="18"/>
      <c r="P97" s="24"/>
      <c r="Q97" s="18"/>
      <c r="R97" s="18"/>
      <c r="S97" s="18"/>
      <c r="T97" s="18"/>
    </row>
    <row r="98" spans="1:20">
      <c r="A98" s="4">
        <v>94</v>
      </c>
      <c r="B98" s="17"/>
      <c r="C98" s="18"/>
      <c r="D98" s="18"/>
      <c r="E98" s="19"/>
      <c r="F98" s="18"/>
      <c r="G98" s="19"/>
      <c r="H98" s="19"/>
      <c r="I98" s="17">
        <f t="shared" si="1"/>
        <v>0</v>
      </c>
      <c r="J98" s="18"/>
      <c r="K98" s="18"/>
      <c r="L98" s="18"/>
      <c r="M98" s="18"/>
      <c r="N98" s="18"/>
      <c r="O98" s="18"/>
      <c r="P98" s="24"/>
      <c r="Q98" s="18"/>
      <c r="R98" s="18"/>
      <c r="S98" s="18"/>
      <c r="T98" s="18"/>
    </row>
    <row r="99" spans="1:20">
      <c r="A99" s="4">
        <v>95</v>
      </c>
      <c r="B99" s="17"/>
      <c r="C99" s="18"/>
      <c r="D99" s="18"/>
      <c r="E99" s="19"/>
      <c r="F99" s="18"/>
      <c r="G99" s="19"/>
      <c r="H99" s="19"/>
      <c r="I99" s="17">
        <f t="shared" si="1"/>
        <v>0</v>
      </c>
      <c r="J99" s="18"/>
      <c r="K99" s="18"/>
      <c r="L99" s="18"/>
      <c r="M99" s="18"/>
      <c r="N99" s="18"/>
      <c r="O99" s="18"/>
      <c r="P99" s="24"/>
      <c r="Q99" s="18"/>
      <c r="R99" s="18"/>
      <c r="S99" s="18"/>
      <c r="T99" s="18"/>
    </row>
    <row r="100" spans="1:20">
      <c r="A100" s="4">
        <v>96</v>
      </c>
      <c r="B100" s="17"/>
      <c r="C100" s="18"/>
      <c r="D100" s="18"/>
      <c r="E100" s="19"/>
      <c r="F100" s="18"/>
      <c r="G100" s="19"/>
      <c r="H100" s="19"/>
      <c r="I100" s="1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ref="I121:I164" si="2">+G121+H121</f>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2"/>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3" t="s">
        <v>11</v>
      </c>
      <c r="B165" s="39"/>
      <c r="C165" s="3">
        <f>COUNTIFS(C5:C164,"*")</f>
        <v>40</v>
      </c>
      <c r="D165" s="3"/>
      <c r="E165" s="13"/>
      <c r="F165" s="3"/>
      <c r="G165" s="56">
        <f>SUM(G5:G164)</f>
        <v>2916</v>
      </c>
      <c r="H165" s="56">
        <f>SUM(H5:H164)</f>
        <v>3356</v>
      </c>
      <c r="I165" s="56">
        <f>SUM(I5:I164)</f>
        <v>6272</v>
      </c>
      <c r="J165" s="3"/>
      <c r="K165" s="7"/>
      <c r="L165" s="21"/>
      <c r="M165" s="21"/>
      <c r="N165" s="7"/>
      <c r="O165" s="7"/>
      <c r="P165" s="14"/>
      <c r="Q165" s="3"/>
      <c r="R165" s="3"/>
      <c r="S165" s="3"/>
      <c r="T165" s="12"/>
    </row>
    <row r="166" spans="1:20">
      <c r="A166" s="44" t="s">
        <v>62</v>
      </c>
      <c r="B166" s="10">
        <f>COUNTIF(B$5:B$164,"Team 1")</f>
        <v>20</v>
      </c>
      <c r="C166" s="44" t="s">
        <v>25</v>
      </c>
      <c r="D166" s="10">
        <f>COUNTIF(D5:D164,"Anganwadi")</f>
        <v>12</v>
      </c>
    </row>
    <row r="167" spans="1:20">
      <c r="A167" s="44" t="s">
        <v>63</v>
      </c>
      <c r="B167" s="10">
        <f>COUNTIF(B$6:B$164,"Team 2")</f>
        <v>20</v>
      </c>
      <c r="C167" s="44" t="s">
        <v>23</v>
      </c>
      <c r="D167" s="10">
        <f>COUNTIF(D5:D164,"School")</f>
        <v>28</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F32" sqref="F32"/>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48" t="s">
        <v>70</v>
      </c>
      <c r="B1" s="148"/>
      <c r="C1" s="148"/>
      <c r="D1" s="54"/>
      <c r="E1" s="54"/>
      <c r="F1" s="54"/>
      <c r="G1" s="54"/>
      <c r="H1" s="54"/>
      <c r="I1" s="54"/>
      <c r="J1" s="54"/>
      <c r="K1" s="54"/>
      <c r="L1" s="54"/>
      <c r="M1" s="149"/>
      <c r="N1" s="149"/>
      <c r="O1" s="149"/>
      <c r="P1" s="149"/>
      <c r="Q1" s="149"/>
      <c r="R1" s="149"/>
      <c r="S1" s="149"/>
      <c r="T1" s="149"/>
    </row>
    <row r="2" spans="1:20">
      <c r="A2" s="144" t="s">
        <v>59</v>
      </c>
      <c r="B2" s="145"/>
      <c r="C2" s="145"/>
      <c r="D2" s="25">
        <v>43586</v>
      </c>
      <c r="E2" s="22"/>
      <c r="F2" s="22"/>
      <c r="G2" s="22"/>
      <c r="H2" s="22"/>
      <c r="I2" s="22"/>
      <c r="J2" s="22"/>
      <c r="K2" s="22"/>
      <c r="L2" s="22"/>
      <c r="M2" s="22"/>
      <c r="N2" s="22"/>
      <c r="O2" s="22"/>
      <c r="P2" s="22"/>
      <c r="Q2" s="22"/>
      <c r="R2" s="22"/>
      <c r="S2" s="22"/>
    </row>
    <row r="3" spans="1:20" ht="24" customHeight="1">
      <c r="A3" s="140" t="s">
        <v>14</v>
      </c>
      <c r="B3" s="142" t="s">
        <v>61</v>
      </c>
      <c r="C3" s="139" t="s">
        <v>7</v>
      </c>
      <c r="D3" s="139" t="s">
        <v>55</v>
      </c>
      <c r="E3" s="139" t="s">
        <v>16</v>
      </c>
      <c r="F3" s="146" t="s">
        <v>17</v>
      </c>
      <c r="G3" s="139" t="s">
        <v>8</v>
      </c>
      <c r="H3" s="139"/>
      <c r="I3" s="139"/>
      <c r="J3" s="139" t="s">
        <v>31</v>
      </c>
      <c r="K3" s="142" t="s">
        <v>33</v>
      </c>
      <c r="L3" s="142" t="s">
        <v>50</v>
      </c>
      <c r="M3" s="142" t="s">
        <v>51</v>
      </c>
      <c r="N3" s="142" t="s">
        <v>34</v>
      </c>
      <c r="O3" s="142" t="s">
        <v>35</v>
      </c>
      <c r="P3" s="140" t="s">
        <v>54</v>
      </c>
      <c r="Q3" s="139" t="s">
        <v>52</v>
      </c>
      <c r="R3" s="139" t="s">
        <v>32</v>
      </c>
      <c r="S3" s="139" t="s">
        <v>53</v>
      </c>
      <c r="T3" s="139" t="s">
        <v>13</v>
      </c>
    </row>
    <row r="4" spans="1:20" ht="25.5" customHeight="1">
      <c r="A4" s="140"/>
      <c r="B4" s="147"/>
      <c r="C4" s="139"/>
      <c r="D4" s="139"/>
      <c r="E4" s="139"/>
      <c r="F4" s="146"/>
      <c r="G4" s="23" t="s">
        <v>9</v>
      </c>
      <c r="H4" s="23" t="s">
        <v>10</v>
      </c>
      <c r="I4" s="23" t="s">
        <v>11</v>
      </c>
      <c r="J4" s="139"/>
      <c r="K4" s="143"/>
      <c r="L4" s="143"/>
      <c r="M4" s="143"/>
      <c r="N4" s="143"/>
      <c r="O4" s="143"/>
      <c r="P4" s="140"/>
      <c r="Q4" s="140"/>
      <c r="R4" s="139"/>
      <c r="S4" s="139"/>
      <c r="T4" s="139"/>
    </row>
    <row r="5" spans="1:20">
      <c r="A5" s="4">
        <v>1</v>
      </c>
      <c r="B5" s="18" t="s">
        <v>62</v>
      </c>
      <c r="C5" s="62" t="s">
        <v>156</v>
      </c>
      <c r="D5" s="18" t="s">
        <v>23</v>
      </c>
      <c r="E5" s="62">
        <v>18060205308</v>
      </c>
      <c r="F5" s="18" t="s">
        <v>116</v>
      </c>
      <c r="G5" s="67">
        <v>35</v>
      </c>
      <c r="H5" s="67">
        <v>39</v>
      </c>
      <c r="I5" s="57">
        <f>SUM(G5:H5)</f>
        <v>74</v>
      </c>
      <c r="J5" s="62">
        <v>9613580475</v>
      </c>
      <c r="K5" s="18" t="s">
        <v>117</v>
      </c>
      <c r="L5" s="80" t="s">
        <v>123</v>
      </c>
      <c r="M5" s="80" t="s">
        <v>127</v>
      </c>
      <c r="N5" s="82" t="s">
        <v>130</v>
      </c>
      <c r="O5" s="86">
        <v>9854911307</v>
      </c>
      <c r="P5" s="24">
        <v>43587</v>
      </c>
      <c r="Q5" s="18" t="s">
        <v>143</v>
      </c>
      <c r="R5" s="18">
        <v>95</v>
      </c>
      <c r="S5" s="18" t="s">
        <v>147</v>
      </c>
      <c r="T5" s="18"/>
    </row>
    <row r="6" spans="1:20">
      <c r="A6" s="4">
        <v>2</v>
      </c>
      <c r="B6" s="18" t="s">
        <v>62</v>
      </c>
      <c r="C6" s="62" t="s">
        <v>157</v>
      </c>
      <c r="D6" s="18" t="s">
        <v>23</v>
      </c>
      <c r="E6" s="62">
        <v>18060205311</v>
      </c>
      <c r="F6" s="18" t="s">
        <v>113</v>
      </c>
      <c r="G6" s="67">
        <v>27</v>
      </c>
      <c r="H6" s="67">
        <v>111</v>
      </c>
      <c r="I6" s="57">
        <f t="shared" ref="I6:I69" si="0">SUM(G6:H6)</f>
        <v>138</v>
      </c>
      <c r="J6" s="72">
        <v>9435032466</v>
      </c>
      <c r="K6" s="18" t="s">
        <v>117</v>
      </c>
      <c r="L6" s="80" t="s">
        <v>123</v>
      </c>
      <c r="M6" s="80" t="s">
        <v>127</v>
      </c>
      <c r="N6" s="82" t="s">
        <v>130</v>
      </c>
      <c r="O6" s="86">
        <v>9854911307</v>
      </c>
      <c r="P6" s="24">
        <v>43587</v>
      </c>
      <c r="Q6" s="18" t="s">
        <v>143</v>
      </c>
      <c r="R6" s="18">
        <v>95</v>
      </c>
      <c r="S6" s="18" t="s">
        <v>147</v>
      </c>
      <c r="T6" s="18"/>
    </row>
    <row r="7" spans="1:20">
      <c r="A7" s="4">
        <v>3</v>
      </c>
      <c r="B7" s="18" t="s">
        <v>62</v>
      </c>
      <c r="C7" s="62" t="s">
        <v>158</v>
      </c>
      <c r="D7" s="18" t="s">
        <v>23</v>
      </c>
      <c r="E7" s="62">
        <v>18060205309</v>
      </c>
      <c r="F7" s="18" t="s">
        <v>116</v>
      </c>
      <c r="G7" s="67">
        <v>57</v>
      </c>
      <c r="H7" s="67">
        <v>80</v>
      </c>
      <c r="I7" s="57">
        <f t="shared" si="0"/>
        <v>137</v>
      </c>
      <c r="J7" s="62">
        <v>8724950494</v>
      </c>
      <c r="K7" s="18" t="s">
        <v>117</v>
      </c>
      <c r="L7" s="80" t="s">
        <v>123</v>
      </c>
      <c r="M7" s="80" t="s">
        <v>127</v>
      </c>
      <c r="N7" s="82" t="s">
        <v>130</v>
      </c>
      <c r="O7" s="86">
        <v>9854911307</v>
      </c>
      <c r="P7" s="24">
        <v>43588</v>
      </c>
      <c r="Q7" s="18" t="s">
        <v>138</v>
      </c>
      <c r="R7" s="18">
        <v>95</v>
      </c>
      <c r="S7" s="18" t="s">
        <v>147</v>
      </c>
      <c r="T7" s="18"/>
    </row>
    <row r="8" spans="1:20">
      <c r="A8" s="4">
        <v>4</v>
      </c>
      <c r="B8" s="18" t="s">
        <v>62</v>
      </c>
      <c r="C8" s="63" t="s">
        <v>159</v>
      </c>
      <c r="D8" s="18" t="s">
        <v>25</v>
      </c>
      <c r="E8" s="62">
        <v>14</v>
      </c>
      <c r="F8" s="18"/>
      <c r="G8" s="67">
        <v>95</v>
      </c>
      <c r="H8" s="67">
        <v>110</v>
      </c>
      <c r="I8" s="57">
        <f t="shared" si="0"/>
        <v>205</v>
      </c>
      <c r="J8" s="76">
        <v>9101401696</v>
      </c>
      <c r="K8" s="18" t="s">
        <v>117</v>
      </c>
      <c r="L8" s="80" t="s">
        <v>123</v>
      </c>
      <c r="M8" s="80" t="s">
        <v>127</v>
      </c>
      <c r="N8" s="82" t="s">
        <v>130</v>
      </c>
      <c r="O8" s="86">
        <v>9854911307</v>
      </c>
      <c r="P8" s="24">
        <v>43589</v>
      </c>
      <c r="Q8" s="18" t="s">
        <v>139</v>
      </c>
      <c r="R8" s="18">
        <v>95</v>
      </c>
      <c r="S8" s="18" t="s">
        <v>147</v>
      </c>
      <c r="T8" s="18"/>
    </row>
    <row r="9" spans="1:20">
      <c r="A9" s="4">
        <v>5</v>
      </c>
      <c r="B9" s="18" t="s">
        <v>62</v>
      </c>
      <c r="C9" s="62" t="s">
        <v>160</v>
      </c>
      <c r="D9" s="18" t="s">
        <v>23</v>
      </c>
      <c r="E9" s="62">
        <v>18060205601</v>
      </c>
      <c r="F9" s="18" t="s">
        <v>116</v>
      </c>
      <c r="G9" s="67">
        <v>54</v>
      </c>
      <c r="H9" s="67">
        <v>60</v>
      </c>
      <c r="I9" s="57">
        <f t="shared" si="0"/>
        <v>114</v>
      </c>
      <c r="J9" s="62">
        <v>7577822947</v>
      </c>
      <c r="K9" s="18" t="s">
        <v>117</v>
      </c>
      <c r="L9" s="80" t="s">
        <v>123</v>
      </c>
      <c r="M9" s="80" t="s">
        <v>127</v>
      </c>
      <c r="N9" s="82" t="s">
        <v>130</v>
      </c>
      <c r="O9" s="86">
        <v>9854911307</v>
      </c>
      <c r="P9" s="24">
        <v>43591</v>
      </c>
      <c r="Q9" s="18" t="s">
        <v>140</v>
      </c>
      <c r="R9" s="18">
        <v>95</v>
      </c>
      <c r="S9" s="18" t="s">
        <v>147</v>
      </c>
      <c r="T9" s="18"/>
    </row>
    <row r="10" spans="1:20">
      <c r="A10" s="4">
        <v>6</v>
      </c>
      <c r="B10" s="18" t="s">
        <v>62</v>
      </c>
      <c r="C10" s="62" t="s">
        <v>161</v>
      </c>
      <c r="D10" s="18" t="s">
        <v>23</v>
      </c>
      <c r="E10" s="62">
        <v>18060205705</v>
      </c>
      <c r="F10" s="18" t="s">
        <v>116</v>
      </c>
      <c r="G10" s="67">
        <v>21</v>
      </c>
      <c r="H10" s="67">
        <v>22</v>
      </c>
      <c r="I10" s="57">
        <f t="shared" si="0"/>
        <v>43</v>
      </c>
      <c r="J10" s="62">
        <v>9127263995</v>
      </c>
      <c r="K10" s="18" t="s">
        <v>117</v>
      </c>
      <c r="L10" s="80" t="s">
        <v>123</v>
      </c>
      <c r="M10" s="80" t="s">
        <v>127</v>
      </c>
      <c r="N10" s="82" t="s">
        <v>130</v>
      </c>
      <c r="O10" s="86">
        <v>9854911307</v>
      </c>
      <c r="P10" s="24">
        <v>43591</v>
      </c>
      <c r="Q10" s="18" t="s">
        <v>140</v>
      </c>
      <c r="R10" s="18">
        <v>95</v>
      </c>
      <c r="S10" s="18" t="s">
        <v>147</v>
      </c>
      <c r="T10" s="18"/>
    </row>
    <row r="11" spans="1:20">
      <c r="A11" s="4">
        <v>7</v>
      </c>
      <c r="B11" s="18" t="s">
        <v>62</v>
      </c>
      <c r="C11" s="62" t="s">
        <v>162</v>
      </c>
      <c r="D11" s="18" t="s">
        <v>23</v>
      </c>
      <c r="E11" s="62">
        <v>18060205609</v>
      </c>
      <c r="F11" s="18" t="s">
        <v>113</v>
      </c>
      <c r="G11" s="67">
        <v>98</v>
      </c>
      <c r="H11" s="67">
        <v>120</v>
      </c>
      <c r="I11" s="57">
        <f t="shared" si="0"/>
        <v>218</v>
      </c>
      <c r="J11" s="62">
        <v>9365653326</v>
      </c>
      <c r="K11" s="18" t="s">
        <v>117</v>
      </c>
      <c r="L11" s="80" t="s">
        <v>123</v>
      </c>
      <c r="M11" s="80" t="s">
        <v>127</v>
      </c>
      <c r="N11" s="82" t="s">
        <v>130</v>
      </c>
      <c r="O11" s="86">
        <v>9854911307</v>
      </c>
      <c r="P11" s="24" t="s">
        <v>199</v>
      </c>
      <c r="Q11" s="18" t="s">
        <v>205</v>
      </c>
      <c r="R11" s="18">
        <v>95</v>
      </c>
      <c r="S11" s="18" t="s">
        <v>147</v>
      </c>
      <c r="T11" s="18"/>
    </row>
    <row r="12" spans="1:20">
      <c r="A12" s="4">
        <v>8</v>
      </c>
      <c r="B12" s="18" t="s">
        <v>62</v>
      </c>
      <c r="C12" s="62" t="s">
        <v>163</v>
      </c>
      <c r="D12" s="18" t="s">
        <v>23</v>
      </c>
      <c r="E12" s="62">
        <v>18060205814</v>
      </c>
      <c r="F12" s="18" t="s">
        <v>116</v>
      </c>
      <c r="G12" s="67">
        <v>24</v>
      </c>
      <c r="H12" s="67">
        <v>39</v>
      </c>
      <c r="I12" s="57">
        <f t="shared" si="0"/>
        <v>63</v>
      </c>
      <c r="J12" s="62">
        <v>9127401132</v>
      </c>
      <c r="K12" s="18" t="s">
        <v>117</v>
      </c>
      <c r="L12" s="80" t="s">
        <v>123</v>
      </c>
      <c r="M12" s="80" t="s">
        <v>127</v>
      </c>
      <c r="N12" s="82" t="s">
        <v>130</v>
      </c>
      <c r="O12" s="86">
        <v>9854911307</v>
      </c>
      <c r="P12" s="24" t="s">
        <v>199</v>
      </c>
      <c r="Q12" s="18" t="s">
        <v>205</v>
      </c>
      <c r="R12" s="18">
        <v>95</v>
      </c>
      <c r="S12" s="18" t="s">
        <v>147</v>
      </c>
      <c r="T12" s="18"/>
    </row>
    <row r="13" spans="1:20" ht="49.5">
      <c r="A13" s="4">
        <v>9</v>
      </c>
      <c r="B13" s="18" t="s">
        <v>63</v>
      </c>
      <c r="C13" s="62" t="s">
        <v>164</v>
      </c>
      <c r="D13" s="18" t="s">
        <v>23</v>
      </c>
      <c r="E13" s="62">
        <v>18060208724</v>
      </c>
      <c r="F13" s="18" t="s">
        <v>112</v>
      </c>
      <c r="G13" s="67">
        <v>474</v>
      </c>
      <c r="H13" s="67">
        <v>572</v>
      </c>
      <c r="I13" s="57">
        <f t="shared" si="0"/>
        <v>1046</v>
      </c>
      <c r="J13" s="62">
        <v>9435674225</v>
      </c>
      <c r="K13" s="18" t="s">
        <v>120</v>
      </c>
      <c r="L13" s="81" t="s">
        <v>125</v>
      </c>
      <c r="M13" s="81" t="s">
        <v>129</v>
      </c>
      <c r="N13" s="81" t="s">
        <v>132</v>
      </c>
      <c r="O13" s="69">
        <v>8812810266</v>
      </c>
      <c r="P13" s="24" t="s">
        <v>200</v>
      </c>
      <c r="Q13" s="18" t="s">
        <v>206</v>
      </c>
      <c r="R13" s="18">
        <v>80</v>
      </c>
      <c r="S13" s="18" t="s">
        <v>147</v>
      </c>
      <c r="T13" s="18"/>
    </row>
    <row r="14" spans="1:20">
      <c r="A14" s="4">
        <v>10</v>
      </c>
      <c r="B14" s="18" t="s">
        <v>62</v>
      </c>
      <c r="C14" s="62" t="s">
        <v>165</v>
      </c>
      <c r="D14" s="18" t="s">
        <v>23</v>
      </c>
      <c r="E14" s="62">
        <v>18060205801</v>
      </c>
      <c r="F14" s="18" t="s">
        <v>116</v>
      </c>
      <c r="G14" s="67">
        <v>150</v>
      </c>
      <c r="H14" s="67">
        <v>165</v>
      </c>
      <c r="I14" s="57">
        <f t="shared" si="0"/>
        <v>315</v>
      </c>
      <c r="J14" s="62">
        <v>9859607350</v>
      </c>
      <c r="K14" s="18" t="s">
        <v>117</v>
      </c>
      <c r="L14" s="80" t="s">
        <v>123</v>
      </c>
      <c r="M14" s="80" t="s">
        <v>127</v>
      </c>
      <c r="N14" s="82" t="s">
        <v>130</v>
      </c>
      <c r="O14" s="86">
        <v>9854911307</v>
      </c>
      <c r="P14" s="24" t="s">
        <v>201</v>
      </c>
      <c r="Q14" s="18" t="s">
        <v>207</v>
      </c>
      <c r="R14" s="18">
        <v>95</v>
      </c>
      <c r="S14" s="18" t="s">
        <v>147</v>
      </c>
      <c r="T14" s="18"/>
    </row>
    <row r="15" spans="1:20" ht="24">
      <c r="A15" s="4">
        <v>11</v>
      </c>
      <c r="B15" s="18" t="s">
        <v>63</v>
      </c>
      <c r="C15" s="62" t="s">
        <v>166</v>
      </c>
      <c r="D15" s="18" t="s">
        <v>23</v>
      </c>
      <c r="E15" s="62">
        <v>18060208602</v>
      </c>
      <c r="F15" s="18" t="s">
        <v>113</v>
      </c>
      <c r="G15" s="67">
        <v>17</v>
      </c>
      <c r="H15" s="67">
        <v>71</v>
      </c>
      <c r="I15" s="57">
        <f t="shared" si="0"/>
        <v>88</v>
      </c>
      <c r="J15" s="62">
        <v>9613090280</v>
      </c>
      <c r="K15" s="18" t="s">
        <v>120</v>
      </c>
      <c r="L15" s="81" t="s">
        <v>125</v>
      </c>
      <c r="M15" s="81" t="s">
        <v>129</v>
      </c>
      <c r="N15" s="81" t="s">
        <v>132</v>
      </c>
      <c r="O15" s="69">
        <v>8812810266</v>
      </c>
      <c r="P15" s="24">
        <v>43595</v>
      </c>
      <c r="Q15" s="18" t="s">
        <v>138</v>
      </c>
      <c r="R15" s="18">
        <v>80</v>
      </c>
      <c r="S15" s="18" t="s">
        <v>147</v>
      </c>
      <c r="T15" s="18"/>
    </row>
    <row r="16" spans="1:20">
      <c r="A16" s="4">
        <v>12</v>
      </c>
      <c r="B16" s="18" t="s">
        <v>63</v>
      </c>
      <c r="C16" s="62" t="s">
        <v>167</v>
      </c>
      <c r="D16" s="18" t="s">
        <v>23</v>
      </c>
      <c r="E16" s="62">
        <v>18060208603</v>
      </c>
      <c r="F16" s="18" t="s">
        <v>116</v>
      </c>
      <c r="G16" s="67">
        <v>48</v>
      </c>
      <c r="H16" s="67">
        <v>74</v>
      </c>
      <c r="I16" s="57">
        <f t="shared" si="0"/>
        <v>122</v>
      </c>
      <c r="J16" s="62">
        <v>9957820900</v>
      </c>
      <c r="K16" s="18" t="s">
        <v>120</v>
      </c>
      <c r="L16" s="81" t="s">
        <v>125</v>
      </c>
      <c r="M16" s="81" t="s">
        <v>129</v>
      </c>
      <c r="N16" s="81" t="s">
        <v>132</v>
      </c>
      <c r="O16" s="69">
        <v>8812810266</v>
      </c>
      <c r="P16" s="24">
        <v>43596</v>
      </c>
      <c r="Q16" s="18" t="s">
        <v>139</v>
      </c>
      <c r="R16" s="18">
        <v>80</v>
      </c>
      <c r="S16" s="18" t="s">
        <v>147</v>
      </c>
      <c r="T16" s="18"/>
    </row>
    <row r="17" spans="1:20">
      <c r="A17" s="4">
        <v>13</v>
      </c>
      <c r="B17" s="18" t="s">
        <v>63</v>
      </c>
      <c r="C17" s="62" t="s">
        <v>168</v>
      </c>
      <c r="D17" s="18" t="s">
        <v>23</v>
      </c>
      <c r="E17" s="62">
        <v>18060208511</v>
      </c>
      <c r="F17" s="18" t="s">
        <v>113</v>
      </c>
      <c r="G17" s="67">
        <v>13</v>
      </c>
      <c r="H17" s="67">
        <v>56</v>
      </c>
      <c r="I17" s="57">
        <f t="shared" si="0"/>
        <v>69</v>
      </c>
      <c r="J17" s="62">
        <v>9954153943</v>
      </c>
      <c r="K17" s="18" t="s">
        <v>120</v>
      </c>
      <c r="L17" s="81" t="s">
        <v>125</v>
      </c>
      <c r="M17" s="81" t="s">
        <v>129</v>
      </c>
      <c r="N17" s="81" t="s">
        <v>132</v>
      </c>
      <c r="O17" s="69">
        <v>8812810266</v>
      </c>
      <c r="P17" s="24">
        <v>43598</v>
      </c>
      <c r="Q17" s="18" t="s">
        <v>140</v>
      </c>
      <c r="R17" s="18">
        <v>80</v>
      </c>
      <c r="S17" s="18" t="s">
        <v>147</v>
      </c>
      <c r="T17" s="18"/>
    </row>
    <row r="18" spans="1:20" ht="24">
      <c r="A18" s="4">
        <v>14</v>
      </c>
      <c r="B18" s="18" t="s">
        <v>63</v>
      </c>
      <c r="C18" s="62" t="s">
        <v>169</v>
      </c>
      <c r="D18" s="18" t="s">
        <v>23</v>
      </c>
      <c r="E18" s="62">
        <v>18060208512</v>
      </c>
      <c r="F18" s="18" t="s">
        <v>116</v>
      </c>
      <c r="G18" s="67">
        <v>34</v>
      </c>
      <c r="H18" s="67">
        <v>50</v>
      </c>
      <c r="I18" s="57">
        <f t="shared" si="0"/>
        <v>84</v>
      </c>
      <c r="J18" s="62">
        <v>7896236307</v>
      </c>
      <c r="K18" s="18" t="s">
        <v>120</v>
      </c>
      <c r="L18" s="81" t="s">
        <v>125</v>
      </c>
      <c r="M18" s="81" t="s">
        <v>129</v>
      </c>
      <c r="N18" s="81" t="s">
        <v>132</v>
      </c>
      <c r="O18" s="69">
        <v>8812810266</v>
      </c>
      <c r="P18" s="24">
        <v>43598</v>
      </c>
      <c r="Q18" s="18" t="s">
        <v>140</v>
      </c>
      <c r="R18" s="18">
        <v>80</v>
      </c>
      <c r="S18" s="18" t="s">
        <v>147</v>
      </c>
      <c r="T18" s="18"/>
    </row>
    <row r="19" spans="1:20">
      <c r="A19" s="4">
        <v>15</v>
      </c>
      <c r="B19" s="18" t="s">
        <v>62</v>
      </c>
      <c r="C19" s="63" t="s">
        <v>170</v>
      </c>
      <c r="D19" s="18" t="s">
        <v>25</v>
      </c>
      <c r="E19" s="19">
        <v>5</v>
      </c>
      <c r="F19" s="18"/>
      <c r="G19" s="69">
        <v>58</v>
      </c>
      <c r="H19" s="69">
        <v>72</v>
      </c>
      <c r="I19" s="57">
        <f t="shared" si="0"/>
        <v>130</v>
      </c>
      <c r="J19" s="73">
        <v>9854312708</v>
      </c>
      <c r="K19" s="18" t="s">
        <v>117</v>
      </c>
      <c r="L19" s="80" t="s">
        <v>123</v>
      </c>
      <c r="M19" s="80" t="s">
        <v>127</v>
      </c>
      <c r="N19" s="82" t="s">
        <v>130</v>
      </c>
      <c r="O19" s="86">
        <v>9854911307</v>
      </c>
      <c r="P19" s="24">
        <v>43596</v>
      </c>
      <c r="Q19" s="18" t="s">
        <v>139</v>
      </c>
      <c r="R19" s="18">
        <v>95</v>
      </c>
      <c r="S19" s="18" t="s">
        <v>147</v>
      </c>
      <c r="T19" s="18"/>
    </row>
    <row r="20" spans="1:20">
      <c r="A20" s="4">
        <v>16</v>
      </c>
      <c r="B20" s="18" t="s">
        <v>63</v>
      </c>
      <c r="C20" s="63" t="s">
        <v>171</v>
      </c>
      <c r="D20" s="18" t="s">
        <v>25</v>
      </c>
      <c r="E20" s="71">
        <v>13</v>
      </c>
      <c r="F20" s="18"/>
      <c r="G20" s="69">
        <v>48</v>
      </c>
      <c r="H20" s="69">
        <v>58</v>
      </c>
      <c r="I20" s="57">
        <f t="shared" si="0"/>
        <v>106</v>
      </c>
      <c r="J20" s="77"/>
      <c r="K20" s="18" t="s">
        <v>120</v>
      </c>
      <c r="L20" s="81" t="s">
        <v>125</v>
      </c>
      <c r="M20" s="81" t="s">
        <v>129</v>
      </c>
      <c r="N20" s="81" t="s">
        <v>132</v>
      </c>
      <c r="O20" s="69">
        <v>8812810266</v>
      </c>
      <c r="P20" s="24">
        <v>43599</v>
      </c>
      <c r="Q20" s="18" t="s">
        <v>141</v>
      </c>
      <c r="R20" s="18">
        <v>85</v>
      </c>
      <c r="S20" s="18" t="s">
        <v>147</v>
      </c>
      <c r="T20" s="18"/>
    </row>
    <row r="21" spans="1:20">
      <c r="A21" s="4">
        <v>17</v>
      </c>
      <c r="B21" s="18" t="s">
        <v>62</v>
      </c>
      <c r="C21" s="62" t="s">
        <v>172</v>
      </c>
      <c r="D21" s="18" t="s">
        <v>23</v>
      </c>
      <c r="E21" s="62">
        <v>18060205811</v>
      </c>
      <c r="F21" s="18" t="s">
        <v>113</v>
      </c>
      <c r="G21" s="67">
        <v>42</v>
      </c>
      <c r="H21" s="67">
        <v>78</v>
      </c>
      <c r="I21" s="57">
        <f t="shared" si="0"/>
        <v>120</v>
      </c>
      <c r="J21" s="62">
        <v>8638478992</v>
      </c>
      <c r="K21" s="18" t="s">
        <v>117</v>
      </c>
      <c r="L21" s="80" t="s">
        <v>123</v>
      </c>
      <c r="M21" s="80" t="s">
        <v>127</v>
      </c>
      <c r="N21" s="82" t="s">
        <v>130</v>
      </c>
      <c r="O21" s="86">
        <v>9854911307</v>
      </c>
      <c r="P21" s="24">
        <v>43598</v>
      </c>
      <c r="Q21" s="18" t="s">
        <v>140</v>
      </c>
      <c r="R21" s="18">
        <v>95</v>
      </c>
      <c r="S21" s="18" t="s">
        <v>147</v>
      </c>
      <c r="T21" s="18"/>
    </row>
    <row r="22" spans="1:20">
      <c r="A22" s="4">
        <v>18</v>
      </c>
      <c r="B22" s="18" t="s">
        <v>62</v>
      </c>
      <c r="C22" s="62" t="s">
        <v>173</v>
      </c>
      <c r="D22" s="18" t="s">
        <v>23</v>
      </c>
      <c r="E22" s="62">
        <v>18060205813</v>
      </c>
      <c r="F22" s="18" t="s">
        <v>116</v>
      </c>
      <c r="G22" s="67">
        <v>41</v>
      </c>
      <c r="H22" s="67">
        <v>34</v>
      </c>
      <c r="I22" s="57">
        <f t="shared" si="0"/>
        <v>75</v>
      </c>
      <c r="J22" s="62">
        <v>9859886508</v>
      </c>
      <c r="K22" s="18" t="s">
        <v>117</v>
      </c>
      <c r="L22" s="80" t="s">
        <v>123</v>
      </c>
      <c r="M22" s="80" t="s">
        <v>127</v>
      </c>
      <c r="N22" s="82" t="s">
        <v>130</v>
      </c>
      <c r="O22" s="86">
        <v>9854911307</v>
      </c>
      <c r="P22" s="24">
        <v>43599</v>
      </c>
      <c r="Q22" s="18" t="s">
        <v>140</v>
      </c>
      <c r="R22" s="18">
        <v>95</v>
      </c>
      <c r="S22" s="18" t="s">
        <v>147</v>
      </c>
      <c r="T22" s="18"/>
    </row>
    <row r="23" spans="1:20" ht="33">
      <c r="A23" s="4">
        <v>19</v>
      </c>
      <c r="B23" s="18" t="s">
        <v>63</v>
      </c>
      <c r="C23" s="62" t="s">
        <v>174</v>
      </c>
      <c r="D23" s="18" t="s">
        <v>23</v>
      </c>
      <c r="E23" s="62">
        <v>18060208510</v>
      </c>
      <c r="F23" s="18" t="s">
        <v>112</v>
      </c>
      <c r="G23" s="67">
        <v>199</v>
      </c>
      <c r="H23" s="67">
        <v>225</v>
      </c>
      <c r="I23" s="57">
        <f t="shared" si="0"/>
        <v>424</v>
      </c>
      <c r="J23" s="62">
        <v>9957750704</v>
      </c>
      <c r="K23" s="18" t="s">
        <v>120</v>
      </c>
      <c r="L23" s="81" t="s">
        <v>125</v>
      </c>
      <c r="M23" s="81" t="s">
        <v>129</v>
      </c>
      <c r="N23" s="81" t="s">
        <v>132</v>
      </c>
      <c r="O23" s="69">
        <v>8812810266</v>
      </c>
      <c r="P23" s="24" t="s">
        <v>202</v>
      </c>
      <c r="Q23" s="18" t="s">
        <v>208</v>
      </c>
      <c r="R23" s="18">
        <v>80</v>
      </c>
      <c r="S23" s="18" t="s">
        <v>147</v>
      </c>
      <c r="T23" s="18"/>
    </row>
    <row r="24" spans="1:20">
      <c r="A24" s="4">
        <v>20</v>
      </c>
      <c r="B24" s="18" t="s">
        <v>62</v>
      </c>
      <c r="C24" s="62" t="s">
        <v>175</v>
      </c>
      <c r="D24" s="18" t="s">
        <v>23</v>
      </c>
      <c r="E24" s="62">
        <v>18060205802</v>
      </c>
      <c r="F24" s="172" t="s">
        <v>112</v>
      </c>
      <c r="G24" s="67">
        <v>542</v>
      </c>
      <c r="H24" s="67">
        <v>590</v>
      </c>
      <c r="I24" s="57">
        <f t="shared" si="0"/>
        <v>1132</v>
      </c>
      <c r="J24" s="62">
        <v>7578066433</v>
      </c>
      <c r="K24" s="18" t="s">
        <v>117</v>
      </c>
      <c r="L24" s="80" t="s">
        <v>123</v>
      </c>
      <c r="M24" s="80" t="s">
        <v>127</v>
      </c>
      <c r="N24" s="82" t="s">
        <v>130</v>
      </c>
      <c r="O24" s="86">
        <v>9854911307</v>
      </c>
      <c r="P24" s="172" t="s">
        <v>203</v>
      </c>
      <c r="Q24" s="172" t="s">
        <v>209</v>
      </c>
      <c r="R24" s="18">
        <v>95</v>
      </c>
      <c r="S24" s="18" t="s">
        <v>147</v>
      </c>
      <c r="T24" s="172"/>
    </row>
    <row r="25" spans="1:20">
      <c r="A25" s="4">
        <v>21</v>
      </c>
      <c r="B25" s="18" t="s">
        <v>63</v>
      </c>
      <c r="C25" s="62" t="s">
        <v>176</v>
      </c>
      <c r="D25" s="18" t="s">
        <v>23</v>
      </c>
      <c r="E25" s="62">
        <v>18060208501</v>
      </c>
      <c r="F25" s="18" t="s">
        <v>116</v>
      </c>
      <c r="G25" s="67">
        <v>145</v>
      </c>
      <c r="H25" s="67">
        <v>124</v>
      </c>
      <c r="I25" s="57">
        <f t="shared" si="0"/>
        <v>269</v>
      </c>
      <c r="J25" s="72">
        <v>9859249548</v>
      </c>
      <c r="K25" s="18" t="s">
        <v>120</v>
      </c>
      <c r="L25" s="81" t="s">
        <v>125</v>
      </c>
      <c r="M25" s="81" t="s">
        <v>129</v>
      </c>
      <c r="N25" s="81" t="s">
        <v>132</v>
      </c>
      <c r="O25" s="69">
        <v>8812810266</v>
      </c>
      <c r="P25" s="24" t="s">
        <v>204</v>
      </c>
      <c r="Q25" s="18" t="s">
        <v>136</v>
      </c>
      <c r="R25" s="18">
        <v>80</v>
      </c>
      <c r="S25" s="18" t="s">
        <v>147</v>
      </c>
      <c r="T25" s="18"/>
    </row>
    <row r="26" spans="1:20">
      <c r="A26" s="4">
        <v>22</v>
      </c>
      <c r="B26" s="18" t="s">
        <v>63</v>
      </c>
      <c r="C26" s="62" t="s">
        <v>177</v>
      </c>
      <c r="D26" s="18" t="s">
        <v>23</v>
      </c>
      <c r="E26" s="62">
        <v>18060208502</v>
      </c>
      <c r="F26" s="18" t="s">
        <v>116</v>
      </c>
      <c r="G26" s="67">
        <v>53</v>
      </c>
      <c r="H26" s="67">
        <v>99</v>
      </c>
      <c r="I26" s="57">
        <f t="shared" si="0"/>
        <v>152</v>
      </c>
      <c r="J26" s="72">
        <v>8473937317</v>
      </c>
      <c r="K26" s="18" t="s">
        <v>120</v>
      </c>
      <c r="L26" s="81" t="s">
        <v>125</v>
      </c>
      <c r="M26" s="81" t="s">
        <v>129</v>
      </c>
      <c r="N26" s="81" t="s">
        <v>132</v>
      </c>
      <c r="O26" s="69">
        <v>8812810266</v>
      </c>
      <c r="P26" s="24">
        <v>43607</v>
      </c>
      <c r="Q26" s="18" t="s">
        <v>142</v>
      </c>
      <c r="R26" s="18">
        <v>80</v>
      </c>
      <c r="S26" s="18" t="s">
        <v>147</v>
      </c>
      <c r="T26" s="18"/>
    </row>
    <row r="27" spans="1:20">
      <c r="A27" s="4">
        <v>23</v>
      </c>
      <c r="B27" s="18" t="s">
        <v>63</v>
      </c>
      <c r="C27" s="63" t="s">
        <v>178</v>
      </c>
      <c r="D27" s="18" t="s">
        <v>25</v>
      </c>
      <c r="E27" s="71"/>
      <c r="F27" s="18"/>
      <c r="G27" s="70">
        <v>53</v>
      </c>
      <c r="H27" s="70">
        <v>50</v>
      </c>
      <c r="I27" s="57">
        <f t="shared" si="0"/>
        <v>103</v>
      </c>
      <c r="J27" s="76"/>
      <c r="K27" s="18" t="s">
        <v>120</v>
      </c>
      <c r="L27" s="81" t="s">
        <v>125</v>
      </c>
      <c r="M27" s="81" t="s">
        <v>129</v>
      </c>
      <c r="N27" s="81" t="s">
        <v>132</v>
      </c>
      <c r="O27" s="69">
        <v>8812810266</v>
      </c>
      <c r="P27" s="24">
        <v>43608</v>
      </c>
      <c r="Q27" s="18" t="s">
        <v>143</v>
      </c>
      <c r="R27" s="18">
        <v>80</v>
      </c>
      <c r="S27" s="18" t="s">
        <v>147</v>
      </c>
      <c r="T27" s="18"/>
    </row>
    <row r="28" spans="1:20" ht="24">
      <c r="A28" s="4">
        <v>24</v>
      </c>
      <c r="B28" s="18" t="s">
        <v>63</v>
      </c>
      <c r="C28" s="62" t="s">
        <v>179</v>
      </c>
      <c r="D28" s="18" t="s">
        <v>23</v>
      </c>
      <c r="E28" s="62">
        <v>18060204002</v>
      </c>
      <c r="F28" s="18" t="s">
        <v>116</v>
      </c>
      <c r="G28" s="67">
        <v>62</v>
      </c>
      <c r="H28" s="67">
        <v>60</v>
      </c>
      <c r="I28" s="57">
        <f t="shared" si="0"/>
        <v>122</v>
      </c>
      <c r="J28" s="62">
        <v>8011298743</v>
      </c>
      <c r="K28" s="18" t="s">
        <v>120</v>
      </c>
      <c r="L28" s="81" t="s">
        <v>125</v>
      </c>
      <c r="M28" s="81" t="s">
        <v>129</v>
      </c>
      <c r="N28" s="81" t="s">
        <v>132</v>
      </c>
      <c r="O28" s="69">
        <v>8812810266</v>
      </c>
      <c r="P28" s="24">
        <v>43609</v>
      </c>
      <c r="Q28" s="18" t="s">
        <v>138</v>
      </c>
      <c r="R28" s="18">
        <v>80</v>
      </c>
      <c r="S28" s="18" t="s">
        <v>147</v>
      </c>
      <c r="T28" s="18"/>
    </row>
    <row r="29" spans="1:20">
      <c r="A29" s="4">
        <v>25</v>
      </c>
      <c r="B29" s="18" t="s">
        <v>63</v>
      </c>
      <c r="C29" s="63" t="s">
        <v>180</v>
      </c>
      <c r="D29" s="18" t="s">
        <v>25</v>
      </c>
      <c r="E29" s="19">
        <v>14</v>
      </c>
      <c r="F29" s="18"/>
      <c r="G29" s="70">
        <v>34</v>
      </c>
      <c r="H29" s="70">
        <v>36</v>
      </c>
      <c r="I29" s="57">
        <f t="shared" si="0"/>
        <v>70</v>
      </c>
      <c r="J29" s="76"/>
      <c r="K29" s="18" t="s">
        <v>120</v>
      </c>
      <c r="L29" s="81" t="s">
        <v>125</v>
      </c>
      <c r="M29" s="81" t="s">
        <v>129</v>
      </c>
      <c r="N29" s="81" t="s">
        <v>132</v>
      </c>
      <c r="O29" s="69">
        <v>8812810266</v>
      </c>
      <c r="P29" s="24">
        <v>43610</v>
      </c>
      <c r="Q29" s="87" t="s">
        <v>139</v>
      </c>
      <c r="R29" s="18">
        <v>80</v>
      </c>
      <c r="S29" s="18" t="s">
        <v>147</v>
      </c>
      <c r="T29" s="18"/>
    </row>
    <row r="30" spans="1:20">
      <c r="A30" s="4">
        <v>26</v>
      </c>
      <c r="B30" s="18" t="s">
        <v>63</v>
      </c>
      <c r="C30" s="62" t="s">
        <v>181</v>
      </c>
      <c r="D30" s="18" t="s">
        <v>23</v>
      </c>
      <c r="E30" s="62">
        <v>18060204003</v>
      </c>
      <c r="F30" s="18" t="s">
        <v>116</v>
      </c>
      <c r="G30" s="67">
        <v>65</v>
      </c>
      <c r="H30" s="67">
        <v>68</v>
      </c>
      <c r="I30" s="57">
        <f t="shared" si="0"/>
        <v>133</v>
      </c>
      <c r="J30" s="62">
        <v>9678833259</v>
      </c>
      <c r="K30" s="18" t="s">
        <v>120</v>
      </c>
      <c r="L30" s="81" t="s">
        <v>125</v>
      </c>
      <c r="M30" s="81" t="s">
        <v>129</v>
      </c>
      <c r="N30" s="81" t="s">
        <v>132</v>
      </c>
      <c r="O30" s="69">
        <v>8812810266</v>
      </c>
      <c r="P30" s="24">
        <v>43612</v>
      </c>
      <c r="Q30" s="18" t="s">
        <v>140</v>
      </c>
      <c r="R30" s="18">
        <v>80</v>
      </c>
      <c r="S30" s="18" t="s">
        <v>147</v>
      </c>
      <c r="T30" s="18"/>
    </row>
    <row r="31" spans="1:20">
      <c r="A31" s="4">
        <v>27</v>
      </c>
      <c r="B31" s="18" t="s">
        <v>63</v>
      </c>
      <c r="C31" s="62" t="s">
        <v>182</v>
      </c>
      <c r="D31" s="18" t="s">
        <v>23</v>
      </c>
      <c r="E31" s="62">
        <v>18060204004</v>
      </c>
      <c r="F31" s="18" t="s">
        <v>113</v>
      </c>
      <c r="G31" s="67">
        <v>40</v>
      </c>
      <c r="H31" s="67">
        <v>40</v>
      </c>
      <c r="I31" s="57">
        <f t="shared" si="0"/>
        <v>80</v>
      </c>
      <c r="J31" s="62">
        <v>9577441985</v>
      </c>
      <c r="K31" s="18" t="s">
        <v>120</v>
      </c>
      <c r="L31" s="81" t="s">
        <v>125</v>
      </c>
      <c r="M31" s="81" t="s">
        <v>129</v>
      </c>
      <c r="N31" s="81" t="s">
        <v>132</v>
      </c>
      <c r="O31" s="69">
        <v>8812810266</v>
      </c>
      <c r="P31" s="24">
        <v>43612</v>
      </c>
      <c r="Q31" s="18" t="s">
        <v>140</v>
      </c>
      <c r="R31" s="18">
        <v>80</v>
      </c>
      <c r="S31" s="18" t="s">
        <v>147</v>
      </c>
      <c r="T31" s="18"/>
    </row>
    <row r="32" spans="1:20">
      <c r="A32" s="4">
        <v>28</v>
      </c>
      <c r="B32" s="18" t="s">
        <v>62</v>
      </c>
      <c r="C32" s="62" t="s">
        <v>183</v>
      </c>
      <c r="D32" s="18" t="s">
        <v>23</v>
      </c>
      <c r="E32" s="62">
        <v>18060205901</v>
      </c>
      <c r="F32" s="18" t="s">
        <v>116</v>
      </c>
      <c r="G32" s="67">
        <v>35</v>
      </c>
      <c r="H32" s="67">
        <v>39</v>
      </c>
      <c r="I32" s="57">
        <f t="shared" si="0"/>
        <v>74</v>
      </c>
      <c r="J32" s="62">
        <v>8135023501</v>
      </c>
      <c r="K32" s="18" t="s">
        <v>117</v>
      </c>
      <c r="L32" s="80" t="s">
        <v>123</v>
      </c>
      <c r="M32" s="80" t="s">
        <v>127</v>
      </c>
      <c r="N32" s="82" t="s">
        <v>130</v>
      </c>
      <c r="O32" s="86">
        <v>9854911307</v>
      </c>
      <c r="P32" s="24">
        <v>43608</v>
      </c>
      <c r="Q32" s="18" t="s">
        <v>143</v>
      </c>
      <c r="R32" s="18">
        <v>95</v>
      </c>
      <c r="S32" s="18" t="s">
        <v>147</v>
      </c>
      <c r="T32" s="18"/>
    </row>
    <row r="33" spans="1:20" ht="24">
      <c r="A33" s="4">
        <v>29</v>
      </c>
      <c r="B33" s="18" t="s">
        <v>62</v>
      </c>
      <c r="C33" s="62" t="s">
        <v>184</v>
      </c>
      <c r="D33" s="18" t="s">
        <v>23</v>
      </c>
      <c r="E33" s="62">
        <v>18060206001</v>
      </c>
      <c r="F33" s="18" t="s">
        <v>116</v>
      </c>
      <c r="G33" s="67">
        <v>37</v>
      </c>
      <c r="H33" s="67">
        <v>53</v>
      </c>
      <c r="I33" s="57">
        <f t="shared" si="0"/>
        <v>90</v>
      </c>
      <c r="J33" s="62">
        <v>9859065979</v>
      </c>
      <c r="K33" s="18" t="s">
        <v>117</v>
      </c>
      <c r="L33" s="80" t="s">
        <v>123</v>
      </c>
      <c r="M33" s="80" t="s">
        <v>127</v>
      </c>
      <c r="N33" s="82" t="s">
        <v>130</v>
      </c>
      <c r="O33" s="86">
        <v>9854911307</v>
      </c>
      <c r="P33" s="24">
        <v>43608</v>
      </c>
      <c r="Q33" s="18" t="s">
        <v>143</v>
      </c>
      <c r="R33" s="18">
        <v>95</v>
      </c>
      <c r="S33" s="18" t="s">
        <v>147</v>
      </c>
      <c r="T33" s="18"/>
    </row>
    <row r="34" spans="1:20">
      <c r="A34" s="4">
        <v>30</v>
      </c>
      <c r="B34" s="18" t="s">
        <v>63</v>
      </c>
      <c r="C34" s="62" t="s">
        <v>185</v>
      </c>
      <c r="D34" s="18" t="s">
        <v>23</v>
      </c>
      <c r="E34" s="62">
        <v>18060204010</v>
      </c>
      <c r="F34" s="18" t="s">
        <v>116</v>
      </c>
      <c r="G34" s="67">
        <v>23</v>
      </c>
      <c r="H34" s="67">
        <v>34</v>
      </c>
      <c r="I34" s="57">
        <f t="shared" si="0"/>
        <v>57</v>
      </c>
      <c r="J34" s="62">
        <v>9577441985</v>
      </c>
      <c r="K34" s="18" t="s">
        <v>120</v>
      </c>
      <c r="L34" s="81" t="s">
        <v>125</v>
      </c>
      <c r="M34" s="81" t="s">
        <v>129</v>
      </c>
      <c r="N34" s="81" t="s">
        <v>132</v>
      </c>
      <c r="O34" s="69">
        <v>8812810266</v>
      </c>
      <c r="P34" s="24">
        <v>43613</v>
      </c>
      <c r="Q34" s="18" t="s">
        <v>141</v>
      </c>
      <c r="R34" s="18">
        <v>80</v>
      </c>
      <c r="S34" s="18" t="s">
        <v>147</v>
      </c>
      <c r="T34" s="18"/>
    </row>
    <row r="35" spans="1:20">
      <c r="A35" s="4">
        <v>31</v>
      </c>
      <c r="B35" s="18" t="s">
        <v>63</v>
      </c>
      <c r="C35" s="63" t="s">
        <v>186</v>
      </c>
      <c r="D35" s="18" t="s">
        <v>25</v>
      </c>
      <c r="E35" s="71">
        <v>17</v>
      </c>
      <c r="F35" s="18"/>
      <c r="G35" s="69">
        <v>45</v>
      </c>
      <c r="H35" s="69">
        <v>52</v>
      </c>
      <c r="I35" s="57">
        <f t="shared" si="0"/>
        <v>97</v>
      </c>
      <c r="J35" s="77"/>
      <c r="K35" s="18" t="s">
        <v>120</v>
      </c>
      <c r="L35" s="81" t="s">
        <v>125</v>
      </c>
      <c r="M35" s="81" t="s">
        <v>129</v>
      </c>
      <c r="N35" s="81" t="s">
        <v>132</v>
      </c>
      <c r="O35" s="69">
        <v>8812810266</v>
      </c>
      <c r="P35" s="24">
        <v>43613</v>
      </c>
      <c r="Q35" s="18" t="s">
        <v>141</v>
      </c>
      <c r="R35" s="18">
        <v>80</v>
      </c>
      <c r="S35" s="18" t="s">
        <v>147</v>
      </c>
      <c r="T35" s="172"/>
    </row>
    <row r="36" spans="1:20">
      <c r="A36" s="4">
        <v>32</v>
      </c>
      <c r="B36" s="18" t="s">
        <v>62</v>
      </c>
      <c r="C36" s="62" t="s">
        <v>187</v>
      </c>
      <c r="D36" s="18" t="s">
        <v>23</v>
      </c>
      <c r="E36" s="62">
        <v>18060206007</v>
      </c>
      <c r="F36" s="172" t="s">
        <v>116</v>
      </c>
      <c r="G36" s="67">
        <v>41</v>
      </c>
      <c r="H36" s="67">
        <v>73</v>
      </c>
      <c r="I36" s="57">
        <f t="shared" si="0"/>
        <v>114</v>
      </c>
      <c r="J36" s="62">
        <v>9854348455</v>
      </c>
      <c r="K36" s="18" t="s">
        <v>117</v>
      </c>
      <c r="L36" s="80" t="s">
        <v>123</v>
      </c>
      <c r="M36" s="80" t="s">
        <v>127</v>
      </c>
      <c r="N36" s="82" t="s">
        <v>130</v>
      </c>
      <c r="O36" s="86">
        <v>9854911307</v>
      </c>
      <c r="P36" s="24">
        <v>43609</v>
      </c>
      <c r="Q36" s="18" t="s">
        <v>138</v>
      </c>
      <c r="R36" s="18">
        <v>95</v>
      </c>
      <c r="S36" s="18" t="s">
        <v>147</v>
      </c>
      <c r="T36" s="18"/>
    </row>
    <row r="37" spans="1:20">
      <c r="A37" s="4">
        <v>33</v>
      </c>
      <c r="B37" s="18" t="s">
        <v>62</v>
      </c>
      <c r="C37" s="62" t="s">
        <v>188</v>
      </c>
      <c r="D37" s="18" t="s">
        <v>23</v>
      </c>
      <c r="E37" s="62">
        <v>18060206008</v>
      </c>
      <c r="F37" s="18" t="s">
        <v>116</v>
      </c>
      <c r="G37" s="67">
        <v>38</v>
      </c>
      <c r="H37" s="67">
        <v>34</v>
      </c>
      <c r="I37" s="57">
        <f t="shared" si="0"/>
        <v>72</v>
      </c>
      <c r="J37" s="62">
        <v>8486368837</v>
      </c>
      <c r="K37" s="18" t="s">
        <v>117</v>
      </c>
      <c r="L37" s="80" t="s">
        <v>123</v>
      </c>
      <c r="M37" s="80" t="s">
        <v>127</v>
      </c>
      <c r="N37" s="82" t="s">
        <v>130</v>
      </c>
      <c r="O37" s="86">
        <v>9854911307</v>
      </c>
      <c r="P37" s="24">
        <v>43609</v>
      </c>
      <c r="Q37" s="18" t="s">
        <v>138</v>
      </c>
      <c r="R37" s="18">
        <v>95</v>
      </c>
      <c r="S37" s="18" t="s">
        <v>147</v>
      </c>
      <c r="T37" s="18"/>
    </row>
    <row r="38" spans="1:20">
      <c r="A38" s="4">
        <v>34</v>
      </c>
      <c r="B38" s="18" t="s">
        <v>63</v>
      </c>
      <c r="C38" s="62" t="s">
        <v>189</v>
      </c>
      <c r="D38" s="18" t="s">
        <v>23</v>
      </c>
      <c r="E38" s="62">
        <v>18060204208</v>
      </c>
      <c r="F38" s="18" t="s">
        <v>112</v>
      </c>
      <c r="G38" s="67">
        <v>97</v>
      </c>
      <c r="H38" s="67">
        <v>115</v>
      </c>
      <c r="I38" s="57">
        <f t="shared" si="0"/>
        <v>212</v>
      </c>
      <c r="J38" s="62">
        <v>9435141712</v>
      </c>
      <c r="K38" s="18" t="s">
        <v>120</v>
      </c>
      <c r="L38" s="81" t="s">
        <v>125</v>
      </c>
      <c r="M38" s="81" t="s">
        <v>129</v>
      </c>
      <c r="N38" s="81" t="s">
        <v>132</v>
      </c>
      <c r="O38" s="69">
        <v>8812810266</v>
      </c>
      <c r="P38" s="24">
        <v>43614</v>
      </c>
      <c r="Q38" s="18" t="s">
        <v>142</v>
      </c>
      <c r="R38" s="18">
        <v>80</v>
      </c>
      <c r="S38" s="18" t="s">
        <v>147</v>
      </c>
      <c r="T38" s="18"/>
    </row>
    <row r="39" spans="1:20">
      <c r="A39" s="4">
        <v>35</v>
      </c>
      <c r="B39" s="18" t="s">
        <v>62</v>
      </c>
      <c r="C39" s="62" t="s">
        <v>190</v>
      </c>
      <c r="D39" s="18" t="s">
        <v>23</v>
      </c>
      <c r="E39" s="62">
        <v>18060206101</v>
      </c>
      <c r="F39" s="172" t="s">
        <v>116</v>
      </c>
      <c r="G39" s="67">
        <v>63</v>
      </c>
      <c r="H39" s="67">
        <v>87</v>
      </c>
      <c r="I39" s="57">
        <f t="shared" si="0"/>
        <v>150</v>
      </c>
      <c r="J39" s="62">
        <v>7002429902</v>
      </c>
      <c r="K39" s="18" t="s">
        <v>117</v>
      </c>
      <c r="L39" s="80" t="s">
        <v>123</v>
      </c>
      <c r="M39" s="80" t="s">
        <v>127</v>
      </c>
      <c r="N39" s="82" t="s">
        <v>130</v>
      </c>
      <c r="O39" s="86">
        <v>9854911307</v>
      </c>
      <c r="P39" s="24">
        <v>43610</v>
      </c>
      <c r="Q39" s="18" t="s">
        <v>139</v>
      </c>
      <c r="R39" s="18">
        <v>80</v>
      </c>
      <c r="S39" s="172" t="s">
        <v>147</v>
      </c>
      <c r="T39" s="172"/>
    </row>
    <row r="40" spans="1:20">
      <c r="A40" s="4">
        <v>36</v>
      </c>
      <c r="B40" s="18" t="s">
        <v>63</v>
      </c>
      <c r="C40" s="62" t="s">
        <v>191</v>
      </c>
      <c r="D40" s="18" t="s">
        <v>23</v>
      </c>
      <c r="E40" s="62">
        <v>18060204207</v>
      </c>
      <c r="F40" s="18" t="s">
        <v>116</v>
      </c>
      <c r="G40" s="67">
        <v>90</v>
      </c>
      <c r="H40" s="67">
        <v>78</v>
      </c>
      <c r="I40" s="57">
        <f t="shared" si="0"/>
        <v>168</v>
      </c>
      <c r="J40" s="62">
        <v>9957750734</v>
      </c>
      <c r="K40" s="18" t="s">
        <v>120</v>
      </c>
      <c r="L40" s="81" t="s">
        <v>125</v>
      </c>
      <c r="M40" s="81" t="s">
        <v>129</v>
      </c>
      <c r="N40" s="81" t="s">
        <v>132</v>
      </c>
      <c r="O40" s="69">
        <v>8812810266</v>
      </c>
      <c r="P40" s="24">
        <v>43615</v>
      </c>
      <c r="Q40" s="18" t="s">
        <v>143</v>
      </c>
      <c r="R40" s="18">
        <v>95</v>
      </c>
      <c r="S40" s="18" t="s">
        <v>147</v>
      </c>
      <c r="T40" s="18"/>
    </row>
    <row r="41" spans="1:20">
      <c r="A41" s="4">
        <v>37</v>
      </c>
      <c r="B41" s="18" t="s">
        <v>62</v>
      </c>
      <c r="C41" s="63" t="s">
        <v>192</v>
      </c>
      <c r="D41" s="18" t="s">
        <v>25</v>
      </c>
      <c r="E41" s="19">
        <v>9</v>
      </c>
      <c r="F41" s="18"/>
      <c r="G41" s="70">
        <v>59</v>
      </c>
      <c r="H41" s="70">
        <v>58</v>
      </c>
      <c r="I41" s="57">
        <f t="shared" si="0"/>
        <v>117</v>
      </c>
      <c r="J41" s="76">
        <v>9101690414</v>
      </c>
      <c r="K41" s="18" t="s">
        <v>117</v>
      </c>
      <c r="L41" s="80" t="s">
        <v>123</v>
      </c>
      <c r="M41" s="80" t="s">
        <v>127</v>
      </c>
      <c r="N41" s="82" t="s">
        <v>130</v>
      </c>
      <c r="O41" s="86">
        <v>9854911307</v>
      </c>
      <c r="P41" s="24">
        <v>43612</v>
      </c>
      <c r="Q41" s="18" t="s">
        <v>140</v>
      </c>
      <c r="R41" s="18">
        <v>80</v>
      </c>
      <c r="S41" s="18" t="s">
        <v>147</v>
      </c>
      <c r="T41" s="18"/>
    </row>
    <row r="42" spans="1:20">
      <c r="A42" s="4">
        <v>38</v>
      </c>
      <c r="B42" s="18" t="s">
        <v>63</v>
      </c>
      <c r="C42" s="63" t="s">
        <v>193</v>
      </c>
      <c r="D42" s="18" t="s">
        <v>25</v>
      </c>
      <c r="E42" s="69">
        <v>16</v>
      </c>
      <c r="F42" s="18"/>
      <c r="G42" s="70">
        <v>58</v>
      </c>
      <c r="H42" s="70">
        <v>60</v>
      </c>
      <c r="I42" s="57">
        <f t="shared" si="0"/>
        <v>118</v>
      </c>
      <c r="J42" s="55">
        <v>9957750734</v>
      </c>
      <c r="K42" s="18" t="s">
        <v>120</v>
      </c>
      <c r="L42" s="81" t="s">
        <v>125</v>
      </c>
      <c r="M42" s="81" t="s">
        <v>129</v>
      </c>
      <c r="N42" s="81" t="s">
        <v>132</v>
      </c>
      <c r="O42" s="69">
        <v>8812810266</v>
      </c>
      <c r="P42" s="24">
        <v>43615</v>
      </c>
      <c r="Q42" s="18" t="s">
        <v>143</v>
      </c>
      <c r="R42" s="18">
        <v>80</v>
      </c>
      <c r="S42" s="18" t="s">
        <v>147</v>
      </c>
      <c r="T42" s="18"/>
    </row>
    <row r="43" spans="1:20" ht="82.5">
      <c r="A43" s="4">
        <v>39</v>
      </c>
      <c r="B43" s="18" t="s">
        <v>62</v>
      </c>
      <c r="C43" s="62"/>
      <c r="D43" s="18"/>
      <c r="E43" s="62"/>
      <c r="F43" s="18"/>
      <c r="G43" s="67"/>
      <c r="H43" s="67"/>
      <c r="I43" s="57">
        <f t="shared" si="0"/>
        <v>0</v>
      </c>
      <c r="J43" s="62"/>
      <c r="K43" s="18"/>
      <c r="L43" s="80"/>
      <c r="M43" s="80"/>
      <c r="N43" s="82"/>
      <c r="O43" s="86"/>
      <c r="P43" s="24">
        <v>43613</v>
      </c>
      <c r="Q43" s="18" t="s">
        <v>141</v>
      </c>
      <c r="R43" s="18">
        <v>80</v>
      </c>
      <c r="S43" s="18" t="s">
        <v>147</v>
      </c>
      <c r="T43" s="18" t="s">
        <v>210</v>
      </c>
    </row>
    <row r="44" spans="1:20">
      <c r="A44" s="4">
        <v>40</v>
      </c>
      <c r="B44" s="18" t="s">
        <v>62</v>
      </c>
      <c r="C44" s="63" t="s">
        <v>194</v>
      </c>
      <c r="D44" s="18" t="s">
        <v>25</v>
      </c>
      <c r="E44" s="71"/>
      <c r="F44" s="18"/>
      <c r="G44" s="173">
        <v>68</v>
      </c>
      <c r="H44" s="173">
        <v>78</v>
      </c>
      <c r="I44" s="57">
        <f t="shared" si="0"/>
        <v>146</v>
      </c>
      <c r="J44" s="175">
        <v>8638028285</v>
      </c>
      <c r="K44" s="18" t="s">
        <v>117</v>
      </c>
      <c r="L44" s="80" t="s">
        <v>123</v>
      </c>
      <c r="M44" s="80" t="s">
        <v>127</v>
      </c>
      <c r="N44" s="82" t="s">
        <v>130</v>
      </c>
      <c r="O44" s="86">
        <v>9854911307</v>
      </c>
      <c r="P44" s="24">
        <v>43614</v>
      </c>
      <c r="Q44" s="18" t="s">
        <v>142</v>
      </c>
      <c r="R44" s="18">
        <v>95</v>
      </c>
      <c r="S44" s="18" t="s">
        <v>147</v>
      </c>
      <c r="T44" s="18"/>
    </row>
    <row r="45" spans="1:20" ht="24">
      <c r="A45" s="4">
        <v>41</v>
      </c>
      <c r="B45" s="18" t="s">
        <v>62</v>
      </c>
      <c r="C45" s="62" t="s">
        <v>195</v>
      </c>
      <c r="D45" s="18" t="s">
        <v>23</v>
      </c>
      <c r="E45" s="62">
        <v>18060206110</v>
      </c>
      <c r="F45" s="18" t="s">
        <v>113</v>
      </c>
      <c r="G45" s="67">
        <v>0</v>
      </c>
      <c r="H45" s="67">
        <v>85</v>
      </c>
      <c r="I45" s="57">
        <f t="shared" si="0"/>
        <v>85</v>
      </c>
      <c r="J45" s="62">
        <v>9101671193</v>
      </c>
      <c r="K45" s="18" t="s">
        <v>117</v>
      </c>
      <c r="L45" s="80" t="s">
        <v>123</v>
      </c>
      <c r="M45" s="80" t="s">
        <v>127</v>
      </c>
      <c r="N45" s="82" t="s">
        <v>130</v>
      </c>
      <c r="O45" s="86">
        <v>9854911307</v>
      </c>
      <c r="P45" s="24">
        <v>43615</v>
      </c>
      <c r="Q45" s="18" t="s">
        <v>143</v>
      </c>
      <c r="R45" s="18">
        <v>95</v>
      </c>
      <c r="S45" s="18" t="s">
        <v>147</v>
      </c>
      <c r="T45" s="18"/>
    </row>
    <row r="46" spans="1:20">
      <c r="A46" s="4">
        <v>42</v>
      </c>
      <c r="B46" s="18" t="s">
        <v>62</v>
      </c>
      <c r="C46" s="62" t="s">
        <v>196</v>
      </c>
      <c r="D46" s="18" t="s">
        <v>23</v>
      </c>
      <c r="E46" s="62">
        <v>18060206112</v>
      </c>
      <c r="F46" s="18" t="s">
        <v>116</v>
      </c>
      <c r="G46" s="67">
        <v>35</v>
      </c>
      <c r="H46" s="67">
        <v>32</v>
      </c>
      <c r="I46" s="57">
        <f t="shared" si="0"/>
        <v>67</v>
      </c>
      <c r="J46" s="62">
        <v>9859244226</v>
      </c>
      <c r="K46" s="18" t="s">
        <v>117</v>
      </c>
      <c r="L46" s="80" t="s">
        <v>123</v>
      </c>
      <c r="M46" s="80" t="s">
        <v>127</v>
      </c>
      <c r="N46" s="82" t="s">
        <v>130</v>
      </c>
      <c r="O46" s="86">
        <v>9854911307</v>
      </c>
      <c r="P46" s="24">
        <v>43615</v>
      </c>
      <c r="Q46" s="18" t="s">
        <v>143</v>
      </c>
      <c r="R46" s="18">
        <v>95</v>
      </c>
      <c r="S46" s="18" t="s">
        <v>147</v>
      </c>
      <c r="T46" s="18"/>
    </row>
    <row r="47" spans="1:20" ht="82.5">
      <c r="A47" s="4">
        <v>43</v>
      </c>
      <c r="B47" s="18" t="s">
        <v>63</v>
      </c>
      <c r="C47" s="62"/>
      <c r="D47" s="18"/>
      <c r="E47" s="62"/>
      <c r="F47" s="18" t="s">
        <v>113</v>
      </c>
      <c r="G47" s="67"/>
      <c r="H47" s="67"/>
      <c r="I47" s="57">
        <f t="shared" si="0"/>
        <v>0</v>
      </c>
      <c r="J47" s="62"/>
      <c r="K47" s="18"/>
      <c r="L47" s="81"/>
      <c r="M47" s="81"/>
      <c r="N47" s="81"/>
      <c r="O47" s="69"/>
      <c r="P47" s="24">
        <v>43616</v>
      </c>
      <c r="Q47" s="18" t="s">
        <v>138</v>
      </c>
      <c r="R47" s="18"/>
      <c r="S47" s="18"/>
      <c r="T47" s="18" t="s">
        <v>211</v>
      </c>
    </row>
    <row r="48" spans="1:20" ht="33">
      <c r="A48" s="4">
        <v>44</v>
      </c>
      <c r="B48" s="18" t="s">
        <v>62</v>
      </c>
      <c r="C48" s="66" t="s">
        <v>197</v>
      </c>
      <c r="D48" s="18"/>
      <c r="E48" s="71"/>
      <c r="F48" s="18"/>
      <c r="G48" s="70"/>
      <c r="H48" s="70"/>
      <c r="I48" s="57">
        <f t="shared" si="0"/>
        <v>0</v>
      </c>
      <c r="J48" s="175"/>
      <c r="K48" s="18"/>
      <c r="L48" s="81"/>
      <c r="M48" s="48">
        <v>9854514335</v>
      </c>
      <c r="N48" s="83" t="s">
        <v>198</v>
      </c>
      <c r="O48" s="17">
        <v>9957846126</v>
      </c>
      <c r="P48" s="24">
        <v>43616</v>
      </c>
      <c r="Q48" s="18" t="s">
        <v>138</v>
      </c>
      <c r="R48" s="18">
        <v>80</v>
      </c>
      <c r="S48" s="18" t="s">
        <v>147</v>
      </c>
      <c r="T48" s="18"/>
    </row>
    <row r="49" spans="1:20">
      <c r="A49" s="4">
        <v>45</v>
      </c>
      <c r="B49" s="18"/>
      <c r="C49" s="66"/>
      <c r="D49" s="18"/>
      <c r="E49" s="71"/>
      <c r="F49" s="18"/>
      <c r="G49" s="174"/>
      <c r="H49" s="174"/>
      <c r="I49" s="57">
        <f t="shared" si="0"/>
        <v>0</v>
      </c>
      <c r="J49" s="176"/>
      <c r="K49" s="80"/>
      <c r="L49" s="48"/>
      <c r="M49" s="48"/>
      <c r="N49" s="83"/>
      <c r="O49" s="17"/>
      <c r="P49" s="24"/>
      <c r="Q49" s="18"/>
      <c r="R49" s="18"/>
      <c r="S49" s="18"/>
      <c r="T49" s="18"/>
    </row>
    <row r="50" spans="1:20">
      <c r="A50" s="4">
        <v>46</v>
      </c>
      <c r="B50" s="18"/>
      <c r="C50" s="66"/>
      <c r="D50" s="18"/>
      <c r="E50" s="71"/>
      <c r="F50" s="18"/>
      <c r="G50" s="174"/>
      <c r="H50" s="174"/>
      <c r="I50" s="57">
        <f t="shared" si="0"/>
        <v>0</v>
      </c>
      <c r="J50" s="176"/>
      <c r="K50" s="80"/>
      <c r="L50" s="48"/>
      <c r="M50" s="48"/>
      <c r="N50" s="83"/>
      <c r="O50" s="17"/>
      <c r="P50" s="24"/>
      <c r="Q50" s="18"/>
      <c r="R50" s="18"/>
      <c r="S50" s="18"/>
      <c r="T50" s="18"/>
    </row>
    <row r="51" spans="1:20">
      <c r="A51" s="4">
        <v>47</v>
      </c>
      <c r="B51" s="18"/>
      <c r="C51" s="66"/>
      <c r="D51" s="18"/>
      <c r="E51" s="71"/>
      <c r="F51" s="18"/>
      <c r="G51" s="174"/>
      <c r="H51" s="174"/>
      <c r="I51" s="57">
        <f t="shared" si="0"/>
        <v>0</v>
      </c>
      <c r="J51" s="176"/>
      <c r="K51" s="80"/>
      <c r="L51" s="48"/>
      <c r="M51" s="48"/>
      <c r="N51" s="83"/>
      <c r="O51" s="17"/>
      <c r="P51" s="24"/>
      <c r="Q51" s="18"/>
      <c r="R51" s="18"/>
      <c r="S51" s="18"/>
      <c r="T51" s="18"/>
    </row>
    <row r="52" spans="1:20">
      <c r="A52" s="4">
        <v>48</v>
      </c>
      <c r="B52" s="18"/>
      <c r="C52" s="66"/>
      <c r="D52" s="18"/>
      <c r="E52" s="71"/>
      <c r="F52" s="18"/>
      <c r="G52" s="174"/>
      <c r="H52" s="174"/>
      <c r="I52" s="57">
        <f t="shared" si="0"/>
        <v>0</v>
      </c>
      <c r="J52" s="176"/>
      <c r="K52" s="80"/>
      <c r="L52" s="48"/>
      <c r="M52" s="48"/>
      <c r="N52" s="83"/>
      <c r="O52" s="17"/>
      <c r="P52" s="24"/>
      <c r="Q52" s="18"/>
      <c r="R52" s="18"/>
      <c r="S52" s="18"/>
      <c r="T52" s="18"/>
    </row>
    <row r="53" spans="1:20">
      <c r="A53" s="4">
        <v>49</v>
      </c>
      <c r="B53" s="18"/>
      <c r="C53" s="66"/>
      <c r="D53" s="18"/>
      <c r="E53" s="71"/>
      <c r="F53" s="18"/>
      <c r="G53" s="174"/>
      <c r="H53" s="174"/>
      <c r="I53" s="57">
        <f t="shared" si="0"/>
        <v>0</v>
      </c>
      <c r="J53" s="176"/>
      <c r="K53" s="80"/>
      <c r="L53" s="48"/>
      <c r="M53" s="48"/>
      <c r="N53" s="83"/>
      <c r="O53" s="17"/>
      <c r="P53" s="24"/>
      <c r="Q53" s="18"/>
      <c r="R53" s="18"/>
      <c r="S53" s="18"/>
      <c r="T53" s="18"/>
    </row>
    <row r="54" spans="1:20">
      <c r="A54" s="4">
        <v>50</v>
      </c>
      <c r="B54" s="18"/>
      <c r="C54" s="66"/>
      <c r="D54" s="18"/>
      <c r="E54" s="71"/>
      <c r="F54" s="18"/>
      <c r="G54" s="174"/>
      <c r="H54" s="174"/>
      <c r="I54" s="57">
        <f t="shared" si="0"/>
        <v>0</v>
      </c>
      <c r="J54" s="176"/>
      <c r="K54" s="80"/>
      <c r="L54" s="48"/>
      <c r="M54" s="55"/>
      <c r="N54" s="83"/>
      <c r="O54" s="17"/>
      <c r="P54" s="24"/>
      <c r="Q54" s="18"/>
      <c r="R54" s="18"/>
      <c r="S54" s="18"/>
      <c r="T54" s="18"/>
    </row>
    <row r="55" spans="1:20">
      <c r="A55" s="4">
        <v>51</v>
      </c>
      <c r="B55" s="18"/>
      <c r="C55" s="66"/>
      <c r="D55" s="18"/>
      <c r="E55" s="71"/>
      <c r="F55" s="18"/>
      <c r="G55" s="174"/>
      <c r="H55" s="174"/>
      <c r="I55" s="57">
        <f t="shared" si="0"/>
        <v>0</v>
      </c>
      <c r="J55" s="176"/>
      <c r="K55" s="80"/>
      <c r="L55" s="48"/>
      <c r="M55" s="18"/>
      <c r="N55" s="83"/>
      <c r="O55" s="17"/>
      <c r="P55" s="24"/>
      <c r="Q55" s="18"/>
      <c r="R55" s="18"/>
      <c r="S55" s="18"/>
      <c r="T55" s="18"/>
    </row>
    <row r="56" spans="1:20">
      <c r="A56" s="4">
        <v>52</v>
      </c>
      <c r="B56" s="18"/>
      <c r="C56" s="66"/>
      <c r="D56" s="18"/>
      <c r="E56" s="71"/>
      <c r="F56" s="18"/>
      <c r="G56" s="174"/>
      <c r="H56" s="174"/>
      <c r="I56" s="57">
        <f t="shared" si="0"/>
        <v>0</v>
      </c>
      <c r="J56" s="176"/>
      <c r="K56" s="80"/>
      <c r="L56" s="48"/>
      <c r="M56" s="18"/>
      <c r="N56" s="83"/>
      <c r="O56" s="17"/>
      <c r="P56" s="24"/>
      <c r="Q56" s="18"/>
      <c r="R56" s="18"/>
      <c r="S56" s="18"/>
      <c r="T56" s="18"/>
    </row>
    <row r="57" spans="1:20">
      <c r="A57" s="4">
        <v>53</v>
      </c>
      <c r="B57" s="18"/>
      <c r="C57" s="66"/>
      <c r="D57" s="18"/>
      <c r="E57" s="71"/>
      <c r="F57" s="18"/>
      <c r="G57" s="174"/>
      <c r="H57" s="174"/>
      <c r="I57" s="57">
        <f t="shared" si="0"/>
        <v>0</v>
      </c>
      <c r="J57" s="176"/>
      <c r="K57" s="80"/>
      <c r="L57" s="18"/>
      <c r="M57" s="18"/>
      <c r="N57" s="83"/>
      <c r="O57" s="17"/>
      <c r="P57" s="24"/>
      <c r="Q57" s="18"/>
      <c r="R57" s="18"/>
      <c r="S57" s="18"/>
      <c r="T57" s="18"/>
    </row>
    <row r="58" spans="1:20">
      <c r="A58" s="4">
        <v>54</v>
      </c>
      <c r="B58" s="18"/>
      <c r="C58" s="66"/>
      <c r="D58" s="18"/>
      <c r="E58" s="71"/>
      <c r="F58" s="18"/>
      <c r="G58" s="174"/>
      <c r="H58" s="174"/>
      <c r="I58" s="57">
        <f t="shared" si="0"/>
        <v>0</v>
      </c>
      <c r="J58" s="176"/>
      <c r="K58" s="80"/>
      <c r="L58" s="18"/>
      <c r="M58" s="18"/>
      <c r="N58" s="83"/>
      <c r="O58" s="17"/>
      <c r="P58" s="24"/>
      <c r="Q58" s="18"/>
      <c r="R58" s="18"/>
      <c r="S58" s="18"/>
      <c r="T58" s="18"/>
    </row>
    <row r="59" spans="1:20">
      <c r="A59" s="4">
        <v>55</v>
      </c>
      <c r="B59" s="18"/>
      <c r="C59" s="66"/>
      <c r="D59" s="18"/>
      <c r="E59" s="71"/>
      <c r="F59" s="18"/>
      <c r="G59" s="174"/>
      <c r="H59" s="174"/>
      <c r="I59" s="57">
        <f t="shared" si="0"/>
        <v>0</v>
      </c>
      <c r="J59" s="176"/>
      <c r="K59" s="18"/>
      <c r="L59" s="18"/>
      <c r="M59" s="18"/>
      <c r="N59" s="83"/>
      <c r="O59" s="17"/>
      <c r="P59" s="24"/>
      <c r="Q59" s="18"/>
      <c r="R59" s="18"/>
      <c r="S59" s="18"/>
      <c r="T59" s="18"/>
    </row>
    <row r="60" spans="1:20">
      <c r="A60" s="4">
        <v>56</v>
      </c>
      <c r="B60" s="18"/>
      <c r="C60" s="66"/>
      <c r="D60" s="18"/>
      <c r="E60" s="71"/>
      <c r="F60" s="18"/>
      <c r="G60" s="174"/>
      <c r="H60" s="174"/>
      <c r="I60" s="57">
        <f t="shared" si="0"/>
        <v>0</v>
      </c>
      <c r="J60" s="176"/>
      <c r="K60" s="18"/>
      <c r="L60" s="18"/>
      <c r="M60" s="18"/>
      <c r="N60" s="83"/>
      <c r="O60" s="17"/>
      <c r="P60" s="24"/>
      <c r="Q60" s="18"/>
      <c r="R60" s="18"/>
      <c r="S60" s="18"/>
      <c r="T60" s="18"/>
    </row>
    <row r="61" spans="1:20">
      <c r="A61" s="4">
        <v>57</v>
      </c>
      <c r="B61" s="18"/>
      <c r="C61" s="66"/>
      <c r="D61" s="18"/>
      <c r="E61" s="71"/>
      <c r="F61" s="18"/>
      <c r="G61" s="174"/>
      <c r="H61" s="174"/>
      <c r="I61" s="57">
        <f t="shared" si="0"/>
        <v>0</v>
      </c>
      <c r="J61" s="176"/>
      <c r="K61" s="55"/>
      <c r="L61" s="55"/>
      <c r="M61" s="55"/>
      <c r="N61" s="83"/>
      <c r="O61" s="17"/>
      <c r="P61" s="24"/>
      <c r="Q61" s="18"/>
      <c r="R61" s="18"/>
      <c r="S61" s="18"/>
      <c r="T61" s="18"/>
    </row>
    <row r="62" spans="1:20">
      <c r="A62" s="4">
        <v>58</v>
      </c>
      <c r="B62" s="18"/>
      <c r="C62" s="66"/>
      <c r="D62" s="18"/>
      <c r="E62" s="71"/>
      <c r="F62" s="18"/>
      <c r="G62" s="174"/>
      <c r="H62" s="174"/>
      <c r="I62" s="57">
        <f t="shared" si="0"/>
        <v>0</v>
      </c>
      <c r="J62" s="176"/>
      <c r="K62" s="18"/>
      <c r="L62" s="18"/>
      <c r="M62" s="18"/>
      <c r="N62" s="83"/>
      <c r="O62" s="17"/>
      <c r="P62" s="24"/>
      <c r="Q62" s="18"/>
      <c r="R62" s="18"/>
      <c r="S62" s="18"/>
      <c r="T62" s="18"/>
    </row>
    <row r="63" spans="1:20">
      <c r="A63" s="4">
        <v>59</v>
      </c>
      <c r="B63" s="18"/>
      <c r="C63" s="66"/>
      <c r="D63" s="18"/>
      <c r="E63" s="71"/>
      <c r="F63" s="18"/>
      <c r="G63" s="174"/>
      <c r="H63" s="174"/>
      <c r="I63" s="57">
        <f t="shared" si="0"/>
        <v>0</v>
      </c>
      <c r="J63" s="176"/>
      <c r="K63" s="18"/>
      <c r="L63" s="18"/>
      <c r="M63" s="18"/>
      <c r="N63" s="83"/>
      <c r="O63" s="17"/>
      <c r="P63" s="24"/>
      <c r="Q63" s="18"/>
      <c r="R63" s="18"/>
      <c r="S63" s="18"/>
      <c r="T63" s="18"/>
    </row>
    <row r="64" spans="1:20">
      <c r="A64" s="4">
        <v>60</v>
      </c>
      <c r="B64" s="18"/>
      <c r="C64" s="66"/>
      <c r="D64" s="18"/>
      <c r="E64" s="71"/>
      <c r="F64" s="18"/>
      <c r="G64" s="174"/>
      <c r="H64" s="174"/>
      <c r="I64" s="57">
        <f t="shared" si="0"/>
        <v>0</v>
      </c>
      <c r="J64" s="176"/>
      <c r="K64" s="18"/>
      <c r="L64" s="18"/>
      <c r="M64" s="18"/>
      <c r="N64" s="83"/>
      <c r="O64" s="17"/>
      <c r="P64" s="24"/>
      <c r="Q64" s="18"/>
      <c r="R64" s="18"/>
      <c r="S64" s="18"/>
      <c r="T64" s="18"/>
    </row>
    <row r="65" spans="1:20">
      <c r="A65" s="4">
        <v>61</v>
      </c>
      <c r="B65" s="18"/>
      <c r="C65" s="66"/>
      <c r="D65" s="18"/>
      <c r="E65" s="71"/>
      <c r="F65" s="18"/>
      <c r="G65" s="174"/>
      <c r="H65" s="174"/>
      <c r="I65" s="57">
        <f t="shared" si="0"/>
        <v>0</v>
      </c>
      <c r="J65" s="176"/>
      <c r="K65" s="18"/>
      <c r="L65" s="18"/>
      <c r="M65" s="18"/>
      <c r="N65" s="83"/>
      <c r="O65" s="17"/>
      <c r="P65" s="24"/>
      <c r="Q65" s="18"/>
      <c r="R65" s="18"/>
      <c r="S65" s="18"/>
      <c r="T65" s="18"/>
    </row>
    <row r="66" spans="1:20">
      <c r="A66" s="4">
        <v>62</v>
      </c>
      <c r="B66" s="18"/>
      <c r="C66" s="66"/>
      <c r="D66" s="18"/>
      <c r="E66" s="71"/>
      <c r="F66" s="18"/>
      <c r="G66" s="19"/>
      <c r="H66" s="174"/>
      <c r="I66" s="57">
        <f t="shared" si="0"/>
        <v>0</v>
      </c>
      <c r="J66" s="176"/>
      <c r="K66" s="18"/>
      <c r="L66" s="18"/>
      <c r="M66" s="18"/>
      <c r="N66" s="83"/>
      <c r="O66" s="17"/>
      <c r="P66" s="24"/>
      <c r="Q66" s="18"/>
      <c r="R66" s="18"/>
      <c r="S66" s="18"/>
      <c r="T66" s="18"/>
    </row>
    <row r="67" spans="1:20">
      <c r="A67" s="4">
        <v>63</v>
      </c>
      <c r="B67" s="18"/>
      <c r="C67" s="66"/>
      <c r="D67" s="18"/>
      <c r="E67" s="71"/>
      <c r="F67" s="18"/>
      <c r="G67" s="19"/>
      <c r="H67" s="174"/>
      <c r="I67" s="57">
        <f t="shared" si="0"/>
        <v>0</v>
      </c>
      <c r="J67" s="18"/>
      <c r="K67" s="18"/>
      <c r="L67" s="18"/>
      <c r="M67" s="18"/>
      <c r="N67" s="18"/>
      <c r="O67" s="18"/>
      <c r="P67" s="24"/>
      <c r="Q67" s="18"/>
      <c r="R67" s="18"/>
      <c r="S67" s="18"/>
      <c r="T67" s="18"/>
    </row>
    <row r="68" spans="1:20">
      <c r="A68" s="4">
        <v>64</v>
      </c>
      <c r="B68" s="18"/>
      <c r="C68" s="66"/>
      <c r="D68" s="18"/>
      <c r="E68" s="71"/>
      <c r="F68" s="18"/>
      <c r="G68" s="19"/>
      <c r="H68" s="174"/>
      <c r="I68" s="57">
        <f t="shared" si="0"/>
        <v>0</v>
      </c>
      <c r="J68" s="18"/>
      <c r="K68" s="18"/>
      <c r="L68" s="18"/>
      <c r="M68" s="18"/>
      <c r="N68" s="18"/>
      <c r="O68" s="18"/>
      <c r="P68" s="24"/>
      <c r="Q68" s="18"/>
      <c r="R68" s="18"/>
      <c r="S68" s="18"/>
      <c r="T68" s="18"/>
    </row>
    <row r="69" spans="1:20">
      <c r="A69" s="4">
        <v>65</v>
      </c>
      <c r="B69" s="17"/>
      <c r="C69" s="66"/>
      <c r="D69" s="18"/>
      <c r="E69" s="71"/>
      <c r="F69" s="18"/>
      <c r="G69" s="19"/>
      <c r="H69" s="174"/>
      <c r="I69" s="57">
        <f t="shared" si="0"/>
        <v>0</v>
      </c>
      <c r="J69" s="18"/>
      <c r="K69" s="18"/>
      <c r="L69" s="18"/>
      <c r="M69" s="18"/>
      <c r="N69" s="18"/>
      <c r="O69" s="18"/>
      <c r="P69" s="24"/>
      <c r="Q69" s="18"/>
      <c r="R69" s="18"/>
      <c r="S69" s="18"/>
      <c r="T69" s="18"/>
    </row>
    <row r="70" spans="1:20">
      <c r="A70" s="4">
        <v>66</v>
      </c>
      <c r="B70" s="17"/>
      <c r="C70" s="66"/>
      <c r="D70" s="18"/>
      <c r="E70" s="71"/>
      <c r="F70" s="18"/>
      <c r="G70" s="19"/>
      <c r="H70" s="174"/>
      <c r="I70" s="57">
        <f t="shared" ref="I70:I133" si="1">SUM(G70:H70)</f>
        <v>0</v>
      </c>
      <c r="J70" s="18"/>
      <c r="K70" s="18"/>
      <c r="L70" s="18"/>
      <c r="M70" s="18"/>
      <c r="N70" s="18"/>
      <c r="O70" s="18"/>
      <c r="P70" s="24"/>
      <c r="Q70" s="18"/>
      <c r="R70" s="18"/>
      <c r="S70" s="18"/>
      <c r="T70" s="18"/>
    </row>
    <row r="71" spans="1:20">
      <c r="A71" s="4">
        <v>67</v>
      </c>
      <c r="B71" s="17"/>
      <c r="C71" s="66"/>
      <c r="D71" s="18"/>
      <c r="E71" s="71"/>
      <c r="F71" s="18"/>
      <c r="G71" s="19"/>
      <c r="H71" s="174"/>
      <c r="I71" s="57">
        <f t="shared" si="1"/>
        <v>0</v>
      </c>
      <c r="J71" s="18"/>
      <c r="K71" s="18"/>
      <c r="L71" s="18"/>
      <c r="M71" s="18"/>
      <c r="N71" s="18"/>
      <c r="O71" s="18"/>
      <c r="P71" s="24"/>
      <c r="Q71" s="18"/>
      <c r="R71" s="18"/>
      <c r="S71" s="18"/>
      <c r="T71" s="18"/>
    </row>
    <row r="72" spans="1:20">
      <c r="A72" s="4">
        <v>68</v>
      </c>
      <c r="B72" s="17"/>
      <c r="C72" s="66"/>
      <c r="D72" s="18"/>
      <c r="E72" s="71"/>
      <c r="F72" s="18"/>
      <c r="G72" s="19"/>
      <c r="H72" s="174"/>
      <c r="I72" s="57">
        <f t="shared" si="1"/>
        <v>0</v>
      </c>
      <c r="J72" s="18"/>
      <c r="K72" s="18"/>
      <c r="L72" s="18"/>
      <c r="M72" s="18"/>
      <c r="N72" s="18"/>
      <c r="O72" s="18"/>
      <c r="P72" s="24"/>
      <c r="Q72" s="18"/>
      <c r="R72" s="18"/>
      <c r="S72" s="18"/>
      <c r="T72" s="18"/>
    </row>
    <row r="73" spans="1:20">
      <c r="A73" s="4">
        <v>69</v>
      </c>
      <c r="B73" s="17"/>
      <c r="C73" s="18"/>
      <c r="D73" s="18"/>
      <c r="E73" s="71"/>
      <c r="F73" s="18"/>
      <c r="G73" s="19"/>
      <c r="H73" s="174"/>
      <c r="I73" s="57">
        <f t="shared" si="1"/>
        <v>0</v>
      </c>
      <c r="J73" s="18"/>
      <c r="K73" s="18"/>
      <c r="L73" s="18"/>
      <c r="M73" s="18"/>
      <c r="N73" s="18"/>
      <c r="O73" s="18"/>
      <c r="P73" s="24"/>
      <c r="Q73" s="18"/>
      <c r="R73" s="18"/>
      <c r="S73" s="18"/>
      <c r="T73" s="18"/>
    </row>
    <row r="74" spans="1:20">
      <c r="A74" s="4">
        <v>70</v>
      </c>
      <c r="B74" s="17"/>
      <c r="C74" s="18"/>
      <c r="D74" s="18"/>
      <c r="E74" s="71"/>
      <c r="F74" s="18"/>
      <c r="G74" s="19"/>
      <c r="H74" s="174"/>
      <c r="I74" s="57">
        <f t="shared" si="1"/>
        <v>0</v>
      </c>
      <c r="J74" s="18"/>
      <c r="K74" s="18"/>
      <c r="L74" s="18"/>
      <c r="M74" s="18"/>
      <c r="N74" s="18"/>
      <c r="O74" s="18"/>
      <c r="P74" s="24"/>
      <c r="Q74" s="18"/>
      <c r="R74" s="18"/>
      <c r="S74" s="18"/>
      <c r="T74" s="18"/>
    </row>
    <row r="75" spans="1:20">
      <c r="A75" s="4">
        <v>71</v>
      </c>
      <c r="B75" s="17"/>
      <c r="C75" s="18"/>
      <c r="D75" s="18"/>
      <c r="E75" s="71"/>
      <c r="F75" s="18"/>
      <c r="G75" s="19"/>
      <c r="H75" s="174"/>
      <c r="I75" s="57">
        <f t="shared" si="1"/>
        <v>0</v>
      </c>
      <c r="J75" s="18"/>
      <c r="K75" s="18"/>
      <c r="L75" s="18"/>
      <c r="M75" s="18"/>
      <c r="N75" s="18"/>
      <c r="O75" s="18"/>
      <c r="P75" s="24"/>
      <c r="Q75" s="18"/>
      <c r="R75" s="18"/>
      <c r="S75" s="18"/>
      <c r="T75" s="18"/>
    </row>
    <row r="76" spans="1:20">
      <c r="A76" s="4">
        <v>72</v>
      </c>
      <c r="B76" s="17"/>
      <c r="C76" s="18"/>
      <c r="D76" s="18"/>
      <c r="E76" s="71"/>
      <c r="F76" s="18"/>
      <c r="G76" s="19"/>
      <c r="H76" s="174"/>
      <c r="I76" s="57">
        <f t="shared" si="1"/>
        <v>0</v>
      </c>
      <c r="J76" s="18"/>
      <c r="K76" s="18"/>
      <c r="L76" s="18"/>
      <c r="M76" s="18"/>
      <c r="N76" s="18"/>
      <c r="O76" s="18"/>
      <c r="P76" s="24"/>
      <c r="Q76" s="18"/>
      <c r="R76" s="18"/>
      <c r="S76" s="18"/>
      <c r="T76" s="18"/>
    </row>
    <row r="77" spans="1:20">
      <c r="A77" s="4">
        <v>73</v>
      </c>
      <c r="B77" s="17"/>
      <c r="C77" s="18"/>
      <c r="D77" s="18"/>
      <c r="E77" s="71"/>
      <c r="F77" s="18"/>
      <c r="G77" s="19"/>
      <c r="H77" s="174"/>
      <c r="I77" s="57">
        <f t="shared" si="1"/>
        <v>0</v>
      </c>
      <c r="J77" s="18"/>
      <c r="K77" s="18"/>
      <c r="L77" s="18"/>
      <c r="M77" s="18"/>
      <c r="N77" s="18"/>
      <c r="O77" s="18"/>
      <c r="P77" s="24"/>
      <c r="Q77" s="18"/>
      <c r="R77" s="18"/>
      <c r="S77" s="18"/>
      <c r="T77" s="18"/>
    </row>
    <row r="78" spans="1:20">
      <c r="A78" s="4">
        <v>74</v>
      </c>
      <c r="B78" s="17"/>
      <c r="C78" s="18"/>
      <c r="D78" s="18"/>
      <c r="E78" s="71"/>
      <c r="F78" s="18"/>
      <c r="G78" s="19"/>
      <c r="H78" s="174"/>
      <c r="I78" s="57">
        <f t="shared" si="1"/>
        <v>0</v>
      </c>
      <c r="J78" s="18"/>
      <c r="K78" s="18"/>
      <c r="L78" s="18"/>
      <c r="M78" s="18"/>
      <c r="N78" s="18"/>
      <c r="O78" s="18"/>
      <c r="P78" s="24"/>
      <c r="Q78" s="18"/>
      <c r="R78" s="18"/>
      <c r="S78" s="18"/>
      <c r="T78" s="18"/>
    </row>
    <row r="79" spans="1:20">
      <c r="A79" s="4">
        <v>75</v>
      </c>
      <c r="B79" s="17"/>
      <c r="C79" s="18"/>
      <c r="D79" s="18"/>
      <c r="E79" s="71"/>
      <c r="F79" s="18"/>
      <c r="G79" s="19"/>
      <c r="H79" s="19"/>
      <c r="I79" s="57">
        <f t="shared" si="1"/>
        <v>0</v>
      </c>
      <c r="J79" s="18"/>
      <c r="K79" s="18"/>
      <c r="L79" s="18"/>
      <c r="M79" s="18"/>
      <c r="N79" s="18"/>
      <c r="O79" s="18"/>
      <c r="P79" s="24"/>
      <c r="Q79" s="18"/>
      <c r="R79" s="18"/>
      <c r="S79" s="18"/>
      <c r="T79" s="18"/>
    </row>
    <row r="80" spans="1:20">
      <c r="A80" s="4">
        <v>76</v>
      </c>
      <c r="B80" s="17"/>
      <c r="C80" s="18"/>
      <c r="D80" s="18"/>
      <c r="E80" s="71"/>
      <c r="F80" s="18"/>
      <c r="G80" s="19"/>
      <c r="H80" s="19"/>
      <c r="I80" s="57">
        <f t="shared" si="1"/>
        <v>0</v>
      </c>
      <c r="J80" s="18"/>
      <c r="K80" s="18"/>
      <c r="L80" s="18"/>
      <c r="M80" s="18"/>
      <c r="N80" s="18"/>
      <c r="O80" s="18"/>
      <c r="P80" s="24"/>
      <c r="Q80" s="18"/>
      <c r="R80" s="18"/>
      <c r="S80" s="18"/>
      <c r="T80" s="18"/>
    </row>
    <row r="81" spans="1:20">
      <c r="A81" s="4">
        <v>77</v>
      </c>
      <c r="B81" s="17"/>
      <c r="C81" s="18"/>
      <c r="D81" s="18"/>
      <c r="E81" s="71"/>
      <c r="F81" s="18"/>
      <c r="G81" s="19"/>
      <c r="H81" s="19"/>
      <c r="I81" s="57">
        <f t="shared" si="1"/>
        <v>0</v>
      </c>
      <c r="J81" s="18"/>
      <c r="K81" s="18"/>
      <c r="L81" s="18"/>
      <c r="M81" s="18"/>
      <c r="N81" s="18"/>
      <c r="O81" s="18"/>
      <c r="P81" s="24"/>
      <c r="Q81" s="18"/>
      <c r="R81" s="18"/>
      <c r="S81" s="18"/>
      <c r="T81" s="18"/>
    </row>
    <row r="82" spans="1:20">
      <c r="A82" s="4">
        <v>78</v>
      </c>
      <c r="B82" s="17"/>
      <c r="C82" s="18"/>
      <c r="D82" s="18"/>
      <c r="E82" s="71"/>
      <c r="F82" s="18"/>
      <c r="G82" s="19"/>
      <c r="H82" s="19"/>
      <c r="I82" s="57">
        <f t="shared" si="1"/>
        <v>0</v>
      </c>
      <c r="J82" s="18"/>
      <c r="K82" s="18"/>
      <c r="L82" s="18"/>
      <c r="M82" s="18"/>
      <c r="N82" s="18"/>
      <c r="O82" s="18"/>
      <c r="P82" s="24"/>
      <c r="Q82" s="18"/>
      <c r="R82" s="18"/>
      <c r="S82" s="18"/>
      <c r="T82" s="18"/>
    </row>
    <row r="83" spans="1:20">
      <c r="A83" s="4">
        <v>79</v>
      </c>
      <c r="B83" s="17"/>
      <c r="C83" s="18"/>
      <c r="D83" s="18"/>
      <c r="E83" s="71"/>
      <c r="F83" s="18"/>
      <c r="G83" s="19"/>
      <c r="H83" s="19"/>
      <c r="I83" s="57">
        <f t="shared" si="1"/>
        <v>0</v>
      </c>
      <c r="J83" s="18"/>
      <c r="K83" s="18"/>
      <c r="L83" s="18"/>
      <c r="M83" s="18"/>
      <c r="N83" s="18"/>
      <c r="O83" s="18"/>
      <c r="P83" s="24"/>
      <c r="Q83" s="18"/>
      <c r="R83" s="18"/>
      <c r="S83" s="18"/>
      <c r="T83" s="18"/>
    </row>
    <row r="84" spans="1:20">
      <c r="A84" s="4">
        <v>80</v>
      </c>
      <c r="B84" s="17"/>
      <c r="C84" s="18"/>
      <c r="D84" s="18"/>
      <c r="E84" s="19"/>
      <c r="F84" s="18"/>
      <c r="G84" s="19"/>
      <c r="H84" s="19"/>
      <c r="I84" s="57">
        <f t="shared" si="1"/>
        <v>0</v>
      </c>
      <c r="J84" s="18"/>
      <c r="K84" s="18"/>
      <c r="L84" s="18"/>
      <c r="M84" s="18"/>
      <c r="N84" s="18"/>
      <c r="O84" s="18"/>
      <c r="P84" s="24"/>
      <c r="Q84" s="18"/>
      <c r="R84" s="18"/>
      <c r="S84" s="18"/>
      <c r="T84" s="18"/>
    </row>
    <row r="85" spans="1:20">
      <c r="A85" s="4">
        <v>81</v>
      </c>
      <c r="B85" s="17"/>
      <c r="C85" s="18"/>
      <c r="D85" s="18"/>
      <c r="E85" s="19"/>
      <c r="F85" s="18"/>
      <c r="G85" s="19"/>
      <c r="H85" s="19"/>
      <c r="I85" s="57">
        <f t="shared" si="1"/>
        <v>0</v>
      </c>
      <c r="J85" s="18"/>
      <c r="K85" s="18"/>
      <c r="L85" s="18"/>
      <c r="M85" s="18"/>
      <c r="N85" s="18"/>
      <c r="O85" s="18"/>
      <c r="P85" s="24"/>
      <c r="Q85" s="18"/>
      <c r="R85" s="18"/>
      <c r="S85" s="18"/>
      <c r="T85" s="18"/>
    </row>
    <row r="86" spans="1:20">
      <c r="A86" s="4">
        <v>82</v>
      </c>
      <c r="B86" s="17"/>
      <c r="C86" s="18"/>
      <c r="D86" s="18"/>
      <c r="E86" s="19"/>
      <c r="F86" s="18"/>
      <c r="G86" s="19"/>
      <c r="H86" s="19"/>
      <c r="I86" s="57">
        <f t="shared" si="1"/>
        <v>0</v>
      </c>
      <c r="J86" s="18"/>
      <c r="K86" s="18"/>
      <c r="L86" s="18"/>
      <c r="M86" s="18"/>
      <c r="N86" s="18"/>
      <c r="O86" s="18"/>
      <c r="P86" s="24"/>
      <c r="Q86" s="18"/>
      <c r="R86" s="18"/>
      <c r="S86" s="18"/>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8"/>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42</v>
      </c>
      <c r="D165" s="21"/>
      <c r="E165" s="13"/>
      <c r="F165" s="21"/>
      <c r="G165" s="58">
        <f>SUM(G5:G164)</f>
        <v>3218</v>
      </c>
      <c r="H165" s="58">
        <f>SUM(H5:H164)</f>
        <v>3981</v>
      </c>
      <c r="I165" s="58">
        <f>SUM(I5:I164)</f>
        <v>7199</v>
      </c>
      <c r="J165" s="21"/>
      <c r="K165" s="21"/>
      <c r="L165" s="21"/>
      <c r="M165" s="21"/>
      <c r="N165" s="21"/>
      <c r="O165" s="21"/>
      <c r="P165" s="14"/>
      <c r="Q165" s="21"/>
      <c r="R165" s="21"/>
      <c r="S165" s="21"/>
      <c r="T165" s="12"/>
    </row>
    <row r="166" spans="1:20">
      <c r="A166" s="44" t="s">
        <v>62</v>
      </c>
      <c r="B166" s="10">
        <f>COUNTIF(B$5:B$164,"Team 1")</f>
        <v>24</v>
      </c>
      <c r="C166" s="44" t="s">
        <v>25</v>
      </c>
      <c r="D166" s="10">
        <f>COUNTIF(D5:D164,"Anganwadi")</f>
        <v>9</v>
      </c>
    </row>
    <row r="167" spans="1:20">
      <c r="A167" s="44" t="s">
        <v>63</v>
      </c>
      <c r="B167" s="10">
        <f>COUNTIF(B$6:B$164,"Team 2")</f>
        <v>20</v>
      </c>
      <c r="C167" s="44" t="s">
        <v>23</v>
      </c>
      <c r="D167" s="10">
        <f>COUNTIF(D5:D164,"School")</f>
        <v>32</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W34" sqref="W34"/>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48" t="s">
        <v>70</v>
      </c>
      <c r="B1" s="148"/>
      <c r="C1" s="148"/>
      <c r="D1" s="54"/>
      <c r="E1" s="54"/>
      <c r="F1" s="54"/>
      <c r="G1" s="54"/>
      <c r="H1" s="54"/>
      <c r="I1" s="54"/>
      <c r="J1" s="54"/>
      <c r="K1" s="54"/>
      <c r="L1" s="54"/>
      <c r="M1" s="149"/>
      <c r="N1" s="149"/>
      <c r="O1" s="149"/>
      <c r="P1" s="149"/>
      <c r="Q1" s="149"/>
      <c r="R1" s="149"/>
      <c r="S1" s="149"/>
      <c r="T1" s="149"/>
    </row>
    <row r="2" spans="1:20">
      <c r="A2" s="144" t="s">
        <v>59</v>
      </c>
      <c r="B2" s="145"/>
      <c r="C2" s="145"/>
      <c r="D2" s="25">
        <v>43617</v>
      </c>
      <c r="E2" s="22"/>
      <c r="F2" s="22"/>
      <c r="G2" s="22"/>
      <c r="H2" s="22"/>
      <c r="I2" s="22"/>
      <c r="J2" s="22"/>
      <c r="K2" s="22"/>
      <c r="L2" s="22"/>
      <c r="M2" s="22"/>
      <c r="N2" s="22"/>
      <c r="O2" s="22"/>
      <c r="P2" s="22"/>
      <c r="Q2" s="22"/>
      <c r="R2" s="22"/>
      <c r="S2" s="22"/>
    </row>
    <row r="3" spans="1:20" ht="24" customHeight="1">
      <c r="A3" s="140" t="s">
        <v>14</v>
      </c>
      <c r="B3" s="142" t="s">
        <v>61</v>
      </c>
      <c r="C3" s="139" t="s">
        <v>7</v>
      </c>
      <c r="D3" s="139" t="s">
        <v>55</v>
      </c>
      <c r="E3" s="139" t="s">
        <v>16</v>
      </c>
      <c r="F3" s="146" t="s">
        <v>17</v>
      </c>
      <c r="G3" s="139" t="s">
        <v>8</v>
      </c>
      <c r="H3" s="139"/>
      <c r="I3" s="139"/>
      <c r="J3" s="139" t="s">
        <v>31</v>
      </c>
      <c r="K3" s="142" t="s">
        <v>33</v>
      </c>
      <c r="L3" s="142" t="s">
        <v>50</v>
      </c>
      <c r="M3" s="142" t="s">
        <v>51</v>
      </c>
      <c r="N3" s="142" t="s">
        <v>34</v>
      </c>
      <c r="O3" s="142" t="s">
        <v>35</v>
      </c>
      <c r="P3" s="140" t="s">
        <v>54</v>
      </c>
      <c r="Q3" s="139" t="s">
        <v>52</v>
      </c>
      <c r="R3" s="139" t="s">
        <v>32</v>
      </c>
      <c r="S3" s="139" t="s">
        <v>53</v>
      </c>
      <c r="T3" s="139" t="s">
        <v>13</v>
      </c>
    </row>
    <row r="4" spans="1:20" ht="25.5" customHeight="1">
      <c r="A4" s="140"/>
      <c r="B4" s="147"/>
      <c r="C4" s="139"/>
      <c r="D4" s="139"/>
      <c r="E4" s="139"/>
      <c r="F4" s="146"/>
      <c r="G4" s="23" t="s">
        <v>9</v>
      </c>
      <c r="H4" s="23" t="s">
        <v>10</v>
      </c>
      <c r="I4" s="23" t="s">
        <v>11</v>
      </c>
      <c r="J4" s="139"/>
      <c r="K4" s="143"/>
      <c r="L4" s="143"/>
      <c r="M4" s="143"/>
      <c r="N4" s="143"/>
      <c r="O4" s="143"/>
      <c r="P4" s="140"/>
      <c r="Q4" s="140"/>
      <c r="R4" s="139"/>
      <c r="S4" s="139"/>
      <c r="T4" s="139"/>
    </row>
    <row r="5" spans="1:20">
      <c r="A5" s="4">
        <v>1</v>
      </c>
      <c r="B5" s="18" t="s">
        <v>62</v>
      </c>
      <c r="C5" s="177" t="s">
        <v>212</v>
      </c>
      <c r="D5" s="50" t="s">
        <v>25</v>
      </c>
      <c r="E5" s="177">
        <v>10</v>
      </c>
      <c r="F5" s="50"/>
      <c r="G5" s="67">
        <v>23</v>
      </c>
      <c r="H5" s="67">
        <v>49</v>
      </c>
      <c r="I5" s="57">
        <f>SUM(G5:H5)</f>
        <v>72</v>
      </c>
      <c r="J5" s="177">
        <v>9678934204</v>
      </c>
      <c r="K5" s="18" t="s">
        <v>117</v>
      </c>
      <c r="L5" s="80" t="s">
        <v>123</v>
      </c>
      <c r="M5" s="80" t="s">
        <v>127</v>
      </c>
      <c r="N5" s="82" t="s">
        <v>130</v>
      </c>
      <c r="O5" s="86">
        <v>9854911307</v>
      </c>
      <c r="P5" s="185">
        <v>43617</v>
      </c>
      <c r="Q5" s="50" t="s">
        <v>139</v>
      </c>
      <c r="R5" s="18">
        <v>95</v>
      </c>
      <c r="S5" s="50" t="s">
        <v>147</v>
      </c>
      <c r="T5" s="50"/>
    </row>
    <row r="6" spans="1:20">
      <c r="A6" s="4">
        <v>2</v>
      </c>
      <c r="B6" s="18" t="s">
        <v>62</v>
      </c>
      <c r="C6" s="63" t="s">
        <v>213</v>
      </c>
      <c r="D6" s="50" t="s">
        <v>23</v>
      </c>
      <c r="E6" s="180">
        <v>18060206002</v>
      </c>
      <c r="F6" s="50" t="s">
        <v>113</v>
      </c>
      <c r="G6" s="67">
        <v>56</v>
      </c>
      <c r="H6" s="67">
        <v>79</v>
      </c>
      <c r="I6" s="57">
        <f t="shared" ref="I6:I69" si="0">SUM(G6:H6)</f>
        <v>135</v>
      </c>
      <c r="J6" s="73">
        <v>9859435109</v>
      </c>
      <c r="K6" s="18" t="s">
        <v>117</v>
      </c>
      <c r="L6" s="80" t="s">
        <v>123</v>
      </c>
      <c r="M6" s="80" t="s">
        <v>127</v>
      </c>
      <c r="N6" s="82" t="s">
        <v>130</v>
      </c>
      <c r="O6" s="86">
        <v>9854911307</v>
      </c>
      <c r="P6" s="185">
        <v>43619</v>
      </c>
      <c r="Q6" s="50" t="s">
        <v>140</v>
      </c>
      <c r="R6" s="18">
        <v>95</v>
      </c>
      <c r="S6" s="50" t="s">
        <v>147</v>
      </c>
      <c r="T6" s="50"/>
    </row>
    <row r="7" spans="1:20">
      <c r="A7" s="4">
        <v>3</v>
      </c>
      <c r="B7" s="50" t="s">
        <v>63</v>
      </c>
      <c r="C7" s="62" t="s">
        <v>214</v>
      </c>
      <c r="D7" s="50" t="s">
        <v>23</v>
      </c>
      <c r="E7" s="62">
        <v>18060204203</v>
      </c>
      <c r="F7" s="50" t="s">
        <v>116</v>
      </c>
      <c r="G7" s="70">
        <v>42</v>
      </c>
      <c r="H7" s="67">
        <v>81</v>
      </c>
      <c r="I7" s="57">
        <f t="shared" si="0"/>
        <v>123</v>
      </c>
      <c r="J7" s="62">
        <v>9859714205</v>
      </c>
      <c r="K7" s="18" t="s">
        <v>120</v>
      </c>
      <c r="L7" s="81" t="s">
        <v>125</v>
      </c>
      <c r="M7" s="81" t="s">
        <v>129</v>
      </c>
      <c r="N7" s="81" t="s">
        <v>132</v>
      </c>
      <c r="O7" s="69">
        <v>8812810266</v>
      </c>
      <c r="P7" s="185">
        <v>43617</v>
      </c>
      <c r="Q7" s="50" t="s">
        <v>139</v>
      </c>
      <c r="R7" s="18">
        <v>80</v>
      </c>
      <c r="S7" s="50" t="s">
        <v>147</v>
      </c>
      <c r="T7" s="50"/>
    </row>
    <row r="8" spans="1:20">
      <c r="A8" s="4">
        <v>4</v>
      </c>
      <c r="B8" s="18" t="s">
        <v>62</v>
      </c>
      <c r="C8" s="63" t="s">
        <v>215</v>
      </c>
      <c r="D8" s="50" t="s">
        <v>25</v>
      </c>
      <c r="E8" s="62">
        <v>6</v>
      </c>
      <c r="F8" s="50"/>
      <c r="G8" s="67">
        <v>73</v>
      </c>
      <c r="H8" s="70">
        <v>75</v>
      </c>
      <c r="I8" s="57">
        <f t="shared" si="0"/>
        <v>148</v>
      </c>
      <c r="J8" s="73">
        <v>9577889604</v>
      </c>
      <c r="K8" s="18" t="s">
        <v>117</v>
      </c>
      <c r="L8" s="80" t="s">
        <v>123</v>
      </c>
      <c r="M8" s="80" t="s">
        <v>127</v>
      </c>
      <c r="N8" s="82" t="s">
        <v>130</v>
      </c>
      <c r="O8" s="86">
        <v>9854911307</v>
      </c>
      <c r="P8" s="185">
        <v>43620</v>
      </c>
      <c r="Q8" s="50" t="s">
        <v>141</v>
      </c>
      <c r="R8" s="18">
        <v>95</v>
      </c>
      <c r="S8" s="50" t="s">
        <v>147</v>
      </c>
      <c r="T8" s="50"/>
    </row>
    <row r="9" spans="1:20">
      <c r="A9" s="4">
        <v>5</v>
      </c>
      <c r="B9" s="50" t="s">
        <v>63</v>
      </c>
      <c r="C9" s="178" t="s">
        <v>216</v>
      </c>
      <c r="D9" s="50" t="s">
        <v>25</v>
      </c>
      <c r="E9" s="180">
        <v>10</v>
      </c>
      <c r="F9" s="50"/>
      <c r="G9" s="67">
        <v>91</v>
      </c>
      <c r="H9" s="70">
        <v>69</v>
      </c>
      <c r="I9" s="57">
        <f t="shared" si="0"/>
        <v>160</v>
      </c>
      <c r="J9" s="73">
        <v>9957821340</v>
      </c>
      <c r="K9" s="18" t="s">
        <v>120</v>
      </c>
      <c r="L9" s="81" t="s">
        <v>125</v>
      </c>
      <c r="M9" s="81" t="s">
        <v>129</v>
      </c>
      <c r="N9" s="81" t="s">
        <v>132</v>
      </c>
      <c r="O9" s="69">
        <v>8812810266</v>
      </c>
      <c r="P9" s="185">
        <v>43619</v>
      </c>
      <c r="Q9" s="50" t="s">
        <v>140</v>
      </c>
      <c r="R9" s="18">
        <v>80</v>
      </c>
      <c r="S9" s="50" t="s">
        <v>147</v>
      </c>
      <c r="T9" s="50"/>
    </row>
    <row r="10" spans="1:20">
      <c r="A10" s="4">
        <v>6</v>
      </c>
      <c r="B10" s="18" t="s">
        <v>62</v>
      </c>
      <c r="C10" s="62" t="s">
        <v>217</v>
      </c>
      <c r="D10" s="50" t="s">
        <v>23</v>
      </c>
      <c r="E10" s="62">
        <v>18060205803</v>
      </c>
      <c r="F10" s="50" t="s">
        <v>113</v>
      </c>
      <c r="G10" s="67">
        <v>12</v>
      </c>
      <c r="H10" s="67">
        <v>31</v>
      </c>
      <c r="I10" s="57">
        <f t="shared" si="0"/>
        <v>43</v>
      </c>
      <c r="J10" s="62">
        <v>9859264693</v>
      </c>
      <c r="K10" s="18" t="s">
        <v>117</v>
      </c>
      <c r="L10" s="80" t="s">
        <v>123</v>
      </c>
      <c r="M10" s="80" t="s">
        <v>127</v>
      </c>
      <c r="N10" s="82" t="s">
        <v>130</v>
      </c>
      <c r="O10" s="86">
        <v>9854911307</v>
      </c>
      <c r="P10" s="185">
        <v>43622</v>
      </c>
      <c r="Q10" s="50" t="s">
        <v>143</v>
      </c>
      <c r="R10" s="18">
        <v>95</v>
      </c>
      <c r="S10" s="50" t="s">
        <v>147</v>
      </c>
      <c r="T10" s="50"/>
    </row>
    <row r="11" spans="1:20">
      <c r="A11" s="4">
        <v>7</v>
      </c>
      <c r="B11" s="18" t="s">
        <v>62</v>
      </c>
      <c r="C11" s="63" t="s">
        <v>170</v>
      </c>
      <c r="D11" s="50" t="s">
        <v>25</v>
      </c>
      <c r="E11" s="180">
        <v>7</v>
      </c>
      <c r="F11" s="50"/>
      <c r="G11" s="70">
        <v>62</v>
      </c>
      <c r="H11" s="70">
        <v>45</v>
      </c>
      <c r="I11" s="57">
        <f t="shared" si="0"/>
        <v>107</v>
      </c>
      <c r="J11" s="73">
        <v>9854312708</v>
      </c>
      <c r="K11" s="18" t="s">
        <v>117</v>
      </c>
      <c r="L11" s="80" t="s">
        <v>123</v>
      </c>
      <c r="M11" s="80" t="s">
        <v>127</v>
      </c>
      <c r="N11" s="82" t="s">
        <v>130</v>
      </c>
      <c r="O11" s="86">
        <v>9854911307</v>
      </c>
      <c r="P11" s="185">
        <v>43622</v>
      </c>
      <c r="Q11" s="50" t="s">
        <v>143</v>
      </c>
      <c r="R11" s="18">
        <v>95</v>
      </c>
      <c r="S11" s="50" t="s">
        <v>147</v>
      </c>
      <c r="T11" s="50"/>
    </row>
    <row r="12" spans="1:20">
      <c r="A12" s="4">
        <v>8</v>
      </c>
      <c r="B12" s="50" t="s">
        <v>63</v>
      </c>
      <c r="C12" s="62" t="s">
        <v>218</v>
      </c>
      <c r="D12" s="50" t="s">
        <v>23</v>
      </c>
      <c r="E12" s="62">
        <v>18060204204</v>
      </c>
      <c r="F12" s="50" t="s">
        <v>116</v>
      </c>
      <c r="G12" s="67">
        <v>95</v>
      </c>
      <c r="H12" s="67">
        <v>41</v>
      </c>
      <c r="I12" s="57">
        <f t="shared" si="0"/>
        <v>136</v>
      </c>
      <c r="J12" s="62">
        <v>7896947904</v>
      </c>
      <c r="K12" s="18" t="s">
        <v>120</v>
      </c>
      <c r="L12" s="81" t="s">
        <v>125</v>
      </c>
      <c r="M12" s="81" t="s">
        <v>129</v>
      </c>
      <c r="N12" s="81" t="s">
        <v>132</v>
      </c>
      <c r="O12" s="69">
        <v>8812810266</v>
      </c>
      <c r="P12" s="185">
        <v>43620</v>
      </c>
      <c r="Q12" s="50" t="s">
        <v>141</v>
      </c>
      <c r="R12" s="18">
        <v>80</v>
      </c>
      <c r="S12" s="50" t="s">
        <v>147</v>
      </c>
      <c r="T12" s="50"/>
    </row>
    <row r="13" spans="1:20">
      <c r="A13" s="4">
        <v>9</v>
      </c>
      <c r="B13" s="50" t="s">
        <v>63</v>
      </c>
      <c r="C13" s="62" t="s">
        <v>219</v>
      </c>
      <c r="D13" s="50" t="s">
        <v>23</v>
      </c>
      <c r="E13" s="62">
        <v>18060204205</v>
      </c>
      <c r="F13" s="50" t="s">
        <v>116</v>
      </c>
      <c r="G13" s="67">
        <v>7</v>
      </c>
      <c r="H13" s="67">
        <v>32</v>
      </c>
      <c r="I13" s="57">
        <f t="shared" si="0"/>
        <v>39</v>
      </c>
      <c r="J13" s="62">
        <v>9435404432</v>
      </c>
      <c r="K13" s="18" t="s">
        <v>120</v>
      </c>
      <c r="L13" s="81" t="s">
        <v>125</v>
      </c>
      <c r="M13" s="81" t="s">
        <v>129</v>
      </c>
      <c r="N13" s="81" t="s">
        <v>132</v>
      </c>
      <c r="O13" s="69">
        <v>8812810266</v>
      </c>
      <c r="P13" s="185">
        <v>43620</v>
      </c>
      <c r="Q13" s="50" t="s">
        <v>141</v>
      </c>
      <c r="R13" s="18">
        <v>80</v>
      </c>
      <c r="S13" s="50" t="s">
        <v>147</v>
      </c>
      <c r="T13" s="50"/>
    </row>
    <row r="14" spans="1:20">
      <c r="A14" s="4">
        <v>10</v>
      </c>
      <c r="B14" s="18" t="s">
        <v>62</v>
      </c>
      <c r="C14" s="62" t="s">
        <v>220</v>
      </c>
      <c r="D14" s="50" t="s">
        <v>23</v>
      </c>
      <c r="E14" s="62">
        <v>18060211706</v>
      </c>
      <c r="F14" s="50" t="s">
        <v>116</v>
      </c>
      <c r="G14" s="67">
        <v>34</v>
      </c>
      <c r="H14" s="67">
        <v>41</v>
      </c>
      <c r="I14" s="57">
        <f t="shared" si="0"/>
        <v>75</v>
      </c>
      <c r="J14" s="62">
        <v>9859792620</v>
      </c>
      <c r="K14" s="18" t="s">
        <v>117</v>
      </c>
      <c r="L14" s="80" t="s">
        <v>123</v>
      </c>
      <c r="M14" s="80" t="s">
        <v>127</v>
      </c>
      <c r="N14" s="82" t="s">
        <v>130</v>
      </c>
      <c r="O14" s="86">
        <v>9854911307</v>
      </c>
      <c r="P14" s="185">
        <v>43623</v>
      </c>
      <c r="Q14" s="50" t="s">
        <v>281</v>
      </c>
      <c r="R14" s="18">
        <v>95</v>
      </c>
      <c r="S14" s="50" t="s">
        <v>147</v>
      </c>
      <c r="T14" s="50"/>
    </row>
    <row r="15" spans="1:20">
      <c r="A15" s="4">
        <v>11</v>
      </c>
      <c r="B15" s="18" t="s">
        <v>62</v>
      </c>
      <c r="C15" s="178" t="s">
        <v>221</v>
      </c>
      <c r="D15" s="50" t="s">
        <v>25</v>
      </c>
      <c r="E15" s="62">
        <v>25</v>
      </c>
      <c r="F15" s="50"/>
      <c r="G15" s="67">
        <v>32</v>
      </c>
      <c r="H15" s="70">
        <v>35</v>
      </c>
      <c r="I15" s="57">
        <f t="shared" si="0"/>
        <v>67</v>
      </c>
      <c r="J15" s="73">
        <v>9577238434</v>
      </c>
      <c r="K15" s="18" t="s">
        <v>117</v>
      </c>
      <c r="L15" s="80" t="s">
        <v>123</v>
      </c>
      <c r="M15" s="80" t="s">
        <v>127</v>
      </c>
      <c r="N15" s="82" t="s">
        <v>130</v>
      </c>
      <c r="O15" s="86">
        <v>9854911307</v>
      </c>
      <c r="P15" s="185">
        <v>43623</v>
      </c>
      <c r="Q15" s="50" t="s">
        <v>138</v>
      </c>
      <c r="R15" s="18">
        <v>95</v>
      </c>
      <c r="S15" s="179" t="s">
        <v>147</v>
      </c>
      <c r="T15" s="179"/>
    </row>
    <row r="16" spans="1:20" ht="24">
      <c r="A16" s="4">
        <v>12</v>
      </c>
      <c r="B16" s="50" t="s">
        <v>63</v>
      </c>
      <c r="C16" s="62" t="s">
        <v>222</v>
      </c>
      <c r="D16" s="50" t="s">
        <v>23</v>
      </c>
      <c r="E16" s="62">
        <v>18060204217</v>
      </c>
      <c r="F16" s="50" t="s">
        <v>116</v>
      </c>
      <c r="G16" s="67">
        <v>35</v>
      </c>
      <c r="H16" s="67">
        <v>84</v>
      </c>
      <c r="I16" s="57">
        <f t="shared" si="0"/>
        <v>119</v>
      </c>
      <c r="J16" s="62">
        <v>9957753496</v>
      </c>
      <c r="K16" s="18" t="s">
        <v>120</v>
      </c>
      <c r="L16" s="81" t="s">
        <v>125</v>
      </c>
      <c r="M16" s="81" t="s">
        <v>129</v>
      </c>
      <c r="N16" s="81" t="s">
        <v>132</v>
      </c>
      <c r="O16" s="69">
        <v>8812810266</v>
      </c>
      <c r="P16" s="185">
        <v>43622</v>
      </c>
      <c r="Q16" s="50" t="s">
        <v>143</v>
      </c>
      <c r="R16" s="18">
        <v>80</v>
      </c>
      <c r="S16" s="50" t="s">
        <v>147</v>
      </c>
      <c r="T16" s="50"/>
    </row>
    <row r="17" spans="1:20">
      <c r="A17" s="4">
        <v>13</v>
      </c>
      <c r="B17" s="18" t="s">
        <v>62</v>
      </c>
      <c r="C17" s="62" t="s">
        <v>223</v>
      </c>
      <c r="D17" s="50" t="s">
        <v>23</v>
      </c>
      <c r="E17" s="62">
        <v>18060211604</v>
      </c>
      <c r="F17" s="50" t="s">
        <v>116</v>
      </c>
      <c r="G17" s="67">
        <v>91</v>
      </c>
      <c r="H17" s="67">
        <v>92</v>
      </c>
      <c r="I17" s="57">
        <f t="shared" si="0"/>
        <v>183</v>
      </c>
      <c r="J17" s="62">
        <v>9101537535</v>
      </c>
      <c r="K17" s="18" t="s">
        <v>117</v>
      </c>
      <c r="L17" s="80" t="s">
        <v>123</v>
      </c>
      <c r="M17" s="80" t="s">
        <v>127</v>
      </c>
      <c r="N17" s="82" t="s">
        <v>130</v>
      </c>
      <c r="O17" s="86">
        <v>9854911307</v>
      </c>
      <c r="P17" s="185">
        <v>43624</v>
      </c>
      <c r="Q17" s="179" t="s">
        <v>139</v>
      </c>
      <c r="R17" s="18">
        <v>95</v>
      </c>
      <c r="S17" s="50" t="s">
        <v>147</v>
      </c>
      <c r="T17" s="179"/>
    </row>
    <row r="18" spans="1:20">
      <c r="A18" s="4">
        <v>14</v>
      </c>
      <c r="B18" s="18" t="s">
        <v>62</v>
      </c>
      <c r="C18" s="62" t="s">
        <v>224</v>
      </c>
      <c r="D18" s="50" t="s">
        <v>23</v>
      </c>
      <c r="E18" s="62">
        <v>18060212101</v>
      </c>
      <c r="F18" s="50" t="s">
        <v>116</v>
      </c>
      <c r="G18" s="70">
        <v>56</v>
      </c>
      <c r="H18" s="67">
        <v>21</v>
      </c>
      <c r="I18" s="57">
        <f t="shared" si="0"/>
        <v>77</v>
      </c>
      <c r="J18" s="62">
        <v>7635897488</v>
      </c>
      <c r="K18" s="18" t="s">
        <v>117</v>
      </c>
      <c r="L18" s="80" t="s">
        <v>123</v>
      </c>
      <c r="M18" s="80" t="s">
        <v>127</v>
      </c>
      <c r="N18" s="82" t="s">
        <v>130</v>
      </c>
      <c r="O18" s="86">
        <v>9854911307</v>
      </c>
      <c r="P18" s="185">
        <v>43626</v>
      </c>
      <c r="Q18" s="179" t="s">
        <v>140</v>
      </c>
      <c r="R18" s="18">
        <v>95</v>
      </c>
      <c r="S18" s="50" t="s">
        <v>147</v>
      </c>
      <c r="T18" s="50"/>
    </row>
    <row r="19" spans="1:20">
      <c r="A19" s="4">
        <v>15</v>
      </c>
      <c r="B19" s="18" t="s">
        <v>62</v>
      </c>
      <c r="C19" s="63" t="s">
        <v>225</v>
      </c>
      <c r="D19" s="179" t="s">
        <v>25</v>
      </c>
      <c r="E19" s="181">
        <v>5</v>
      </c>
      <c r="F19" s="179"/>
      <c r="G19" s="70">
        <v>78</v>
      </c>
      <c r="H19" s="70">
        <v>52</v>
      </c>
      <c r="I19" s="57">
        <f t="shared" si="0"/>
        <v>130</v>
      </c>
      <c r="J19" s="73">
        <v>9957958136</v>
      </c>
      <c r="K19" s="18" t="s">
        <v>117</v>
      </c>
      <c r="L19" s="80" t="s">
        <v>123</v>
      </c>
      <c r="M19" s="80" t="s">
        <v>127</v>
      </c>
      <c r="N19" s="82" t="s">
        <v>130</v>
      </c>
      <c r="O19" s="86">
        <v>9854911307</v>
      </c>
      <c r="P19" s="185">
        <v>43626</v>
      </c>
      <c r="Q19" s="179" t="s">
        <v>140</v>
      </c>
      <c r="R19" s="18">
        <v>95</v>
      </c>
      <c r="S19" s="179"/>
      <c r="T19" s="179"/>
    </row>
    <row r="20" spans="1:20">
      <c r="A20" s="4">
        <v>16</v>
      </c>
      <c r="B20" s="50" t="s">
        <v>63</v>
      </c>
      <c r="C20" s="62" t="s">
        <v>226</v>
      </c>
      <c r="D20" s="50" t="s">
        <v>23</v>
      </c>
      <c r="E20" s="62">
        <v>18060204401</v>
      </c>
      <c r="F20" s="50" t="s">
        <v>116</v>
      </c>
      <c r="G20" s="67"/>
      <c r="H20" s="67">
        <v>98</v>
      </c>
      <c r="I20" s="57">
        <f t="shared" si="0"/>
        <v>98</v>
      </c>
      <c r="J20" s="62">
        <v>9957823290</v>
      </c>
      <c r="K20" s="18" t="s">
        <v>120</v>
      </c>
      <c r="L20" s="81" t="s">
        <v>125</v>
      </c>
      <c r="M20" s="81" t="s">
        <v>129</v>
      </c>
      <c r="N20" s="81" t="s">
        <v>132</v>
      </c>
      <c r="O20" s="69">
        <v>8812810266</v>
      </c>
      <c r="P20" s="185" t="s">
        <v>280</v>
      </c>
      <c r="Q20" s="50" t="s">
        <v>282</v>
      </c>
      <c r="R20" s="18">
        <v>80</v>
      </c>
      <c r="S20" s="50" t="s">
        <v>147</v>
      </c>
      <c r="T20" s="50"/>
    </row>
    <row r="21" spans="1:20">
      <c r="A21" s="4">
        <v>17</v>
      </c>
      <c r="B21" s="50" t="s">
        <v>63</v>
      </c>
      <c r="C21" s="62" t="s">
        <v>227</v>
      </c>
      <c r="D21" s="50" t="s">
        <v>23</v>
      </c>
      <c r="E21" s="62">
        <v>18060204219</v>
      </c>
      <c r="F21" s="50" t="s">
        <v>116</v>
      </c>
      <c r="G21" s="67"/>
      <c r="H21" s="67">
        <v>9</v>
      </c>
      <c r="I21" s="57">
        <f t="shared" si="0"/>
        <v>9</v>
      </c>
      <c r="J21" s="62">
        <v>7086939753</v>
      </c>
      <c r="K21" s="18" t="s">
        <v>120</v>
      </c>
      <c r="L21" s="81" t="s">
        <v>125</v>
      </c>
      <c r="M21" s="81" t="s">
        <v>129</v>
      </c>
      <c r="N21" s="81" t="s">
        <v>132</v>
      </c>
      <c r="O21" s="69">
        <v>8812810266</v>
      </c>
      <c r="P21" s="185">
        <v>43626</v>
      </c>
      <c r="Q21" s="50" t="s">
        <v>140</v>
      </c>
      <c r="R21" s="18">
        <v>80</v>
      </c>
      <c r="S21" s="50" t="s">
        <v>147</v>
      </c>
      <c r="T21" s="50"/>
    </row>
    <row r="22" spans="1:20" ht="24">
      <c r="A22" s="4">
        <v>18</v>
      </c>
      <c r="B22" s="50" t="s">
        <v>63</v>
      </c>
      <c r="C22" s="62" t="s">
        <v>228</v>
      </c>
      <c r="D22" s="50" t="s">
        <v>23</v>
      </c>
      <c r="E22" s="62">
        <v>18060204220</v>
      </c>
      <c r="F22" s="50" t="s">
        <v>116</v>
      </c>
      <c r="G22" s="67">
        <v>25</v>
      </c>
      <c r="H22" s="67">
        <v>28</v>
      </c>
      <c r="I22" s="57">
        <f t="shared" si="0"/>
        <v>53</v>
      </c>
      <c r="J22" s="62">
        <v>9957733779</v>
      </c>
      <c r="K22" s="18" t="s">
        <v>120</v>
      </c>
      <c r="L22" s="81" t="s">
        <v>125</v>
      </c>
      <c r="M22" s="81" t="s">
        <v>129</v>
      </c>
      <c r="N22" s="81" t="s">
        <v>132</v>
      </c>
      <c r="O22" s="69">
        <v>8812810266</v>
      </c>
      <c r="P22" s="185">
        <v>43626</v>
      </c>
      <c r="Q22" s="50" t="s">
        <v>140</v>
      </c>
      <c r="R22" s="18">
        <v>80</v>
      </c>
      <c r="S22" s="50" t="s">
        <v>147</v>
      </c>
      <c r="T22" s="50"/>
    </row>
    <row r="23" spans="1:20">
      <c r="A23" s="4">
        <v>19</v>
      </c>
      <c r="B23" s="18" t="s">
        <v>62</v>
      </c>
      <c r="C23" s="62" t="s">
        <v>229</v>
      </c>
      <c r="D23" s="50" t="s">
        <v>23</v>
      </c>
      <c r="E23" s="62">
        <v>18060211603</v>
      </c>
      <c r="F23" s="50" t="s">
        <v>116</v>
      </c>
      <c r="G23" s="67">
        <v>33</v>
      </c>
      <c r="H23" s="67">
        <v>17</v>
      </c>
      <c r="I23" s="57">
        <f t="shared" si="0"/>
        <v>50</v>
      </c>
      <c r="J23" s="62">
        <v>9854287209</v>
      </c>
      <c r="K23" s="18" t="s">
        <v>117</v>
      </c>
      <c r="L23" s="80" t="s">
        <v>123</v>
      </c>
      <c r="M23" s="80" t="s">
        <v>127</v>
      </c>
      <c r="N23" s="82" t="s">
        <v>130</v>
      </c>
      <c r="O23" s="86">
        <v>9854911307</v>
      </c>
      <c r="P23" s="185">
        <v>43627</v>
      </c>
      <c r="Q23" s="50" t="s">
        <v>141</v>
      </c>
      <c r="R23" s="18">
        <v>95</v>
      </c>
      <c r="S23" s="50" t="s">
        <v>147</v>
      </c>
      <c r="T23" s="50"/>
    </row>
    <row r="24" spans="1:20">
      <c r="A24" s="4">
        <v>20</v>
      </c>
      <c r="B24" s="18" t="s">
        <v>62</v>
      </c>
      <c r="C24" s="62" t="s">
        <v>230</v>
      </c>
      <c r="D24" s="50" t="s">
        <v>23</v>
      </c>
      <c r="E24" s="62">
        <v>18060211605</v>
      </c>
      <c r="F24" s="50" t="s">
        <v>116</v>
      </c>
      <c r="G24" s="67">
        <v>51</v>
      </c>
      <c r="H24" s="67">
        <v>25</v>
      </c>
      <c r="I24" s="57">
        <f t="shared" si="0"/>
        <v>76</v>
      </c>
      <c r="J24" s="62">
        <v>7577822144</v>
      </c>
      <c r="K24" s="18" t="s">
        <v>117</v>
      </c>
      <c r="L24" s="80" t="s">
        <v>123</v>
      </c>
      <c r="M24" s="80" t="s">
        <v>127</v>
      </c>
      <c r="N24" s="82" t="s">
        <v>130</v>
      </c>
      <c r="O24" s="86">
        <v>9854911307</v>
      </c>
      <c r="P24" s="185">
        <v>43628</v>
      </c>
      <c r="Q24" s="50" t="s">
        <v>142</v>
      </c>
      <c r="R24" s="18">
        <v>95</v>
      </c>
      <c r="S24" s="179" t="s">
        <v>147</v>
      </c>
      <c r="T24" s="179"/>
    </row>
    <row r="25" spans="1:20">
      <c r="A25" s="4">
        <v>21</v>
      </c>
      <c r="B25" s="50" t="s">
        <v>63</v>
      </c>
      <c r="C25" s="62" t="s">
        <v>231</v>
      </c>
      <c r="D25" s="50" t="s">
        <v>23</v>
      </c>
      <c r="E25" s="62">
        <v>18060204402</v>
      </c>
      <c r="F25" s="50" t="s">
        <v>116</v>
      </c>
      <c r="G25" s="67">
        <v>29</v>
      </c>
      <c r="H25" s="67">
        <v>93</v>
      </c>
      <c r="I25" s="57">
        <f t="shared" si="0"/>
        <v>122</v>
      </c>
      <c r="J25" s="62">
        <v>9854405460</v>
      </c>
      <c r="K25" s="18" t="s">
        <v>120</v>
      </c>
      <c r="L25" s="81" t="s">
        <v>125</v>
      </c>
      <c r="M25" s="81" t="s">
        <v>129</v>
      </c>
      <c r="N25" s="81" t="s">
        <v>132</v>
      </c>
      <c r="O25" s="69">
        <v>8812810266</v>
      </c>
      <c r="P25" s="185">
        <v>43627</v>
      </c>
      <c r="Q25" s="50" t="s">
        <v>141</v>
      </c>
      <c r="R25" s="18">
        <v>80</v>
      </c>
      <c r="S25" s="50" t="s">
        <v>147</v>
      </c>
      <c r="T25" s="50"/>
    </row>
    <row r="26" spans="1:20">
      <c r="A26" s="4">
        <v>22</v>
      </c>
      <c r="B26" s="18" t="s">
        <v>62</v>
      </c>
      <c r="C26" s="63" t="s">
        <v>232</v>
      </c>
      <c r="D26" s="50" t="s">
        <v>25</v>
      </c>
      <c r="E26" s="65">
        <v>12</v>
      </c>
      <c r="F26" s="50"/>
      <c r="G26" s="67">
        <v>37</v>
      </c>
      <c r="H26" s="70">
        <v>68</v>
      </c>
      <c r="I26" s="57">
        <f t="shared" si="0"/>
        <v>105</v>
      </c>
      <c r="J26" s="73">
        <v>9706446444</v>
      </c>
      <c r="K26" s="18" t="s">
        <v>117</v>
      </c>
      <c r="L26" s="80" t="s">
        <v>123</v>
      </c>
      <c r="M26" s="80" t="s">
        <v>127</v>
      </c>
      <c r="N26" s="82" t="s">
        <v>130</v>
      </c>
      <c r="O26" s="86">
        <v>9854911307</v>
      </c>
      <c r="P26" s="185">
        <v>43629</v>
      </c>
      <c r="Q26" s="50" t="s">
        <v>143</v>
      </c>
      <c r="R26" s="18">
        <v>95</v>
      </c>
      <c r="S26" s="50" t="s">
        <v>147</v>
      </c>
      <c r="T26" s="50"/>
    </row>
    <row r="27" spans="1:20">
      <c r="A27" s="4">
        <v>23</v>
      </c>
      <c r="B27" s="50" t="s">
        <v>63</v>
      </c>
      <c r="C27" s="63" t="s">
        <v>233</v>
      </c>
      <c r="D27" s="50" t="s">
        <v>25</v>
      </c>
      <c r="E27" s="65">
        <v>13</v>
      </c>
      <c r="F27" s="50"/>
      <c r="G27" s="67">
        <v>47</v>
      </c>
      <c r="H27" s="70">
        <v>88</v>
      </c>
      <c r="I27" s="57">
        <f t="shared" si="0"/>
        <v>135</v>
      </c>
      <c r="J27" s="73">
        <v>9577241596</v>
      </c>
      <c r="K27" s="18" t="s">
        <v>120</v>
      </c>
      <c r="L27" s="81" t="s">
        <v>125</v>
      </c>
      <c r="M27" s="81" t="s">
        <v>129</v>
      </c>
      <c r="N27" s="81" t="s">
        <v>132</v>
      </c>
      <c r="O27" s="69">
        <v>8812810266</v>
      </c>
      <c r="P27" s="185">
        <v>43628</v>
      </c>
      <c r="Q27" s="50" t="s">
        <v>142</v>
      </c>
      <c r="R27" s="50">
        <v>80</v>
      </c>
      <c r="S27" s="50" t="s">
        <v>147</v>
      </c>
      <c r="T27" s="50"/>
    </row>
    <row r="28" spans="1:20" ht="82.5">
      <c r="A28" s="4">
        <v>24</v>
      </c>
      <c r="B28" s="18" t="s">
        <v>62</v>
      </c>
      <c r="C28" s="62"/>
      <c r="D28" s="50"/>
      <c r="E28" s="62"/>
      <c r="F28" s="50"/>
      <c r="G28" s="67"/>
      <c r="H28" s="67"/>
      <c r="I28" s="57">
        <f t="shared" si="0"/>
        <v>0</v>
      </c>
      <c r="J28" s="62"/>
      <c r="K28" s="18"/>
      <c r="L28" s="80"/>
      <c r="M28" s="80"/>
      <c r="N28" s="82"/>
      <c r="O28" s="86"/>
      <c r="P28" s="185">
        <v>43630</v>
      </c>
      <c r="Q28" s="50" t="s">
        <v>138</v>
      </c>
      <c r="R28" s="18">
        <v>95</v>
      </c>
      <c r="S28" s="50" t="s">
        <v>147</v>
      </c>
      <c r="T28" s="50" t="s">
        <v>210</v>
      </c>
    </row>
    <row r="29" spans="1:20">
      <c r="A29" s="4">
        <v>25</v>
      </c>
      <c r="B29" s="18" t="s">
        <v>62</v>
      </c>
      <c r="C29" s="62"/>
      <c r="D29" s="50"/>
      <c r="E29" s="62"/>
      <c r="F29" s="50"/>
      <c r="G29" s="67">
        <v>39</v>
      </c>
      <c r="H29" s="67"/>
      <c r="I29" s="57">
        <f t="shared" si="0"/>
        <v>39</v>
      </c>
      <c r="J29" s="62"/>
      <c r="K29" s="18"/>
      <c r="L29" s="80"/>
      <c r="M29" s="80"/>
      <c r="N29" s="82"/>
      <c r="O29" s="86"/>
      <c r="P29" s="185">
        <v>43630</v>
      </c>
      <c r="Q29" s="50" t="s">
        <v>138</v>
      </c>
      <c r="R29" s="18">
        <v>95</v>
      </c>
      <c r="S29" s="50" t="s">
        <v>147</v>
      </c>
      <c r="T29" s="50"/>
    </row>
    <row r="30" spans="1:20" ht="24">
      <c r="A30" s="4">
        <v>26</v>
      </c>
      <c r="B30" s="50" t="s">
        <v>63</v>
      </c>
      <c r="C30" s="62" t="s">
        <v>234</v>
      </c>
      <c r="D30" s="50" t="s">
        <v>23</v>
      </c>
      <c r="E30" s="62">
        <v>18060204411</v>
      </c>
      <c r="F30" s="50" t="s">
        <v>116</v>
      </c>
      <c r="G30" s="67">
        <v>24</v>
      </c>
      <c r="H30" s="67">
        <v>24</v>
      </c>
      <c r="I30" s="57">
        <f t="shared" si="0"/>
        <v>48</v>
      </c>
      <c r="J30" s="62">
        <v>9854356110</v>
      </c>
      <c r="K30" s="18" t="s">
        <v>120</v>
      </c>
      <c r="L30" s="81" t="s">
        <v>125</v>
      </c>
      <c r="M30" s="81" t="s">
        <v>129</v>
      </c>
      <c r="N30" s="81" t="s">
        <v>132</v>
      </c>
      <c r="O30" s="69">
        <v>8812810266</v>
      </c>
      <c r="P30" s="185">
        <v>43629</v>
      </c>
      <c r="Q30" s="50" t="s">
        <v>143</v>
      </c>
      <c r="R30" s="50">
        <v>80</v>
      </c>
      <c r="S30" s="50" t="s">
        <v>147</v>
      </c>
      <c r="T30" s="50"/>
    </row>
    <row r="31" spans="1:20" ht="24">
      <c r="A31" s="4">
        <v>27</v>
      </c>
      <c r="B31" s="50" t="s">
        <v>63</v>
      </c>
      <c r="C31" s="62" t="s">
        <v>235</v>
      </c>
      <c r="D31" s="50" t="s">
        <v>23</v>
      </c>
      <c r="E31" s="62">
        <v>18060204412</v>
      </c>
      <c r="F31" s="50" t="s">
        <v>113</v>
      </c>
      <c r="G31" s="67">
        <v>21</v>
      </c>
      <c r="H31" s="67">
        <v>47</v>
      </c>
      <c r="I31" s="57">
        <f t="shared" si="0"/>
        <v>68</v>
      </c>
      <c r="J31" s="62">
        <v>9957821340</v>
      </c>
      <c r="K31" s="18" t="s">
        <v>120</v>
      </c>
      <c r="L31" s="81" t="s">
        <v>125</v>
      </c>
      <c r="M31" s="81" t="s">
        <v>129</v>
      </c>
      <c r="N31" s="81" t="s">
        <v>132</v>
      </c>
      <c r="O31" s="69">
        <v>8812810266</v>
      </c>
      <c r="P31" s="185">
        <v>43629</v>
      </c>
      <c r="Q31" s="50" t="s">
        <v>143</v>
      </c>
      <c r="R31" s="50">
        <v>80</v>
      </c>
      <c r="S31" s="50" t="s">
        <v>147</v>
      </c>
      <c r="T31" s="50"/>
    </row>
    <row r="32" spans="1:20">
      <c r="A32" s="4">
        <v>28</v>
      </c>
      <c r="B32" s="18" t="s">
        <v>62</v>
      </c>
      <c r="C32" s="62" t="s">
        <v>236</v>
      </c>
      <c r="D32" s="50" t="s">
        <v>23</v>
      </c>
      <c r="E32" s="62">
        <v>18060202102</v>
      </c>
      <c r="F32" s="50" t="s">
        <v>113</v>
      </c>
      <c r="G32" s="67">
        <v>31</v>
      </c>
      <c r="H32" s="67">
        <v>89</v>
      </c>
      <c r="I32" s="57">
        <f t="shared" si="0"/>
        <v>120</v>
      </c>
      <c r="J32" s="62">
        <v>9859760896</v>
      </c>
      <c r="K32" s="18" t="s">
        <v>272</v>
      </c>
      <c r="L32" s="182" t="s">
        <v>274</v>
      </c>
      <c r="M32" s="182" t="s">
        <v>276</v>
      </c>
      <c r="N32" s="183" t="s">
        <v>278</v>
      </c>
      <c r="O32" s="86">
        <v>9859230422</v>
      </c>
      <c r="P32" s="185">
        <v>43631</v>
      </c>
      <c r="Q32" s="50" t="s">
        <v>139</v>
      </c>
      <c r="R32" s="18">
        <v>75</v>
      </c>
      <c r="S32" s="50" t="s">
        <v>147</v>
      </c>
      <c r="T32" s="50"/>
    </row>
    <row r="33" spans="1:20">
      <c r="A33" s="4">
        <v>29</v>
      </c>
      <c r="B33" s="50" t="s">
        <v>63</v>
      </c>
      <c r="C33" s="62" t="s">
        <v>237</v>
      </c>
      <c r="D33" s="50" t="s">
        <v>23</v>
      </c>
      <c r="E33" s="62">
        <v>18060208612</v>
      </c>
      <c r="F33" s="50" t="s">
        <v>116</v>
      </c>
      <c r="G33" s="67">
        <v>23</v>
      </c>
      <c r="H33" s="67">
        <v>37</v>
      </c>
      <c r="I33" s="57">
        <f t="shared" si="0"/>
        <v>60</v>
      </c>
      <c r="J33" s="62">
        <v>8812855233</v>
      </c>
      <c r="K33" s="18" t="s">
        <v>120</v>
      </c>
      <c r="L33" s="81" t="s">
        <v>125</v>
      </c>
      <c r="M33" s="81" t="s">
        <v>129</v>
      </c>
      <c r="N33" s="81" t="s">
        <v>132</v>
      </c>
      <c r="O33" s="69">
        <v>8812810266</v>
      </c>
      <c r="P33" s="185">
        <v>43630</v>
      </c>
      <c r="Q33" s="50" t="s">
        <v>138</v>
      </c>
      <c r="R33" s="50">
        <v>80</v>
      </c>
      <c r="S33" s="50" t="s">
        <v>147</v>
      </c>
      <c r="T33" s="50"/>
    </row>
    <row r="34" spans="1:20">
      <c r="A34" s="4">
        <v>30</v>
      </c>
      <c r="B34" s="50" t="s">
        <v>63</v>
      </c>
      <c r="C34" s="62" t="s">
        <v>238</v>
      </c>
      <c r="D34" s="50" t="s">
        <v>23</v>
      </c>
      <c r="E34" s="62">
        <v>18060208613</v>
      </c>
      <c r="F34" s="50" t="s">
        <v>116</v>
      </c>
      <c r="G34" s="181">
        <v>65</v>
      </c>
      <c r="H34" s="67">
        <v>41</v>
      </c>
      <c r="I34" s="57">
        <f t="shared" si="0"/>
        <v>106</v>
      </c>
      <c r="J34" s="62">
        <v>9954372810</v>
      </c>
      <c r="K34" s="18" t="s">
        <v>120</v>
      </c>
      <c r="L34" s="81" t="s">
        <v>125</v>
      </c>
      <c r="M34" s="81" t="s">
        <v>129</v>
      </c>
      <c r="N34" s="81" t="s">
        <v>132</v>
      </c>
      <c r="O34" s="69">
        <v>8812810266</v>
      </c>
      <c r="P34" s="185">
        <v>43630</v>
      </c>
      <c r="Q34" s="50" t="s">
        <v>138</v>
      </c>
      <c r="R34" s="50">
        <v>80</v>
      </c>
      <c r="S34" s="50" t="s">
        <v>147</v>
      </c>
      <c r="T34" s="50"/>
    </row>
    <row r="35" spans="1:20">
      <c r="A35" s="4">
        <v>31</v>
      </c>
      <c r="B35" s="18" t="s">
        <v>62</v>
      </c>
      <c r="C35" s="62" t="s">
        <v>239</v>
      </c>
      <c r="D35" s="50" t="s">
        <v>23</v>
      </c>
      <c r="E35" s="62">
        <v>18060202003</v>
      </c>
      <c r="F35" s="179" t="s">
        <v>116</v>
      </c>
      <c r="G35" s="70">
        <v>56</v>
      </c>
      <c r="H35" s="67">
        <v>79</v>
      </c>
      <c r="I35" s="57">
        <f t="shared" si="0"/>
        <v>135</v>
      </c>
      <c r="J35" s="62">
        <v>9613132307</v>
      </c>
      <c r="K35" s="18" t="s">
        <v>272</v>
      </c>
      <c r="L35" s="182" t="s">
        <v>274</v>
      </c>
      <c r="M35" s="182" t="s">
        <v>276</v>
      </c>
      <c r="N35" s="183" t="s">
        <v>278</v>
      </c>
      <c r="O35" s="86">
        <v>9859230422</v>
      </c>
      <c r="P35" s="185">
        <v>43633</v>
      </c>
      <c r="Q35" s="50" t="s">
        <v>140</v>
      </c>
      <c r="R35" s="18">
        <v>45</v>
      </c>
      <c r="S35" s="179" t="s">
        <v>147</v>
      </c>
      <c r="T35" s="179"/>
    </row>
    <row r="36" spans="1:20" ht="82.5">
      <c r="A36" s="4">
        <v>32</v>
      </c>
      <c r="B36" s="50" t="s">
        <v>63</v>
      </c>
      <c r="C36" s="62"/>
      <c r="D36" s="50"/>
      <c r="E36" s="62"/>
      <c r="F36" s="50"/>
      <c r="G36" s="69">
        <v>53</v>
      </c>
      <c r="H36" s="67"/>
      <c r="I36" s="57">
        <f t="shared" si="0"/>
        <v>53</v>
      </c>
      <c r="J36" s="62"/>
      <c r="K36" s="18"/>
      <c r="L36" s="81"/>
      <c r="M36" s="81"/>
      <c r="N36" s="81"/>
      <c r="O36" s="69"/>
      <c r="P36" s="185">
        <v>43631</v>
      </c>
      <c r="Q36" s="50" t="s">
        <v>139</v>
      </c>
      <c r="R36" s="50"/>
      <c r="S36" s="50"/>
      <c r="T36" s="50" t="s">
        <v>283</v>
      </c>
    </row>
    <row r="37" spans="1:20" ht="24">
      <c r="A37" s="4">
        <v>33</v>
      </c>
      <c r="B37" s="50" t="s">
        <v>63</v>
      </c>
      <c r="C37" s="62" t="s">
        <v>240</v>
      </c>
      <c r="D37" s="50" t="s">
        <v>23</v>
      </c>
      <c r="E37" s="62">
        <v>18060210402</v>
      </c>
      <c r="F37" s="50" t="s">
        <v>116</v>
      </c>
      <c r="G37" s="70">
        <v>47</v>
      </c>
      <c r="H37" s="67">
        <v>49</v>
      </c>
      <c r="I37" s="57">
        <f t="shared" si="0"/>
        <v>96</v>
      </c>
      <c r="J37" s="62">
        <v>9854340388</v>
      </c>
      <c r="K37" s="18" t="s">
        <v>120</v>
      </c>
      <c r="L37" s="81" t="s">
        <v>125</v>
      </c>
      <c r="M37" s="81" t="s">
        <v>129</v>
      </c>
      <c r="N37" s="81" t="s">
        <v>132</v>
      </c>
      <c r="O37" s="69">
        <v>8812810266</v>
      </c>
      <c r="P37" s="185">
        <v>43633</v>
      </c>
      <c r="Q37" s="50" t="s">
        <v>140</v>
      </c>
      <c r="R37" s="50">
        <v>80</v>
      </c>
      <c r="S37" s="50" t="s">
        <v>147</v>
      </c>
      <c r="T37" s="18"/>
    </row>
    <row r="38" spans="1:20">
      <c r="A38" s="4">
        <v>34</v>
      </c>
      <c r="B38" s="18" t="s">
        <v>62</v>
      </c>
      <c r="C38" s="62" t="s">
        <v>241</v>
      </c>
      <c r="D38" s="50" t="s">
        <v>23</v>
      </c>
      <c r="E38" s="62">
        <v>18060202002</v>
      </c>
      <c r="F38" s="179" t="s">
        <v>116</v>
      </c>
      <c r="G38" s="69">
        <v>43</v>
      </c>
      <c r="H38" s="67">
        <v>46</v>
      </c>
      <c r="I38" s="57">
        <f t="shared" si="0"/>
        <v>89</v>
      </c>
      <c r="J38" s="72">
        <v>9101859850</v>
      </c>
      <c r="K38" s="18" t="s">
        <v>272</v>
      </c>
      <c r="L38" s="182" t="s">
        <v>274</v>
      </c>
      <c r="M38" s="182" t="s">
        <v>276</v>
      </c>
      <c r="N38" s="183" t="s">
        <v>278</v>
      </c>
      <c r="O38" s="86">
        <v>9859230422</v>
      </c>
      <c r="P38" s="185">
        <v>43634</v>
      </c>
      <c r="Q38" s="50" t="s">
        <v>141</v>
      </c>
      <c r="R38" s="18">
        <v>75</v>
      </c>
      <c r="S38" s="50" t="s">
        <v>147</v>
      </c>
      <c r="T38" s="179"/>
    </row>
    <row r="39" spans="1:20">
      <c r="A39" s="4">
        <v>35</v>
      </c>
      <c r="B39" s="18" t="s">
        <v>62</v>
      </c>
      <c r="C39" s="62" t="s">
        <v>242</v>
      </c>
      <c r="D39" s="50" t="s">
        <v>23</v>
      </c>
      <c r="E39" s="62">
        <v>18060202007</v>
      </c>
      <c r="F39" s="179" t="s">
        <v>116</v>
      </c>
      <c r="G39" s="70">
        <v>85</v>
      </c>
      <c r="H39" s="67">
        <v>24</v>
      </c>
      <c r="I39" s="57">
        <f t="shared" si="0"/>
        <v>109</v>
      </c>
      <c r="J39" s="62">
        <v>9859632324</v>
      </c>
      <c r="K39" s="18" t="s">
        <v>272</v>
      </c>
      <c r="L39" s="182" t="s">
        <v>274</v>
      </c>
      <c r="M39" s="182" t="s">
        <v>276</v>
      </c>
      <c r="N39" s="183" t="s">
        <v>278</v>
      </c>
      <c r="O39" s="86">
        <v>9859230422</v>
      </c>
      <c r="P39" s="185">
        <v>43634</v>
      </c>
      <c r="Q39" s="50" t="s">
        <v>141</v>
      </c>
      <c r="R39" s="18">
        <v>75</v>
      </c>
      <c r="S39" s="50" t="s">
        <v>147</v>
      </c>
      <c r="T39" s="179"/>
    </row>
    <row r="40" spans="1:20">
      <c r="A40" s="4">
        <v>36</v>
      </c>
      <c r="B40" s="50" t="s">
        <v>63</v>
      </c>
      <c r="C40" s="62" t="s">
        <v>243</v>
      </c>
      <c r="D40" s="50" t="s">
        <v>23</v>
      </c>
      <c r="E40" s="62">
        <v>18060210403</v>
      </c>
      <c r="F40" s="50" t="s">
        <v>116</v>
      </c>
      <c r="G40" s="70">
        <v>42</v>
      </c>
      <c r="H40" s="67">
        <v>50</v>
      </c>
      <c r="I40" s="57">
        <f t="shared" si="0"/>
        <v>92</v>
      </c>
      <c r="J40" s="62">
        <v>9613412481</v>
      </c>
      <c r="K40" s="18" t="s">
        <v>120</v>
      </c>
      <c r="L40" s="81" t="s">
        <v>125</v>
      </c>
      <c r="M40" s="81" t="s">
        <v>129</v>
      </c>
      <c r="N40" s="81" t="s">
        <v>132</v>
      </c>
      <c r="O40" s="69">
        <v>8812810266</v>
      </c>
      <c r="P40" s="185">
        <v>43634</v>
      </c>
      <c r="Q40" s="50" t="s">
        <v>141</v>
      </c>
      <c r="R40" s="50">
        <v>80</v>
      </c>
      <c r="S40" s="50" t="s">
        <v>147</v>
      </c>
      <c r="T40" s="50"/>
    </row>
    <row r="41" spans="1:20">
      <c r="A41" s="4">
        <v>37</v>
      </c>
      <c r="B41" s="50" t="s">
        <v>63</v>
      </c>
      <c r="C41" s="62" t="s">
        <v>244</v>
      </c>
      <c r="D41" s="50" t="s">
        <v>23</v>
      </c>
      <c r="E41" s="62">
        <v>18060210406</v>
      </c>
      <c r="F41" s="50" t="s">
        <v>116</v>
      </c>
      <c r="G41" s="70">
        <v>49</v>
      </c>
      <c r="H41" s="67">
        <v>26</v>
      </c>
      <c r="I41" s="57">
        <f t="shared" si="0"/>
        <v>75</v>
      </c>
      <c r="J41" s="62">
        <v>9577833834</v>
      </c>
      <c r="K41" s="18" t="s">
        <v>120</v>
      </c>
      <c r="L41" s="81" t="s">
        <v>125</v>
      </c>
      <c r="M41" s="81" t="s">
        <v>129</v>
      </c>
      <c r="N41" s="81" t="s">
        <v>132</v>
      </c>
      <c r="O41" s="69">
        <v>8812810266</v>
      </c>
      <c r="P41" s="185">
        <v>43635</v>
      </c>
      <c r="Q41" s="50" t="s">
        <v>142</v>
      </c>
      <c r="R41" s="50">
        <v>80</v>
      </c>
      <c r="S41" s="50" t="s">
        <v>147</v>
      </c>
      <c r="T41" s="50"/>
    </row>
    <row r="42" spans="1:20">
      <c r="A42" s="4">
        <v>38</v>
      </c>
      <c r="B42" s="18" t="s">
        <v>62</v>
      </c>
      <c r="C42" s="64" t="s">
        <v>245</v>
      </c>
      <c r="D42" s="179" t="s">
        <v>25</v>
      </c>
      <c r="E42" s="181">
        <v>11</v>
      </c>
      <c r="F42" s="179"/>
      <c r="G42" s="70">
        <v>39</v>
      </c>
      <c r="H42" s="181">
        <v>69</v>
      </c>
      <c r="I42" s="57">
        <f t="shared" si="0"/>
        <v>108</v>
      </c>
      <c r="J42" s="73">
        <v>9613635288</v>
      </c>
      <c r="K42" s="18" t="s">
        <v>273</v>
      </c>
      <c r="L42" s="182" t="s">
        <v>275</v>
      </c>
      <c r="M42" s="182" t="s">
        <v>277</v>
      </c>
      <c r="N42" s="184" t="s">
        <v>279</v>
      </c>
      <c r="O42" s="84">
        <v>7399715515</v>
      </c>
      <c r="P42" s="185">
        <v>43635</v>
      </c>
      <c r="Q42" s="50" t="s">
        <v>142</v>
      </c>
      <c r="R42" s="18">
        <v>90</v>
      </c>
      <c r="S42" s="179" t="s">
        <v>147</v>
      </c>
      <c r="T42" s="179"/>
    </row>
    <row r="43" spans="1:20">
      <c r="A43" s="4">
        <v>39</v>
      </c>
      <c r="B43" s="50" t="s">
        <v>63</v>
      </c>
      <c r="C43" s="63" t="s">
        <v>246</v>
      </c>
      <c r="D43" s="50" t="s">
        <v>25</v>
      </c>
      <c r="E43" s="65"/>
      <c r="F43" s="50"/>
      <c r="G43" s="181">
        <v>43</v>
      </c>
      <c r="H43" s="70">
        <v>46</v>
      </c>
      <c r="I43" s="57">
        <f t="shared" si="0"/>
        <v>89</v>
      </c>
      <c r="J43" s="73">
        <v>9865732189</v>
      </c>
      <c r="K43" s="18" t="s">
        <v>120</v>
      </c>
      <c r="L43" s="81" t="s">
        <v>125</v>
      </c>
      <c r="M43" s="81" t="s">
        <v>129</v>
      </c>
      <c r="N43" s="81" t="s">
        <v>132</v>
      </c>
      <c r="O43" s="69">
        <v>8812810266</v>
      </c>
      <c r="P43" s="185">
        <v>43636</v>
      </c>
      <c r="Q43" s="50" t="s">
        <v>143</v>
      </c>
      <c r="R43" s="50">
        <v>80</v>
      </c>
      <c r="S43" s="50" t="s">
        <v>147</v>
      </c>
      <c r="T43" s="50"/>
    </row>
    <row r="44" spans="1:20">
      <c r="A44" s="4">
        <v>40</v>
      </c>
      <c r="B44" s="18" t="s">
        <v>62</v>
      </c>
      <c r="C44" s="64" t="s">
        <v>247</v>
      </c>
      <c r="D44" s="50" t="s">
        <v>25</v>
      </c>
      <c r="E44" s="65">
        <v>7</v>
      </c>
      <c r="F44" s="50"/>
      <c r="G44" s="70">
        <v>43</v>
      </c>
      <c r="H44" s="69">
        <v>68</v>
      </c>
      <c r="I44" s="57">
        <f t="shared" si="0"/>
        <v>111</v>
      </c>
      <c r="J44" s="73">
        <v>9678224145</v>
      </c>
      <c r="K44" s="18" t="s">
        <v>273</v>
      </c>
      <c r="L44" s="182" t="s">
        <v>275</v>
      </c>
      <c r="M44" s="182" t="s">
        <v>277</v>
      </c>
      <c r="N44" s="184" t="s">
        <v>279</v>
      </c>
      <c r="O44" s="84">
        <v>7399715515</v>
      </c>
      <c r="P44" s="185">
        <v>43636</v>
      </c>
      <c r="Q44" s="50" t="s">
        <v>143</v>
      </c>
      <c r="R44" s="18">
        <v>90</v>
      </c>
      <c r="S44" s="50" t="s">
        <v>147</v>
      </c>
      <c r="T44" s="50"/>
    </row>
    <row r="45" spans="1:20">
      <c r="A45" s="4">
        <v>41</v>
      </c>
      <c r="B45" s="50" t="s">
        <v>63</v>
      </c>
      <c r="C45" s="63" t="s">
        <v>248</v>
      </c>
      <c r="D45" s="50" t="s">
        <v>25</v>
      </c>
      <c r="E45" s="65"/>
      <c r="F45" s="50"/>
      <c r="G45" s="181">
        <v>69</v>
      </c>
      <c r="H45" s="70">
        <v>51</v>
      </c>
      <c r="I45" s="57">
        <f t="shared" si="0"/>
        <v>120</v>
      </c>
      <c r="J45" s="73">
        <v>9678984787</v>
      </c>
      <c r="K45" s="18" t="s">
        <v>120</v>
      </c>
      <c r="L45" s="81" t="s">
        <v>125</v>
      </c>
      <c r="M45" s="81" t="s">
        <v>129</v>
      </c>
      <c r="N45" s="81" t="s">
        <v>132</v>
      </c>
      <c r="O45" s="69">
        <v>8812810266</v>
      </c>
      <c r="P45" s="185">
        <v>43637</v>
      </c>
      <c r="Q45" s="50" t="s">
        <v>138</v>
      </c>
      <c r="R45" s="50">
        <v>80</v>
      </c>
      <c r="S45" s="50" t="s">
        <v>147</v>
      </c>
      <c r="T45" s="50"/>
    </row>
    <row r="46" spans="1:20">
      <c r="A46" s="4">
        <v>42</v>
      </c>
      <c r="B46" s="50" t="s">
        <v>63</v>
      </c>
      <c r="C46" s="63" t="s">
        <v>249</v>
      </c>
      <c r="D46" s="50" t="s">
        <v>25</v>
      </c>
      <c r="E46" s="65"/>
      <c r="F46" s="50"/>
      <c r="G46" s="70">
        <v>53</v>
      </c>
      <c r="H46" s="69">
        <v>48</v>
      </c>
      <c r="I46" s="57">
        <f t="shared" si="0"/>
        <v>101</v>
      </c>
      <c r="J46" s="73">
        <v>9577241596</v>
      </c>
      <c r="K46" s="18" t="s">
        <v>120</v>
      </c>
      <c r="L46" s="81" t="s">
        <v>125</v>
      </c>
      <c r="M46" s="81" t="s">
        <v>129</v>
      </c>
      <c r="N46" s="81" t="s">
        <v>132</v>
      </c>
      <c r="O46" s="69">
        <v>8812810266</v>
      </c>
      <c r="P46" s="185">
        <v>43637</v>
      </c>
      <c r="Q46" s="50" t="s">
        <v>138</v>
      </c>
      <c r="R46" s="50">
        <v>80</v>
      </c>
      <c r="S46" s="50" t="s">
        <v>147</v>
      </c>
      <c r="T46" s="50"/>
    </row>
    <row r="47" spans="1:20">
      <c r="A47" s="4">
        <v>43</v>
      </c>
      <c r="B47" s="18" t="s">
        <v>62</v>
      </c>
      <c r="C47" s="63" t="s">
        <v>250</v>
      </c>
      <c r="D47" s="50" t="s">
        <v>25</v>
      </c>
      <c r="E47" s="180">
        <v>13</v>
      </c>
      <c r="F47" s="50"/>
      <c r="G47" s="181">
        <v>39</v>
      </c>
      <c r="H47" s="70">
        <v>93</v>
      </c>
      <c r="I47" s="57">
        <f t="shared" si="0"/>
        <v>132</v>
      </c>
      <c r="J47" s="73">
        <v>9435586652</v>
      </c>
      <c r="K47" s="18" t="s">
        <v>273</v>
      </c>
      <c r="L47" s="182" t="s">
        <v>275</v>
      </c>
      <c r="M47" s="182" t="s">
        <v>277</v>
      </c>
      <c r="N47" s="184" t="s">
        <v>279</v>
      </c>
      <c r="O47" s="84">
        <v>7399715515</v>
      </c>
      <c r="P47" s="185">
        <v>43637</v>
      </c>
      <c r="Q47" s="50" t="s">
        <v>138</v>
      </c>
      <c r="R47" s="18">
        <v>80</v>
      </c>
      <c r="S47" s="50" t="s">
        <v>147</v>
      </c>
      <c r="T47" s="18"/>
    </row>
    <row r="48" spans="1:20">
      <c r="A48" s="4">
        <v>44</v>
      </c>
      <c r="B48" s="50" t="s">
        <v>63</v>
      </c>
      <c r="C48" s="63" t="s">
        <v>251</v>
      </c>
      <c r="D48" s="50" t="s">
        <v>25</v>
      </c>
      <c r="E48" s="180"/>
      <c r="F48" s="50"/>
      <c r="G48" s="69">
        <v>38</v>
      </c>
      <c r="H48" s="70">
        <v>39</v>
      </c>
      <c r="I48" s="57">
        <f t="shared" si="0"/>
        <v>77</v>
      </c>
      <c r="J48" s="73">
        <v>9957005665</v>
      </c>
      <c r="K48" s="18" t="s">
        <v>120</v>
      </c>
      <c r="L48" s="81" t="s">
        <v>125</v>
      </c>
      <c r="M48" s="81" t="s">
        <v>129</v>
      </c>
      <c r="N48" s="81" t="s">
        <v>132</v>
      </c>
      <c r="O48" s="69">
        <v>8812810266</v>
      </c>
      <c r="P48" s="185">
        <v>43638</v>
      </c>
      <c r="Q48" s="50" t="s">
        <v>139</v>
      </c>
      <c r="R48" s="50">
        <v>80</v>
      </c>
      <c r="S48" s="50" t="s">
        <v>147</v>
      </c>
      <c r="T48" s="18"/>
    </row>
    <row r="49" spans="1:20">
      <c r="A49" s="4">
        <v>45</v>
      </c>
      <c r="B49" s="50" t="s">
        <v>63</v>
      </c>
      <c r="C49" s="63" t="s">
        <v>252</v>
      </c>
      <c r="D49" s="50" t="s">
        <v>25</v>
      </c>
      <c r="E49" s="65"/>
      <c r="F49" s="50"/>
      <c r="G49" s="67">
        <v>44</v>
      </c>
      <c r="H49" s="70">
        <v>31</v>
      </c>
      <c r="I49" s="57">
        <f t="shared" si="0"/>
        <v>75</v>
      </c>
      <c r="J49" s="73">
        <v>9613007584</v>
      </c>
      <c r="K49" s="18" t="s">
        <v>120</v>
      </c>
      <c r="L49" s="81" t="s">
        <v>125</v>
      </c>
      <c r="M49" s="81" t="s">
        <v>129</v>
      </c>
      <c r="N49" s="81" t="s">
        <v>132</v>
      </c>
      <c r="O49" s="69">
        <v>8812810266</v>
      </c>
      <c r="P49" s="185">
        <v>43640</v>
      </c>
      <c r="Q49" s="50" t="s">
        <v>140</v>
      </c>
      <c r="R49" s="50">
        <v>80</v>
      </c>
      <c r="S49" s="50" t="s">
        <v>147</v>
      </c>
      <c r="T49" s="18"/>
    </row>
    <row r="50" spans="1:20">
      <c r="A50" s="4">
        <v>46</v>
      </c>
      <c r="B50" s="18" t="s">
        <v>62</v>
      </c>
      <c r="C50" s="64" t="s">
        <v>253</v>
      </c>
      <c r="D50" s="50" t="s">
        <v>25</v>
      </c>
      <c r="E50" s="181"/>
      <c r="F50" s="179"/>
      <c r="G50" s="70">
        <v>55</v>
      </c>
      <c r="H50" s="70">
        <v>36</v>
      </c>
      <c r="I50" s="57">
        <f t="shared" si="0"/>
        <v>91</v>
      </c>
      <c r="J50" s="73">
        <v>8472879765</v>
      </c>
      <c r="K50" s="18" t="s">
        <v>273</v>
      </c>
      <c r="L50" s="182" t="s">
        <v>275</v>
      </c>
      <c r="M50" s="182" t="s">
        <v>277</v>
      </c>
      <c r="N50" s="184" t="s">
        <v>279</v>
      </c>
      <c r="O50" s="84">
        <v>7399715515</v>
      </c>
      <c r="P50" s="185">
        <v>43638</v>
      </c>
      <c r="Q50" s="179" t="s">
        <v>139</v>
      </c>
      <c r="R50" s="18">
        <v>80</v>
      </c>
      <c r="S50" s="50" t="s">
        <v>147</v>
      </c>
      <c r="T50" s="179"/>
    </row>
    <row r="51" spans="1:20">
      <c r="A51" s="4">
        <v>47</v>
      </c>
      <c r="B51" s="18" t="s">
        <v>62</v>
      </c>
      <c r="C51" s="63" t="s">
        <v>88</v>
      </c>
      <c r="D51" s="50" t="s">
        <v>25</v>
      </c>
      <c r="E51" s="181"/>
      <c r="F51" s="179"/>
      <c r="G51" s="19">
        <v>60</v>
      </c>
      <c r="H51" s="181">
        <v>55</v>
      </c>
      <c r="I51" s="57">
        <f t="shared" si="0"/>
        <v>115</v>
      </c>
      <c r="J51" s="73">
        <v>9859792802</v>
      </c>
      <c r="K51" s="18" t="s">
        <v>273</v>
      </c>
      <c r="L51" s="182" t="s">
        <v>275</v>
      </c>
      <c r="M51" s="182" t="s">
        <v>277</v>
      </c>
      <c r="N51" s="184" t="s">
        <v>279</v>
      </c>
      <c r="O51" s="84">
        <v>7399715515</v>
      </c>
      <c r="P51" s="185">
        <v>43638</v>
      </c>
      <c r="Q51" s="179" t="s">
        <v>139</v>
      </c>
      <c r="R51" s="18">
        <v>80</v>
      </c>
      <c r="S51" s="50" t="s">
        <v>147</v>
      </c>
      <c r="T51" s="179"/>
    </row>
    <row r="52" spans="1:20">
      <c r="A52" s="4">
        <v>48</v>
      </c>
      <c r="B52" s="50" t="s">
        <v>63</v>
      </c>
      <c r="C52" s="178" t="s">
        <v>254</v>
      </c>
      <c r="D52" s="18" t="s">
        <v>25</v>
      </c>
      <c r="E52" s="19"/>
      <c r="F52" s="18"/>
      <c r="G52" s="67">
        <v>17</v>
      </c>
      <c r="H52" s="70">
        <v>53</v>
      </c>
      <c r="I52" s="57">
        <f t="shared" si="0"/>
        <v>70</v>
      </c>
      <c r="J52" s="73">
        <v>9678510364</v>
      </c>
      <c r="K52" s="18" t="s">
        <v>120</v>
      </c>
      <c r="L52" s="81" t="s">
        <v>125</v>
      </c>
      <c r="M52" s="81" t="s">
        <v>129</v>
      </c>
      <c r="N52" s="81" t="s">
        <v>132</v>
      </c>
      <c r="O52" s="69">
        <v>8812810266</v>
      </c>
      <c r="P52" s="185">
        <v>43640</v>
      </c>
      <c r="Q52" s="179" t="s">
        <v>140</v>
      </c>
      <c r="R52" s="50">
        <v>80</v>
      </c>
      <c r="S52" s="50" t="s">
        <v>147</v>
      </c>
      <c r="T52" s="18"/>
    </row>
    <row r="53" spans="1:20">
      <c r="A53" s="4">
        <v>49</v>
      </c>
      <c r="B53" s="18" t="s">
        <v>62</v>
      </c>
      <c r="C53" s="64" t="s">
        <v>255</v>
      </c>
      <c r="D53" s="18" t="s">
        <v>25</v>
      </c>
      <c r="E53" s="181">
        <v>14</v>
      </c>
      <c r="F53" s="179"/>
      <c r="G53" s="67">
        <v>55</v>
      </c>
      <c r="H53" s="181">
        <v>79</v>
      </c>
      <c r="I53" s="57">
        <f t="shared" si="0"/>
        <v>134</v>
      </c>
      <c r="J53" s="73">
        <v>9577359598</v>
      </c>
      <c r="K53" s="18" t="s">
        <v>273</v>
      </c>
      <c r="L53" s="182" t="s">
        <v>275</v>
      </c>
      <c r="M53" s="182" t="s">
        <v>277</v>
      </c>
      <c r="N53" s="184" t="s">
        <v>279</v>
      </c>
      <c r="O53" s="84">
        <v>7399715515</v>
      </c>
      <c r="P53" s="185">
        <v>43640</v>
      </c>
      <c r="Q53" s="179" t="s">
        <v>140</v>
      </c>
      <c r="R53" s="18">
        <v>80</v>
      </c>
      <c r="S53" s="179" t="s">
        <v>147</v>
      </c>
      <c r="T53" s="179"/>
    </row>
    <row r="54" spans="1:20">
      <c r="A54" s="4">
        <v>50</v>
      </c>
      <c r="B54" s="50" t="s">
        <v>63</v>
      </c>
      <c r="C54" s="64" t="s">
        <v>256</v>
      </c>
      <c r="D54" s="18" t="s">
        <v>25</v>
      </c>
      <c r="E54" s="181"/>
      <c r="F54" s="179"/>
      <c r="G54" s="67">
        <v>54</v>
      </c>
      <c r="H54" s="70">
        <v>52</v>
      </c>
      <c r="I54" s="57">
        <f t="shared" si="0"/>
        <v>106</v>
      </c>
      <c r="J54" s="73">
        <v>9957914840</v>
      </c>
      <c r="K54" s="18" t="s">
        <v>120</v>
      </c>
      <c r="L54" s="81" t="s">
        <v>125</v>
      </c>
      <c r="M54" s="81" t="s">
        <v>129</v>
      </c>
      <c r="N54" s="81" t="s">
        <v>132</v>
      </c>
      <c r="O54" s="69">
        <v>8812810266</v>
      </c>
      <c r="P54" s="185">
        <v>43641</v>
      </c>
      <c r="Q54" s="179" t="s">
        <v>141</v>
      </c>
      <c r="R54" s="50">
        <v>80</v>
      </c>
      <c r="S54" s="50" t="s">
        <v>147</v>
      </c>
      <c r="T54" s="179"/>
    </row>
    <row r="55" spans="1:20">
      <c r="A55" s="4">
        <v>51</v>
      </c>
      <c r="B55" s="18" t="s">
        <v>62</v>
      </c>
      <c r="C55" s="64" t="s">
        <v>257</v>
      </c>
      <c r="D55" s="18" t="s">
        <v>25</v>
      </c>
      <c r="E55" s="65"/>
      <c r="F55" s="50"/>
      <c r="G55" s="67">
        <v>47</v>
      </c>
      <c r="H55" s="181">
        <v>52</v>
      </c>
      <c r="I55" s="57">
        <f t="shared" si="0"/>
        <v>99</v>
      </c>
      <c r="J55" s="73">
        <v>9085074678</v>
      </c>
      <c r="K55" s="18" t="s">
        <v>273</v>
      </c>
      <c r="L55" s="182" t="s">
        <v>275</v>
      </c>
      <c r="M55" s="182" t="s">
        <v>277</v>
      </c>
      <c r="N55" s="184" t="s">
        <v>279</v>
      </c>
      <c r="O55" s="84">
        <v>7399715515</v>
      </c>
      <c r="P55" s="185">
        <v>43641</v>
      </c>
      <c r="Q55" s="179" t="s">
        <v>141</v>
      </c>
      <c r="R55" s="18">
        <v>80</v>
      </c>
      <c r="S55" s="50" t="s">
        <v>147</v>
      </c>
      <c r="T55" s="18"/>
    </row>
    <row r="56" spans="1:20">
      <c r="A56" s="4">
        <v>52</v>
      </c>
      <c r="B56" s="18" t="s">
        <v>62</v>
      </c>
      <c r="C56" s="64" t="s">
        <v>258</v>
      </c>
      <c r="D56" s="18" t="s">
        <v>25</v>
      </c>
      <c r="E56" s="65">
        <v>6</v>
      </c>
      <c r="F56" s="50"/>
      <c r="G56" s="67">
        <v>38</v>
      </c>
      <c r="H56" s="69">
        <v>48</v>
      </c>
      <c r="I56" s="57">
        <f t="shared" si="0"/>
        <v>86</v>
      </c>
      <c r="J56" s="73">
        <v>9132701980</v>
      </c>
      <c r="K56" s="18" t="s">
        <v>273</v>
      </c>
      <c r="L56" s="182" t="s">
        <v>275</v>
      </c>
      <c r="M56" s="182" t="s">
        <v>277</v>
      </c>
      <c r="N56" s="184" t="s">
        <v>279</v>
      </c>
      <c r="O56" s="84">
        <v>7399715515</v>
      </c>
      <c r="P56" s="185">
        <v>43641</v>
      </c>
      <c r="Q56" s="179" t="s">
        <v>141</v>
      </c>
      <c r="R56" s="18">
        <v>80</v>
      </c>
      <c r="S56" s="50" t="s">
        <v>147</v>
      </c>
      <c r="T56" s="18"/>
    </row>
    <row r="57" spans="1:20">
      <c r="A57" s="4">
        <v>53</v>
      </c>
      <c r="B57" s="50" t="s">
        <v>63</v>
      </c>
      <c r="C57" s="62" t="s">
        <v>259</v>
      </c>
      <c r="D57" s="179" t="s">
        <v>23</v>
      </c>
      <c r="E57" s="62">
        <v>18060210502</v>
      </c>
      <c r="F57" s="179" t="s">
        <v>113</v>
      </c>
      <c r="G57" s="67">
        <v>102</v>
      </c>
      <c r="H57" s="67">
        <v>67</v>
      </c>
      <c r="I57" s="57">
        <f t="shared" si="0"/>
        <v>169</v>
      </c>
      <c r="J57" s="72">
        <v>8473848461</v>
      </c>
      <c r="K57" s="18" t="s">
        <v>120</v>
      </c>
      <c r="L57" s="81" t="s">
        <v>125</v>
      </c>
      <c r="M57" s="81" t="s">
        <v>129</v>
      </c>
      <c r="N57" s="81" t="s">
        <v>132</v>
      </c>
      <c r="O57" s="69">
        <v>8812810266</v>
      </c>
      <c r="P57" s="185">
        <v>43642</v>
      </c>
      <c r="Q57" s="179" t="s">
        <v>142</v>
      </c>
      <c r="R57" s="50">
        <v>80</v>
      </c>
      <c r="S57" s="179"/>
      <c r="T57" s="179"/>
    </row>
    <row r="58" spans="1:20">
      <c r="A58" s="4">
        <v>54</v>
      </c>
      <c r="B58" s="18" t="s">
        <v>62</v>
      </c>
      <c r="C58" s="63" t="s">
        <v>260</v>
      </c>
      <c r="D58" s="18" t="s">
        <v>25</v>
      </c>
      <c r="E58" s="19"/>
      <c r="F58" s="18"/>
      <c r="G58" s="67">
        <v>22</v>
      </c>
      <c r="H58" s="70">
        <v>46</v>
      </c>
      <c r="I58" s="57">
        <f t="shared" si="0"/>
        <v>68</v>
      </c>
      <c r="J58" s="73">
        <v>9859553086</v>
      </c>
      <c r="K58" s="18" t="s">
        <v>273</v>
      </c>
      <c r="L58" s="182" t="s">
        <v>275</v>
      </c>
      <c r="M58" s="182" t="s">
        <v>277</v>
      </c>
      <c r="N58" s="184" t="s">
        <v>279</v>
      </c>
      <c r="O58" s="84">
        <v>7399715515</v>
      </c>
      <c r="P58" s="185">
        <v>43642</v>
      </c>
      <c r="Q58" s="18" t="s">
        <v>142</v>
      </c>
      <c r="R58" s="18">
        <v>45</v>
      </c>
      <c r="S58" s="18" t="s">
        <v>147</v>
      </c>
      <c r="T58" s="18"/>
    </row>
    <row r="59" spans="1:20">
      <c r="A59" s="4">
        <v>55</v>
      </c>
      <c r="B59" s="18" t="s">
        <v>62</v>
      </c>
      <c r="C59" s="64" t="s">
        <v>261</v>
      </c>
      <c r="D59" s="18" t="s">
        <v>25</v>
      </c>
      <c r="E59" s="19"/>
      <c r="F59" s="18"/>
      <c r="G59" s="67">
        <v>20</v>
      </c>
      <c r="H59" s="19">
        <v>72</v>
      </c>
      <c r="I59" s="57">
        <f t="shared" si="0"/>
        <v>92</v>
      </c>
      <c r="J59" s="73">
        <v>9613286714</v>
      </c>
      <c r="K59" s="18" t="s">
        <v>273</v>
      </c>
      <c r="L59" s="182" t="s">
        <v>275</v>
      </c>
      <c r="M59" s="182" t="s">
        <v>277</v>
      </c>
      <c r="N59" s="184" t="s">
        <v>279</v>
      </c>
      <c r="O59" s="84">
        <v>7399715515</v>
      </c>
      <c r="P59" s="185">
        <v>43642</v>
      </c>
      <c r="Q59" s="18" t="s">
        <v>142</v>
      </c>
      <c r="R59" s="18">
        <v>80</v>
      </c>
      <c r="S59" s="18" t="s">
        <v>147</v>
      </c>
      <c r="T59" s="18"/>
    </row>
    <row r="60" spans="1:20">
      <c r="A60" s="4">
        <v>56</v>
      </c>
      <c r="B60" s="17" t="s">
        <v>63</v>
      </c>
      <c r="C60" s="62" t="s">
        <v>262</v>
      </c>
      <c r="D60" s="179" t="s">
        <v>23</v>
      </c>
      <c r="E60" s="62">
        <v>18060210412</v>
      </c>
      <c r="F60" s="179" t="s">
        <v>113</v>
      </c>
      <c r="G60" s="19">
        <v>56</v>
      </c>
      <c r="H60" s="67">
        <v>15</v>
      </c>
      <c r="I60" s="57">
        <f t="shared" si="0"/>
        <v>71</v>
      </c>
      <c r="J60" s="62">
        <v>9859899501</v>
      </c>
      <c r="K60" s="18" t="s">
        <v>120</v>
      </c>
      <c r="L60" s="81" t="s">
        <v>125</v>
      </c>
      <c r="M60" s="81" t="s">
        <v>129</v>
      </c>
      <c r="N60" s="81" t="s">
        <v>132</v>
      </c>
      <c r="O60" s="69">
        <v>8812810266</v>
      </c>
      <c r="P60" s="185">
        <v>43643</v>
      </c>
      <c r="Q60" s="18" t="s">
        <v>143</v>
      </c>
      <c r="R60" s="50">
        <v>80</v>
      </c>
      <c r="S60" s="18" t="s">
        <v>147</v>
      </c>
      <c r="T60" s="179"/>
    </row>
    <row r="61" spans="1:20">
      <c r="A61" s="4">
        <v>57</v>
      </c>
      <c r="B61" s="17" t="s">
        <v>63</v>
      </c>
      <c r="C61" s="62" t="s">
        <v>263</v>
      </c>
      <c r="D61" s="18" t="s">
        <v>23</v>
      </c>
      <c r="E61" s="62">
        <v>18060210501</v>
      </c>
      <c r="F61" s="18" t="s">
        <v>116</v>
      </c>
      <c r="G61" s="181">
        <v>43</v>
      </c>
      <c r="H61" s="67">
        <v>72</v>
      </c>
      <c r="I61" s="57">
        <f t="shared" si="0"/>
        <v>115</v>
      </c>
      <c r="J61" s="62">
        <v>8472888094</v>
      </c>
      <c r="K61" s="18" t="s">
        <v>120</v>
      </c>
      <c r="L61" s="81" t="s">
        <v>125</v>
      </c>
      <c r="M61" s="81" t="s">
        <v>129</v>
      </c>
      <c r="N61" s="81" t="s">
        <v>132</v>
      </c>
      <c r="O61" s="69">
        <v>8812810266</v>
      </c>
      <c r="P61" s="185">
        <v>43643</v>
      </c>
      <c r="Q61" s="18" t="s">
        <v>143</v>
      </c>
      <c r="R61" s="50">
        <v>80</v>
      </c>
      <c r="S61" s="18" t="s">
        <v>147</v>
      </c>
      <c r="T61" s="18"/>
    </row>
    <row r="62" spans="1:20" ht="24">
      <c r="A62" s="4">
        <v>58</v>
      </c>
      <c r="B62" s="17" t="s">
        <v>62</v>
      </c>
      <c r="C62" s="62" t="s">
        <v>264</v>
      </c>
      <c r="D62" s="18" t="s">
        <v>23</v>
      </c>
      <c r="E62" s="62">
        <v>18060202411</v>
      </c>
      <c r="F62" s="18" t="s">
        <v>113</v>
      </c>
      <c r="G62" s="181"/>
      <c r="H62" s="67">
        <v>87</v>
      </c>
      <c r="I62" s="57">
        <f t="shared" si="0"/>
        <v>87</v>
      </c>
      <c r="J62" s="62">
        <v>9859125833</v>
      </c>
      <c r="K62" s="18" t="s">
        <v>273</v>
      </c>
      <c r="L62" s="182" t="s">
        <v>275</v>
      </c>
      <c r="M62" s="182" t="s">
        <v>277</v>
      </c>
      <c r="N62" s="184" t="s">
        <v>279</v>
      </c>
      <c r="O62" s="84">
        <v>7399715515</v>
      </c>
      <c r="P62" s="185">
        <v>43643</v>
      </c>
      <c r="Q62" s="18" t="s">
        <v>143</v>
      </c>
      <c r="R62" s="18">
        <v>85</v>
      </c>
      <c r="S62" s="18" t="s">
        <v>147</v>
      </c>
      <c r="T62" s="18"/>
    </row>
    <row r="63" spans="1:20">
      <c r="A63" s="4">
        <v>59</v>
      </c>
      <c r="B63" s="17" t="s">
        <v>63</v>
      </c>
      <c r="C63" s="62" t="s">
        <v>265</v>
      </c>
      <c r="D63" s="18" t="s">
        <v>23</v>
      </c>
      <c r="E63" s="62">
        <v>18060210410</v>
      </c>
      <c r="F63" s="179" t="s">
        <v>113</v>
      </c>
      <c r="G63" s="19"/>
      <c r="H63" s="67">
        <v>74</v>
      </c>
      <c r="I63" s="57">
        <f t="shared" si="0"/>
        <v>74</v>
      </c>
      <c r="J63" s="62">
        <v>9678833231</v>
      </c>
      <c r="K63" s="18" t="s">
        <v>120</v>
      </c>
      <c r="L63" s="81" t="s">
        <v>125</v>
      </c>
      <c r="M63" s="81" t="s">
        <v>129</v>
      </c>
      <c r="N63" s="81" t="s">
        <v>132</v>
      </c>
      <c r="O63" s="69">
        <v>8812810266</v>
      </c>
      <c r="P63" s="185">
        <v>43644</v>
      </c>
      <c r="Q63" s="18" t="s">
        <v>138</v>
      </c>
      <c r="R63" s="50">
        <v>80</v>
      </c>
      <c r="S63" s="18" t="s">
        <v>147</v>
      </c>
      <c r="T63" s="179"/>
    </row>
    <row r="64" spans="1:20">
      <c r="A64" s="4">
        <v>60</v>
      </c>
      <c r="B64" s="17" t="s">
        <v>63</v>
      </c>
      <c r="C64" s="62" t="s">
        <v>266</v>
      </c>
      <c r="D64" s="18" t="s">
        <v>23</v>
      </c>
      <c r="E64" s="62">
        <v>18060210411</v>
      </c>
      <c r="F64" s="18" t="s">
        <v>113</v>
      </c>
      <c r="G64" s="19"/>
      <c r="H64" s="67">
        <v>31</v>
      </c>
      <c r="I64" s="57">
        <f t="shared" si="0"/>
        <v>31</v>
      </c>
      <c r="J64" s="62">
        <v>8752887921</v>
      </c>
      <c r="K64" s="18" t="s">
        <v>120</v>
      </c>
      <c r="L64" s="81" t="s">
        <v>125</v>
      </c>
      <c r="M64" s="81" t="s">
        <v>129</v>
      </c>
      <c r="N64" s="81" t="s">
        <v>132</v>
      </c>
      <c r="O64" s="69">
        <v>8812810266</v>
      </c>
      <c r="P64" s="185">
        <v>43644</v>
      </c>
      <c r="Q64" s="18" t="s">
        <v>138</v>
      </c>
      <c r="R64" s="50">
        <v>80</v>
      </c>
      <c r="S64" s="18" t="s">
        <v>147</v>
      </c>
      <c r="T64" s="179"/>
    </row>
    <row r="65" spans="1:20">
      <c r="A65" s="4">
        <v>61</v>
      </c>
      <c r="B65" s="17" t="s">
        <v>62</v>
      </c>
      <c r="C65" s="62" t="s">
        <v>267</v>
      </c>
      <c r="D65" s="18" t="s">
        <v>23</v>
      </c>
      <c r="E65" s="62">
        <v>18060202402</v>
      </c>
      <c r="F65" s="18" t="s">
        <v>113</v>
      </c>
      <c r="G65" s="19"/>
      <c r="H65" s="67">
        <v>99</v>
      </c>
      <c r="I65" s="57">
        <f t="shared" si="0"/>
        <v>99</v>
      </c>
      <c r="J65" s="62">
        <v>9365758928</v>
      </c>
      <c r="K65" s="18" t="s">
        <v>273</v>
      </c>
      <c r="L65" s="182" t="s">
        <v>275</v>
      </c>
      <c r="M65" s="182" t="s">
        <v>277</v>
      </c>
      <c r="N65" s="184" t="s">
        <v>279</v>
      </c>
      <c r="O65" s="84">
        <v>7399715515</v>
      </c>
      <c r="P65" s="185">
        <v>43644</v>
      </c>
      <c r="Q65" s="18" t="s">
        <v>138</v>
      </c>
      <c r="R65" s="18">
        <v>80</v>
      </c>
      <c r="S65" s="18" t="s">
        <v>147</v>
      </c>
      <c r="T65" s="18"/>
    </row>
    <row r="66" spans="1:20">
      <c r="A66" s="4">
        <v>62</v>
      </c>
      <c r="B66" s="17" t="s">
        <v>63</v>
      </c>
      <c r="C66" s="62" t="s">
        <v>268</v>
      </c>
      <c r="D66" s="18" t="s">
        <v>23</v>
      </c>
      <c r="E66" s="62">
        <v>18060210407</v>
      </c>
      <c r="F66" s="18" t="s">
        <v>116</v>
      </c>
      <c r="G66" s="19"/>
      <c r="H66" s="67">
        <v>13</v>
      </c>
      <c r="I66" s="57">
        <f t="shared" si="0"/>
        <v>13</v>
      </c>
      <c r="J66" s="62">
        <v>9957819192</v>
      </c>
      <c r="K66" s="18" t="s">
        <v>120</v>
      </c>
      <c r="L66" s="81" t="s">
        <v>125</v>
      </c>
      <c r="M66" s="81" t="s">
        <v>129</v>
      </c>
      <c r="N66" s="81" t="s">
        <v>132</v>
      </c>
      <c r="O66" s="69">
        <v>8812810266</v>
      </c>
      <c r="P66" s="185">
        <v>43645</v>
      </c>
      <c r="Q66" s="18" t="s">
        <v>139</v>
      </c>
      <c r="R66" s="50">
        <v>80</v>
      </c>
      <c r="S66" s="18" t="s">
        <v>147</v>
      </c>
      <c r="T66" s="18"/>
    </row>
    <row r="67" spans="1:20" ht="24">
      <c r="A67" s="4">
        <v>63</v>
      </c>
      <c r="B67" s="17" t="s">
        <v>63</v>
      </c>
      <c r="C67" s="62" t="s">
        <v>269</v>
      </c>
      <c r="D67" s="18" t="s">
        <v>23</v>
      </c>
      <c r="E67" s="62">
        <v>18060210408</v>
      </c>
      <c r="F67" s="179" t="s">
        <v>116</v>
      </c>
      <c r="G67" s="19"/>
      <c r="H67" s="67">
        <v>25</v>
      </c>
      <c r="I67" s="57">
        <f t="shared" si="0"/>
        <v>25</v>
      </c>
      <c r="J67" s="62">
        <v>9613013956</v>
      </c>
      <c r="K67" s="18" t="s">
        <v>120</v>
      </c>
      <c r="L67" s="81" t="s">
        <v>125</v>
      </c>
      <c r="M67" s="81" t="s">
        <v>129</v>
      </c>
      <c r="N67" s="81" t="s">
        <v>132</v>
      </c>
      <c r="O67" s="69">
        <v>8812810266</v>
      </c>
      <c r="P67" s="185">
        <v>43645</v>
      </c>
      <c r="Q67" s="179" t="s">
        <v>139</v>
      </c>
      <c r="R67" s="50">
        <v>80</v>
      </c>
      <c r="S67" s="18" t="s">
        <v>147</v>
      </c>
      <c r="T67" s="179"/>
    </row>
    <row r="68" spans="1:20">
      <c r="A68" s="4">
        <v>64</v>
      </c>
      <c r="B68" s="17" t="s">
        <v>62</v>
      </c>
      <c r="C68" s="64" t="s">
        <v>270</v>
      </c>
      <c r="D68" s="18" t="s">
        <v>25</v>
      </c>
      <c r="E68" s="19">
        <v>15</v>
      </c>
      <c r="F68" s="18"/>
      <c r="G68" s="19"/>
      <c r="H68" s="19">
        <v>58</v>
      </c>
      <c r="I68" s="57">
        <f t="shared" si="0"/>
        <v>58</v>
      </c>
      <c r="J68" s="73">
        <v>7399941300</v>
      </c>
      <c r="K68" s="18" t="s">
        <v>272</v>
      </c>
      <c r="L68" s="182" t="s">
        <v>274</v>
      </c>
      <c r="M68" s="182" t="s">
        <v>276</v>
      </c>
      <c r="N68" s="183" t="s">
        <v>278</v>
      </c>
      <c r="O68" s="86">
        <v>9859230422</v>
      </c>
      <c r="P68" s="185">
        <v>43645</v>
      </c>
      <c r="Q68" s="18" t="s">
        <v>139</v>
      </c>
      <c r="R68" s="18">
        <v>45</v>
      </c>
      <c r="S68" s="18" t="s">
        <v>147</v>
      </c>
      <c r="T68" s="18"/>
    </row>
    <row r="69" spans="1:20">
      <c r="A69" s="4">
        <v>65</v>
      </c>
      <c r="B69" s="17" t="s">
        <v>62</v>
      </c>
      <c r="C69" s="64" t="s">
        <v>271</v>
      </c>
      <c r="D69" s="18" t="s">
        <v>25</v>
      </c>
      <c r="E69" s="181">
        <v>8</v>
      </c>
      <c r="F69" s="18"/>
      <c r="G69" s="19"/>
      <c r="H69" s="181">
        <v>43</v>
      </c>
      <c r="I69" s="57">
        <f t="shared" si="0"/>
        <v>43</v>
      </c>
      <c r="J69" s="73">
        <v>8811080123</v>
      </c>
      <c r="K69" s="18" t="s">
        <v>272</v>
      </c>
      <c r="L69" s="182" t="s">
        <v>274</v>
      </c>
      <c r="M69" s="182" t="s">
        <v>276</v>
      </c>
      <c r="N69" s="183" t="s">
        <v>278</v>
      </c>
      <c r="O69" s="86">
        <v>9859230422</v>
      </c>
      <c r="P69" s="185">
        <v>43645</v>
      </c>
      <c r="Q69" s="18" t="s">
        <v>139</v>
      </c>
      <c r="R69" s="18">
        <v>45</v>
      </c>
      <c r="S69" s="18" t="s">
        <v>147</v>
      </c>
      <c r="T69" s="18"/>
    </row>
    <row r="70" spans="1:20">
      <c r="A70" s="4">
        <v>66</v>
      </c>
      <c r="B70" s="17"/>
      <c r="C70" s="64"/>
      <c r="D70" s="18"/>
      <c r="E70" s="181"/>
      <c r="F70" s="179"/>
      <c r="G70" s="19"/>
      <c r="H70" s="181"/>
      <c r="I70" s="57">
        <f t="shared" ref="I70:I133" si="1">SUM(G70:H70)</f>
        <v>0</v>
      </c>
      <c r="J70" s="73"/>
      <c r="K70" s="18"/>
      <c r="L70" s="182"/>
      <c r="M70" s="182"/>
      <c r="N70" s="183"/>
      <c r="O70" s="86"/>
      <c r="P70" s="185"/>
      <c r="Q70" s="18"/>
      <c r="R70" s="18"/>
      <c r="S70" s="18"/>
      <c r="T70" s="179"/>
    </row>
    <row r="71" spans="1:20">
      <c r="A71" s="4">
        <v>67</v>
      </c>
      <c r="B71" s="17"/>
      <c r="C71" s="64"/>
      <c r="D71" s="18"/>
      <c r="E71" s="19"/>
      <c r="F71" s="18"/>
      <c r="G71" s="19"/>
      <c r="H71" s="19"/>
      <c r="I71" s="57">
        <f t="shared" si="1"/>
        <v>0</v>
      </c>
      <c r="J71" s="73"/>
      <c r="K71" s="18"/>
      <c r="L71" s="81"/>
      <c r="M71" s="81"/>
      <c r="N71" s="81"/>
      <c r="O71" s="69"/>
      <c r="P71" s="185"/>
      <c r="Q71" s="18"/>
      <c r="R71" s="50"/>
      <c r="S71" s="18"/>
      <c r="T71" s="18"/>
    </row>
    <row r="72" spans="1:20">
      <c r="A72" s="4">
        <v>68</v>
      </c>
      <c r="B72" s="17"/>
      <c r="C72" s="18"/>
      <c r="D72" s="18"/>
      <c r="E72" s="19"/>
      <c r="F72" s="18"/>
      <c r="G72" s="19"/>
      <c r="H72" s="19"/>
      <c r="I72" s="57">
        <f t="shared" si="1"/>
        <v>0</v>
      </c>
      <c r="J72" s="18"/>
      <c r="K72" s="18"/>
      <c r="L72" s="18"/>
      <c r="M72" s="18"/>
      <c r="N72" s="18"/>
      <c r="O72" s="18"/>
      <c r="P72" s="24"/>
      <c r="Q72" s="18"/>
      <c r="R72" s="18"/>
      <c r="S72" s="18"/>
      <c r="T72" s="18"/>
    </row>
    <row r="73" spans="1:20">
      <c r="A73" s="4">
        <v>69</v>
      </c>
      <c r="B73" s="17"/>
      <c r="C73" s="18"/>
      <c r="D73" s="18"/>
      <c r="E73" s="19"/>
      <c r="F73" s="18"/>
      <c r="G73" s="19"/>
      <c r="H73" s="19"/>
      <c r="I73" s="57">
        <f t="shared" si="1"/>
        <v>0</v>
      </c>
      <c r="J73" s="18"/>
      <c r="K73" s="18"/>
      <c r="L73" s="18"/>
      <c r="M73" s="18"/>
      <c r="N73" s="18"/>
      <c r="O73" s="18"/>
      <c r="P73" s="24"/>
      <c r="Q73" s="18"/>
      <c r="R73" s="18"/>
      <c r="S73" s="18"/>
      <c r="T73" s="18"/>
    </row>
    <row r="74" spans="1:20">
      <c r="A74" s="4">
        <v>70</v>
      </c>
      <c r="B74" s="17"/>
      <c r="C74" s="18"/>
      <c r="D74" s="18"/>
      <c r="E74" s="19"/>
      <c r="F74" s="18"/>
      <c r="G74" s="19"/>
      <c r="H74" s="19"/>
      <c r="I74" s="57">
        <f t="shared" si="1"/>
        <v>0</v>
      </c>
      <c r="J74" s="18"/>
      <c r="K74" s="18"/>
      <c r="L74" s="18"/>
      <c r="M74" s="18"/>
      <c r="N74" s="18"/>
      <c r="O74" s="18"/>
      <c r="P74" s="24"/>
      <c r="Q74" s="18"/>
      <c r="R74" s="18"/>
      <c r="S74" s="18"/>
      <c r="T74" s="18"/>
    </row>
    <row r="75" spans="1:20">
      <c r="A75" s="4">
        <v>71</v>
      </c>
      <c r="B75" s="17"/>
      <c r="C75" s="18"/>
      <c r="D75" s="18"/>
      <c r="E75" s="19"/>
      <c r="F75" s="18"/>
      <c r="G75" s="19"/>
      <c r="H75" s="19"/>
      <c r="I75" s="57">
        <f t="shared" si="1"/>
        <v>0</v>
      </c>
      <c r="J75" s="18"/>
      <c r="K75" s="18"/>
      <c r="L75" s="18"/>
      <c r="M75" s="18"/>
      <c r="N75" s="18"/>
      <c r="O75" s="18"/>
      <c r="P75" s="24"/>
      <c r="Q75" s="18"/>
      <c r="R75" s="18"/>
      <c r="S75" s="18"/>
      <c r="T75" s="18"/>
    </row>
    <row r="76" spans="1:20">
      <c r="A76" s="4">
        <v>72</v>
      </c>
      <c r="B76" s="17"/>
      <c r="C76" s="18"/>
      <c r="D76" s="18"/>
      <c r="E76" s="19"/>
      <c r="F76" s="18"/>
      <c r="G76" s="19"/>
      <c r="H76" s="19"/>
      <c r="I76" s="57">
        <f t="shared" si="1"/>
        <v>0</v>
      </c>
      <c r="J76" s="18"/>
      <c r="K76" s="18"/>
      <c r="L76" s="18"/>
      <c r="M76" s="18"/>
      <c r="N76" s="18"/>
      <c r="O76" s="18"/>
      <c r="P76" s="24"/>
      <c r="Q76" s="18"/>
      <c r="R76" s="18"/>
      <c r="S76" s="18"/>
      <c r="T76" s="18"/>
    </row>
    <row r="77" spans="1:20">
      <c r="A77" s="4">
        <v>73</v>
      </c>
      <c r="B77" s="17"/>
      <c r="C77" s="18"/>
      <c r="D77" s="18"/>
      <c r="E77" s="19"/>
      <c r="F77" s="18"/>
      <c r="G77" s="19"/>
      <c r="H77" s="19"/>
      <c r="I77" s="57">
        <f t="shared" si="1"/>
        <v>0</v>
      </c>
      <c r="J77" s="18"/>
      <c r="K77" s="18"/>
      <c r="L77" s="18"/>
      <c r="M77" s="18"/>
      <c r="N77" s="18"/>
      <c r="O77" s="18"/>
      <c r="P77" s="24"/>
      <c r="Q77" s="18"/>
      <c r="R77" s="18"/>
      <c r="S77" s="18"/>
      <c r="T77" s="18"/>
    </row>
    <row r="78" spans="1:20">
      <c r="A78" s="4">
        <v>74</v>
      </c>
      <c r="B78" s="17"/>
      <c r="C78" s="18"/>
      <c r="D78" s="18"/>
      <c r="E78" s="19"/>
      <c r="F78" s="18"/>
      <c r="G78" s="19"/>
      <c r="H78" s="19"/>
      <c r="I78" s="57">
        <f t="shared" si="1"/>
        <v>0</v>
      </c>
      <c r="J78" s="18"/>
      <c r="K78" s="18"/>
      <c r="L78" s="18"/>
      <c r="M78" s="18"/>
      <c r="N78" s="18"/>
      <c r="O78" s="18"/>
      <c r="P78" s="24"/>
      <c r="Q78" s="18"/>
      <c r="R78" s="18"/>
      <c r="S78" s="18"/>
      <c r="T78" s="18"/>
    </row>
    <row r="79" spans="1:20">
      <c r="A79" s="4">
        <v>75</v>
      </c>
      <c r="B79" s="17"/>
      <c r="C79" s="18"/>
      <c r="D79" s="18"/>
      <c r="E79" s="19"/>
      <c r="F79" s="18"/>
      <c r="G79" s="19"/>
      <c r="H79" s="19"/>
      <c r="I79" s="57">
        <f t="shared" si="1"/>
        <v>0</v>
      </c>
      <c r="J79" s="18"/>
      <c r="K79" s="18"/>
      <c r="L79" s="18"/>
      <c r="M79" s="18"/>
      <c r="N79" s="18"/>
      <c r="O79" s="18"/>
      <c r="P79" s="24"/>
      <c r="Q79" s="18"/>
      <c r="R79" s="18"/>
      <c r="S79" s="18"/>
      <c r="T79" s="18"/>
    </row>
    <row r="80" spans="1:20">
      <c r="A80" s="4">
        <v>76</v>
      </c>
      <c r="B80" s="17"/>
      <c r="C80" s="18"/>
      <c r="D80" s="18"/>
      <c r="E80" s="19"/>
      <c r="F80" s="18"/>
      <c r="G80" s="19"/>
      <c r="H80" s="19"/>
      <c r="I80" s="57">
        <f t="shared" si="1"/>
        <v>0</v>
      </c>
      <c r="J80" s="18"/>
      <c r="K80" s="18"/>
      <c r="L80" s="18"/>
      <c r="M80" s="18"/>
      <c r="N80" s="18"/>
      <c r="O80" s="18"/>
      <c r="P80" s="24"/>
      <c r="Q80" s="18"/>
      <c r="R80" s="18"/>
      <c r="S80" s="18"/>
      <c r="T80" s="18"/>
    </row>
    <row r="81" spans="1:20">
      <c r="A81" s="4">
        <v>77</v>
      </c>
      <c r="B81" s="17"/>
      <c r="C81" s="18"/>
      <c r="D81" s="18"/>
      <c r="E81" s="19"/>
      <c r="F81" s="18"/>
      <c r="G81" s="19"/>
      <c r="H81" s="19"/>
      <c r="I81" s="57">
        <f t="shared" si="1"/>
        <v>0</v>
      </c>
      <c r="J81" s="18"/>
      <c r="K81" s="18"/>
      <c r="L81" s="18"/>
      <c r="M81" s="18"/>
      <c r="N81" s="18"/>
      <c r="O81" s="18"/>
      <c r="P81" s="24"/>
      <c r="Q81" s="18"/>
      <c r="R81" s="18"/>
      <c r="S81" s="18"/>
      <c r="T81" s="18"/>
    </row>
    <row r="82" spans="1:20">
      <c r="A82" s="4">
        <v>78</v>
      </c>
      <c r="B82" s="17"/>
      <c r="C82" s="18"/>
      <c r="D82" s="18"/>
      <c r="E82" s="19"/>
      <c r="F82" s="18"/>
      <c r="G82" s="19"/>
      <c r="H82" s="19"/>
      <c r="I82" s="57">
        <f t="shared" si="1"/>
        <v>0</v>
      </c>
      <c r="J82" s="18"/>
      <c r="K82" s="18"/>
      <c r="L82" s="18"/>
      <c r="M82" s="18"/>
      <c r="N82" s="18"/>
      <c r="O82" s="18"/>
      <c r="P82" s="24"/>
      <c r="Q82" s="18"/>
      <c r="R82" s="18"/>
      <c r="S82" s="18"/>
      <c r="T82" s="18"/>
    </row>
    <row r="83" spans="1:20">
      <c r="A83" s="4">
        <v>79</v>
      </c>
      <c r="B83" s="17"/>
      <c r="C83" s="18"/>
      <c r="D83" s="18"/>
      <c r="E83" s="19"/>
      <c r="F83" s="18"/>
      <c r="G83" s="19"/>
      <c r="H83" s="19"/>
      <c r="I83" s="57">
        <f t="shared" si="1"/>
        <v>0</v>
      </c>
      <c r="J83" s="18"/>
      <c r="K83" s="18"/>
      <c r="L83" s="18"/>
      <c r="M83" s="18"/>
      <c r="N83" s="18"/>
      <c r="O83" s="18"/>
      <c r="P83" s="24"/>
      <c r="Q83" s="18"/>
      <c r="R83" s="18"/>
      <c r="S83" s="18"/>
      <c r="T83" s="18"/>
    </row>
    <row r="84" spans="1:20">
      <c r="A84" s="4">
        <v>80</v>
      </c>
      <c r="B84" s="17"/>
      <c r="C84" s="18"/>
      <c r="D84" s="18"/>
      <c r="E84" s="19"/>
      <c r="F84" s="18"/>
      <c r="G84" s="19"/>
      <c r="H84" s="19"/>
      <c r="I84" s="57">
        <f t="shared" si="1"/>
        <v>0</v>
      </c>
      <c r="J84" s="18"/>
      <c r="K84" s="18"/>
      <c r="L84" s="18"/>
      <c r="M84" s="18"/>
      <c r="N84" s="18"/>
      <c r="O84" s="18"/>
      <c r="P84" s="24"/>
      <c r="Q84" s="18"/>
      <c r="R84" s="18"/>
      <c r="S84" s="18"/>
      <c r="T84" s="18"/>
    </row>
    <row r="85" spans="1:20">
      <c r="A85" s="4">
        <v>81</v>
      </c>
      <c r="B85" s="17"/>
      <c r="C85" s="18"/>
      <c r="D85" s="18"/>
      <c r="E85" s="19"/>
      <c r="F85" s="18"/>
      <c r="G85" s="19"/>
      <c r="H85" s="19"/>
      <c r="I85" s="57">
        <f t="shared" si="1"/>
        <v>0</v>
      </c>
      <c r="J85" s="18"/>
      <c r="K85" s="18"/>
      <c r="L85" s="18"/>
      <c r="M85" s="18"/>
      <c r="N85" s="18"/>
      <c r="O85" s="18"/>
      <c r="P85" s="24"/>
      <c r="Q85" s="18"/>
      <c r="R85" s="18"/>
      <c r="S85" s="18"/>
      <c r="T85" s="18"/>
    </row>
    <row r="86" spans="1:20">
      <c r="A86" s="4">
        <v>82</v>
      </c>
      <c r="B86" s="17"/>
      <c r="C86" s="18"/>
      <c r="D86" s="18"/>
      <c r="E86" s="19"/>
      <c r="F86" s="18"/>
      <c r="G86" s="19"/>
      <c r="H86" s="19"/>
      <c r="I86" s="57">
        <f t="shared" si="1"/>
        <v>0</v>
      </c>
      <c r="J86" s="18"/>
      <c r="K86" s="18"/>
      <c r="L86" s="18"/>
      <c r="M86" s="18"/>
      <c r="N86" s="18"/>
      <c r="O86" s="18"/>
      <c r="P86" s="24"/>
      <c r="Q86" s="18"/>
      <c r="R86" s="18"/>
      <c r="S86" s="18"/>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8"/>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62</v>
      </c>
      <c r="D165" s="21"/>
      <c r="E165" s="13"/>
      <c r="F165" s="21"/>
      <c r="G165" s="58">
        <f>SUM(G5:G164)</f>
        <v>2524</v>
      </c>
      <c r="H165" s="58">
        <f>SUM(H5:H164)</f>
        <v>3287</v>
      </c>
      <c r="I165" s="58">
        <f>SUM(I5:I164)</f>
        <v>5811</v>
      </c>
      <c r="J165" s="21"/>
      <c r="K165" s="21"/>
      <c r="L165" s="21"/>
      <c r="M165" s="21"/>
      <c r="N165" s="21"/>
      <c r="O165" s="21"/>
      <c r="P165" s="14"/>
      <c r="Q165" s="21"/>
      <c r="R165" s="21"/>
      <c r="S165" s="21"/>
      <c r="T165" s="12"/>
    </row>
    <row r="166" spans="1:20">
      <c r="A166" s="44" t="s">
        <v>62</v>
      </c>
      <c r="B166" s="10">
        <f>COUNTIF(B$5:B$164,"Team 1")</f>
        <v>33</v>
      </c>
      <c r="C166" s="44" t="s">
        <v>25</v>
      </c>
      <c r="D166" s="10">
        <f>COUNTIF(D5:D164,"Anganwadi")</f>
        <v>27</v>
      </c>
    </row>
    <row r="167" spans="1:20">
      <c r="A167" s="44" t="s">
        <v>63</v>
      </c>
      <c r="B167" s="10">
        <f>COUNTIF(B$6:B$164,"Team 2")</f>
        <v>32</v>
      </c>
      <c r="C167" s="44" t="s">
        <v>23</v>
      </c>
      <c r="D167" s="10">
        <f>COUNTIF(D5:D164,"School")</f>
        <v>35</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W44" sqref="W44"/>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48" t="s">
        <v>70</v>
      </c>
      <c r="B1" s="148"/>
      <c r="C1" s="148"/>
      <c r="D1" s="54"/>
      <c r="E1" s="54"/>
      <c r="F1" s="54"/>
      <c r="G1" s="54"/>
      <c r="H1" s="54"/>
      <c r="I1" s="54"/>
      <c r="J1" s="54"/>
      <c r="K1" s="54"/>
      <c r="L1" s="54"/>
      <c r="M1" s="150"/>
      <c r="N1" s="150"/>
      <c r="O1" s="150"/>
      <c r="P1" s="150"/>
      <c r="Q1" s="150"/>
      <c r="R1" s="150"/>
      <c r="S1" s="150"/>
      <c r="T1" s="150"/>
    </row>
    <row r="2" spans="1:20">
      <c r="A2" s="144" t="s">
        <v>59</v>
      </c>
      <c r="B2" s="145"/>
      <c r="C2" s="145"/>
      <c r="D2" s="25">
        <v>43647</v>
      </c>
      <c r="E2" s="22"/>
      <c r="F2" s="22"/>
      <c r="G2" s="22"/>
      <c r="H2" s="22"/>
      <c r="I2" s="22"/>
      <c r="J2" s="22"/>
      <c r="K2" s="22"/>
      <c r="L2" s="22"/>
      <c r="M2" s="22"/>
      <c r="N2" s="22"/>
      <c r="O2" s="22"/>
      <c r="P2" s="22"/>
      <c r="Q2" s="22"/>
      <c r="R2" s="22"/>
      <c r="S2" s="22"/>
    </row>
    <row r="3" spans="1:20" ht="24" customHeight="1">
      <c r="A3" s="140" t="s">
        <v>14</v>
      </c>
      <c r="B3" s="142" t="s">
        <v>61</v>
      </c>
      <c r="C3" s="139" t="s">
        <v>7</v>
      </c>
      <c r="D3" s="139" t="s">
        <v>55</v>
      </c>
      <c r="E3" s="139" t="s">
        <v>16</v>
      </c>
      <c r="F3" s="146" t="s">
        <v>17</v>
      </c>
      <c r="G3" s="139" t="s">
        <v>8</v>
      </c>
      <c r="H3" s="139"/>
      <c r="I3" s="139"/>
      <c r="J3" s="139" t="s">
        <v>31</v>
      </c>
      <c r="K3" s="142" t="s">
        <v>33</v>
      </c>
      <c r="L3" s="142" t="s">
        <v>50</v>
      </c>
      <c r="M3" s="142" t="s">
        <v>51</v>
      </c>
      <c r="N3" s="142" t="s">
        <v>34</v>
      </c>
      <c r="O3" s="142" t="s">
        <v>35</v>
      </c>
      <c r="P3" s="140" t="s">
        <v>54</v>
      </c>
      <c r="Q3" s="139" t="s">
        <v>52</v>
      </c>
      <c r="R3" s="139" t="s">
        <v>32</v>
      </c>
      <c r="S3" s="139" t="s">
        <v>53</v>
      </c>
      <c r="T3" s="139" t="s">
        <v>13</v>
      </c>
    </row>
    <row r="4" spans="1:20" ht="25.5" customHeight="1">
      <c r="A4" s="140"/>
      <c r="B4" s="147"/>
      <c r="C4" s="139"/>
      <c r="D4" s="139"/>
      <c r="E4" s="139"/>
      <c r="F4" s="146"/>
      <c r="G4" s="23" t="s">
        <v>9</v>
      </c>
      <c r="H4" s="23" t="s">
        <v>10</v>
      </c>
      <c r="I4" s="23" t="s">
        <v>11</v>
      </c>
      <c r="J4" s="139"/>
      <c r="K4" s="143"/>
      <c r="L4" s="143"/>
      <c r="M4" s="143"/>
      <c r="N4" s="143"/>
      <c r="O4" s="143"/>
      <c r="P4" s="140"/>
      <c r="Q4" s="140"/>
      <c r="R4" s="139"/>
      <c r="S4" s="139"/>
      <c r="T4" s="139"/>
    </row>
    <row r="5" spans="1:20">
      <c r="A5" s="4">
        <v>1</v>
      </c>
      <c r="B5" s="18" t="s">
        <v>62</v>
      </c>
      <c r="C5" s="186" t="s">
        <v>284</v>
      </c>
      <c r="D5" s="18" t="s">
        <v>25</v>
      </c>
      <c r="E5" s="19">
        <v>9</v>
      </c>
      <c r="F5" s="48"/>
      <c r="G5" s="68">
        <v>33</v>
      </c>
      <c r="H5" s="68">
        <v>47</v>
      </c>
      <c r="I5" s="57">
        <f>SUM(G5:H5)</f>
        <v>80</v>
      </c>
      <c r="J5" s="188">
        <v>7086522476</v>
      </c>
      <c r="K5" s="18" t="s">
        <v>272</v>
      </c>
      <c r="L5" s="182" t="s">
        <v>274</v>
      </c>
      <c r="M5" s="182" t="s">
        <v>276</v>
      </c>
      <c r="N5" s="183" t="s">
        <v>278</v>
      </c>
      <c r="O5" s="86">
        <v>9859230422</v>
      </c>
      <c r="P5" s="24">
        <v>43647</v>
      </c>
      <c r="Q5" s="18" t="s">
        <v>140</v>
      </c>
      <c r="R5" s="18">
        <v>65</v>
      </c>
      <c r="S5" s="18" t="s">
        <v>416</v>
      </c>
      <c r="T5" s="18"/>
    </row>
    <row r="6" spans="1:20">
      <c r="A6" s="4">
        <v>2</v>
      </c>
      <c r="B6" s="18" t="s">
        <v>62</v>
      </c>
      <c r="C6" s="64" t="s">
        <v>285</v>
      </c>
      <c r="D6" s="18" t="s">
        <v>25</v>
      </c>
      <c r="E6" s="19">
        <v>7</v>
      </c>
      <c r="F6" s="48"/>
      <c r="G6" s="68">
        <v>32</v>
      </c>
      <c r="H6" s="68">
        <v>43</v>
      </c>
      <c r="I6" s="57">
        <f t="shared" ref="I6:I69" si="0">SUM(G6:H6)</f>
        <v>75</v>
      </c>
      <c r="J6" s="73">
        <v>9101148822</v>
      </c>
      <c r="K6" s="18" t="s">
        <v>272</v>
      </c>
      <c r="L6" s="182" t="s">
        <v>274</v>
      </c>
      <c r="M6" s="182" t="s">
        <v>276</v>
      </c>
      <c r="N6" s="183" t="s">
        <v>278</v>
      </c>
      <c r="O6" s="86">
        <v>9859230422</v>
      </c>
      <c r="P6" s="24">
        <v>43647</v>
      </c>
      <c r="Q6" s="18" t="s">
        <v>140</v>
      </c>
      <c r="R6" s="18">
        <v>65</v>
      </c>
      <c r="S6" s="18" t="s">
        <v>416</v>
      </c>
      <c r="T6" s="18"/>
    </row>
    <row r="7" spans="1:20">
      <c r="A7" s="4">
        <v>3</v>
      </c>
      <c r="B7" s="18" t="s">
        <v>63</v>
      </c>
      <c r="C7" s="64" t="s">
        <v>286</v>
      </c>
      <c r="D7" s="18" t="s">
        <v>25</v>
      </c>
      <c r="E7" s="19">
        <v>8</v>
      </c>
      <c r="F7" s="48"/>
      <c r="G7" s="68">
        <v>45</v>
      </c>
      <c r="H7" s="68">
        <v>56</v>
      </c>
      <c r="I7" s="57">
        <f t="shared" si="0"/>
        <v>101</v>
      </c>
      <c r="J7" s="73">
        <v>9854737860</v>
      </c>
      <c r="K7" s="79" t="s">
        <v>119</v>
      </c>
      <c r="L7" s="80" t="s">
        <v>123</v>
      </c>
      <c r="M7" s="80" t="s">
        <v>127</v>
      </c>
      <c r="N7" s="82" t="s">
        <v>130</v>
      </c>
      <c r="O7" s="86">
        <v>9854911307</v>
      </c>
      <c r="P7" s="24">
        <v>43647</v>
      </c>
      <c r="Q7" s="18" t="s">
        <v>140</v>
      </c>
      <c r="R7" s="18">
        <v>55</v>
      </c>
      <c r="S7" s="18" t="s">
        <v>147</v>
      </c>
      <c r="T7" s="18"/>
    </row>
    <row r="8" spans="1:20">
      <c r="A8" s="4">
        <v>4</v>
      </c>
      <c r="B8" s="18" t="s">
        <v>63</v>
      </c>
      <c r="C8" s="64" t="s">
        <v>287</v>
      </c>
      <c r="D8" s="18" t="s">
        <v>25</v>
      </c>
      <c r="E8" s="19">
        <v>3</v>
      </c>
      <c r="F8" s="48"/>
      <c r="G8" s="68">
        <v>45</v>
      </c>
      <c r="H8" s="68">
        <v>58</v>
      </c>
      <c r="I8" s="57">
        <f t="shared" si="0"/>
        <v>103</v>
      </c>
      <c r="J8" s="73">
        <v>9859483948</v>
      </c>
      <c r="K8" s="79" t="s">
        <v>119</v>
      </c>
      <c r="L8" s="80" t="s">
        <v>123</v>
      </c>
      <c r="M8" s="80" t="s">
        <v>127</v>
      </c>
      <c r="N8" s="82" t="s">
        <v>130</v>
      </c>
      <c r="O8" s="86">
        <v>9854911307</v>
      </c>
      <c r="P8" s="24">
        <v>43647</v>
      </c>
      <c r="Q8" s="18" t="s">
        <v>140</v>
      </c>
      <c r="R8" s="18">
        <v>55</v>
      </c>
      <c r="S8" s="18" t="s">
        <v>147</v>
      </c>
      <c r="T8" s="18"/>
    </row>
    <row r="9" spans="1:20">
      <c r="A9" s="4">
        <v>5</v>
      </c>
      <c r="B9" s="18" t="s">
        <v>62</v>
      </c>
      <c r="C9" s="64" t="s">
        <v>288</v>
      </c>
      <c r="D9" s="18" t="s">
        <v>25</v>
      </c>
      <c r="E9" s="19">
        <v>10</v>
      </c>
      <c r="F9" s="48"/>
      <c r="G9" s="68">
        <v>34</v>
      </c>
      <c r="H9" s="68">
        <v>45</v>
      </c>
      <c r="I9" s="57">
        <f t="shared" si="0"/>
        <v>79</v>
      </c>
      <c r="J9" s="73">
        <v>7663902596</v>
      </c>
      <c r="K9" s="18" t="s">
        <v>272</v>
      </c>
      <c r="L9" s="182" t="s">
        <v>274</v>
      </c>
      <c r="M9" s="182" t="s">
        <v>276</v>
      </c>
      <c r="N9" s="183" t="s">
        <v>278</v>
      </c>
      <c r="O9" s="86">
        <v>9859230422</v>
      </c>
      <c r="P9" s="24">
        <v>43648</v>
      </c>
      <c r="Q9" s="18" t="s">
        <v>141</v>
      </c>
      <c r="R9" s="18">
        <v>65</v>
      </c>
      <c r="S9" s="18" t="s">
        <v>416</v>
      </c>
      <c r="T9" s="18"/>
    </row>
    <row r="10" spans="1:20">
      <c r="A10" s="4">
        <v>6</v>
      </c>
      <c r="B10" s="18" t="s">
        <v>62</v>
      </c>
      <c r="C10" s="64" t="s">
        <v>289</v>
      </c>
      <c r="D10" s="18" t="s">
        <v>25</v>
      </c>
      <c r="E10" s="19">
        <v>4</v>
      </c>
      <c r="F10" s="48"/>
      <c r="G10" s="68">
        <v>32</v>
      </c>
      <c r="H10" s="68">
        <v>42</v>
      </c>
      <c r="I10" s="57">
        <f t="shared" si="0"/>
        <v>74</v>
      </c>
      <c r="J10" s="73">
        <v>7399624800</v>
      </c>
      <c r="K10" s="18" t="s">
        <v>272</v>
      </c>
      <c r="L10" s="182" t="s">
        <v>274</v>
      </c>
      <c r="M10" s="182" t="s">
        <v>276</v>
      </c>
      <c r="N10" s="183" t="s">
        <v>278</v>
      </c>
      <c r="O10" s="86">
        <v>9859230422</v>
      </c>
      <c r="P10" s="24">
        <v>43648</v>
      </c>
      <c r="Q10" s="18" t="s">
        <v>141</v>
      </c>
      <c r="R10" s="18">
        <v>65</v>
      </c>
      <c r="S10" s="18" t="s">
        <v>416</v>
      </c>
      <c r="T10" s="18"/>
    </row>
    <row r="11" spans="1:20">
      <c r="A11" s="4">
        <v>7</v>
      </c>
      <c r="B11" s="18" t="s">
        <v>63</v>
      </c>
      <c r="C11" s="64" t="s">
        <v>290</v>
      </c>
      <c r="D11" s="18" t="s">
        <v>25</v>
      </c>
      <c r="E11" s="19">
        <v>2</v>
      </c>
      <c r="F11" s="55"/>
      <c r="G11" s="68">
        <v>39</v>
      </c>
      <c r="H11" s="68">
        <v>41</v>
      </c>
      <c r="I11" s="57">
        <f t="shared" si="0"/>
        <v>80</v>
      </c>
      <c r="J11" s="73">
        <v>7896226722</v>
      </c>
      <c r="K11" s="79" t="s">
        <v>119</v>
      </c>
      <c r="L11" s="80" t="s">
        <v>123</v>
      </c>
      <c r="M11" s="80" t="s">
        <v>127</v>
      </c>
      <c r="N11" s="82" t="s">
        <v>130</v>
      </c>
      <c r="O11" s="86">
        <v>9854911307</v>
      </c>
      <c r="P11" s="24">
        <v>43648</v>
      </c>
      <c r="Q11" s="18" t="s">
        <v>141</v>
      </c>
      <c r="R11" s="18">
        <v>55</v>
      </c>
      <c r="S11" s="18" t="s">
        <v>147</v>
      </c>
      <c r="T11" s="18"/>
    </row>
    <row r="12" spans="1:20">
      <c r="A12" s="4">
        <v>8</v>
      </c>
      <c r="B12" s="18" t="s">
        <v>63</v>
      </c>
      <c r="C12" s="64" t="s">
        <v>291</v>
      </c>
      <c r="D12" s="18" t="s">
        <v>25</v>
      </c>
      <c r="E12" s="19">
        <v>16</v>
      </c>
      <c r="F12" s="48"/>
      <c r="G12" s="69">
        <v>43</v>
      </c>
      <c r="H12" s="69">
        <v>48</v>
      </c>
      <c r="I12" s="57">
        <f t="shared" si="0"/>
        <v>91</v>
      </c>
      <c r="J12" s="73">
        <v>9977224386</v>
      </c>
      <c r="K12" s="79" t="s">
        <v>119</v>
      </c>
      <c r="L12" s="80" t="s">
        <v>123</v>
      </c>
      <c r="M12" s="80" t="s">
        <v>127</v>
      </c>
      <c r="N12" s="82" t="s">
        <v>130</v>
      </c>
      <c r="O12" s="86">
        <v>9854911307</v>
      </c>
      <c r="P12" s="24">
        <v>43648</v>
      </c>
      <c r="Q12" s="18" t="s">
        <v>141</v>
      </c>
      <c r="R12" s="18">
        <v>55</v>
      </c>
      <c r="S12" s="18" t="s">
        <v>147</v>
      </c>
      <c r="T12" s="18"/>
    </row>
    <row r="13" spans="1:20">
      <c r="A13" s="4">
        <v>9</v>
      </c>
      <c r="B13" s="18" t="s">
        <v>62</v>
      </c>
      <c r="C13" s="64" t="s">
        <v>292</v>
      </c>
      <c r="D13" s="18" t="s">
        <v>25</v>
      </c>
      <c r="E13" s="19">
        <v>7</v>
      </c>
      <c r="F13" s="48"/>
      <c r="G13" s="68">
        <v>33</v>
      </c>
      <c r="H13" s="68">
        <v>45</v>
      </c>
      <c r="I13" s="57">
        <f t="shared" si="0"/>
        <v>78</v>
      </c>
      <c r="J13" s="73">
        <v>9365455911</v>
      </c>
      <c r="K13" s="18" t="s">
        <v>272</v>
      </c>
      <c r="L13" s="182" t="s">
        <v>274</v>
      </c>
      <c r="M13" s="182" t="s">
        <v>276</v>
      </c>
      <c r="N13" s="183" t="s">
        <v>278</v>
      </c>
      <c r="O13" s="86">
        <v>9859230422</v>
      </c>
      <c r="P13" s="24">
        <v>43649</v>
      </c>
      <c r="Q13" s="18" t="s">
        <v>142</v>
      </c>
      <c r="R13" s="18">
        <v>65</v>
      </c>
      <c r="S13" s="18" t="s">
        <v>416</v>
      </c>
      <c r="T13" s="18"/>
    </row>
    <row r="14" spans="1:20">
      <c r="A14" s="4">
        <v>10</v>
      </c>
      <c r="B14" s="18" t="s">
        <v>62</v>
      </c>
      <c r="C14" s="64" t="s">
        <v>293</v>
      </c>
      <c r="D14" s="18" t="s">
        <v>25</v>
      </c>
      <c r="E14" s="19">
        <v>6</v>
      </c>
      <c r="F14" s="48"/>
      <c r="G14" s="69">
        <v>36</v>
      </c>
      <c r="H14" s="69">
        <v>46</v>
      </c>
      <c r="I14" s="57">
        <f t="shared" si="0"/>
        <v>82</v>
      </c>
      <c r="J14" s="73">
        <v>9957795362</v>
      </c>
      <c r="K14" s="18" t="s">
        <v>272</v>
      </c>
      <c r="L14" s="182" t="s">
        <v>274</v>
      </c>
      <c r="M14" s="182" t="s">
        <v>276</v>
      </c>
      <c r="N14" s="183" t="s">
        <v>278</v>
      </c>
      <c r="O14" s="86">
        <v>9859230422</v>
      </c>
      <c r="P14" s="24">
        <v>43649</v>
      </c>
      <c r="Q14" s="18" t="s">
        <v>142</v>
      </c>
      <c r="R14" s="18">
        <v>65</v>
      </c>
      <c r="S14" s="18" t="s">
        <v>416</v>
      </c>
      <c r="T14" s="18"/>
    </row>
    <row r="15" spans="1:20">
      <c r="A15" s="4">
        <v>11</v>
      </c>
      <c r="B15" s="18" t="s">
        <v>63</v>
      </c>
      <c r="C15" s="64" t="s">
        <v>294</v>
      </c>
      <c r="D15" s="18" t="s">
        <v>25</v>
      </c>
      <c r="E15" s="19">
        <v>9</v>
      </c>
      <c r="F15" s="48"/>
      <c r="G15" s="19">
        <v>36</v>
      </c>
      <c r="H15" s="19">
        <v>47</v>
      </c>
      <c r="I15" s="57">
        <f t="shared" si="0"/>
        <v>83</v>
      </c>
      <c r="J15" s="73">
        <v>9577469628</v>
      </c>
      <c r="K15" s="79" t="s">
        <v>119</v>
      </c>
      <c r="L15" s="80" t="s">
        <v>123</v>
      </c>
      <c r="M15" s="80" t="s">
        <v>127</v>
      </c>
      <c r="N15" s="82" t="s">
        <v>130</v>
      </c>
      <c r="O15" s="86">
        <v>9854911307</v>
      </c>
      <c r="P15" s="24">
        <v>43649</v>
      </c>
      <c r="Q15" s="18" t="s">
        <v>142</v>
      </c>
      <c r="R15" s="18">
        <v>55</v>
      </c>
      <c r="S15" s="18" t="s">
        <v>147</v>
      </c>
      <c r="T15" s="18"/>
    </row>
    <row r="16" spans="1:20">
      <c r="A16" s="4">
        <v>12</v>
      </c>
      <c r="B16" s="18" t="s">
        <v>63</v>
      </c>
      <c r="C16" s="64" t="s">
        <v>295</v>
      </c>
      <c r="D16" s="18" t="s">
        <v>25</v>
      </c>
      <c r="E16" s="19">
        <v>11</v>
      </c>
      <c r="F16" s="48"/>
      <c r="G16" s="68">
        <v>45</v>
      </c>
      <c r="H16" s="68">
        <v>44</v>
      </c>
      <c r="I16" s="57">
        <f t="shared" si="0"/>
        <v>89</v>
      </c>
      <c r="J16" s="73">
        <v>9859385030</v>
      </c>
      <c r="K16" s="79" t="s">
        <v>119</v>
      </c>
      <c r="L16" s="80" t="s">
        <v>123</v>
      </c>
      <c r="M16" s="80" t="s">
        <v>127</v>
      </c>
      <c r="N16" s="82" t="s">
        <v>130</v>
      </c>
      <c r="O16" s="86">
        <v>9854911307</v>
      </c>
      <c r="P16" s="24">
        <v>43649</v>
      </c>
      <c r="Q16" s="18" t="s">
        <v>142</v>
      </c>
      <c r="R16" s="18">
        <v>55</v>
      </c>
      <c r="S16" s="18" t="s">
        <v>147</v>
      </c>
      <c r="T16" s="18"/>
    </row>
    <row r="17" spans="1:20">
      <c r="A17" s="4">
        <v>13</v>
      </c>
      <c r="B17" s="18" t="s">
        <v>62</v>
      </c>
      <c r="C17" s="64" t="s">
        <v>296</v>
      </c>
      <c r="D17" s="18" t="s">
        <v>25</v>
      </c>
      <c r="E17" s="19">
        <v>5</v>
      </c>
      <c r="F17" s="48"/>
      <c r="G17" s="69">
        <v>39</v>
      </c>
      <c r="H17" s="69">
        <v>43</v>
      </c>
      <c r="I17" s="57">
        <f t="shared" si="0"/>
        <v>82</v>
      </c>
      <c r="J17" s="73">
        <v>9957867989</v>
      </c>
      <c r="K17" s="18" t="s">
        <v>272</v>
      </c>
      <c r="L17" s="182" t="s">
        <v>274</v>
      </c>
      <c r="M17" s="182" t="s">
        <v>276</v>
      </c>
      <c r="N17" s="183" t="s">
        <v>278</v>
      </c>
      <c r="O17" s="86">
        <v>9859230422</v>
      </c>
      <c r="P17" s="24">
        <v>43650</v>
      </c>
      <c r="Q17" s="18" t="s">
        <v>143</v>
      </c>
      <c r="R17" s="18">
        <v>65</v>
      </c>
      <c r="S17" s="18" t="s">
        <v>416</v>
      </c>
      <c r="T17" s="18"/>
    </row>
    <row r="18" spans="1:20">
      <c r="A18" s="4">
        <v>14</v>
      </c>
      <c r="B18" s="18" t="s">
        <v>62</v>
      </c>
      <c r="C18" s="64" t="s">
        <v>297</v>
      </c>
      <c r="D18" s="18" t="s">
        <v>25</v>
      </c>
      <c r="E18" s="19">
        <v>13</v>
      </c>
      <c r="F18" s="55"/>
      <c r="G18" s="68">
        <v>45</v>
      </c>
      <c r="H18" s="68">
        <v>67</v>
      </c>
      <c r="I18" s="57">
        <f t="shared" si="0"/>
        <v>112</v>
      </c>
      <c r="J18" s="73">
        <v>7002912795</v>
      </c>
      <c r="K18" s="18" t="s">
        <v>272</v>
      </c>
      <c r="L18" s="182" t="s">
        <v>274</v>
      </c>
      <c r="M18" s="182" t="s">
        <v>276</v>
      </c>
      <c r="N18" s="183" t="s">
        <v>278</v>
      </c>
      <c r="O18" s="86">
        <v>9859230422</v>
      </c>
      <c r="P18" s="24">
        <v>43650</v>
      </c>
      <c r="Q18" s="18" t="s">
        <v>143</v>
      </c>
      <c r="R18" s="18">
        <v>65</v>
      </c>
      <c r="S18" s="18" t="s">
        <v>416</v>
      </c>
      <c r="T18" s="18"/>
    </row>
    <row r="19" spans="1:20">
      <c r="A19" s="4">
        <v>15</v>
      </c>
      <c r="B19" s="18" t="s">
        <v>63</v>
      </c>
      <c r="C19" s="64" t="s">
        <v>298</v>
      </c>
      <c r="D19" s="18" t="s">
        <v>25</v>
      </c>
      <c r="E19" s="19">
        <v>13</v>
      </c>
      <c r="F19" s="48"/>
      <c r="G19" s="19">
        <v>34</v>
      </c>
      <c r="H19" s="19">
        <v>45</v>
      </c>
      <c r="I19" s="57">
        <f t="shared" si="0"/>
        <v>79</v>
      </c>
      <c r="J19" s="73">
        <v>9957026909</v>
      </c>
      <c r="K19" s="79" t="s">
        <v>119</v>
      </c>
      <c r="L19" s="80" t="s">
        <v>123</v>
      </c>
      <c r="M19" s="80" t="s">
        <v>127</v>
      </c>
      <c r="N19" s="82" t="s">
        <v>130</v>
      </c>
      <c r="O19" s="86">
        <v>9854911307</v>
      </c>
      <c r="P19" s="24">
        <v>43650</v>
      </c>
      <c r="Q19" s="18" t="s">
        <v>143</v>
      </c>
      <c r="R19" s="18">
        <v>55</v>
      </c>
      <c r="S19" s="18" t="s">
        <v>147</v>
      </c>
      <c r="T19" s="18"/>
    </row>
    <row r="20" spans="1:20">
      <c r="A20" s="4">
        <v>16</v>
      </c>
      <c r="B20" s="18" t="s">
        <v>63</v>
      </c>
      <c r="C20" s="64" t="s">
        <v>299</v>
      </c>
      <c r="D20" s="18" t="s">
        <v>25</v>
      </c>
      <c r="E20" s="19">
        <v>5</v>
      </c>
      <c r="F20" s="48"/>
      <c r="G20" s="69">
        <v>43</v>
      </c>
      <c r="H20" s="69">
        <v>47</v>
      </c>
      <c r="I20" s="57">
        <f t="shared" si="0"/>
        <v>90</v>
      </c>
      <c r="J20" s="73">
        <v>9577637655</v>
      </c>
      <c r="K20" s="79" t="s">
        <v>119</v>
      </c>
      <c r="L20" s="80" t="s">
        <v>123</v>
      </c>
      <c r="M20" s="80" t="s">
        <v>127</v>
      </c>
      <c r="N20" s="82" t="s">
        <v>130</v>
      </c>
      <c r="O20" s="86">
        <v>9854911307</v>
      </c>
      <c r="P20" s="24">
        <v>43650</v>
      </c>
      <c r="Q20" s="18" t="s">
        <v>143</v>
      </c>
      <c r="R20" s="18">
        <v>55</v>
      </c>
      <c r="S20" s="18" t="s">
        <v>147</v>
      </c>
      <c r="T20" s="18"/>
    </row>
    <row r="21" spans="1:20">
      <c r="A21" s="4">
        <v>17</v>
      </c>
      <c r="B21" s="18" t="s">
        <v>62</v>
      </c>
      <c r="C21" s="64" t="s">
        <v>300</v>
      </c>
      <c r="D21" s="18" t="s">
        <v>25</v>
      </c>
      <c r="E21" s="19">
        <v>2</v>
      </c>
      <c r="F21" s="48"/>
      <c r="G21" s="68">
        <v>41</v>
      </c>
      <c r="H21" s="68">
        <v>48</v>
      </c>
      <c r="I21" s="57">
        <f t="shared" si="0"/>
        <v>89</v>
      </c>
      <c r="J21" s="73">
        <v>7086537939</v>
      </c>
      <c r="K21" s="18" t="s">
        <v>272</v>
      </c>
      <c r="L21" s="182" t="s">
        <v>274</v>
      </c>
      <c r="M21" s="182" t="s">
        <v>276</v>
      </c>
      <c r="N21" s="183" t="s">
        <v>278</v>
      </c>
      <c r="O21" s="86">
        <v>9859230422</v>
      </c>
      <c r="P21" s="24">
        <v>43651</v>
      </c>
      <c r="Q21" s="18" t="s">
        <v>138</v>
      </c>
      <c r="R21" s="18">
        <v>65</v>
      </c>
      <c r="S21" s="18" t="s">
        <v>416</v>
      </c>
      <c r="T21" s="18"/>
    </row>
    <row r="22" spans="1:20">
      <c r="A22" s="4">
        <v>18</v>
      </c>
      <c r="B22" s="18" t="s">
        <v>62</v>
      </c>
      <c r="C22" s="64" t="s">
        <v>301</v>
      </c>
      <c r="D22" s="18" t="s">
        <v>25</v>
      </c>
      <c r="E22" s="19">
        <v>3</v>
      </c>
      <c r="F22" s="48"/>
      <c r="G22" s="68">
        <v>45</v>
      </c>
      <c r="H22" s="68">
        <v>57</v>
      </c>
      <c r="I22" s="57">
        <f t="shared" si="0"/>
        <v>102</v>
      </c>
      <c r="J22" s="73">
        <v>9613502599</v>
      </c>
      <c r="K22" s="18" t="s">
        <v>272</v>
      </c>
      <c r="L22" s="182" t="s">
        <v>274</v>
      </c>
      <c r="M22" s="182" t="s">
        <v>276</v>
      </c>
      <c r="N22" s="183" t="s">
        <v>278</v>
      </c>
      <c r="O22" s="86">
        <v>9859230422</v>
      </c>
      <c r="P22" s="24">
        <v>43651</v>
      </c>
      <c r="Q22" s="18" t="s">
        <v>138</v>
      </c>
      <c r="R22" s="18">
        <v>65</v>
      </c>
      <c r="S22" s="18" t="s">
        <v>416</v>
      </c>
      <c r="T22" s="18"/>
    </row>
    <row r="23" spans="1:20">
      <c r="A23" s="4">
        <v>19</v>
      </c>
      <c r="B23" s="18" t="s">
        <v>63</v>
      </c>
      <c r="C23" s="64" t="s">
        <v>302</v>
      </c>
      <c r="D23" s="172" t="s">
        <v>25</v>
      </c>
      <c r="E23" s="173">
        <v>10</v>
      </c>
      <c r="F23" s="48"/>
      <c r="G23" s="173">
        <v>48</v>
      </c>
      <c r="H23" s="173">
        <v>59</v>
      </c>
      <c r="I23" s="57">
        <f t="shared" si="0"/>
        <v>107</v>
      </c>
      <c r="J23" s="73">
        <v>7399477785</v>
      </c>
      <c r="K23" s="79" t="s">
        <v>119</v>
      </c>
      <c r="L23" s="80" t="s">
        <v>123</v>
      </c>
      <c r="M23" s="80" t="s">
        <v>127</v>
      </c>
      <c r="N23" s="82" t="s">
        <v>130</v>
      </c>
      <c r="O23" s="86">
        <v>9854911307</v>
      </c>
      <c r="P23" s="24">
        <v>43651</v>
      </c>
      <c r="Q23" s="18" t="s">
        <v>138</v>
      </c>
      <c r="R23" s="18">
        <v>55</v>
      </c>
      <c r="S23" s="18" t="s">
        <v>147</v>
      </c>
      <c r="T23" s="172"/>
    </row>
    <row r="24" spans="1:20">
      <c r="A24" s="4">
        <v>20</v>
      </c>
      <c r="B24" s="18" t="s">
        <v>63</v>
      </c>
      <c r="C24" s="64" t="s">
        <v>251</v>
      </c>
      <c r="D24" s="172" t="s">
        <v>25</v>
      </c>
      <c r="E24" s="173">
        <v>3</v>
      </c>
      <c r="F24" s="48"/>
      <c r="G24" s="173">
        <v>49</v>
      </c>
      <c r="H24" s="173">
        <v>52</v>
      </c>
      <c r="I24" s="57">
        <f t="shared" si="0"/>
        <v>101</v>
      </c>
      <c r="J24" s="73">
        <v>9957005665</v>
      </c>
      <c r="K24" s="79" t="s">
        <v>119</v>
      </c>
      <c r="L24" s="80" t="s">
        <v>123</v>
      </c>
      <c r="M24" s="80" t="s">
        <v>127</v>
      </c>
      <c r="N24" s="82" t="s">
        <v>130</v>
      </c>
      <c r="O24" s="86">
        <v>9854911307</v>
      </c>
      <c r="P24" s="24">
        <v>43651</v>
      </c>
      <c r="Q24" s="18" t="s">
        <v>138</v>
      </c>
      <c r="R24" s="18">
        <v>55</v>
      </c>
      <c r="S24" s="18" t="s">
        <v>147</v>
      </c>
      <c r="T24" s="172"/>
    </row>
    <row r="25" spans="1:20">
      <c r="A25" s="4">
        <v>21</v>
      </c>
      <c r="B25" s="18" t="s">
        <v>62</v>
      </c>
      <c r="C25" s="64" t="s">
        <v>303</v>
      </c>
      <c r="D25" s="18" t="s">
        <v>25</v>
      </c>
      <c r="E25" s="19">
        <v>9</v>
      </c>
      <c r="F25" s="55"/>
      <c r="G25" s="19">
        <v>32</v>
      </c>
      <c r="H25" s="19">
        <v>43</v>
      </c>
      <c r="I25" s="57">
        <f t="shared" si="0"/>
        <v>75</v>
      </c>
      <c r="J25" s="73">
        <v>8134948620</v>
      </c>
      <c r="K25" s="18" t="s">
        <v>272</v>
      </c>
      <c r="L25" s="182" t="s">
        <v>274</v>
      </c>
      <c r="M25" s="182" t="s">
        <v>276</v>
      </c>
      <c r="N25" s="183" t="s">
        <v>278</v>
      </c>
      <c r="O25" s="86">
        <v>9859230422</v>
      </c>
      <c r="P25" s="24">
        <v>43652</v>
      </c>
      <c r="Q25" s="18" t="s">
        <v>139</v>
      </c>
      <c r="R25" s="18">
        <v>65</v>
      </c>
      <c r="S25" s="18" t="s">
        <v>416</v>
      </c>
      <c r="T25" s="18"/>
    </row>
    <row r="26" spans="1:20">
      <c r="A26" s="4">
        <v>22</v>
      </c>
      <c r="B26" s="18" t="s">
        <v>62</v>
      </c>
      <c r="C26" s="64" t="s">
        <v>304</v>
      </c>
      <c r="D26" s="18" t="s">
        <v>25</v>
      </c>
      <c r="E26" s="19">
        <v>15</v>
      </c>
      <c r="F26" s="48"/>
      <c r="G26" s="19">
        <v>43</v>
      </c>
      <c r="H26" s="19">
        <v>48</v>
      </c>
      <c r="I26" s="57">
        <f t="shared" si="0"/>
        <v>91</v>
      </c>
      <c r="J26" s="73">
        <v>9859632052</v>
      </c>
      <c r="K26" s="18" t="s">
        <v>272</v>
      </c>
      <c r="L26" s="182" t="s">
        <v>274</v>
      </c>
      <c r="M26" s="182" t="s">
        <v>276</v>
      </c>
      <c r="N26" s="183" t="s">
        <v>278</v>
      </c>
      <c r="O26" s="86">
        <v>9859230422</v>
      </c>
      <c r="P26" s="24">
        <v>43652</v>
      </c>
      <c r="Q26" s="18" t="s">
        <v>139</v>
      </c>
      <c r="R26" s="18">
        <v>65</v>
      </c>
      <c r="S26" s="18" t="s">
        <v>416</v>
      </c>
      <c r="T26" s="18"/>
    </row>
    <row r="27" spans="1:20">
      <c r="A27" s="4">
        <v>23</v>
      </c>
      <c r="B27" s="18" t="s">
        <v>63</v>
      </c>
      <c r="C27" s="64" t="s">
        <v>305</v>
      </c>
      <c r="D27" s="18" t="s">
        <v>25</v>
      </c>
      <c r="E27" s="19">
        <v>14</v>
      </c>
      <c r="F27" s="48"/>
      <c r="G27" s="68">
        <v>67</v>
      </c>
      <c r="H27" s="68">
        <v>78</v>
      </c>
      <c r="I27" s="57">
        <f t="shared" si="0"/>
        <v>145</v>
      </c>
      <c r="J27" s="73">
        <v>9577424457</v>
      </c>
      <c r="K27" s="79" t="s">
        <v>119</v>
      </c>
      <c r="L27" s="80" t="s">
        <v>123</v>
      </c>
      <c r="M27" s="80" t="s">
        <v>127</v>
      </c>
      <c r="N27" s="82" t="s">
        <v>130</v>
      </c>
      <c r="O27" s="86">
        <v>9854911307</v>
      </c>
      <c r="P27" s="24">
        <v>43652</v>
      </c>
      <c r="Q27" s="18" t="s">
        <v>139</v>
      </c>
      <c r="R27" s="18">
        <v>55</v>
      </c>
      <c r="S27" s="18" t="s">
        <v>147</v>
      </c>
      <c r="T27" s="18"/>
    </row>
    <row r="28" spans="1:20">
      <c r="A28" s="4">
        <v>24</v>
      </c>
      <c r="B28" s="18" t="s">
        <v>62</v>
      </c>
      <c r="C28" s="64" t="s">
        <v>306</v>
      </c>
      <c r="D28" s="18" t="s">
        <v>25</v>
      </c>
      <c r="E28" s="19">
        <v>16</v>
      </c>
      <c r="F28" s="48"/>
      <c r="G28" s="68">
        <v>23</v>
      </c>
      <c r="H28" s="68">
        <v>33</v>
      </c>
      <c r="I28" s="57">
        <f t="shared" si="0"/>
        <v>56</v>
      </c>
      <c r="J28" s="73">
        <v>7086455195</v>
      </c>
      <c r="K28" s="18" t="s">
        <v>272</v>
      </c>
      <c r="L28" s="182" t="s">
        <v>274</v>
      </c>
      <c r="M28" s="182" t="s">
        <v>276</v>
      </c>
      <c r="N28" s="183" t="s">
        <v>278</v>
      </c>
      <c r="O28" s="86">
        <v>9859230422</v>
      </c>
      <c r="P28" s="24">
        <v>43654</v>
      </c>
      <c r="Q28" s="18" t="s">
        <v>140</v>
      </c>
      <c r="R28" s="18">
        <v>65</v>
      </c>
      <c r="S28" s="18" t="s">
        <v>416</v>
      </c>
      <c r="T28" s="18"/>
    </row>
    <row r="29" spans="1:20">
      <c r="A29" s="4">
        <v>25</v>
      </c>
      <c r="B29" s="18" t="s">
        <v>62</v>
      </c>
      <c r="C29" s="64" t="s">
        <v>307</v>
      </c>
      <c r="D29" s="18" t="s">
        <v>25</v>
      </c>
      <c r="E29" s="19">
        <v>17</v>
      </c>
      <c r="F29" s="48"/>
      <c r="G29" s="68">
        <v>54</v>
      </c>
      <c r="H29" s="68">
        <v>59</v>
      </c>
      <c r="I29" s="57">
        <f t="shared" si="0"/>
        <v>113</v>
      </c>
      <c r="J29" s="73">
        <v>8811072201</v>
      </c>
      <c r="K29" s="18" t="s">
        <v>272</v>
      </c>
      <c r="L29" s="182" t="s">
        <v>274</v>
      </c>
      <c r="M29" s="182" t="s">
        <v>276</v>
      </c>
      <c r="N29" s="183" t="s">
        <v>278</v>
      </c>
      <c r="O29" s="86">
        <v>9859230422</v>
      </c>
      <c r="P29" s="24">
        <v>43654</v>
      </c>
      <c r="Q29" s="18" t="s">
        <v>140</v>
      </c>
      <c r="R29" s="18">
        <v>65</v>
      </c>
      <c r="S29" s="18" t="s">
        <v>416</v>
      </c>
      <c r="T29" s="172"/>
    </row>
    <row r="30" spans="1:20">
      <c r="A30" s="4">
        <v>26</v>
      </c>
      <c r="B30" s="18" t="s">
        <v>63</v>
      </c>
      <c r="C30" s="64" t="s">
        <v>308</v>
      </c>
      <c r="D30" s="18" t="s">
        <v>25</v>
      </c>
      <c r="E30" s="19">
        <v>21</v>
      </c>
      <c r="F30" s="48"/>
      <c r="G30" s="69">
        <v>34</v>
      </c>
      <c r="H30" s="69">
        <v>38</v>
      </c>
      <c r="I30" s="57">
        <f t="shared" si="0"/>
        <v>72</v>
      </c>
      <c r="J30" s="73">
        <v>9678388995</v>
      </c>
      <c r="K30" s="79" t="s">
        <v>119</v>
      </c>
      <c r="L30" s="80" t="s">
        <v>123</v>
      </c>
      <c r="M30" s="80" t="s">
        <v>127</v>
      </c>
      <c r="N30" s="82" t="s">
        <v>130</v>
      </c>
      <c r="O30" s="86">
        <v>9854911307</v>
      </c>
      <c r="P30" s="24">
        <v>43654</v>
      </c>
      <c r="Q30" s="18" t="s">
        <v>140</v>
      </c>
      <c r="R30" s="18">
        <v>55</v>
      </c>
      <c r="S30" s="18" t="s">
        <v>147</v>
      </c>
      <c r="T30" s="172"/>
    </row>
    <row r="31" spans="1:20">
      <c r="A31" s="4">
        <v>27</v>
      </c>
      <c r="B31" s="18" t="s">
        <v>63</v>
      </c>
      <c r="C31" s="64" t="s">
        <v>309</v>
      </c>
      <c r="D31" s="18" t="s">
        <v>25</v>
      </c>
      <c r="E31" s="19">
        <v>24</v>
      </c>
      <c r="F31" s="48"/>
      <c r="G31" s="68">
        <v>41</v>
      </c>
      <c r="H31" s="68">
        <v>57</v>
      </c>
      <c r="I31" s="57">
        <f t="shared" si="0"/>
        <v>98</v>
      </c>
      <c r="J31" s="73">
        <v>9678833254</v>
      </c>
      <c r="K31" s="79" t="s">
        <v>119</v>
      </c>
      <c r="L31" s="80" t="s">
        <v>123</v>
      </c>
      <c r="M31" s="80" t="s">
        <v>127</v>
      </c>
      <c r="N31" s="82" t="s">
        <v>130</v>
      </c>
      <c r="O31" s="86">
        <v>9854911307</v>
      </c>
      <c r="P31" s="24">
        <v>43654</v>
      </c>
      <c r="Q31" s="18" t="s">
        <v>140</v>
      </c>
      <c r="R31" s="18">
        <v>55</v>
      </c>
      <c r="S31" s="18" t="s">
        <v>147</v>
      </c>
      <c r="T31" s="18"/>
    </row>
    <row r="32" spans="1:20">
      <c r="A32" s="4">
        <v>28</v>
      </c>
      <c r="B32" s="18" t="s">
        <v>62</v>
      </c>
      <c r="C32" s="64" t="s">
        <v>310</v>
      </c>
      <c r="D32" s="18" t="s">
        <v>25</v>
      </c>
      <c r="E32" s="19">
        <v>1</v>
      </c>
      <c r="F32" s="55"/>
      <c r="G32" s="69">
        <v>33</v>
      </c>
      <c r="H32" s="69">
        <v>45</v>
      </c>
      <c r="I32" s="57">
        <f t="shared" si="0"/>
        <v>78</v>
      </c>
      <c r="J32" s="73">
        <v>7399189309</v>
      </c>
      <c r="K32" s="18" t="s">
        <v>272</v>
      </c>
      <c r="L32" s="182" t="s">
        <v>274</v>
      </c>
      <c r="M32" s="182" t="s">
        <v>276</v>
      </c>
      <c r="N32" s="183" t="s">
        <v>278</v>
      </c>
      <c r="O32" s="86">
        <v>9859230422</v>
      </c>
      <c r="P32" s="24">
        <v>43655</v>
      </c>
      <c r="Q32" s="18" t="s">
        <v>141</v>
      </c>
      <c r="R32" s="18">
        <v>65</v>
      </c>
      <c r="S32" s="18" t="s">
        <v>416</v>
      </c>
      <c r="T32" s="18"/>
    </row>
    <row r="33" spans="1:20">
      <c r="A33" s="4">
        <v>29</v>
      </c>
      <c r="B33" s="18" t="s">
        <v>62</v>
      </c>
      <c r="C33" s="64" t="s">
        <v>311</v>
      </c>
      <c r="D33" s="18" t="s">
        <v>25</v>
      </c>
      <c r="E33" s="19">
        <v>2</v>
      </c>
      <c r="F33" s="48"/>
      <c r="G33" s="68">
        <v>43</v>
      </c>
      <c r="H33" s="68">
        <v>45</v>
      </c>
      <c r="I33" s="57">
        <f t="shared" si="0"/>
        <v>88</v>
      </c>
      <c r="J33" s="73">
        <v>6900775654</v>
      </c>
      <c r="K33" s="18" t="s">
        <v>272</v>
      </c>
      <c r="L33" s="182" t="s">
        <v>274</v>
      </c>
      <c r="M33" s="182" t="s">
        <v>276</v>
      </c>
      <c r="N33" s="183" t="s">
        <v>278</v>
      </c>
      <c r="O33" s="86">
        <v>9859230422</v>
      </c>
      <c r="P33" s="24">
        <v>43655</v>
      </c>
      <c r="Q33" s="18" t="s">
        <v>141</v>
      </c>
      <c r="R33" s="18">
        <v>65</v>
      </c>
      <c r="S33" s="18" t="s">
        <v>416</v>
      </c>
      <c r="T33" s="18"/>
    </row>
    <row r="34" spans="1:20">
      <c r="A34" s="4">
        <v>30</v>
      </c>
      <c r="B34" s="18" t="s">
        <v>63</v>
      </c>
      <c r="C34" s="64" t="s">
        <v>312</v>
      </c>
      <c r="D34" s="18" t="s">
        <v>25</v>
      </c>
      <c r="E34" s="19">
        <v>33</v>
      </c>
      <c r="F34" s="48"/>
      <c r="G34" s="69">
        <v>33</v>
      </c>
      <c r="H34" s="69">
        <v>37</v>
      </c>
      <c r="I34" s="57">
        <f t="shared" si="0"/>
        <v>70</v>
      </c>
      <c r="J34" s="73">
        <v>9859886599</v>
      </c>
      <c r="K34" s="79" t="s">
        <v>119</v>
      </c>
      <c r="L34" s="80" t="s">
        <v>123</v>
      </c>
      <c r="M34" s="80" t="s">
        <v>127</v>
      </c>
      <c r="N34" s="82" t="s">
        <v>130</v>
      </c>
      <c r="O34" s="86">
        <v>9854911307</v>
      </c>
      <c r="P34" s="24">
        <v>43655</v>
      </c>
      <c r="Q34" s="18" t="s">
        <v>141</v>
      </c>
      <c r="R34" s="18">
        <v>55</v>
      </c>
      <c r="S34" s="18" t="s">
        <v>147</v>
      </c>
      <c r="T34" s="18"/>
    </row>
    <row r="35" spans="1:20">
      <c r="A35" s="4">
        <v>31</v>
      </c>
      <c r="B35" s="18" t="s">
        <v>63</v>
      </c>
      <c r="C35" s="64" t="s">
        <v>313</v>
      </c>
      <c r="D35" s="18" t="s">
        <v>25</v>
      </c>
      <c r="E35" s="19">
        <v>19</v>
      </c>
      <c r="F35" s="48"/>
      <c r="G35" s="69">
        <v>35</v>
      </c>
      <c r="H35" s="69">
        <v>44</v>
      </c>
      <c r="I35" s="57">
        <f t="shared" si="0"/>
        <v>79</v>
      </c>
      <c r="J35" s="73">
        <v>7399926915</v>
      </c>
      <c r="K35" s="79" t="s">
        <v>119</v>
      </c>
      <c r="L35" s="80" t="s">
        <v>123</v>
      </c>
      <c r="M35" s="80" t="s">
        <v>127</v>
      </c>
      <c r="N35" s="82" t="s">
        <v>130</v>
      </c>
      <c r="O35" s="86">
        <v>9854911307</v>
      </c>
      <c r="P35" s="24">
        <v>43655</v>
      </c>
      <c r="Q35" s="18" t="s">
        <v>141</v>
      </c>
      <c r="R35" s="18">
        <v>55</v>
      </c>
      <c r="S35" s="18" t="s">
        <v>147</v>
      </c>
      <c r="T35" s="18"/>
    </row>
    <row r="36" spans="1:20">
      <c r="A36" s="4">
        <v>32</v>
      </c>
      <c r="B36" s="18" t="s">
        <v>62</v>
      </c>
      <c r="C36" s="63" t="s">
        <v>314</v>
      </c>
      <c r="D36" s="18" t="s">
        <v>25</v>
      </c>
      <c r="E36" s="19">
        <v>20</v>
      </c>
      <c r="F36" s="48"/>
      <c r="G36" s="69">
        <v>45</v>
      </c>
      <c r="H36" s="69">
        <v>53</v>
      </c>
      <c r="I36" s="57">
        <f t="shared" si="0"/>
        <v>98</v>
      </c>
      <c r="J36" s="73">
        <v>9101747166</v>
      </c>
      <c r="K36" s="18" t="s">
        <v>272</v>
      </c>
      <c r="L36" s="182" t="s">
        <v>274</v>
      </c>
      <c r="M36" s="182" t="s">
        <v>276</v>
      </c>
      <c r="N36" s="183" t="s">
        <v>278</v>
      </c>
      <c r="O36" s="86">
        <v>9859230422</v>
      </c>
      <c r="P36" s="24">
        <v>43656</v>
      </c>
      <c r="Q36" s="18" t="s">
        <v>142</v>
      </c>
      <c r="R36" s="18">
        <v>65</v>
      </c>
      <c r="S36" s="18" t="s">
        <v>416</v>
      </c>
      <c r="T36" s="18"/>
    </row>
    <row r="37" spans="1:20">
      <c r="A37" s="4">
        <v>33</v>
      </c>
      <c r="B37" s="18" t="s">
        <v>62</v>
      </c>
      <c r="C37" s="63" t="s">
        <v>315</v>
      </c>
      <c r="D37" s="18" t="s">
        <v>25</v>
      </c>
      <c r="E37" s="19">
        <v>4</v>
      </c>
      <c r="F37" s="48"/>
      <c r="G37" s="70">
        <v>40</v>
      </c>
      <c r="H37" s="70">
        <v>45</v>
      </c>
      <c r="I37" s="57">
        <f t="shared" si="0"/>
        <v>85</v>
      </c>
      <c r="J37" s="73">
        <v>7086538949</v>
      </c>
      <c r="K37" s="18" t="s">
        <v>272</v>
      </c>
      <c r="L37" s="182" t="s">
        <v>274</v>
      </c>
      <c r="M37" s="182" t="s">
        <v>276</v>
      </c>
      <c r="N37" s="183" t="s">
        <v>278</v>
      </c>
      <c r="O37" s="86">
        <v>9859230422</v>
      </c>
      <c r="P37" s="24">
        <v>43656</v>
      </c>
      <c r="Q37" s="18" t="s">
        <v>142</v>
      </c>
      <c r="R37" s="18">
        <v>65</v>
      </c>
      <c r="S37" s="18" t="s">
        <v>416</v>
      </c>
      <c r="T37" s="18"/>
    </row>
    <row r="38" spans="1:20">
      <c r="A38" s="4">
        <v>34</v>
      </c>
      <c r="B38" s="18" t="s">
        <v>63</v>
      </c>
      <c r="C38" s="63" t="s">
        <v>316</v>
      </c>
      <c r="D38" s="18" t="s">
        <v>25</v>
      </c>
      <c r="E38" s="19">
        <v>26</v>
      </c>
      <c r="F38" s="48"/>
      <c r="G38" s="68">
        <v>33</v>
      </c>
      <c r="H38" s="68">
        <v>38</v>
      </c>
      <c r="I38" s="57">
        <f t="shared" si="0"/>
        <v>71</v>
      </c>
      <c r="J38" s="189"/>
      <c r="K38" s="79" t="s">
        <v>119</v>
      </c>
      <c r="L38" s="80" t="s">
        <v>123</v>
      </c>
      <c r="M38" s="80" t="s">
        <v>127</v>
      </c>
      <c r="N38" s="82" t="s">
        <v>130</v>
      </c>
      <c r="O38" s="86">
        <v>9854911307</v>
      </c>
      <c r="P38" s="24">
        <v>43656</v>
      </c>
      <c r="Q38" s="18" t="s">
        <v>142</v>
      </c>
      <c r="R38" s="18">
        <v>55</v>
      </c>
      <c r="S38" s="18" t="s">
        <v>147</v>
      </c>
      <c r="T38" s="18"/>
    </row>
    <row r="39" spans="1:20">
      <c r="A39" s="4">
        <v>35</v>
      </c>
      <c r="B39" s="18" t="s">
        <v>63</v>
      </c>
      <c r="C39" s="63" t="s">
        <v>317</v>
      </c>
      <c r="D39" s="18" t="s">
        <v>25</v>
      </c>
      <c r="E39" s="19">
        <v>15</v>
      </c>
      <c r="F39" s="48"/>
      <c r="G39" s="70">
        <v>45</v>
      </c>
      <c r="H39" s="70">
        <v>38</v>
      </c>
      <c r="I39" s="57">
        <f t="shared" si="0"/>
        <v>83</v>
      </c>
      <c r="J39" s="189"/>
      <c r="K39" s="79" t="s">
        <v>119</v>
      </c>
      <c r="L39" s="80" t="s">
        <v>123</v>
      </c>
      <c r="M39" s="80" t="s">
        <v>127</v>
      </c>
      <c r="N39" s="82" t="s">
        <v>130</v>
      </c>
      <c r="O39" s="86">
        <v>9854911307</v>
      </c>
      <c r="P39" s="24">
        <v>43656</v>
      </c>
      <c r="Q39" s="18" t="s">
        <v>142</v>
      </c>
      <c r="R39" s="18">
        <v>55</v>
      </c>
      <c r="S39" s="18" t="s">
        <v>147</v>
      </c>
      <c r="T39" s="18"/>
    </row>
    <row r="40" spans="1:20">
      <c r="A40" s="4">
        <v>36</v>
      </c>
      <c r="B40" s="18" t="s">
        <v>62</v>
      </c>
      <c r="C40" s="63" t="s">
        <v>318</v>
      </c>
      <c r="D40" s="18" t="s">
        <v>25</v>
      </c>
      <c r="E40" s="19">
        <v>8</v>
      </c>
      <c r="F40" s="48"/>
      <c r="G40" s="68">
        <v>45</v>
      </c>
      <c r="H40" s="68">
        <v>49</v>
      </c>
      <c r="I40" s="57">
        <f t="shared" si="0"/>
        <v>94</v>
      </c>
      <c r="J40" s="73">
        <v>9400033649</v>
      </c>
      <c r="K40" s="18" t="s">
        <v>272</v>
      </c>
      <c r="L40" s="182" t="s">
        <v>274</v>
      </c>
      <c r="M40" s="182" t="s">
        <v>276</v>
      </c>
      <c r="N40" s="183" t="s">
        <v>278</v>
      </c>
      <c r="O40" s="86">
        <v>9859230422</v>
      </c>
      <c r="P40" s="24">
        <v>43657</v>
      </c>
      <c r="Q40" s="18" t="s">
        <v>143</v>
      </c>
      <c r="R40" s="18">
        <v>65</v>
      </c>
      <c r="S40" s="18" t="s">
        <v>416</v>
      </c>
      <c r="T40" s="18"/>
    </row>
    <row r="41" spans="1:20">
      <c r="A41" s="4">
        <v>37</v>
      </c>
      <c r="B41" s="18" t="s">
        <v>62</v>
      </c>
      <c r="C41" s="64" t="s">
        <v>319</v>
      </c>
      <c r="D41" s="18" t="s">
        <v>25</v>
      </c>
      <c r="E41" s="19">
        <v>17</v>
      </c>
      <c r="F41" s="48"/>
      <c r="G41" s="68">
        <v>47</v>
      </c>
      <c r="H41" s="68">
        <v>55</v>
      </c>
      <c r="I41" s="57">
        <f t="shared" si="0"/>
        <v>102</v>
      </c>
      <c r="J41" s="73">
        <v>9476524209</v>
      </c>
      <c r="K41" s="18" t="s">
        <v>272</v>
      </c>
      <c r="L41" s="182" t="s">
        <v>274</v>
      </c>
      <c r="M41" s="182" t="s">
        <v>276</v>
      </c>
      <c r="N41" s="183" t="s">
        <v>278</v>
      </c>
      <c r="O41" s="86">
        <v>9859230422</v>
      </c>
      <c r="P41" s="24">
        <v>43657</v>
      </c>
      <c r="Q41" s="18" t="s">
        <v>143</v>
      </c>
      <c r="R41" s="18">
        <v>65</v>
      </c>
      <c r="S41" s="18" t="s">
        <v>416</v>
      </c>
      <c r="T41" s="18"/>
    </row>
    <row r="42" spans="1:20">
      <c r="A42" s="4">
        <v>38</v>
      </c>
      <c r="B42" s="18" t="s">
        <v>63</v>
      </c>
      <c r="C42" s="63" t="s">
        <v>320</v>
      </c>
      <c r="D42" s="18" t="s">
        <v>25</v>
      </c>
      <c r="E42" s="19">
        <v>28</v>
      </c>
      <c r="F42" s="55"/>
      <c r="G42" s="68">
        <v>48</v>
      </c>
      <c r="H42" s="68">
        <v>51</v>
      </c>
      <c r="I42" s="57">
        <f t="shared" si="0"/>
        <v>99</v>
      </c>
      <c r="J42" s="73">
        <v>9577889970</v>
      </c>
      <c r="K42" s="79" t="s">
        <v>119</v>
      </c>
      <c r="L42" s="80" t="s">
        <v>123</v>
      </c>
      <c r="M42" s="80" t="s">
        <v>127</v>
      </c>
      <c r="N42" s="82" t="s">
        <v>130</v>
      </c>
      <c r="O42" s="86">
        <v>9854911307</v>
      </c>
      <c r="P42" s="24">
        <v>43657</v>
      </c>
      <c r="Q42" s="18" t="s">
        <v>143</v>
      </c>
      <c r="R42" s="18">
        <v>55</v>
      </c>
      <c r="S42" s="18" t="s">
        <v>147</v>
      </c>
      <c r="T42" s="18"/>
    </row>
    <row r="43" spans="1:20">
      <c r="A43" s="4">
        <v>39</v>
      </c>
      <c r="B43" s="18" t="s">
        <v>63</v>
      </c>
      <c r="C43" s="64" t="s">
        <v>321</v>
      </c>
      <c r="D43" s="18" t="s">
        <v>25</v>
      </c>
      <c r="E43" s="19">
        <v>36</v>
      </c>
      <c r="F43" s="48"/>
      <c r="G43" s="68">
        <v>49</v>
      </c>
      <c r="H43" s="68">
        <v>49</v>
      </c>
      <c r="I43" s="57">
        <f t="shared" si="0"/>
        <v>98</v>
      </c>
      <c r="J43" s="73">
        <v>9577361992</v>
      </c>
      <c r="K43" s="79" t="s">
        <v>119</v>
      </c>
      <c r="L43" s="80" t="s">
        <v>123</v>
      </c>
      <c r="M43" s="80" t="s">
        <v>127</v>
      </c>
      <c r="N43" s="82" t="s">
        <v>130</v>
      </c>
      <c r="O43" s="86">
        <v>9854911307</v>
      </c>
      <c r="P43" s="24">
        <v>43657</v>
      </c>
      <c r="Q43" s="18" t="s">
        <v>143</v>
      </c>
      <c r="R43" s="18">
        <v>55</v>
      </c>
      <c r="S43" s="18" t="s">
        <v>147</v>
      </c>
      <c r="T43" s="18"/>
    </row>
    <row r="44" spans="1:20">
      <c r="A44" s="4">
        <v>40</v>
      </c>
      <c r="B44" s="18" t="s">
        <v>62</v>
      </c>
      <c r="C44" s="64" t="s">
        <v>304</v>
      </c>
      <c r="D44" s="18" t="s">
        <v>25</v>
      </c>
      <c r="E44" s="19">
        <v>15</v>
      </c>
      <c r="F44" s="48"/>
      <c r="G44" s="176">
        <v>28</v>
      </c>
      <c r="H44" s="176">
        <v>34</v>
      </c>
      <c r="I44" s="57">
        <f t="shared" si="0"/>
        <v>62</v>
      </c>
      <c r="J44" s="73">
        <v>9859632052</v>
      </c>
      <c r="K44" s="18" t="s">
        <v>272</v>
      </c>
      <c r="L44" s="182" t="s">
        <v>274</v>
      </c>
      <c r="M44" s="182" t="s">
        <v>276</v>
      </c>
      <c r="N44" s="183" t="s">
        <v>278</v>
      </c>
      <c r="O44" s="86">
        <v>9859230422</v>
      </c>
      <c r="P44" s="24">
        <v>43658</v>
      </c>
      <c r="Q44" s="18" t="s">
        <v>138</v>
      </c>
      <c r="R44" s="18">
        <v>65</v>
      </c>
      <c r="S44" s="18" t="s">
        <v>416</v>
      </c>
      <c r="T44" s="18"/>
    </row>
    <row r="45" spans="1:20">
      <c r="A45" s="4">
        <v>41</v>
      </c>
      <c r="B45" s="18" t="s">
        <v>62</v>
      </c>
      <c r="C45" s="64" t="s">
        <v>322</v>
      </c>
      <c r="D45" s="18" t="s">
        <v>25</v>
      </c>
      <c r="E45" s="19">
        <v>16</v>
      </c>
      <c r="F45" s="48"/>
      <c r="G45" s="19">
        <v>33</v>
      </c>
      <c r="H45" s="19">
        <v>43</v>
      </c>
      <c r="I45" s="57">
        <f t="shared" si="0"/>
        <v>76</v>
      </c>
      <c r="J45" s="73">
        <v>9859264501</v>
      </c>
      <c r="K45" s="18" t="s">
        <v>272</v>
      </c>
      <c r="L45" s="182" t="s">
        <v>274</v>
      </c>
      <c r="M45" s="182" t="s">
        <v>276</v>
      </c>
      <c r="N45" s="183" t="s">
        <v>278</v>
      </c>
      <c r="O45" s="86">
        <v>9859230422</v>
      </c>
      <c r="P45" s="24">
        <v>43658</v>
      </c>
      <c r="Q45" s="18" t="s">
        <v>138</v>
      </c>
      <c r="R45" s="18">
        <v>65</v>
      </c>
      <c r="S45" s="18" t="s">
        <v>416</v>
      </c>
      <c r="T45" s="18"/>
    </row>
    <row r="46" spans="1:20">
      <c r="A46" s="4">
        <v>42</v>
      </c>
      <c r="B46" s="18" t="s">
        <v>63</v>
      </c>
      <c r="C46" s="64" t="s">
        <v>323</v>
      </c>
      <c r="D46" s="18" t="s">
        <v>25</v>
      </c>
      <c r="E46" s="173">
        <v>17</v>
      </c>
      <c r="F46" s="48"/>
      <c r="G46" s="173">
        <v>39</v>
      </c>
      <c r="H46" s="173">
        <v>41</v>
      </c>
      <c r="I46" s="57">
        <f t="shared" si="0"/>
        <v>80</v>
      </c>
      <c r="J46" s="73">
        <v>9435434331</v>
      </c>
      <c r="K46" s="79" t="s">
        <v>119</v>
      </c>
      <c r="L46" s="80" t="s">
        <v>123</v>
      </c>
      <c r="M46" s="80" t="s">
        <v>127</v>
      </c>
      <c r="N46" s="82" t="s">
        <v>130</v>
      </c>
      <c r="O46" s="86">
        <v>9854911307</v>
      </c>
      <c r="P46" s="24">
        <v>43658</v>
      </c>
      <c r="Q46" s="18" t="s">
        <v>138</v>
      </c>
      <c r="R46" s="18">
        <v>55</v>
      </c>
      <c r="S46" s="18" t="s">
        <v>147</v>
      </c>
      <c r="T46" s="18"/>
    </row>
    <row r="47" spans="1:20">
      <c r="A47" s="4">
        <v>43</v>
      </c>
      <c r="B47" s="18" t="s">
        <v>63</v>
      </c>
      <c r="C47" s="64" t="s">
        <v>324</v>
      </c>
      <c r="D47" s="18" t="s">
        <v>25</v>
      </c>
      <c r="E47" s="19">
        <v>12</v>
      </c>
      <c r="F47" s="18"/>
      <c r="G47" s="77">
        <v>43</v>
      </c>
      <c r="H47" s="77">
        <v>44</v>
      </c>
      <c r="I47" s="57">
        <f t="shared" si="0"/>
        <v>87</v>
      </c>
      <c r="J47" s="73">
        <v>7896617953</v>
      </c>
      <c r="K47" s="79" t="s">
        <v>119</v>
      </c>
      <c r="L47" s="80" t="s">
        <v>123</v>
      </c>
      <c r="M47" s="80" t="s">
        <v>127</v>
      </c>
      <c r="N47" s="82" t="s">
        <v>130</v>
      </c>
      <c r="O47" s="86">
        <v>9854911307</v>
      </c>
      <c r="P47" s="24">
        <v>43658</v>
      </c>
      <c r="Q47" s="18" t="s">
        <v>138</v>
      </c>
      <c r="R47" s="18">
        <v>55</v>
      </c>
      <c r="S47" s="18" t="s">
        <v>147</v>
      </c>
      <c r="T47" s="18"/>
    </row>
    <row r="48" spans="1:20">
      <c r="A48" s="4">
        <v>44</v>
      </c>
      <c r="B48" s="18" t="s">
        <v>62</v>
      </c>
      <c r="C48" s="64" t="s">
        <v>325</v>
      </c>
      <c r="D48" s="18" t="s">
        <v>25</v>
      </c>
      <c r="E48" s="19">
        <v>1</v>
      </c>
      <c r="F48" s="18"/>
      <c r="G48" s="68">
        <v>58</v>
      </c>
      <c r="H48" s="68">
        <v>68</v>
      </c>
      <c r="I48" s="57">
        <f t="shared" si="0"/>
        <v>126</v>
      </c>
      <c r="J48" s="73">
        <v>9954085059</v>
      </c>
      <c r="K48" s="18" t="s">
        <v>272</v>
      </c>
      <c r="L48" s="182" t="s">
        <v>274</v>
      </c>
      <c r="M48" s="182" t="s">
        <v>276</v>
      </c>
      <c r="N48" s="183" t="s">
        <v>278</v>
      </c>
      <c r="O48" s="86">
        <v>9859230422</v>
      </c>
      <c r="P48" s="24" t="s">
        <v>415</v>
      </c>
      <c r="Q48" s="18" t="s">
        <v>139</v>
      </c>
      <c r="R48" s="18">
        <v>65</v>
      </c>
      <c r="S48" s="18" t="s">
        <v>416</v>
      </c>
      <c r="T48" s="18"/>
    </row>
    <row r="49" spans="1:20">
      <c r="A49" s="4">
        <v>45</v>
      </c>
      <c r="B49" s="18" t="s">
        <v>63</v>
      </c>
      <c r="C49" s="64" t="s">
        <v>326</v>
      </c>
      <c r="D49" s="18" t="s">
        <v>25</v>
      </c>
      <c r="E49" s="19">
        <v>34</v>
      </c>
      <c r="F49" s="55"/>
      <c r="G49" s="68">
        <v>58</v>
      </c>
      <c r="H49" s="68">
        <v>69</v>
      </c>
      <c r="I49" s="57">
        <f t="shared" si="0"/>
        <v>127</v>
      </c>
      <c r="J49" s="73">
        <v>9859008977</v>
      </c>
      <c r="K49" s="172" t="s">
        <v>119</v>
      </c>
      <c r="L49" s="182" t="s">
        <v>274</v>
      </c>
      <c r="M49" s="182" t="s">
        <v>276</v>
      </c>
      <c r="N49" s="183" t="s">
        <v>278</v>
      </c>
      <c r="O49" s="86">
        <v>9859230422</v>
      </c>
      <c r="P49" s="24">
        <v>43659</v>
      </c>
      <c r="Q49" s="18" t="s">
        <v>139</v>
      </c>
      <c r="R49" s="18">
        <v>90</v>
      </c>
      <c r="S49" s="18" t="s">
        <v>416</v>
      </c>
      <c r="T49" s="18"/>
    </row>
    <row r="50" spans="1:20">
      <c r="A50" s="4">
        <v>46</v>
      </c>
      <c r="B50" s="18" t="s">
        <v>62</v>
      </c>
      <c r="C50" s="64" t="s">
        <v>327</v>
      </c>
      <c r="D50" s="18" t="s">
        <v>25</v>
      </c>
      <c r="E50" s="19">
        <v>13</v>
      </c>
      <c r="F50" s="18"/>
      <c r="G50" s="68">
        <v>23</v>
      </c>
      <c r="H50" s="68">
        <v>28</v>
      </c>
      <c r="I50" s="57">
        <f t="shared" si="0"/>
        <v>51</v>
      </c>
      <c r="J50" s="73">
        <v>6900771630</v>
      </c>
      <c r="K50" s="18" t="s">
        <v>272</v>
      </c>
      <c r="L50" s="182" t="s">
        <v>274</v>
      </c>
      <c r="M50" s="182" t="s">
        <v>276</v>
      </c>
      <c r="N50" s="183" t="s">
        <v>278</v>
      </c>
      <c r="O50" s="86">
        <v>9859230422</v>
      </c>
      <c r="P50" s="24">
        <v>43661</v>
      </c>
      <c r="Q50" s="18" t="s">
        <v>140</v>
      </c>
      <c r="R50" s="18">
        <v>65</v>
      </c>
      <c r="S50" s="18" t="s">
        <v>416</v>
      </c>
      <c r="T50" s="172"/>
    </row>
    <row r="51" spans="1:20">
      <c r="A51" s="4">
        <v>47</v>
      </c>
      <c r="B51" s="18" t="s">
        <v>62</v>
      </c>
      <c r="C51" s="64" t="s">
        <v>328</v>
      </c>
      <c r="D51" s="18" t="s">
        <v>25</v>
      </c>
      <c r="E51" s="19">
        <v>12</v>
      </c>
      <c r="F51" s="48"/>
      <c r="G51" s="69">
        <v>38</v>
      </c>
      <c r="H51" s="69">
        <v>48</v>
      </c>
      <c r="I51" s="57">
        <f t="shared" si="0"/>
        <v>86</v>
      </c>
      <c r="J51" s="73">
        <v>7086536839</v>
      </c>
      <c r="K51" s="18" t="s">
        <v>272</v>
      </c>
      <c r="L51" s="182" t="s">
        <v>274</v>
      </c>
      <c r="M51" s="182" t="s">
        <v>276</v>
      </c>
      <c r="N51" s="183" t="s">
        <v>278</v>
      </c>
      <c r="O51" s="86">
        <v>9859230422</v>
      </c>
      <c r="P51" s="24">
        <v>43661</v>
      </c>
      <c r="Q51" s="18" t="s">
        <v>140</v>
      </c>
      <c r="R51" s="18">
        <v>65</v>
      </c>
      <c r="S51" s="18" t="s">
        <v>416</v>
      </c>
      <c r="T51" s="18"/>
    </row>
    <row r="52" spans="1:20">
      <c r="A52" s="4">
        <v>48</v>
      </c>
      <c r="B52" s="18" t="s">
        <v>63</v>
      </c>
      <c r="C52" s="63" t="s">
        <v>329</v>
      </c>
      <c r="D52" s="18" t="s">
        <v>25</v>
      </c>
      <c r="E52" s="19">
        <v>37</v>
      </c>
      <c r="F52" s="18"/>
      <c r="G52" s="70">
        <v>32</v>
      </c>
      <c r="H52" s="70">
        <v>38</v>
      </c>
      <c r="I52" s="57">
        <f t="shared" si="0"/>
        <v>70</v>
      </c>
      <c r="J52" s="190">
        <v>9678984734</v>
      </c>
      <c r="K52" s="18" t="s">
        <v>120</v>
      </c>
      <c r="L52" s="81" t="s">
        <v>125</v>
      </c>
      <c r="M52" s="81" t="s">
        <v>129</v>
      </c>
      <c r="N52" s="81" t="s">
        <v>132</v>
      </c>
      <c r="O52" s="69">
        <v>8812810266</v>
      </c>
      <c r="P52" s="24">
        <v>43661</v>
      </c>
      <c r="Q52" s="18" t="s">
        <v>140</v>
      </c>
      <c r="R52" s="18">
        <v>80</v>
      </c>
      <c r="S52" s="18" t="s">
        <v>416</v>
      </c>
      <c r="T52" s="18"/>
    </row>
    <row r="53" spans="1:20">
      <c r="A53" s="4">
        <v>49</v>
      </c>
      <c r="B53" s="18" t="s">
        <v>63</v>
      </c>
      <c r="C53" s="63" t="s">
        <v>330</v>
      </c>
      <c r="D53" s="18" t="s">
        <v>25</v>
      </c>
      <c r="E53" s="19">
        <v>22</v>
      </c>
      <c r="F53" s="18"/>
      <c r="G53" s="70">
        <v>41</v>
      </c>
      <c r="H53" s="70">
        <v>48</v>
      </c>
      <c r="I53" s="57">
        <f t="shared" si="0"/>
        <v>89</v>
      </c>
      <c r="J53" s="189">
        <v>9854354506</v>
      </c>
      <c r="K53" s="18" t="s">
        <v>120</v>
      </c>
      <c r="L53" s="81" t="s">
        <v>125</v>
      </c>
      <c r="M53" s="81" t="s">
        <v>129</v>
      </c>
      <c r="N53" s="81" t="s">
        <v>132</v>
      </c>
      <c r="O53" s="69">
        <v>8812810266</v>
      </c>
      <c r="P53" s="24">
        <v>43661</v>
      </c>
      <c r="Q53" s="18" t="s">
        <v>140</v>
      </c>
      <c r="R53" s="18">
        <v>80</v>
      </c>
      <c r="S53" s="18" t="s">
        <v>416</v>
      </c>
      <c r="T53" s="18"/>
    </row>
    <row r="54" spans="1:20">
      <c r="A54" s="4">
        <v>50</v>
      </c>
      <c r="B54" s="18" t="s">
        <v>62</v>
      </c>
      <c r="C54" s="64" t="s">
        <v>331</v>
      </c>
      <c r="D54" s="18" t="s">
        <v>25</v>
      </c>
      <c r="E54" s="19">
        <v>12</v>
      </c>
      <c r="F54" s="18"/>
      <c r="G54" s="69">
        <v>33</v>
      </c>
      <c r="H54" s="69">
        <v>41</v>
      </c>
      <c r="I54" s="57">
        <f t="shared" si="0"/>
        <v>74</v>
      </c>
      <c r="J54" s="73">
        <v>9126553973</v>
      </c>
      <c r="K54" s="18" t="s">
        <v>272</v>
      </c>
      <c r="L54" s="182" t="s">
        <v>274</v>
      </c>
      <c r="M54" s="182" t="s">
        <v>276</v>
      </c>
      <c r="N54" s="183" t="s">
        <v>278</v>
      </c>
      <c r="O54" s="86">
        <v>9859230422</v>
      </c>
      <c r="P54" s="24">
        <v>43662</v>
      </c>
      <c r="Q54" s="18" t="s">
        <v>141</v>
      </c>
      <c r="R54" s="18">
        <v>60</v>
      </c>
      <c r="S54" s="18" t="s">
        <v>416</v>
      </c>
      <c r="T54" s="18"/>
    </row>
    <row r="55" spans="1:20">
      <c r="A55" s="4">
        <v>51</v>
      </c>
      <c r="B55" s="18" t="s">
        <v>62</v>
      </c>
      <c r="C55" s="64" t="s">
        <v>328</v>
      </c>
      <c r="D55" s="18" t="s">
        <v>25</v>
      </c>
      <c r="E55" s="19">
        <v>16</v>
      </c>
      <c r="F55" s="18"/>
      <c r="G55" s="69">
        <v>41</v>
      </c>
      <c r="H55" s="69">
        <v>43</v>
      </c>
      <c r="I55" s="57">
        <f t="shared" si="0"/>
        <v>84</v>
      </c>
      <c r="J55" s="73">
        <v>7086536839</v>
      </c>
      <c r="K55" s="18" t="s">
        <v>272</v>
      </c>
      <c r="L55" s="182" t="s">
        <v>274</v>
      </c>
      <c r="M55" s="182" t="s">
        <v>276</v>
      </c>
      <c r="N55" s="183" t="s">
        <v>278</v>
      </c>
      <c r="O55" s="86">
        <v>9859230422</v>
      </c>
      <c r="P55" s="24">
        <v>43662</v>
      </c>
      <c r="Q55" s="18" t="s">
        <v>141</v>
      </c>
      <c r="R55" s="18">
        <v>60</v>
      </c>
      <c r="S55" s="18" t="s">
        <v>416</v>
      </c>
      <c r="T55" s="18"/>
    </row>
    <row r="56" spans="1:20">
      <c r="A56" s="4">
        <v>52</v>
      </c>
      <c r="B56" s="18" t="s">
        <v>63</v>
      </c>
      <c r="C56" s="64" t="s">
        <v>332</v>
      </c>
      <c r="D56" s="18" t="s">
        <v>25</v>
      </c>
      <c r="E56" s="173">
        <v>23</v>
      </c>
      <c r="F56" s="55"/>
      <c r="G56" s="173">
        <v>39</v>
      </c>
      <c r="H56" s="173">
        <v>43</v>
      </c>
      <c r="I56" s="57">
        <f t="shared" si="0"/>
        <v>82</v>
      </c>
      <c r="J56" s="73">
        <v>9859250173</v>
      </c>
      <c r="K56" s="172" t="s">
        <v>386</v>
      </c>
      <c r="L56" s="48" t="s">
        <v>376</v>
      </c>
      <c r="M56" s="48" t="s">
        <v>396</v>
      </c>
      <c r="N56" s="83" t="s">
        <v>403</v>
      </c>
      <c r="O56" s="17">
        <v>9859632049</v>
      </c>
      <c r="P56" s="24">
        <v>43662</v>
      </c>
      <c r="Q56" s="18" t="s">
        <v>141</v>
      </c>
      <c r="R56" s="18">
        <v>35</v>
      </c>
      <c r="S56" s="172" t="s">
        <v>147</v>
      </c>
      <c r="T56" s="18"/>
    </row>
    <row r="57" spans="1:20">
      <c r="A57" s="4">
        <v>53</v>
      </c>
      <c r="B57" s="18" t="s">
        <v>63</v>
      </c>
      <c r="C57" s="64" t="s">
        <v>333</v>
      </c>
      <c r="D57" s="18" t="s">
        <v>25</v>
      </c>
      <c r="E57" s="173">
        <v>20</v>
      </c>
      <c r="F57" s="18"/>
      <c r="G57" s="173">
        <v>31</v>
      </c>
      <c r="H57" s="173">
        <v>34</v>
      </c>
      <c r="I57" s="57">
        <f t="shared" si="0"/>
        <v>65</v>
      </c>
      <c r="J57" s="73">
        <v>9859036550</v>
      </c>
      <c r="K57" s="172" t="s">
        <v>386</v>
      </c>
      <c r="L57" s="48" t="s">
        <v>376</v>
      </c>
      <c r="M57" s="48" t="s">
        <v>396</v>
      </c>
      <c r="N57" s="83" t="s">
        <v>403</v>
      </c>
      <c r="O57" s="17">
        <v>9859632049</v>
      </c>
      <c r="P57" s="24">
        <v>43662</v>
      </c>
      <c r="Q57" s="18" t="s">
        <v>141</v>
      </c>
      <c r="R57" s="18">
        <v>35</v>
      </c>
      <c r="S57" s="172" t="s">
        <v>147</v>
      </c>
      <c r="T57" s="18"/>
    </row>
    <row r="58" spans="1:20">
      <c r="A58" s="4">
        <v>54</v>
      </c>
      <c r="B58" s="18" t="s">
        <v>62</v>
      </c>
      <c r="C58" s="64" t="s">
        <v>327</v>
      </c>
      <c r="D58" s="18" t="s">
        <v>25</v>
      </c>
      <c r="E58" s="19">
        <v>13</v>
      </c>
      <c r="F58" s="18"/>
      <c r="G58" s="69">
        <v>20</v>
      </c>
      <c r="H58" s="69">
        <v>20</v>
      </c>
      <c r="I58" s="57">
        <f t="shared" si="0"/>
        <v>40</v>
      </c>
      <c r="J58" s="73">
        <v>690077163</v>
      </c>
      <c r="K58" s="18" t="s">
        <v>387</v>
      </c>
      <c r="L58" s="17" t="s">
        <v>377</v>
      </c>
      <c r="M58" s="48">
        <v>9577441575</v>
      </c>
      <c r="N58" s="83" t="s">
        <v>404</v>
      </c>
      <c r="O58" s="86">
        <v>9859841425</v>
      </c>
      <c r="P58" s="24">
        <v>43663</v>
      </c>
      <c r="Q58" s="18" t="s">
        <v>142</v>
      </c>
      <c r="R58" s="18">
        <v>40</v>
      </c>
      <c r="S58" s="18" t="s">
        <v>416</v>
      </c>
      <c r="T58" s="18"/>
    </row>
    <row r="59" spans="1:20">
      <c r="A59" s="4">
        <v>55</v>
      </c>
      <c r="B59" s="18" t="s">
        <v>62</v>
      </c>
      <c r="C59" s="64" t="s">
        <v>334</v>
      </c>
      <c r="D59" s="18" t="s">
        <v>25</v>
      </c>
      <c r="E59" s="19">
        <v>14</v>
      </c>
      <c r="F59" s="18"/>
      <c r="G59" s="69">
        <v>38</v>
      </c>
      <c r="H59" s="69">
        <v>49</v>
      </c>
      <c r="I59" s="57">
        <f t="shared" si="0"/>
        <v>87</v>
      </c>
      <c r="J59" s="73">
        <v>9577791087</v>
      </c>
      <c r="K59" s="18" t="s">
        <v>387</v>
      </c>
      <c r="L59" s="17" t="s">
        <v>378</v>
      </c>
      <c r="M59" s="48">
        <v>9854738830</v>
      </c>
      <c r="N59" s="83" t="s">
        <v>404</v>
      </c>
      <c r="O59" s="86">
        <v>9859841425</v>
      </c>
      <c r="P59" s="24">
        <v>43663</v>
      </c>
      <c r="Q59" s="18" t="s">
        <v>142</v>
      </c>
      <c r="R59" s="18">
        <v>40</v>
      </c>
      <c r="S59" s="18" t="s">
        <v>416</v>
      </c>
      <c r="T59" s="18"/>
    </row>
    <row r="60" spans="1:20">
      <c r="A60" s="4">
        <v>56</v>
      </c>
      <c r="B60" s="18" t="s">
        <v>63</v>
      </c>
      <c r="C60" s="64" t="s">
        <v>335</v>
      </c>
      <c r="D60" s="18" t="s">
        <v>25</v>
      </c>
      <c r="E60" s="19">
        <v>11</v>
      </c>
      <c r="F60" s="18"/>
      <c r="G60" s="69">
        <v>36</v>
      </c>
      <c r="H60" s="69">
        <v>39</v>
      </c>
      <c r="I60" s="57">
        <f t="shared" si="0"/>
        <v>75</v>
      </c>
      <c r="J60" s="73">
        <v>9854987139</v>
      </c>
      <c r="K60" s="18" t="s">
        <v>388</v>
      </c>
      <c r="L60" s="48" t="s">
        <v>379</v>
      </c>
      <c r="M60" s="48" t="s">
        <v>397</v>
      </c>
      <c r="N60" s="83" t="s">
        <v>405</v>
      </c>
      <c r="O60" s="17">
        <v>8761863860</v>
      </c>
      <c r="P60" s="24">
        <v>43663</v>
      </c>
      <c r="Q60" s="18" t="s">
        <v>142</v>
      </c>
      <c r="R60" s="18">
        <v>38</v>
      </c>
      <c r="S60" s="18" t="s">
        <v>416</v>
      </c>
      <c r="T60" s="18"/>
    </row>
    <row r="61" spans="1:20">
      <c r="A61" s="4">
        <v>57</v>
      </c>
      <c r="B61" s="18" t="s">
        <v>63</v>
      </c>
      <c r="C61" s="64" t="s">
        <v>336</v>
      </c>
      <c r="D61" s="18" t="s">
        <v>25</v>
      </c>
      <c r="E61" s="19">
        <v>28</v>
      </c>
      <c r="F61" s="18"/>
      <c r="G61" s="69">
        <v>38</v>
      </c>
      <c r="H61" s="69">
        <v>43</v>
      </c>
      <c r="I61" s="57">
        <f t="shared" si="0"/>
        <v>81</v>
      </c>
      <c r="J61" s="73">
        <v>9854415099</v>
      </c>
      <c r="K61" s="18" t="s">
        <v>388</v>
      </c>
      <c r="L61" s="48" t="s">
        <v>379</v>
      </c>
      <c r="M61" s="48" t="s">
        <v>397</v>
      </c>
      <c r="N61" s="83" t="s">
        <v>406</v>
      </c>
      <c r="O61" s="17">
        <v>7399456442</v>
      </c>
      <c r="P61" s="24">
        <v>43663</v>
      </c>
      <c r="Q61" s="18" t="s">
        <v>142</v>
      </c>
      <c r="R61" s="18">
        <v>38</v>
      </c>
      <c r="S61" s="18" t="s">
        <v>416</v>
      </c>
      <c r="T61" s="18"/>
    </row>
    <row r="62" spans="1:20">
      <c r="A62" s="4">
        <v>58</v>
      </c>
      <c r="B62" s="18" t="s">
        <v>62</v>
      </c>
      <c r="C62" s="64" t="s">
        <v>337</v>
      </c>
      <c r="D62" s="18" t="s">
        <v>25</v>
      </c>
      <c r="E62" s="19">
        <v>17</v>
      </c>
      <c r="F62" s="18"/>
      <c r="G62" s="68">
        <v>23</v>
      </c>
      <c r="H62" s="68">
        <v>24</v>
      </c>
      <c r="I62" s="57">
        <f t="shared" si="0"/>
        <v>47</v>
      </c>
      <c r="J62" s="73">
        <v>9859175636</v>
      </c>
      <c r="K62" s="18" t="s">
        <v>387</v>
      </c>
      <c r="L62" s="17" t="s">
        <v>377</v>
      </c>
      <c r="M62" s="48">
        <v>9577441575</v>
      </c>
      <c r="N62" s="83" t="s">
        <v>404</v>
      </c>
      <c r="O62" s="86">
        <v>9859841425</v>
      </c>
      <c r="P62" s="24">
        <v>43664</v>
      </c>
      <c r="Q62" s="18" t="s">
        <v>143</v>
      </c>
      <c r="R62" s="18">
        <v>40</v>
      </c>
      <c r="S62" s="18" t="s">
        <v>416</v>
      </c>
      <c r="T62" s="18"/>
    </row>
    <row r="63" spans="1:20">
      <c r="A63" s="4">
        <v>59</v>
      </c>
      <c r="B63" s="18" t="s">
        <v>62</v>
      </c>
      <c r="C63" s="64" t="s">
        <v>338</v>
      </c>
      <c r="D63" s="18" t="s">
        <v>25</v>
      </c>
      <c r="E63" s="19">
        <v>18</v>
      </c>
      <c r="F63" s="18"/>
      <c r="G63" s="69">
        <v>43</v>
      </c>
      <c r="H63" s="69">
        <v>48</v>
      </c>
      <c r="I63" s="57">
        <f t="shared" si="0"/>
        <v>91</v>
      </c>
      <c r="J63" s="73">
        <v>9869230461</v>
      </c>
      <c r="K63" s="18" t="s">
        <v>387</v>
      </c>
      <c r="L63" s="17" t="s">
        <v>378</v>
      </c>
      <c r="M63" s="48">
        <v>9854738830</v>
      </c>
      <c r="N63" s="83" t="s">
        <v>404</v>
      </c>
      <c r="O63" s="86">
        <v>9859841425</v>
      </c>
      <c r="P63" s="24">
        <v>43664</v>
      </c>
      <c r="Q63" s="18" t="s">
        <v>143</v>
      </c>
      <c r="R63" s="18">
        <v>40</v>
      </c>
      <c r="S63" s="18" t="s">
        <v>416</v>
      </c>
      <c r="T63" s="18"/>
    </row>
    <row r="64" spans="1:20">
      <c r="A64" s="4">
        <v>60</v>
      </c>
      <c r="B64" s="18" t="s">
        <v>63</v>
      </c>
      <c r="C64" s="64" t="s">
        <v>339</v>
      </c>
      <c r="D64" s="18" t="s">
        <v>25</v>
      </c>
      <c r="E64" s="19">
        <v>39</v>
      </c>
      <c r="F64" s="18"/>
      <c r="G64" s="68">
        <v>33</v>
      </c>
      <c r="H64" s="68">
        <v>38</v>
      </c>
      <c r="I64" s="57">
        <f t="shared" si="0"/>
        <v>71</v>
      </c>
      <c r="J64" s="73">
        <v>9613090420</v>
      </c>
      <c r="K64" s="18" t="s">
        <v>386</v>
      </c>
      <c r="L64" s="48" t="s">
        <v>376</v>
      </c>
      <c r="M64" s="48" t="s">
        <v>396</v>
      </c>
      <c r="N64" s="83" t="s">
        <v>403</v>
      </c>
      <c r="O64" s="17">
        <v>9859632049</v>
      </c>
      <c r="P64" s="24">
        <v>43664</v>
      </c>
      <c r="Q64" s="18" t="s">
        <v>143</v>
      </c>
      <c r="R64" s="18">
        <v>35</v>
      </c>
      <c r="S64" s="18" t="s">
        <v>416</v>
      </c>
      <c r="T64" s="18"/>
    </row>
    <row r="65" spans="1:20">
      <c r="A65" s="4">
        <v>61</v>
      </c>
      <c r="B65" s="18" t="s">
        <v>63</v>
      </c>
      <c r="C65" s="64" t="s">
        <v>340</v>
      </c>
      <c r="D65" s="18" t="s">
        <v>25</v>
      </c>
      <c r="E65" s="19">
        <v>41</v>
      </c>
      <c r="F65" s="18"/>
      <c r="G65" s="68">
        <v>32</v>
      </c>
      <c r="H65" s="68">
        <v>33</v>
      </c>
      <c r="I65" s="57">
        <f t="shared" si="0"/>
        <v>65</v>
      </c>
      <c r="J65" s="73">
        <v>985745498</v>
      </c>
      <c r="K65" s="18" t="s">
        <v>386</v>
      </c>
      <c r="L65" s="48" t="s">
        <v>376</v>
      </c>
      <c r="M65" s="48" t="s">
        <v>396</v>
      </c>
      <c r="N65" s="83" t="s">
        <v>403</v>
      </c>
      <c r="O65" s="17">
        <v>9859632049</v>
      </c>
      <c r="P65" s="24">
        <v>43664</v>
      </c>
      <c r="Q65" s="18" t="s">
        <v>143</v>
      </c>
      <c r="R65" s="18">
        <v>35</v>
      </c>
      <c r="S65" s="18" t="s">
        <v>416</v>
      </c>
      <c r="T65" s="18"/>
    </row>
    <row r="66" spans="1:20">
      <c r="A66" s="4">
        <v>62</v>
      </c>
      <c r="B66" s="18" t="s">
        <v>62</v>
      </c>
      <c r="C66" s="64" t="s">
        <v>341</v>
      </c>
      <c r="D66" s="18" t="s">
        <v>25</v>
      </c>
      <c r="E66" s="19">
        <v>17</v>
      </c>
      <c r="F66" s="18"/>
      <c r="G66" s="68">
        <v>24</v>
      </c>
      <c r="H66" s="68">
        <v>33</v>
      </c>
      <c r="I66" s="57">
        <f t="shared" si="0"/>
        <v>57</v>
      </c>
      <c r="J66" s="73">
        <v>936567258</v>
      </c>
      <c r="K66" s="18" t="s">
        <v>389</v>
      </c>
      <c r="L66" s="48" t="s">
        <v>380</v>
      </c>
      <c r="M66" s="48" t="s">
        <v>398</v>
      </c>
      <c r="N66" s="83" t="s">
        <v>407</v>
      </c>
      <c r="O66" s="17">
        <v>9957632454</v>
      </c>
      <c r="P66" s="24">
        <v>43665</v>
      </c>
      <c r="Q66" s="18" t="s">
        <v>138</v>
      </c>
      <c r="R66" s="18">
        <v>15</v>
      </c>
      <c r="S66" s="18" t="s">
        <v>416</v>
      </c>
      <c r="T66" s="18"/>
    </row>
    <row r="67" spans="1:20">
      <c r="A67" s="4">
        <v>63</v>
      </c>
      <c r="B67" s="18" t="s">
        <v>62</v>
      </c>
      <c r="C67" s="64" t="s">
        <v>342</v>
      </c>
      <c r="D67" s="18" t="s">
        <v>25</v>
      </c>
      <c r="E67" s="19">
        <v>9</v>
      </c>
      <c r="F67" s="18"/>
      <c r="G67" s="69">
        <v>23</v>
      </c>
      <c r="H67" s="69">
        <v>36</v>
      </c>
      <c r="I67" s="57">
        <f t="shared" si="0"/>
        <v>59</v>
      </c>
      <c r="J67" s="73">
        <v>7429630072</v>
      </c>
      <c r="K67" s="18" t="s">
        <v>389</v>
      </c>
      <c r="L67" s="48" t="s">
        <v>380</v>
      </c>
      <c r="M67" s="48" t="s">
        <v>398</v>
      </c>
      <c r="N67" s="83" t="s">
        <v>407</v>
      </c>
      <c r="O67" s="17">
        <v>9957632454</v>
      </c>
      <c r="P67" s="24">
        <v>43665</v>
      </c>
      <c r="Q67" s="18" t="s">
        <v>138</v>
      </c>
      <c r="R67" s="18">
        <v>15</v>
      </c>
      <c r="S67" s="18" t="s">
        <v>416</v>
      </c>
      <c r="T67" s="18"/>
    </row>
    <row r="68" spans="1:20">
      <c r="A68" s="4">
        <v>64</v>
      </c>
      <c r="B68" s="18" t="s">
        <v>63</v>
      </c>
      <c r="C68" s="64" t="s">
        <v>343</v>
      </c>
      <c r="D68" s="18" t="s">
        <v>25</v>
      </c>
      <c r="E68" s="19">
        <v>43</v>
      </c>
      <c r="F68" s="18"/>
      <c r="G68" s="68">
        <v>23</v>
      </c>
      <c r="H68" s="68">
        <v>28</v>
      </c>
      <c r="I68" s="57">
        <f t="shared" si="0"/>
        <v>51</v>
      </c>
      <c r="J68" s="73">
        <v>8822050062</v>
      </c>
      <c r="K68" s="18" t="s">
        <v>388</v>
      </c>
      <c r="L68" s="48" t="s">
        <v>379</v>
      </c>
      <c r="M68" s="48" t="s">
        <v>397</v>
      </c>
      <c r="N68" s="83" t="s">
        <v>405</v>
      </c>
      <c r="O68" s="17">
        <v>8761863860</v>
      </c>
      <c r="P68" s="24">
        <v>43665</v>
      </c>
      <c r="Q68" s="18" t="s">
        <v>138</v>
      </c>
      <c r="R68" s="18">
        <v>25</v>
      </c>
      <c r="S68" s="18" t="s">
        <v>416</v>
      </c>
      <c r="T68" s="18"/>
    </row>
    <row r="69" spans="1:20">
      <c r="A69" s="4">
        <v>65</v>
      </c>
      <c r="B69" s="18" t="s">
        <v>63</v>
      </c>
      <c r="C69" s="64" t="s">
        <v>344</v>
      </c>
      <c r="D69" s="18" t="s">
        <v>25</v>
      </c>
      <c r="E69" s="19">
        <v>38</v>
      </c>
      <c r="F69" s="18"/>
      <c r="G69" s="69">
        <v>33</v>
      </c>
      <c r="H69" s="69">
        <v>36</v>
      </c>
      <c r="I69" s="57">
        <f t="shared" si="0"/>
        <v>69</v>
      </c>
      <c r="J69" s="73">
        <v>9859647285</v>
      </c>
      <c r="K69" s="18" t="s">
        <v>388</v>
      </c>
      <c r="L69" s="48" t="s">
        <v>379</v>
      </c>
      <c r="M69" s="48" t="s">
        <v>397</v>
      </c>
      <c r="N69" s="83" t="s">
        <v>406</v>
      </c>
      <c r="O69" s="17">
        <v>7399456442</v>
      </c>
      <c r="P69" s="24">
        <v>43665</v>
      </c>
      <c r="Q69" s="18" t="s">
        <v>138</v>
      </c>
      <c r="R69" s="18">
        <v>25</v>
      </c>
      <c r="S69" s="18" t="s">
        <v>416</v>
      </c>
      <c r="T69" s="18"/>
    </row>
    <row r="70" spans="1:20">
      <c r="A70" s="4">
        <v>66</v>
      </c>
      <c r="B70" s="18" t="s">
        <v>62</v>
      </c>
      <c r="C70" s="64" t="s">
        <v>345</v>
      </c>
      <c r="D70" s="18" t="s">
        <v>25</v>
      </c>
      <c r="E70" s="19">
        <v>25</v>
      </c>
      <c r="F70" s="18"/>
      <c r="G70" s="68">
        <v>56</v>
      </c>
      <c r="H70" s="68">
        <v>68</v>
      </c>
      <c r="I70" s="57">
        <f t="shared" ref="I70:I133" si="1">SUM(G70:H70)</f>
        <v>124</v>
      </c>
      <c r="J70" s="73">
        <v>9126935673</v>
      </c>
      <c r="K70" s="18" t="s">
        <v>389</v>
      </c>
      <c r="L70" s="48" t="s">
        <v>380</v>
      </c>
      <c r="M70" s="48" t="s">
        <v>398</v>
      </c>
      <c r="N70" s="83" t="s">
        <v>407</v>
      </c>
      <c r="O70" s="17">
        <v>9957632454</v>
      </c>
      <c r="P70" s="24">
        <v>43666</v>
      </c>
      <c r="Q70" s="18" t="s">
        <v>139</v>
      </c>
      <c r="R70" s="18">
        <v>15</v>
      </c>
      <c r="S70" s="18" t="s">
        <v>416</v>
      </c>
      <c r="T70" s="18"/>
    </row>
    <row r="71" spans="1:20">
      <c r="A71" s="4">
        <v>67</v>
      </c>
      <c r="B71" s="18" t="s">
        <v>63</v>
      </c>
      <c r="C71" s="64" t="s">
        <v>346</v>
      </c>
      <c r="D71" s="18" t="s">
        <v>25</v>
      </c>
      <c r="E71" s="173">
        <v>8</v>
      </c>
      <c r="F71" s="18"/>
      <c r="G71" s="173">
        <v>55</v>
      </c>
      <c r="H71" s="173">
        <v>68</v>
      </c>
      <c r="I71" s="57">
        <f t="shared" si="1"/>
        <v>123</v>
      </c>
      <c r="J71" s="73">
        <v>8011297527</v>
      </c>
      <c r="K71" s="172" t="s">
        <v>388</v>
      </c>
      <c r="L71" s="48" t="s">
        <v>379</v>
      </c>
      <c r="M71" s="48" t="s">
        <v>397</v>
      </c>
      <c r="N71" s="83" t="s">
        <v>406</v>
      </c>
      <c r="O71" s="17">
        <v>7399456442</v>
      </c>
      <c r="P71" s="24">
        <v>43666</v>
      </c>
      <c r="Q71" s="18" t="s">
        <v>139</v>
      </c>
      <c r="R71" s="18">
        <v>25</v>
      </c>
      <c r="S71" s="172" t="s">
        <v>147</v>
      </c>
      <c r="T71" s="172"/>
    </row>
    <row r="72" spans="1:20">
      <c r="A72" s="4">
        <v>68</v>
      </c>
      <c r="B72" s="18" t="s">
        <v>62</v>
      </c>
      <c r="C72" s="64" t="s">
        <v>347</v>
      </c>
      <c r="D72" s="18" t="s">
        <v>25</v>
      </c>
      <c r="E72" s="19">
        <v>17</v>
      </c>
      <c r="F72" s="18"/>
      <c r="G72" s="68">
        <v>23</v>
      </c>
      <c r="H72" s="68">
        <v>33</v>
      </c>
      <c r="I72" s="57">
        <f t="shared" si="1"/>
        <v>56</v>
      </c>
      <c r="J72" s="73">
        <v>9600779461</v>
      </c>
      <c r="K72" s="18" t="s">
        <v>390</v>
      </c>
      <c r="L72" s="20" t="s">
        <v>381</v>
      </c>
      <c r="M72" s="51">
        <v>9706456549</v>
      </c>
      <c r="N72" s="191" t="s">
        <v>408</v>
      </c>
      <c r="O72" s="20">
        <v>9854110129</v>
      </c>
      <c r="P72" s="24">
        <v>43668</v>
      </c>
      <c r="Q72" s="18" t="s">
        <v>140</v>
      </c>
      <c r="R72" s="18">
        <v>5</v>
      </c>
      <c r="S72" s="18" t="s">
        <v>416</v>
      </c>
      <c r="T72" s="18"/>
    </row>
    <row r="73" spans="1:20">
      <c r="A73" s="4">
        <v>69</v>
      </c>
      <c r="B73" s="18" t="s">
        <v>62</v>
      </c>
      <c r="C73" s="64" t="s">
        <v>348</v>
      </c>
      <c r="D73" s="18" t="s">
        <v>25</v>
      </c>
      <c r="E73" s="19">
        <v>18</v>
      </c>
      <c r="F73" s="18"/>
      <c r="G73" s="69">
        <v>31</v>
      </c>
      <c r="H73" s="69">
        <v>37</v>
      </c>
      <c r="I73" s="57">
        <f t="shared" si="1"/>
        <v>68</v>
      </c>
      <c r="J73" s="73">
        <v>9435186036</v>
      </c>
      <c r="K73" s="18" t="s">
        <v>390</v>
      </c>
      <c r="L73" s="20" t="s">
        <v>381</v>
      </c>
      <c r="M73" s="51">
        <v>9706456549</v>
      </c>
      <c r="N73" s="191" t="s">
        <v>408</v>
      </c>
      <c r="O73" s="20">
        <v>9854110129</v>
      </c>
      <c r="P73" s="24">
        <v>43668</v>
      </c>
      <c r="Q73" s="18" t="s">
        <v>140</v>
      </c>
      <c r="R73" s="18">
        <v>5</v>
      </c>
      <c r="S73" s="18" t="s">
        <v>416</v>
      </c>
      <c r="T73" s="18"/>
    </row>
    <row r="74" spans="1:20">
      <c r="A74" s="4">
        <v>70</v>
      </c>
      <c r="B74" s="18" t="s">
        <v>63</v>
      </c>
      <c r="C74" s="64" t="s">
        <v>349</v>
      </c>
      <c r="D74" s="18" t="s">
        <v>25</v>
      </c>
      <c r="E74" s="173">
        <v>4</v>
      </c>
      <c r="F74" s="18"/>
      <c r="G74" s="173">
        <v>38</v>
      </c>
      <c r="H74" s="173">
        <v>34</v>
      </c>
      <c r="I74" s="57">
        <f t="shared" si="1"/>
        <v>72</v>
      </c>
      <c r="J74" s="73">
        <v>9508481761</v>
      </c>
      <c r="K74" s="172" t="s">
        <v>388</v>
      </c>
      <c r="L74" s="48" t="s">
        <v>379</v>
      </c>
      <c r="M74" s="48" t="s">
        <v>397</v>
      </c>
      <c r="N74" s="83" t="s">
        <v>406</v>
      </c>
      <c r="O74" s="17">
        <v>7399456442</v>
      </c>
      <c r="P74" s="24">
        <v>43668</v>
      </c>
      <c r="Q74" s="18" t="s">
        <v>140</v>
      </c>
      <c r="R74" s="18">
        <v>25</v>
      </c>
      <c r="S74" s="172" t="s">
        <v>147</v>
      </c>
      <c r="T74" s="172"/>
    </row>
    <row r="75" spans="1:20">
      <c r="A75" s="4">
        <v>71</v>
      </c>
      <c r="B75" s="18" t="s">
        <v>63</v>
      </c>
      <c r="C75" s="64" t="s">
        <v>350</v>
      </c>
      <c r="D75" s="18" t="s">
        <v>25</v>
      </c>
      <c r="E75" s="19">
        <v>29</v>
      </c>
      <c r="F75" s="18"/>
      <c r="G75" s="69">
        <v>37</v>
      </c>
      <c r="H75" s="69">
        <v>39</v>
      </c>
      <c r="I75" s="57">
        <f t="shared" si="1"/>
        <v>76</v>
      </c>
      <c r="J75" s="73">
        <v>9797911504</v>
      </c>
      <c r="K75" s="172" t="s">
        <v>388</v>
      </c>
      <c r="L75" s="48" t="s">
        <v>379</v>
      </c>
      <c r="M75" s="48" t="s">
        <v>397</v>
      </c>
      <c r="N75" s="83" t="s">
        <v>406</v>
      </c>
      <c r="O75" s="17">
        <v>7399456442</v>
      </c>
      <c r="P75" s="24">
        <v>43668</v>
      </c>
      <c r="Q75" s="18" t="s">
        <v>140</v>
      </c>
      <c r="R75" s="18">
        <v>25</v>
      </c>
      <c r="S75" s="18" t="s">
        <v>416</v>
      </c>
      <c r="T75" s="18"/>
    </row>
    <row r="76" spans="1:20">
      <c r="A76" s="4">
        <v>72</v>
      </c>
      <c r="B76" s="18" t="s">
        <v>62</v>
      </c>
      <c r="C76" s="64" t="s">
        <v>351</v>
      </c>
      <c r="D76" s="18" t="s">
        <v>25</v>
      </c>
      <c r="E76" s="19">
        <v>16</v>
      </c>
      <c r="F76" s="18"/>
      <c r="G76" s="68">
        <v>33</v>
      </c>
      <c r="H76" s="68">
        <v>38</v>
      </c>
      <c r="I76" s="57">
        <f t="shared" si="1"/>
        <v>71</v>
      </c>
      <c r="J76" s="73">
        <v>9954079243</v>
      </c>
      <c r="K76" s="18" t="s">
        <v>390</v>
      </c>
      <c r="L76" s="20" t="s">
        <v>381</v>
      </c>
      <c r="M76" s="51">
        <v>9706456549</v>
      </c>
      <c r="N76" s="191" t="s">
        <v>408</v>
      </c>
      <c r="O76" s="20">
        <v>9854110129</v>
      </c>
      <c r="P76" s="24">
        <v>43669</v>
      </c>
      <c r="Q76" s="18" t="s">
        <v>141</v>
      </c>
      <c r="R76" s="18">
        <v>5</v>
      </c>
      <c r="S76" s="18" t="s">
        <v>416</v>
      </c>
      <c r="T76" s="18"/>
    </row>
    <row r="77" spans="1:20">
      <c r="A77" s="4">
        <v>73</v>
      </c>
      <c r="B77" s="18" t="s">
        <v>62</v>
      </c>
      <c r="C77" s="64" t="s">
        <v>352</v>
      </c>
      <c r="D77" s="18" t="s">
        <v>25</v>
      </c>
      <c r="E77" s="19">
        <v>22</v>
      </c>
      <c r="F77" s="18"/>
      <c r="G77" s="68">
        <v>29</v>
      </c>
      <c r="H77" s="68">
        <v>38</v>
      </c>
      <c r="I77" s="57">
        <f t="shared" si="1"/>
        <v>67</v>
      </c>
      <c r="J77" s="73">
        <v>7637074994</v>
      </c>
      <c r="K77" s="18" t="s">
        <v>390</v>
      </c>
      <c r="L77" s="20" t="s">
        <v>381</v>
      </c>
      <c r="M77" s="51">
        <v>9706456549</v>
      </c>
      <c r="N77" s="191" t="s">
        <v>408</v>
      </c>
      <c r="O77" s="20">
        <v>9854110129</v>
      </c>
      <c r="P77" s="24">
        <v>43669</v>
      </c>
      <c r="Q77" s="18" t="s">
        <v>141</v>
      </c>
      <c r="R77" s="18">
        <v>5</v>
      </c>
      <c r="S77" s="18" t="s">
        <v>416</v>
      </c>
      <c r="T77" s="18"/>
    </row>
    <row r="78" spans="1:20">
      <c r="A78" s="4">
        <v>74</v>
      </c>
      <c r="B78" s="18" t="s">
        <v>63</v>
      </c>
      <c r="C78" s="64" t="s">
        <v>353</v>
      </c>
      <c r="D78" s="18" t="s">
        <v>25</v>
      </c>
      <c r="E78" s="19">
        <v>59</v>
      </c>
      <c r="F78" s="18"/>
      <c r="G78" s="68">
        <v>40</v>
      </c>
      <c r="H78" s="68">
        <v>43</v>
      </c>
      <c r="I78" s="57">
        <f t="shared" si="1"/>
        <v>83</v>
      </c>
      <c r="J78" s="73">
        <v>9613434478</v>
      </c>
      <c r="K78" s="18" t="s">
        <v>388</v>
      </c>
      <c r="L78" s="48" t="s">
        <v>379</v>
      </c>
      <c r="M78" s="48" t="s">
        <v>397</v>
      </c>
      <c r="N78" s="83" t="s">
        <v>406</v>
      </c>
      <c r="O78" s="17">
        <v>7399456442</v>
      </c>
      <c r="P78" s="24">
        <v>43669</v>
      </c>
      <c r="Q78" s="18" t="s">
        <v>141</v>
      </c>
      <c r="R78" s="18">
        <v>25</v>
      </c>
      <c r="S78" s="18" t="s">
        <v>416</v>
      </c>
      <c r="T78" s="18"/>
    </row>
    <row r="79" spans="1:20">
      <c r="A79" s="4">
        <v>75</v>
      </c>
      <c r="B79" s="18" t="s">
        <v>63</v>
      </c>
      <c r="C79" s="64" t="s">
        <v>354</v>
      </c>
      <c r="D79" s="18" t="s">
        <v>25</v>
      </c>
      <c r="E79" s="19">
        <v>47</v>
      </c>
      <c r="F79" s="18"/>
      <c r="G79" s="69">
        <v>23</v>
      </c>
      <c r="H79" s="69">
        <v>26</v>
      </c>
      <c r="I79" s="57">
        <f t="shared" si="1"/>
        <v>49</v>
      </c>
      <c r="J79" s="73">
        <v>9854649854</v>
      </c>
      <c r="K79" s="18" t="s">
        <v>388</v>
      </c>
      <c r="L79" s="48" t="s">
        <v>379</v>
      </c>
      <c r="M79" s="48" t="s">
        <v>397</v>
      </c>
      <c r="N79" s="83" t="s">
        <v>406</v>
      </c>
      <c r="O79" s="17">
        <v>7399456442</v>
      </c>
      <c r="P79" s="24">
        <v>43669</v>
      </c>
      <c r="Q79" s="18" t="s">
        <v>141</v>
      </c>
      <c r="R79" s="18">
        <v>25</v>
      </c>
      <c r="S79" s="18" t="s">
        <v>416</v>
      </c>
      <c r="T79" s="18"/>
    </row>
    <row r="80" spans="1:20">
      <c r="A80" s="4">
        <v>76</v>
      </c>
      <c r="B80" s="18" t="s">
        <v>62</v>
      </c>
      <c r="C80" s="64" t="s">
        <v>355</v>
      </c>
      <c r="D80" s="18" t="s">
        <v>25</v>
      </c>
      <c r="E80" s="19">
        <v>7</v>
      </c>
      <c r="F80" s="18"/>
      <c r="G80" s="68">
        <v>23</v>
      </c>
      <c r="H80" s="68">
        <v>29</v>
      </c>
      <c r="I80" s="57">
        <f t="shared" si="1"/>
        <v>52</v>
      </c>
      <c r="J80" s="73">
        <v>9957070121</v>
      </c>
      <c r="K80" s="18" t="s">
        <v>391</v>
      </c>
      <c r="L80" s="48" t="s">
        <v>382</v>
      </c>
      <c r="M80" s="48" t="s">
        <v>399</v>
      </c>
      <c r="N80" s="83" t="s">
        <v>409</v>
      </c>
      <c r="O80" s="17">
        <v>8486450704</v>
      </c>
      <c r="P80" s="24">
        <v>43670</v>
      </c>
      <c r="Q80" s="18" t="s">
        <v>142</v>
      </c>
      <c r="R80" s="18">
        <v>20</v>
      </c>
      <c r="S80" s="18" t="s">
        <v>416</v>
      </c>
      <c r="T80" s="18"/>
    </row>
    <row r="81" spans="1:20">
      <c r="A81" s="4">
        <v>77</v>
      </c>
      <c r="B81" s="18" t="s">
        <v>62</v>
      </c>
      <c r="C81" s="64" t="s">
        <v>356</v>
      </c>
      <c r="D81" s="18" t="s">
        <v>25</v>
      </c>
      <c r="E81" s="19">
        <v>16</v>
      </c>
      <c r="F81" s="18"/>
      <c r="G81" s="69">
        <v>36</v>
      </c>
      <c r="H81" s="69">
        <v>38</v>
      </c>
      <c r="I81" s="57">
        <f t="shared" si="1"/>
        <v>74</v>
      </c>
      <c r="J81" s="73">
        <v>9954523266</v>
      </c>
      <c r="K81" s="18" t="s">
        <v>391</v>
      </c>
      <c r="L81" s="48" t="s">
        <v>382</v>
      </c>
      <c r="M81" s="48" t="s">
        <v>399</v>
      </c>
      <c r="N81" s="83" t="s">
        <v>410</v>
      </c>
      <c r="O81" s="17">
        <v>9859713596</v>
      </c>
      <c r="P81" s="24">
        <v>43670</v>
      </c>
      <c r="Q81" s="18" t="s">
        <v>142</v>
      </c>
      <c r="R81" s="18">
        <v>20</v>
      </c>
      <c r="S81" s="18" t="s">
        <v>416</v>
      </c>
      <c r="T81" s="18"/>
    </row>
    <row r="82" spans="1:20" ht="30.75">
      <c r="A82" s="4">
        <v>78</v>
      </c>
      <c r="B82" s="18" t="s">
        <v>63</v>
      </c>
      <c r="C82" s="187" t="s">
        <v>357</v>
      </c>
      <c r="D82" s="18" t="s">
        <v>25</v>
      </c>
      <c r="E82" s="19">
        <v>62</v>
      </c>
      <c r="F82" s="18"/>
      <c r="G82" s="69">
        <v>34</v>
      </c>
      <c r="H82" s="69">
        <v>37</v>
      </c>
      <c r="I82" s="57">
        <f t="shared" si="1"/>
        <v>71</v>
      </c>
      <c r="J82" s="73">
        <v>9859792667</v>
      </c>
      <c r="K82" s="18" t="s">
        <v>392</v>
      </c>
      <c r="L82" s="48" t="s">
        <v>383</v>
      </c>
      <c r="M82" s="48" t="s">
        <v>400</v>
      </c>
      <c r="N82" s="83" t="s">
        <v>411</v>
      </c>
      <c r="O82" s="17">
        <v>9577889656</v>
      </c>
      <c r="P82" s="24">
        <v>43670</v>
      </c>
      <c r="Q82" s="18" t="s">
        <v>142</v>
      </c>
      <c r="R82" s="18">
        <v>35</v>
      </c>
      <c r="S82" s="18" t="s">
        <v>416</v>
      </c>
      <c r="T82" s="18"/>
    </row>
    <row r="83" spans="1:20">
      <c r="A83" s="4">
        <v>79</v>
      </c>
      <c r="B83" s="18" t="s">
        <v>63</v>
      </c>
      <c r="C83" s="64" t="s">
        <v>358</v>
      </c>
      <c r="D83" s="18" t="s">
        <v>25</v>
      </c>
      <c r="E83" s="19">
        <v>53</v>
      </c>
      <c r="F83" s="18"/>
      <c r="G83" s="19">
        <v>38</v>
      </c>
      <c r="H83" s="19">
        <v>40</v>
      </c>
      <c r="I83" s="57">
        <f t="shared" si="1"/>
        <v>78</v>
      </c>
      <c r="J83" s="73">
        <v>9613048636</v>
      </c>
      <c r="K83" s="18" t="s">
        <v>392</v>
      </c>
      <c r="L83" s="48" t="s">
        <v>384</v>
      </c>
      <c r="M83" s="48" t="s">
        <v>401</v>
      </c>
      <c r="N83" s="83" t="s">
        <v>412</v>
      </c>
      <c r="O83" s="17">
        <v>9859840325</v>
      </c>
      <c r="P83" s="24">
        <v>43670</v>
      </c>
      <c r="Q83" s="18" t="s">
        <v>142</v>
      </c>
      <c r="R83" s="18">
        <v>35</v>
      </c>
      <c r="S83" s="18" t="s">
        <v>416</v>
      </c>
      <c r="T83" s="18"/>
    </row>
    <row r="84" spans="1:20">
      <c r="A84" s="4">
        <v>80</v>
      </c>
      <c r="B84" s="18" t="s">
        <v>62</v>
      </c>
      <c r="C84" s="64" t="s">
        <v>359</v>
      </c>
      <c r="D84" s="18" t="s">
        <v>25</v>
      </c>
      <c r="E84" s="19">
        <v>13</v>
      </c>
      <c r="F84" s="18"/>
      <c r="G84" s="19">
        <v>33</v>
      </c>
      <c r="H84" s="19">
        <v>48</v>
      </c>
      <c r="I84" s="57">
        <f t="shared" si="1"/>
        <v>81</v>
      </c>
      <c r="J84" s="73">
        <v>9957643590</v>
      </c>
      <c r="K84" s="18" t="s">
        <v>391</v>
      </c>
      <c r="L84" s="48" t="s">
        <v>382</v>
      </c>
      <c r="M84" s="48" t="s">
        <v>399</v>
      </c>
      <c r="N84" s="83" t="s">
        <v>409</v>
      </c>
      <c r="O84" s="17">
        <v>8486450704</v>
      </c>
      <c r="P84" s="24">
        <v>43671</v>
      </c>
      <c r="Q84" s="18" t="s">
        <v>143</v>
      </c>
      <c r="R84" s="18">
        <v>20</v>
      </c>
      <c r="S84" s="18" t="s">
        <v>147</v>
      </c>
      <c r="T84" s="18"/>
    </row>
    <row r="85" spans="1:20">
      <c r="A85" s="4">
        <v>81</v>
      </c>
      <c r="B85" s="18" t="s">
        <v>62</v>
      </c>
      <c r="C85" s="64" t="s">
        <v>360</v>
      </c>
      <c r="D85" s="18" t="s">
        <v>25</v>
      </c>
      <c r="E85" s="19">
        <v>4</v>
      </c>
      <c r="F85" s="18"/>
      <c r="G85" s="19">
        <v>23</v>
      </c>
      <c r="H85" s="19">
        <v>34</v>
      </c>
      <c r="I85" s="57">
        <f t="shared" si="1"/>
        <v>57</v>
      </c>
      <c r="J85" s="73">
        <v>9956789451</v>
      </c>
      <c r="K85" s="18" t="s">
        <v>391</v>
      </c>
      <c r="L85" s="48" t="s">
        <v>382</v>
      </c>
      <c r="M85" s="48" t="s">
        <v>399</v>
      </c>
      <c r="N85" s="83" t="s">
        <v>410</v>
      </c>
      <c r="O85" s="17">
        <v>9859713596</v>
      </c>
      <c r="P85" s="24">
        <v>43671</v>
      </c>
      <c r="Q85" s="18" t="s">
        <v>143</v>
      </c>
      <c r="R85" s="18">
        <v>20</v>
      </c>
      <c r="S85" s="18" t="s">
        <v>147</v>
      </c>
      <c r="T85" s="18"/>
    </row>
    <row r="86" spans="1:20">
      <c r="A86" s="4">
        <v>82</v>
      </c>
      <c r="B86" s="18" t="s">
        <v>63</v>
      </c>
      <c r="C86" s="64" t="s">
        <v>361</v>
      </c>
      <c r="D86" s="18" t="s">
        <v>25</v>
      </c>
      <c r="E86" s="19">
        <v>74</v>
      </c>
      <c r="F86" s="18"/>
      <c r="G86" s="68">
        <v>38</v>
      </c>
      <c r="H86" s="68">
        <v>39</v>
      </c>
      <c r="I86" s="57">
        <f t="shared" si="1"/>
        <v>77</v>
      </c>
      <c r="J86" s="73">
        <v>9613242953</v>
      </c>
      <c r="K86" s="18" t="s">
        <v>392</v>
      </c>
      <c r="L86" s="48" t="s">
        <v>383</v>
      </c>
      <c r="M86" s="48" t="s">
        <v>400</v>
      </c>
      <c r="N86" s="83" t="s">
        <v>411</v>
      </c>
      <c r="O86" s="17">
        <v>9577889656</v>
      </c>
      <c r="P86" s="24">
        <v>43671</v>
      </c>
      <c r="Q86" s="18" t="s">
        <v>143</v>
      </c>
      <c r="R86" s="18">
        <v>35</v>
      </c>
      <c r="S86" s="18" t="s">
        <v>416</v>
      </c>
      <c r="T86" s="18"/>
    </row>
    <row r="87" spans="1:20">
      <c r="A87" s="4">
        <v>83</v>
      </c>
      <c r="B87" s="18" t="s">
        <v>63</v>
      </c>
      <c r="C87" s="64" t="s">
        <v>362</v>
      </c>
      <c r="D87" s="18" t="s">
        <v>25</v>
      </c>
      <c r="E87" s="19">
        <v>89</v>
      </c>
      <c r="F87" s="18"/>
      <c r="G87" s="19">
        <v>42</v>
      </c>
      <c r="H87" s="19">
        <v>46</v>
      </c>
      <c r="I87" s="57">
        <f t="shared" si="1"/>
        <v>88</v>
      </c>
      <c r="J87" s="73">
        <v>9613202930</v>
      </c>
      <c r="K87" s="18" t="s">
        <v>392</v>
      </c>
      <c r="L87" s="48" t="s">
        <v>384</v>
      </c>
      <c r="M87" s="48" t="s">
        <v>401</v>
      </c>
      <c r="N87" s="83" t="s">
        <v>412</v>
      </c>
      <c r="O87" s="17">
        <v>9859840325</v>
      </c>
      <c r="P87" s="24">
        <v>43671</v>
      </c>
      <c r="Q87" s="18" t="s">
        <v>143</v>
      </c>
      <c r="R87" s="18">
        <v>35</v>
      </c>
      <c r="S87" s="18" t="s">
        <v>416</v>
      </c>
      <c r="T87" s="18"/>
    </row>
    <row r="88" spans="1:20">
      <c r="A88" s="4">
        <v>84</v>
      </c>
      <c r="B88" s="18" t="s">
        <v>62</v>
      </c>
      <c r="C88" s="64" t="s">
        <v>363</v>
      </c>
      <c r="D88" s="18" t="s">
        <v>25</v>
      </c>
      <c r="E88" s="19">
        <v>12</v>
      </c>
      <c r="F88" s="18"/>
      <c r="G88" s="19">
        <v>55</v>
      </c>
      <c r="H88" s="19">
        <v>69</v>
      </c>
      <c r="I88" s="57">
        <f t="shared" si="1"/>
        <v>124</v>
      </c>
      <c r="J88" s="73">
        <v>9957743922</v>
      </c>
      <c r="K88" s="18" t="s">
        <v>393</v>
      </c>
      <c r="L88" s="51" t="s">
        <v>385</v>
      </c>
      <c r="M88" s="51" t="s">
        <v>402</v>
      </c>
      <c r="N88" s="191" t="s">
        <v>413</v>
      </c>
      <c r="O88" s="20">
        <v>9577380110</v>
      </c>
      <c r="P88" s="24">
        <v>43672</v>
      </c>
      <c r="Q88" s="18" t="s">
        <v>138</v>
      </c>
      <c r="R88" s="18">
        <v>25</v>
      </c>
      <c r="S88" s="18" t="s">
        <v>147</v>
      </c>
      <c r="T88" s="172"/>
    </row>
    <row r="89" spans="1:20">
      <c r="A89" s="4">
        <v>85</v>
      </c>
      <c r="B89" s="18" t="s">
        <v>63</v>
      </c>
      <c r="C89" s="64" t="s">
        <v>364</v>
      </c>
      <c r="D89" s="18" t="s">
        <v>25</v>
      </c>
      <c r="E89" s="173">
        <v>51</v>
      </c>
      <c r="F89" s="18"/>
      <c r="G89" s="173">
        <v>43</v>
      </c>
      <c r="H89" s="173">
        <v>46</v>
      </c>
      <c r="I89" s="57">
        <f t="shared" si="1"/>
        <v>89</v>
      </c>
      <c r="J89" s="73">
        <v>7399118993</v>
      </c>
      <c r="K89" s="172" t="s">
        <v>392</v>
      </c>
      <c r="L89" s="48" t="s">
        <v>383</v>
      </c>
      <c r="M89" s="48" t="s">
        <v>400</v>
      </c>
      <c r="N89" s="83" t="s">
        <v>411</v>
      </c>
      <c r="O89" s="17">
        <v>9577889656</v>
      </c>
      <c r="P89" s="24">
        <v>43672</v>
      </c>
      <c r="Q89" s="18" t="s">
        <v>138</v>
      </c>
      <c r="R89" s="18">
        <v>35</v>
      </c>
      <c r="S89" s="172" t="s">
        <v>147</v>
      </c>
      <c r="T89" s="172"/>
    </row>
    <row r="90" spans="1:20">
      <c r="A90" s="4">
        <v>86</v>
      </c>
      <c r="B90" s="18" t="s">
        <v>63</v>
      </c>
      <c r="C90" s="64" t="s">
        <v>365</v>
      </c>
      <c r="D90" s="18" t="s">
        <v>25</v>
      </c>
      <c r="E90" s="19">
        <v>45</v>
      </c>
      <c r="F90" s="18"/>
      <c r="G90" s="19">
        <v>34</v>
      </c>
      <c r="H90" s="19">
        <v>36</v>
      </c>
      <c r="I90" s="57">
        <f t="shared" si="1"/>
        <v>70</v>
      </c>
      <c r="J90" s="73">
        <v>9613122959</v>
      </c>
      <c r="K90" s="172" t="s">
        <v>392</v>
      </c>
      <c r="L90" s="48" t="s">
        <v>384</v>
      </c>
      <c r="M90" s="48" t="s">
        <v>401</v>
      </c>
      <c r="N90" s="83" t="s">
        <v>412</v>
      </c>
      <c r="O90" s="17">
        <v>9859840325</v>
      </c>
      <c r="P90" s="24">
        <v>43672</v>
      </c>
      <c r="Q90" s="18" t="s">
        <v>138</v>
      </c>
      <c r="R90" s="18">
        <v>35</v>
      </c>
      <c r="S90" s="18" t="s">
        <v>147</v>
      </c>
      <c r="T90" s="18"/>
    </row>
    <row r="91" spans="1:20">
      <c r="A91" s="4">
        <v>87</v>
      </c>
      <c r="B91" s="18" t="s">
        <v>62</v>
      </c>
      <c r="C91" s="64" t="s">
        <v>366</v>
      </c>
      <c r="D91" s="18" t="s">
        <v>25</v>
      </c>
      <c r="E91" s="19">
        <v>10</v>
      </c>
      <c r="F91" s="18"/>
      <c r="G91" s="19">
        <v>55</v>
      </c>
      <c r="H91" s="19">
        <v>68</v>
      </c>
      <c r="I91" s="57">
        <f t="shared" si="1"/>
        <v>123</v>
      </c>
      <c r="J91" s="73">
        <v>9707872611</v>
      </c>
      <c r="K91" s="18" t="s">
        <v>390</v>
      </c>
      <c r="L91" s="20" t="s">
        <v>381</v>
      </c>
      <c r="M91" s="51">
        <v>9706456549</v>
      </c>
      <c r="N91" s="191" t="s">
        <v>408</v>
      </c>
      <c r="O91" s="20">
        <v>9854110129</v>
      </c>
      <c r="P91" s="24">
        <v>43673</v>
      </c>
      <c r="Q91" s="18" t="s">
        <v>139</v>
      </c>
      <c r="R91" s="18">
        <v>5</v>
      </c>
      <c r="S91" s="18" t="s">
        <v>147</v>
      </c>
      <c r="T91" s="18"/>
    </row>
    <row r="92" spans="1:20">
      <c r="A92" s="4">
        <v>88</v>
      </c>
      <c r="B92" s="18" t="s">
        <v>63</v>
      </c>
      <c r="C92" s="64" t="s">
        <v>367</v>
      </c>
      <c r="D92" s="18" t="s">
        <v>25</v>
      </c>
      <c r="E92" s="173">
        <v>25</v>
      </c>
      <c r="F92" s="18"/>
      <c r="G92" s="173">
        <v>56</v>
      </c>
      <c r="H92" s="173">
        <v>65</v>
      </c>
      <c r="I92" s="57">
        <f t="shared" si="1"/>
        <v>121</v>
      </c>
      <c r="J92" s="73">
        <v>9854528994</v>
      </c>
      <c r="K92" s="172" t="s">
        <v>392</v>
      </c>
      <c r="L92" s="48" t="s">
        <v>383</v>
      </c>
      <c r="M92" s="48" t="s">
        <v>400</v>
      </c>
      <c r="N92" s="83" t="s">
        <v>411</v>
      </c>
      <c r="O92" s="17">
        <v>9577889656</v>
      </c>
      <c r="P92" s="24">
        <v>43673</v>
      </c>
      <c r="Q92" s="18" t="s">
        <v>139</v>
      </c>
      <c r="R92" s="18">
        <v>35</v>
      </c>
      <c r="S92" s="172" t="s">
        <v>147</v>
      </c>
      <c r="T92" s="18"/>
    </row>
    <row r="93" spans="1:20">
      <c r="A93" s="4">
        <v>89</v>
      </c>
      <c r="B93" s="18" t="s">
        <v>62</v>
      </c>
      <c r="C93" s="64" t="s">
        <v>368</v>
      </c>
      <c r="D93" s="18" t="s">
        <v>25</v>
      </c>
      <c r="E93" s="19">
        <v>19</v>
      </c>
      <c r="F93" s="18"/>
      <c r="G93" s="19">
        <v>22</v>
      </c>
      <c r="H93" s="19">
        <v>24</v>
      </c>
      <c r="I93" s="57">
        <f t="shared" si="1"/>
        <v>46</v>
      </c>
      <c r="J93" s="73">
        <v>9401595617</v>
      </c>
      <c r="K93" s="18" t="s">
        <v>390</v>
      </c>
      <c r="L93" s="20" t="s">
        <v>381</v>
      </c>
      <c r="M93" s="51">
        <v>9706456549</v>
      </c>
      <c r="N93" s="191" t="s">
        <v>408</v>
      </c>
      <c r="O93" s="20">
        <v>9854110129</v>
      </c>
      <c r="P93" s="24">
        <v>43675</v>
      </c>
      <c r="Q93" s="18" t="s">
        <v>140</v>
      </c>
      <c r="R93" s="18">
        <v>5</v>
      </c>
      <c r="S93" s="18" t="s">
        <v>147</v>
      </c>
      <c r="T93" s="18"/>
    </row>
    <row r="94" spans="1:20">
      <c r="A94" s="4">
        <v>90</v>
      </c>
      <c r="B94" s="18" t="s">
        <v>62</v>
      </c>
      <c r="C94" s="64" t="s">
        <v>369</v>
      </c>
      <c r="D94" s="18" t="s">
        <v>25</v>
      </c>
      <c r="E94" s="19">
        <v>18</v>
      </c>
      <c r="F94" s="18"/>
      <c r="G94" s="19">
        <v>18</v>
      </c>
      <c r="H94" s="19">
        <v>23</v>
      </c>
      <c r="I94" s="57">
        <f t="shared" si="1"/>
        <v>41</v>
      </c>
      <c r="J94" s="73">
        <v>9577917299</v>
      </c>
      <c r="K94" s="18" t="s">
        <v>390</v>
      </c>
      <c r="L94" s="20" t="s">
        <v>381</v>
      </c>
      <c r="M94" s="51">
        <v>9706456549</v>
      </c>
      <c r="N94" s="191" t="s">
        <v>408</v>
      </c>
      <c r="O94" s="20">
        <v>9854110129</v>
      </c>
      <c r="P94" s="24">
        <v>43675</v>
      </c>
      <c r="Q94" s="18" t="s">
        <v>140</v>
      </c>
      <c r="R94" s="18">
        <v>5</v>
      </c>
      <c r="S94" s="18" t="s">
        <v>147</v>
      </c>
      <c r="T94" s="18"/>
    </row>
    <row r="95" spans="1:20">
      <c r="A95" s="4">
        <v>91</v>
      </c>
      <c r="B95" s="18" t="s">
        <v>63</v>
      </c>
      <c r="C95" s="64" t="s">
        <v>370</v>
      </c>
      <c r="D95" s="18" t="s">
        <v>25</v>
      </c>
      <c r="E95" s="173">
        <v>32</v>
      </c>
      <c r="F95" s="18"/>
      <c r="G95" s="173">
        <v>24</v>
      </c>
      <c r="H95" s="173">
        <v>38</v>
      </c>
      <c r="I95" s="57">
        <f t="shared" si="1"/>
        <v>62</v>
      </c>
      <c r="J95" s="73">
        <v>9859871377</v>
      </c>
      <c r="K95" s="172" t="s">
        <v>392</v>
      </c>
      <c r="L95" s="48" t="s">
        <v>383</v>
      </c>
      <c r="M95" s="48" t="s">
        <v>400</v>
      </c>
      <c r="N95" s="83" t="s">
        <v>411</v>
      </c>
      <c r="O95" s="17">
        <v>9577889656</v>
      </c>
      <c r="P95" s="24">
        <v>43675</v>
      </c>
      <c r="Q95" s="18" t="s">
        <v>140</v>
      </c>
      <c r="R95" s="18">
        <v>35</v>
      </c>
      <c r="S95" s="172" t="s">
        <v>147</v>
      </c>
      <c r="T95" s="172"/>
    </row>
    <row r="96" spans="1:20">
      <c r="A96" s="4">
        <v>92</v>
      </c>
      <c r="B96" s="18" t="s">
        <v>63</v>
      </c>
      <c r="C96" s="64" t="s">
        <v>371</v>
      </c>
      <c r="D96" s="18" t="s">
        <v>25</v>
      </c>
      <c r="E96" s="19">
        <v>29</v>
      </c>
      <c r="F96" s="18"/>
      <c r="G96" s="19">
        <v>33</v>
      </c>
      <c r="H96" s="19">
        <v>35</v>
      </c>
      <c r="I96" s="57">
        <f t="shared" si="1"/>
        <v>68</v>
      </c>
      <c r="J96" s="73">
        <v>9508895085</v>
      </c>
      <c r="K96" s="172" t="s">
        <v>392</v>
      </c>
      <c r="L96" s="48" t="s">
        <v>384</v>
      </c>
      <c r="M96" s="48" t="s">
        <v>401</v>
      </c>
      <c r="N96" s="83" t="s">
        <v>412</v>
      </c>
      <c r="O96" s="17">
        <v>9859840325</v>
      </c>
      <c r="P96" s="24">
        <v>43675</v>
      </c>
      <c r="Q96" s="18" t="s">
        <v>140</v>
      </c>
      <c r="R96" s="18">
        <v>35</v>
      </c>
      <c r="S96" s="18" t="s">
        <v>147</v>
      </c>
      <c r="T96" s="18"/>
    </row>
    <row r="97" spans="1:20">
      <c r="A97" s="4">
        <v>93</v>
      </c>
      <c r="B97" s="18" t="s">
        <v>62</v>
      </c>
      <c r="C97" s="64" t="s">
        <v>372</v>
      </c>
      <c r="D97" s="18" t="s">
        <v>25</v>
      </c>
      <c r="E97" s="19">
        <v>23</v>
      </c>
      <c r="F97" s="18"/>
      <c r="G97" s="19">
        <v>33</v>
      </c>
      <c r="H97" s="19">
        <v>38</v>
      </c>
      <c r="I97" s="57">
        <f t="shared" si="1"/>
        <v>71</v>
      </c>
      <c r="J97" s="73">
        <v>9859528044</v>
      </c>
      <c r="K97" s="18" t="s">
        <v>390</v>
      </c>
      <c r="L97" s="20" t="s">
        <v>381</v>
      </c>
      <c r="M97" s="51">
        <v>9706456549</v>
      </c>
      <c r="N97" s="191" t="s">
        <v>408</v>
      </c>
      <c r="O97" s="20">
        <v>9854110129</v>
      </c>
      <c r="P97" s="24">
        <v>43676</v>
      </c>
      <c r="Q97" s="18" t="s">
        <v>141</v>
      </c>
      <c r="R97" s="18">
        <v>5</v>
      </c>
      <c r="S97" s="18" t="s">
        <v>147</v>
      </c>
      <c r="T97" s="172"/>
    </row>
    <row r="98" spans="1:20">
      <c r="A98" s="4">
        <v>94</v>
      </c>
      <c r="B98" s="18" t="s">
        <v>62</v>
      </c>
      <c r="C98" s="64" t="s">
        <v>373</v>
      </c>
      <c r="D98" s="18" t="s">
        <v>25</v>
      </c>
      <c r="E98" s="19">
        <v>14</v>
      </c>
      <c r="F98" s="18"/>
      <c r="G98" s="19">
        <v>12</v>
      </c>
      <c r="H98" s="19">
        <v>23</v>
      </c>
      <c r="I98" s="57">
        <f t="shared" si="1"/>
        <v>35</v>
      </c>
      <c r="J98" s="73">
        <v>9613356592</v>
      </c>
      <c r="K98" s="18" t="s">
        <v>390</v>
      </c>
      <c r="L98" s="20" t="s">
        <v>381</v>
      </c>
      <c r="M98" s="51">
        <v>9706456549</v>
      </c>
      <c r="N98" s="191" t="s">
        <v>408</v>
      </c>
      <c r="O98" s="20">
        <v>9854110129</v>
      </c>
      <c r="P98" s="24">
        <v>43676</v>
      </c>
      <c r="Q98" s="18" t="s">
        <v>141</v>
      </c>
      <c r="R98" s="18">
        <v>5</v>
      </c>
      <c r="S98" s="18" t="s">
        <v>147</v>
      </c>
      <c r="T98" s="172"/>
    </row>
    <row r="99" spans="1:20">
      <c r="A99" s="4">
        <v>95</v>
      </c>
      <c r="B99" s="18" t="s">
        <v>63</v>
      </c>
      <c r="C99" s="187" t="s">
        <v>374</v>
      </c>
      <c r="D99" s="18" t="s">
        <v>25</v>
      </c>
      <c r="E99" s="19">
        <v>16</v>
      </c>
      <c r="F99" s="18"/>
      <c r="G99" s="19">
        <v>33</v>
      </c>
      <c r="H99" s="19">
        <v>36</v>
      </c>
      <c r="I99" s="57">
        <f t="shared" si="1"/>
        <v>69</v>
      </c>
      <c r="J99" s="73">
        <v>9859817264</v>
      </c>
      <c r="K99" s="18" t="s">
        <v>386</v>
      </c>
      <c r="L99" s="48" t="s">
        <v>376</v>
      </c>
      <c r="M99" s="48" t="s">
        <v>396</v>
      </c>
      <c r="N99" s="83" t="s">
        <v>403</v>
      </c>
      <c r="O99" s="17">
        <v>9859632049</v>
      </c>
      <c r="P99" s="24">
        <v>43676</v>
      </c>
      <c r="Q99" s="18" t="s">
        <v>141</v>
      </c>
      <c r="R99" s="18">
        <v>40</v>
      </c>
      <c r="S99" s="18" t="s">
        <v>147</v>
      </c>
      <c r="T99" s="18"/>
    </row>
    <row r="100" spans="1:20">
      <c r="A100" s="4">
        <v>96</v>
      </c>
      <c r="B100" s="18" t="s">
        <v>63</v>
      </c>
      <c r="C100" s="64" t="s">
        <v>375</v>
      </c>
      <c r="D100" s="18" t="s">
        <v>25</v>
      </c>
      <c r="E100" s="19">
        <v>19</v>
      </c>
      <c r="F100" s="18"/>
      <c r="G100" s="19">
        <v>37</v>
      </c>
      <c r="H100" s="19">
        <v>39</v>
      </c>
      <c r="I100" s="57">
        <f t="shared" si="1"/>
        <v>76</v>
      </c>
      <c r="J100" s="73">
        <v>9859714132</v>
      </c>
      <c r="K100" s="18" t="s">
        <v>386</v>
      </c>
      <c r="L100" s="48" t="s">
        <v>376</v>
      </c>
      <c r="M100" s="48" t="s">
        <v>396</v>
      </c>
      <c r="N100" s="83" t="s">
        <v>403</v>
      </c>
      <c r="O100" s="17">
        <v>9859632049</v>
      </c>
      <c r="P100" s="24">
        <v>43676</v>
      </c>
      <c r="Q100" s="18" t="s">
        <v>141</v>
      </c>
      <c r="R100" s="18">
        <v>40</v>
      </c>
      <c r="S100" s="18" t="s">
        <v>147</v>
      </c>
      <c r="T100" s="18"/>
    </row>
    <row r="101" spans="1:20">
      <c r="A101" s="4">
        <v>97</v>
      </c>
      <c r="B101" s="172"/>
      <c r="C101" s="172"/>
      <c r="D101" s="172"/>
      <c r="E101" s="173"/>
      <c r="F101" s="18"/>
      <c r="G101" s="173"/>
      <c r="H101" s="173"/>
      <c r="I101" s="57">
        <f t="shared" si="1"/>
        <v>0</v>
      </c>
      <c r="J101" s="172"/>
      <c r="K101" s="172"/>
      <c r="L101" s="172"/>
      <c r="M101" s="172"/>
      <c r="N101" s="172"/>
      <c r="O101" s="172"/>
      <c r="P101" s="172"/>
      <c r="Q101" s="172"/>
      <c r="R101" s="172"/>
      <c r="S101" s="172" t="s">
        <v>147</v>
      </c>
      <c r="T101" s="18"/>
    </row>
    <row r="102" spans="1:20">
      <c r="A102" s="4">
        <v>98</v>
      </c>
      <c r="B102" s="172"/>
      <c r="C102" s="172"/>
      <c r="D102" s="172" t="s">
        <v>25</v>
      </c>
      <c r="E102" s="173">
        <v>6</v>
      </c>
      <c r="F102" s="18"/>
      <c r="G102" s="173">
        <v>49</v>
      </c>
      <c r="H102" s="173">
        <v>68</v>
      </c>
      <c r="I102" s="57">
        <f t="shared" si="1"/>
        <v>117</v>
      </c>
      <c r="J102" s="172">
        <v>9854528334</v>
      </c>
      <c r="K102" s="172" t="s">
        <v>394</v>
      </c>
      <c r="L102" s="172" t="s">
        <v>395</v>
      </c>
      <c r="M102" s="172">
        <v>9854625782</v>
      </c>
      <c r="N102" s="172" t="s">
        <v>414</v>
      </c>
      <c r="O102" s="172">
        <v>7399825467</v>
      </c>
      <c r="P102" s="192">
        <v>43677</v>
      </c>
      <c r="Q102" s="172" t="s">
        <v>142</v>
      </c>
      <c r="R102" s="172">
        <v>58</v>
      </c>
      <c r="S102" s="172" t="s">
        <v>147</v>
      </c>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96</v>
      </c>
      <c r="D165" s="21"/>
      <c r="E165" s="13"/>
      <c r="F165" s="21"/>
      <c r="G165" s="58">
        <f>SUM(G5:G164)</f>
        <v>3626</v>
      </c>
      <c r="H165" s="58">
        <f>SUM(H5:H164)</f>
        <v>4277</v>
      </c>
      <c r="I165" s="58">
        <f>SUM(I5:I164)</f>
        <v>7903</v>
      </c>
      <c r="J165" s="21"/>
      <c r="K165" s="21"/>
      <c r="L165" s="21"/>
      <c r="M165" s="21"/>
      <c r="N165" s="21"/>
      <c r="O165" s="21"/>
      <c r="P165" s="14"/>
      <c r="Q165" s="21"/>
      <c r="R165" s="21"/>
      <c r="S165" s="21"/>
      <c r="T165" s="12"/>
    </row>
    <row r="166" spans="1:20">
      <c r="A166" s="44" t="s">
        <v>62</v>
      </c>
      <c r="B166" s="10">
        <f>COUNTIF(B$5:B$164,"Team 1")</f>
        <v>48</v>
      </c>
      <c r="C166" s="44" t="s">
        <v>25</v>
      </c>
      <c r="D166" s="10">
        <f>COUNTIF(D5:D164,"Anganwadi")</f>
        <v>97</v>
      </c>
    </row>
    <row r="167" spans="1:20">
      <c r="A167" s="44" t="s">
        <v>63</v>
      </c>
      <c r="B167" s="10">
        <f>COUNTIF(B$6:B$164,"Team 2")</f>
        <v>48</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W41" sqref="W4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48" t="s">
        <v>70</v>
      </c>
      <c r="B1" s="148"/>
      <c r="C1" s="148"/>
      <c r="D1" s="54"/>
      <c r="E1" s="54"/>
      <c r="F1" s="54"/>
      <c r="G1" s="54"/>
      <c r="H1" s="54"/>
      <c r="I1" s="54"/>
      <c r="J1" s="54"/>
      <c r="K1" s="54"/>
      <c r="L1" s="54"/>
      <c r="M1" s="54"/>
      <c r="N1" s="54"/>
      <c r="O1" s="54"/>
      <c r="P1" s="54"/>
      <c r="Q1" s="54"/>
      <c r="R1" s="54"/>
      <c r="S1" s="54"/>
    </row>
    <row r="2" spans="1:20">
      <c r="A2" s="144" t="s">
        <v>59</v>
      </c>
      <c r="B2" s="145"/>
      <c r="C2" s="145"/>
      <c r="D2" s="25">
        <v>43678</v>
      </c>
      <c r="E2" s="22"/>
      <c r="F2" s="22"/>
      <c r="G2" s="22"/>
      <c r="H2" s="22"/>
      <c r="I2" s="22"/>
      <c r="J2" s="22"/>
      <c r="K2" s="22"/>
      <c r="L2" s="22"/>
      <c r="M2" s="22"/>
      <c r="N2" s="22"/>
      <c r="O2" s="22"/>
      <c r="P2" s="22"/>
      <c r="Q2" s="22"/>
      <c r="R2" s="22"/>
      <c r="S2" s="22"/>
    </row>
    <row r="3" spans="1:20" ht="24" customHeight="1">
      <c r="A3" s="140" t="s">
        <v>14</v>
      </c>
      <c r="B3" s="142" t="s">
        <v>61</v>
      </c>
      <c r="C3" s="139" t="s">
        <v>7</v>
      </c>
      <c r="D3" s="139" t="s">
        <v>55</v>
      </c>
      <c r="E3" s="139" t="s">
        <v>16</v>
      </c>
      <c r="F3" s="146" t="s">
        <v>17</v>
      </c>
      <c r="G3" s="139" t="s">
        <v>8</v>
      </c>
      <c r="H3" s="139"/>
      <c r="I3" s="139"/>
      <c r="J3" s="139" t="s">
        <v>31</v>
      </c>
      <c r="K3" s="142" t="s">
        <v>33</v>
      </c>
      <c r="L3" s="142" t="s">
        <v>50</v>
      </c>
      <c r="M3" s="142" t="s">
        <v>51</v>
      </c>
      <c r="N3" s="142" t="s">
        <v>34</v>
      </c>
      <c r="O3" s="142" t="s">
        <v>35</v>
      </c>
      <c r="P3" s="140" t="s">
        <v>54</v>
      </c>
      <c r="Q3" s="139" t="s">
        <v>52</v>
      </c>
      <c r="R3" s="139" t="s">
        <v>32</v>
      </c>
      <c r="S3" s="139" t="s">
        <v>53</v>
      </c>
      <c r="T3" s="139" t="s">
        <v>13</v>
      </c>
    </row>
    <row r="4" spans="1:20" ht="25.5" customHeight="1">
      <c r="A4" s="140"/>
      <c r="B4" s="147"/>
      <c r="C4" s="139"/>
      <c r="D4" s="139"/>
      <c r="E4" s="139"/>
      <c r="F4" s="146"/>
      <c r="G4" s="23" t="s">
        <v>9</v>
      </c>
      <c r="H4" s="23" t="s">
        <v>10</v>
      </c>
      <c r="I4" s="23" t="s">
        <v>11</v>
      </c>
      <c r="J4" s="139"/>
      <c r="K4" s="143"/>
      <c r="L4" s="143"/>
      <c r="M4" s="143"/>
      <c r="N4" s="143"/>
      <c r="O4" s="143"/>
      <c r="P4" s="140"/>
      <c r="Q4" s="140"/>
      <c r="R4" s="139"/>
      <c r="S4" s="139"/>
      <c r="T4" s="139"/>
    </row>
    <row r="5" spans="1:20">
      <c r="A5" s="4">
        <v>1</v>
      </c>
      <c r="B5" s="18" t="s">
        <v>62</v>
      </c>
      <c r="C5" s="64" t="s">
        <v>417</v>
      </c>
      <c r="D5" s="18" t="s">
        <v>25</v>
      </c>
      <c r="E5" s="19"/>
      <c r="F5" s="18"/>
      <c r="G5" s="68">
        <v>23</v>
      </c>
      <c r="H5" s="68">
        <v>33</v>
      </c>
      <c r="I5" s="57">
        <f>SUM(G5:H5)</f>
        <v>56</v>
      </c>
      <c r="J5" s="73">
        <v>9859792669</v>
      </c>
      <c r="K5" s="18" t="s">
        <v>478</v>
      </c>
      <c r="L5" s="51" t="s">
        <v>385</v>
      </c>
      <c r="M5" s="51" t="s">
        <v>402</v>
      </c>
      <c r="N5" s="191" t="s">
        <v>413</v>
      </c>
      <c r="O5" s="20">
        <v>9577380110</v>
      </c>
      <c r="P5" s="24">
        <v>43678</v>
      </c>
      <c r="Q5" s="18" t="s">
        <v>143</v>
      </c>
      <c r="R5" s="48"/>
      <c r="S5" s="18" t="s">
        <v>147</v>
      </c>
      <c r="T5" s="18"/>
    </row>
    <row r="6" spans="1:20">
      <c r="A6" s="4">
        <v>2</v>
      </c>
      <c r="B6" s="18" t="s">
        <v>62</v>
      </c>
      <c r="C6" s="64" t="s">
        <v>418</v>
      </c>
      <c r="D6" s="18" t="s">
        <v>25</v>
      </c>
      <c r="E6" s="19"/>
      <c r="F6" s="18"/>
      <c r="G6" s="69">
        <v>38</v>
      </c>
      <c r="H6" s="69">
        <v>43</v>
      </c>
      <c r="I6" s="57">
        <f t="shared" ref="I6:I69" si="0">SUM(G6:H6)</f>
        <v>81</v>
      </c>
      <c r="J6" s="73">
        <v>9859962635</v>
      </c>
      <c r="K6" s="18" t="s">
        <v>478</v>
      </c>
      <c r="L6" s="51" t="s">
        <v>385</v>
      </c>
      <c r="M6" s="51" t="s">
        <v>402</v>
      </c>
      <c r="N6" s="191" t="s">
        <v>413</v>
      </c>
      <c r="O6" s="20">
        <v>9577380110</v>
      </c>
      <c r="P6" s="24">
        <v>43678</v>
      </c>
      <c r="Q6" s="18" t="s">
        <v>143</v>
      </c>
      <c r="R6" s="48"/>
      <c r="S6" s="18" t="s">
        <v>147</v>
      </c>
      <c r="T6" s="18"/>
    </row>
    <row r="7" spans="1:20">
      <c r="A7" s="4">
        <v>3</v>
      </c>
      <c r="B7" s="18" t="s">
        <v>63</v>
      </c>
      <c r="C7" s="63" t="s">
        <v>178</v>
      </c>
      <c r="D7" s="18" t="s">
        <v>25</v>
      </c>
      <c r="E7" s="173"/>
      <c r="F7" s="172"/>
      <c r="G7" s="70">
        <v>40</v>
      </c>
      <c r="H7" s="70">
        <v>44</v>
      </c>
      <c r="I7" s="57">
        <f t="shared" si="0"/>
        <v>84</v>
      </c>
      <c r="J7" s="172">
        <v>9957027827</v>
      </c>
      <c r="K7" s="172" t="s">
        <v>120</v>
      </c>
      <c r="L7" s="18" t="s">
        <v>120</v>
      </c>
      <c r="M7" s="81" t="s">
        <v>125</v>
      </c>
      <c r="N7" s="81" t="s">
        <v>129</v>
      </c>
      <c r="O7" s="81" t="s">
        <v>132</v>
      </c>
      <c r="P7" s="24">
        <v>43678</v>
      </c>
      <c r="Q7" s="18" t="s">
        <v>143</v>
      </c>
      <c r="R7" s="48"/>
      <c r="S7" s="18" t="s">
        <v>147</v>
      </c>
      <c r="T7" s="18"/>
    </row>
    <row r="8" spans="1:20">
      <c r="A8" s="4">
        <v>4</v>
      </c>
      <c r="B8" s="18" t="s">
        <v>63</v>
      </c>
      <c r="C8" s="63" t="s">
        <v>419</v>
      </c>
      <c r="D8" s="18" t="s">
        <v>25</v>
      </c>
      <c r="E8" s="19"/>
      <c r="F8" s="18"/>
      <c r="G8" s="70">
        <v>32</v>
      </c>
      <c r="H8" s="70">
        <v>40</v>
      </c>
      <c r="I8" s="57">
        <f t="shared" si="0"/>
        <v>72</v>
      </c>
      <c r="J8" s="189">
        <v>9957834558</v>
      </c>
      <c r="K8" s="172" t="s">
        <v>120</v>
      </c>
      <c r="L8" s="18" t="s">
        <v>120</v>
      </c>
      <c r="M8" s="81" t="s">
        <v>125</v>
      </c>
      <c r="N8" s="81" t="s">
        <v>129</v>
      </c>
      <c r="O8" s="81" t="s">
        <v>132</v>
      </c>
      <c r="P8" s="24">
        <v>43678</v>
      </c>
      <c r="Q8" s="18" t="s">
        <v>143</v>
      </c>
      <c r="R8" s="48"/>
      <c r="S8" s="18" t="s">
        <v>147</v>
      </c>
      <c r="T8" s="18"/>
    </row>
    <row r="9" spans="1:20">
      <c r="A9" s="4">
        <v>5</v>
      </c>
      <c r="B9" s="18" t="s">
        <v>62</v>
      </c>
      <c r="C9" s="64" t="s">
        <v>420</v>
      </c>
      <c r="D9" s="18" t="s">
        <v>25</v>
      </c>
      <c r="E9" s="19"/>
      <c r="F9" s="18"/>
      <c r="G9" s="68">
        <v>51</v>
      </c>
      <c r="H9" s="68">
        <v>71</v>
      </c>
      <c r="I9" s="57">
        <f t="shared" si="0"/>
        <v>122</v>
      </c>
      <c r="J9" s="73">
        <v>8876903232</v>
      </c>
      <c r="K9" s="18" t="s">
        <v>391</v>
      </c>
      <c r="L9" s="48" t="s">
        <v>382</v>
      </c>
      <c r="M9" s="48" t="s">
        <v>399</v>
      </c>
      <c r="N9" s="83" t="s">
        <v>409</v>
      </c>
      <c r="O9" s="17">
        <v>8486450704</v>
      </c>
      <c r="P9" s="24">
        <v>43679</v>
      </c>
      <c r="Q9" s="18" t="s">
        <v>138</v>
      </c>
      <c r="R9" s="48"/>
      <c r="S9" s="18" t="s">
        <v>147</v>
      </c>
      <c r="T9" s="18"/>
    </row>
    <row r="10" spans="1:20">
      <c r="A10" s="4">
        <v>6</v>
      </c>
      <c r="B10" s="18" t="s">
        <v>63</v>
      </c>
      <c r="C10" s="178" t="s">
        <v>421</v>
      </c>
      <c r="D10" s="18" t="s">
        <v>25</v>
      </c>
      <c r="E10" s="19"/>
      <c r="F10" s="18"/>
      <c r="G10" s="70">
        <v>27</v>
      </c>
      <c r="H10" s="70">
        <v>29</v>
      </c>
      <c r="I10" s="57">
        <f t="shared" si="0"/>
        <v>56</v>
      </c>
      <c r="J10" s="189">
        <v>7896106032</v>
      </c>
      <c r="K10" s="18" t="s">
        <v>120</v>
      </c>
      <c r="L10" s="18" t="s">
        <v>120</v>
      </c>
      <c r="M10" s="81" t="s">
        <v>125</v>
      </c>
      <c r="N10" s="81" t="s">
        <v>129</v>
      </c>
      <c r="O10" s="81" t="s">
        <v>132</v>
      </c>
      <c r="P10" s="24">
        <v>43679</v>
      </c>
      <c r="Q10" s="18" t="s">
        <v>138</v>
      </c>
      <c r="R10" s="48"/>
      <c r="S10" s="18" t="s">
        <v>147</v>
      </c>
      <c r="T10" s="18"/>
    </row>
    <row r="11" spans="1:20">
      <c r="A11" s="4">
        <v>7</v>
      </c>
      <c r="B11" s="18" t="s">
        <v>63</v>
      </c>
      <c r="C11" s="63" t="s">
        <v>422</v>
      </c>
      <c r="D11" s="18" t="s">
        <v>25</v>
      </c>
      <c r="E11" s="19"/>
      <c r="F11" s="18"/>
      <c r="G11" s="70">
        <v>45</v>
      </c>
      <c r="H11" s="70">
        <v>49</v>
      </c>
      <c r="I11" s="57">
        <f t="shared" si="0"/>
        <v>94</v>
      </c>
      <c r="J11" s="189">
        <v>9859882545</v>
      </c>
      <c r="K11" s="18" t="s">
        <v>120</v>
      </c>
      <c r="L11" s="18" t="s">
        <v>120</v>
      </c>
      <c r="M11" s="81" t="s">
        <v>125</v>
      </c>
      <c r="N11" s="81" t="s">
        <v>129</v>
      </c>
      <c r="O11" s="81" t="s">
        <v>132</v>
      </c>
      <c r="P11" s="24">
        <v>43679</v>
      </c>
      <c r="Q11" s="18" t="s">
        <v>138</v>
      </c>
      <c r="R11" s="48"/>
      <c r="S11" s="18" t="s">
        <v>147</v>
      </c>
      <c r="T11" s="18"/>
    </row>
    <row r="12" spans="1:20">
      <c r="A12" s="4">
        <v>8</v>
      </c>
      <c r="B12" s="18" t="s">
        <v>62</v>
      </c>
      <c r="C12" s="64" t="s">
        <v>423</v>
      </c>
      <c r="D12" s="18" t="s">
        <v>25</v>
      </c>
      <c r="E12" s="19"/>
      <c r="F12" s="18"/>
      <c r="G12" s="68">
        <v>42</v>
      </c>
      <c r="H12" s="68">
        <v>48</v>
      </c>
      <c r="I12" s="57">
        <f t="shared" si="0"/>
        <v>90</v>
      </c>
      <c r="J12" s="73">
        <v>9859234768</v>
      </c>
      <c r="K12" s="18" t="s">
        <v>479</v>
      </c>
      <c r="L12" s="193" t="s">
        <v>483</v>
      </c>
      <c r="M12" s="48">
        <v>7896570991</v>
      </c>
      <c r="N12" s="85" t="s">
        <v>488</v>
      </c>
      <c r="O12" s="196">
        <v>9508510598</v>
      </c>
      <c r="P12" s="24">
        <v>43680</v>
      </c>
      <c r="Q12" s="18" t="s">
        <v>139</v>
      </c>
      <c r="R12" s="48"/>
      <c r="S12" s="18" t="s">
        <v>147</v>
      </c>
      <c r="T12" s="18"/>
    </row>
    <row r="13" spans="1:20">
      <c r="A13" s="4">
        <v>9</v>
      </c>
      <c r="B13" s="18" t="s">
        <v>62</v>
      </c>
      <c r="C13" s="64" t="s">
        <v>424</v>
      </c>
      <c r="D13" s="18" t="s">
        <v>25</v>
      </c>
      <c r="E13" s="66"/>
      <c r="F13" s="18"/>
      <c r="G13" s="68">
        <v>41</v>
      </c>
      <c r="H13" s="68">
        <v>45</v>
      </c>
      <c r="I13" s="57">
        <f t="shared" si="0"/>
        <v>86</v>
      </c>
      <c r="J13" s="73">
        <v>9854338525</v>
      </c>
      <c r="K13" s="18" t="s">
        <v>479</v>
      </c>
      <c r="L13" s="193" t="s">
        <v>483</v>
      </c>
      <c r="M13" s="48">
        <v>7896570991</v>
      </c>
      <c r="N13" s="85" t="s">
        <v>488</v>
      </c>
      <c r="O13" s="196">
        <v>9508510598</v>
      </c>
      <c r="P13" s="24">
        <v>43680</v>
      </c>
      <c r="Q13" s="18" t="s">
        <v>139</v>
      </c>
      <c r="R13" s="48"/>
      <c r="S13" s="18" t="s">
        <v>147</v>
      </c>
      <c r="T13" s="18"/>
    </row>
    <row r="14" spans="1:20">
      <c r="A14" s="4">
        <v>10</v>
      </c>
      <c r="B14" s="18" t="s">
        <v>63</v>
      </c>
      <c r="C14" s="62" t="s">
        <v>425</v>
      </c>
      <c r="D14" s="18" t="s">
        <v>23</v>
      </c>
      <c r="E14" s="62">
        <v>18060206503</v>
      </c>
      <c r="F14" s="62" t="s">
        <v>112</v>
      </c>
      <c r="G14" s="67">
        <v>116</v>
      </c>
      <c r="H14" s="67">
        <v>96</v>
      </c>
      <c r="I14" s="57">
        <f t="shared" si="0"/>
        <v>212</v>
      </c>
      <c r="J14" s="62">
        <v>9435756825</v>
      </c>
      <c r="K14" s="18" t="s">
        <v>480</v>
      </c>
      <c r="L14" s="182" t="s">
        <v>484</v>
      </c>
      <c r="M14" s="194" t="s">
        <v>486</v>
      </c>
      <c r="N14" s="195" t="s">
        <v>489</v>
      </c>
      <c r="O14" s="17">
        <v>9859753065</v>
      </c>
      <c r="P14" s="24" t="s">
        <v>492</v>
      </c>
      <c r="Q14" s="18" t="s">
        <v>497</v>
      </c>
      <c r="R14" s="48"/>
      <c r="S14" s="18" t="s">
        <v>147</v>
      </c>
      <c r="T14" s="50"/>
    </row>
    <row r="15" spans="1:20">
      <c r="A15" s="4">
        <v>11</v>
      </c>
      <c r="B15" s="18" t="s">
        <v>63</v>
      </c>
      <c r="C15" s="64" t="s">
        <v>426</v>
      </c>
      <c r="D15" s="18" t="s">
        <v>25</v>
      </c>
      <c r="E15" s="66"/>
      <c r="F15" s="18"/>
      <c r="G15" s="68">
        <v>65</v>
      </c>
      <c r="H15" s="68">
        <v>77</v>
      </c>
      <c r="I15" s="57">
        <f t="shared" si="0"/>
        <v>142</v>
      </c>
      <c r="J15" s="73">
        <v>9678768265</v>
      </c>
      <c r="K15" s="18" t="s">
        <v>481</v>
      </c>
      <c r="L15" s="48" t="s">
        <v>380</v>
      </c>
      <c r="M15" s="48" t="s">
        <v>398</v>
      </c>
      <c r="N15" s="83" t="s">
        <v>407</v>
      </c>
      <c r="O15" s="17">
        <v>9957632454</v>
      </c>
      <c r="P15" s="24">
        <v>43683</v>
      </c>
      <c r="Q15" s="18" t="s">
        <v>141</v>
      </c>
      <c r="R15" s="48"/>
      <c r="S15" s="18" t="s">
        <v>147</v>
      </c>
      <c r="T15" s="18"/>
    </row>
    <row r="16" spans="1:20">
      <c r="A16" s="4">
        <v>12</v>
      </c>
      <c r="B16" s="18" t="s">
        <v>62</v>
      </c>
      <c r="C16" s="62" t="s">
        <v>427</v>
      </c>
      <c r="D16" s="18" t="s">
        <v>23</v>
      </c>
      <c r="E16" s="62">
        <v>18060202403</v>
      </c>
      <c r="F16" s="62" t="s">
        <v>116</v>
      </c>
      <c r="G16" s="67">
        <v>73</v>
      </c>
      <c r="H16" s="67">
        <v>73</v>
      </c>
      <c r="I16" s="57">
        <f t="shared" si="0"/>
        <v>146</v>
      </c>
      <c r="J16" s="62">
        <v>9859180087</v>
      </c>
      <c r="K16" s="18" t="s">
        <v>272</v>
      </c>
      <c r="L16" s="182" t="s">
        <v>274</v>
      </c>
      <c r="M16" s="182" t="s">
        <v>276</v>
      </c>
      <c r="N16" s="183" t="s">
        <v>278</v>
      </c>
      <c r="O16" s="86">
        <v>9859230422</v>
      </c>
      <c r="P16" s="24">
        <v>43682</v>
      </c>
      <c r="Q16" s="18" t="s">
        <v>140</v>
      </c>
      <c r="R16" s="48"/>
      <c r="S16" s="18" t="s">
        <v>147</v>
      </c>
      <c r="T16" s="50"/>
    </row>
    <row r="17" spans="1:20">
      <c r="A17" s="4">
        <v>13</v>
      </c>
      <c r="B17" s="18" t="s">
        <v>63</v>
      </c>
      <c r="C17" s="62" t="s">
        <v>428</v>
      </c>
      <c r="D17" s="18" t="s">
        <v>23</v>
      </c>
      <c r="E17" s="62">
        <v>18060207001</v>
      </c>
      <c r="F17" s="62" t="s">
        <v>116</v>
      </c>
      <c r="G17" s="67">
        <v>20</v>
      </c>
      <c r="H17" s="67">
        <v>22</v>
      </c>
      <c r="I17" s="57">
        <f t="shared" si="0"/>
        <v>42</v>
      </c>
      <c r="J17" s="62">
        <v>9707511865</v>
      </c>
      <c r="K17" s="18" t="s">
        <v>482</v>
      </c>
      <c r="L17" s="182" t="s">
        <v>485</v>
      </c>
      <c r="M17" s="194" t="s">
        <v>487</v>
      </c>
      <c r="N17" s="195" t="s">
        <v>490</v>
      </c>
      <c r="O17" s="17">
        <v>8753835212</v>
      </c>
      <c r="P17" s="24">
        <v>43684</v>
      </c>
      <c r="Q17" s="18" t="s">
        <v>142</v>
      </c>
      <c r="R17" s="48"/>
      <c r="S17" s="18" t="s">
        <v>147</v>
      </c>
      <c r="T17" s="18"/>
    </row>
    <row r="18" spans="1:20">
      <c r="A18" s="4">
        <v>14</v>
      </c>
      <c r="B18" s="18" t="s">
        <v>63</v>
      </c>
      <c r="C18" s="62" t="s">
        <v>429</v>
      </c>
      <c r="D18" s="18" t="s">
        <v>23</v>
      </c>
      <c r="E18" s="62">
        <v>18060206701</v>
      </c>
      <c r="F18" s="172"/>
      <c r="G18" s="67">
        <v>6</v>
      </c>
      <c r="H18" s="67">
        <v>6</v>
      </c>
      <c r="I18" s="57">
        <f t="shared" si="0"/>
        <v>12</v>
      </c>
      <c r="J18" s="62">
        <v>9864440222</v>
      </c>
      <c r="K18" s="18" t="s">
        <v>482</v>
      </c>
      <c r="L18" s="182" t="s">
        <v>485</v>
      </c>
      <c r="M18" s="194" t="s">
        <v>487</v>
      </c>
      <c r="N18" s="195" t="s">
        <v>490</v>
      </c>
      <c r="O18" s="17">
        <v>8753835212</v>
      </c>
      <c r="P18" s="24">
        <v>43684</v>
      </c>
      <c r="Q18" s="18" t="s">
        <v>142</v>
      </c>
      <c r="R18" s="48"/>
      <c r="S18" s="18" t="s">
        <v>147</v>
      </c>
      <c r="T18" s="172"/>
    </row>
    <row r="19" spans="1:20">
      <c r="A19" s="4">
        <v>15</v>
      </c>
      <c r="B19" s="18" t="s">
        <v>63</v>
      </c>
      <c r="C19" s="64" t="s">
        <v>430</v>
      </c>
      <c r="D19" s="18" t="s">
        <v>25</v>
      </c>
      <c r="E19" s="66"/>
      <c r="F19" s="73"/>
      <c r="G19" s="69">
        <v>13</v>
      </c>
      <c r="H19" s="69">
        <v>20</v>
      </c>
      <c r="I19" s="57">
        <f t="shared" si="0"/>
        <v>33</v>
      </c>
      <c r="J19" s="73">
        <v>9859671097</v>
      </c>
      <c r="K19" s="18" t="s">
        <v>482</v>
      </c>
      <c r="L19" s="182" t="s">
        <v>485</v>
      </c>
      <c r="M19" s="194" t="s">
        <v>487</v>
      </c>
      <c r="N19" s="195" t="s">
        <v>490</v>
      </c>
      <c r="O19" s="17">
        <v>8753835212</v>
      </c>
      <c r="P19" s="24">
        <v>43684</v>
      </c>
      <c r="Q19" s="18" t="s">
        <v>142</v>
      </c>
      <c r="R19" s="48"/>
      <c r="S19" s="18" t="s">
        <v>147</v>
      </c>
      <c r="T19" s="50"/>
    </row>
    <row r="20" spans="1:20">
      <c r="A20" s="4">
        <v>16</v>
      </c>
      <c r="B20" s="18" t="s">
        <v>62</v>
      </c>
      <c r="C20" s="62" t="s">
        <v>267</v>
      </c>
      <c r="D20" s="18" t="s">
        <v>23</v>
      </c>
      <c r="E20" s="62">
        <v>18060202402</v>
      </c>
      <c r="F20" s="18" t="s">
        <v>113</v>
      </c>
      <c r="G20" s="68">
        <v>11</v>
      </c>
      <c r="H20" s="68">
        <v>11</v>
      </c>
      <c r="I20" s="57">
        <f t="shared" si="0"/>
        <v>22</v>
      </c>
      <c r="J20" s="62">
        <v>9854967510</v>
      </c>
      <c r="K20" s="18" t="s">
        <v>272</v>
      </c>
      <c r="L20" s="182" t="s">
        <v>274</v>
      </c>
      <c r="M20" s="182" t="s">
        <v>276</v>
      </c>
      <c r="N20" s="183" t="s">
        <v>278</v>
      </c>
      <c r="O20" s="86">
        <v>9859230422</v>
      </c>
      <c r="P20" s="24">
        <v>43683</v>
      </c>
      <c r="Q20" s="18" t="s">
        <v>141</v>
      </c>
      <c r="R20" s="48"/>
      <c r="S20" s="18" t="s">
        <v>147</v>
      </c>
      <c r="T20" s="18"/>
    </row>
    <row r="21" spans="1:20">
      <c r="A21" s="4">
        <v>17</v>
      </c>
      <c r="B21" s="18" t="s">
        <v>62</v>
      </c>
      <c r="C21" s="62" t="s">
        <v>431</v>
      </c>
      <c r="D21" s="18" t="s">
        <v>23</v>
      </c>
      <c r="E21" s="62">
        <v>18060202410</v>
      </c>
      <c r="F21" s="18" t="s">
        <v>116</v>
      </c>
      <c r="G21" s="67">
        <v>32</v>
      </c>
      <c r="H21" s="67">
        <v>46</v>
      </c>
      <c r="I21" s="57">
        <f t="shared" si="0"/>
        <v>78</v>
      </c>
      <c r="J21" s="62">
        <v>9577442144</v>
      </c>
      <c r="K21" s="18" t="s">
        <v>272</v>
      </c>
      <c r="L21" s="182" t="s">
        <v>274</v>
      </c>
      <c r="M21" s="182" t="s">
        <v>276</v>
      </c>
      <c r="N21" s="183" t="s">
        <v>278</v>
      </c>
      <c r="O21" s="86">
        <v>9859230422</v>
      </c>
      <c r="P21" s="24">
        <v>43683</v>
      </c>
      <c r="Q21" s="18" t="s">
        <v>141</v>
      </c>
      <c r="R21" s="48"/>
      <c r="S21" s="18" t="s">
        <v>147</v>
      </c>
      <c r="T21" s="18"/>
    </row>
    <row r="22" spans="1:20">
      <c r="A22" s="4">
        <v>18</v>
      </c>
      <c r="B22" s="18" t="s">
        <v>63</v>
      </c>
      <c r="C22" s="62" t="s">
        <v>432</v>
      </c>
      <c r="D22" s="18" t="s">
        <v>23</v>
      </c>
      <c r="E22" s="62">
        <v>18060206703</v>
      </c>
      <c r="F22" s="172" t="s">
        <v>113</v>
      </c>
      <c r="G22" s="67">
        <v>27</v>
      </c>
      <c r="H22" s="67">
        <v>9</v>
      </c>
      <c r="I22" s="57">
        <f t="shared" si="0"/>
        <v>36</v>
      </c>
      <c r="J22" s="62">
        <v>9707754822</v>
      </c>
      <c r="K22" s="172" t="s">
        <v>482</v>
      </c>
      <c r="L22" s="182" t="s">
        <v>485</v>
      </c>
      <c r="M22" s="194" t="s">
        <v>487</v>
      </c>
      <c r="N22" s="195" t="s">
        <v>490</v>
      </c>
      <c r="O22" s="17">
        <v>8753835212</v>
      </c>
      <c r="P22" s="24">
        <v>43685</v>
      </c>
      <c r="Q22" s="18" t="s">
        <v>143</v>
      </c>
      <c r="R22" s="48"/>
      <c r="S22" s="18" t="s">
        <v>147</v>
      </c>
      <c r="T22" s="50"/>
    </row>
    <row r="23" spans="1:20">
      <c r="A23" s="4">
        <v>19</v>
      </c>
      <c r="B23" s="18" t="s">
        <v>63</v>
      </c>
      <c r="C23" s="62" t="s">
        <v>433</v>
      </c>
      <c r="D23" s="18" t="s">
        <v>23</v>
      </c>
      <c r="E23" s="62">
        <v>18060206702</v>
      </c>
      <c r="F23" s="18" t="s">
        <v>116</v>
      </c>
      <c r="G23" s="67">
        <v>20</v>
      </c>
      <c r="H23" s="67">
        <v>17</v>
      </c>
      <c r="I23" s="57">
        <f t="shared" si="0"/>
        <v>37</v>
      </c>
      <c r="J23" s="62">
        <v>9577565831</v>
      </c>
      <c r="K23" s="172" t="s">
        <v>482</v>
      </c>
      <c r="L23" s="182" t="s">
        <v>485</v>
      </c>
      <c r="M23" s="194" t="s">
        <v>487</v>
      </c>
      <c r="N23" s="195" t="s">
        <v>490</v>
      </c>
      <c r="O23" s="17">
        <v>8753835212</v>
      </c>
      <c r="P23" s="24">
        <v>43685</v>
      </c>
      <c r="Q23" s="18" t="s">
        <v>143</v>
      </c>
      <c r="R23" s="48"/>
      <c r="S23" s="18" t="s">
        <v>147</v>
      </c>
      <c r="T23" s="18"/>
    </row>
    <row r="24" spans="1:20">
      <c r="A24" s="4">
        <v>20</v>
      </c>
      <c r="B24" s="18" t="s">
        <v>63</v>
      </c>
      <c r="C24" s="64" t="s">
        <v>434</v>
      </c>
      <c r="D24" s="18" t="s">
        <v>25</v>
      </c>
      <c r="E24" s="66"/>
      <c r="F24" s="18"/>
      <c r="G24" s="20">
        <v>23</v>
      </c>
      <c r="H24" s="20">
        <v>27</v>
      </c>
      <c r="I24" s="57">
        <f t="shared" si="0"/>
        <v>50</v>
      </c>
      <c r="J24" s="73">
        <v>9613502621</v>
      </c>
      <c r="K24" s="172" t="s">
        <v>482</v>
      </c>
      <c r="L24" s="182" t="s">
        <v>485</v>
      </c>
      <c r="M24" s="194" t="s">
        <v>487</v>
      </c>
      <c r="N24" s="195" t="s">
        <v>490</v>
      </c>
      <c r="O24" s="17">
        <v>8753835212</v>
      </c>
      <c r="P24" s="24">
        <v>43685</v>
      </c>
      <c r="Q24" s="18" t="s">
        <v>143</v>
      </c>
      <c r="R24" s="18"/>
      <c r="S24" s="18" t="s">
        <v>147</v>
      </c>
      <c r="T24" s="18"/>
    </row>
    <row r="25" spans="1:20">
      <c r="A25" s="4">
        <v>21</v>
      </c>
      <c r="B25" s="18" t="s">
        <v>62</v>
      </c>
      <c r="C25" s="62" t="s">
        <v>435</v>
      </c>
      <c r="D25" s="18" t="s">
        <v>23</v>
      </c>
      <c r="E25" s="62">
        <v>18060201904</v>
      </c>
      <c r="F25" s="18" t="s">
        <v>113</v>
      </c>
      <c r="G25" s="67">
        <v>46</v>
      </c>
      <c r="H25" s="67">
        <v>46</v>
      </c>
      <c r="I25" s="57">
        <f t="shared" si="0"/>
        <v>92</v>
      </c>
      <c r="J25" s="62">
        <v>9854629782</v>
      </c>
      <c r="K25" s="18" t="s">
        <v>272</v>
      </c>
      <c r="L25" s="182" t="s">
        <v>274</v>
      </c>
      <c r="M25" s="182" t="s">
        <v>276</v>
      </c>
      <c r="N25" s="183" t="s">
        <v>278</v>
      </c>
      <c r="O25" s="86">
        <v>9859230422</v>
      </c>
      <c r="P25" s="24">
        <v>43684</v>
      </c>
      <c r="Q25" s="18" t="s">
        <v>142</v>
      </c>
      <c r="R25" s="18"/>
      <c r="S25" s="18" t="s">
        <v>147</v>
      </c>
      <c r="T25" s="50"/>
    </row>
    <row r="26" spans="1:20">
      <c r="A26" s="4">
        <v>22</v>
      </c>
      <c r="B26" s="18" t="s">
        <v>62</v>
      </c>
      <c r="C26" s="62" t="s">
        <v>436</v>
      </c>
      <c r="D26" s="18" t="s">
        <v>23</v>
      </c>
      <c r="E26" s="62">
        <v>18060201905</v>
      </c>
      <c r="F26" s="18" t="s">
        <v>116</v>
      </c>
      <c r="G26" s="67">
        <v>17</v>
      </c>
      <c r="H26" s="67">
        <v>27</v>
      </c>
      <c r="I26" s="57">
        <f t="shared" si="0"/>
        <v>44</v>
      </c>
      <c r="J26" s="62">
        <v>9859456956</v>
      </c>
      <c r="K26" s="18" t="s">
        <v>272</v>
      </c>
      <c r="L26" s="182" t="s">
        <v>274</v>
      </c>
      <c r="M26" s="182" t="s">
        <v>276</v>
      </c>
      <c r="N26" s="183" t="s">
        <v>278</v>
      </c>
      <c r="O26" s="86">
        <v>9859230422</v>
      </c>
      <c r="P26" s="24">
        <v>43684</v>
      </c>
      <c r="Q26" s="18" t="s">
        <v>142</v>
      </c>
      <c r="R26" s="18"/>
      <c r="S26" s="18" t="s">
        <v>147</v>
      </c>
      <c r="T26" s="50"/>
    </row>
    <row r="27" spans="1:20" ht="33">
      <c r="A27" s="4">
        <v>23</v>
      </c>
      <c r="B27" s="18" t="s">
        <v>63</v>
      </c>
      <c r="C27" s="62" t="s">
        <v>437</v>
      </c>
      <c r="D27" s="18" t="s">
        <v>23</v>
      </c>
      <c r="E27" s="62">
        <v>18060200103</v>
      </c>
      <c r="F27" s="18" t="s">
        <v>112</v>
      </c>
      <c r="G27" s="67">
        <v>437</v>
      </c>
      <c r="H27" s="67">
        <v>245</v>
      </c>
      <c r="I27" s="57">
        <f t="shared" si="0"/>
        <v>682</v>
      </c>
      <c r="J27" s="72">
        <v>9707430198</v>
      </c>
      <c r="K27" s="18" t="s">
        <v>390</v>
      </c>
      <c r="L27" s="20" t="s">
        <v>381</v>
      </c>
      <c r="M27" s="51">
        <v>9706456549</v>
      </c>
      <c r="N27" s="191" t="s">
        <v>408</v>
      </c>
      <c r="O27" s="69"/>
      <c r="P27" s="24" t="s">
        <v>493</v>
      </c>
      <c r="Q27" s="18" t="s">
        <v>498</v>
      </c>
      <c r="R27" s="18"/>
      <c r="S27" s="18" t="s">
        <v>147</v>
      </c>
      <c r="T27" s="50"/>
    </row>
    <row r="28" spans="1:20">
      <c r="A28" s="4">
        <v>24</v>
      </c>
      <c r="B28" s="18" t="s">
        <v>62</v>
      </c>
      <c r="C28" s="62" t="s">
        <v>438</v>
      </c>
      <c r="D28" s="18" t="s">
        <v>23</v>
      </c>
      <c r="E28" s="62">
        <v>18060201901</v>
      </c>
      <c r="F28" s="18" t="s">
        <v>116</v>
      </c>
      <c r="G28" s="67">
        <v>33</v>
      </c>
      <c r="H28" s="67">
        <v>52</v>
      </c>
      <c r="I28" s="57">
        <f t="shared" si="0"/>
        <v>85</v>
      </c>
      <c r="J28" s="62">
        <v>9577710624</v>
      </c>
      <c r="K28" s="18" t="s">
        <v>387</v>
      </c>
      <c r="L28" s="17" t="s">
        <v>377</v>
      </c>
      <c r="M28" s="48">
        <v>9577441575</v>
      </c>
      <c r="N28" s="83" t="s">
        <v>404</v>
      </c>
      <c r="O28" s="86">
        <v>9859841425</v>
      </c>
      <c r="P28" s="24">
        <v>43685</v>
      </c>
      <c r="Q28" s="18" t="s">
        <v>143</v>
      </c>
      <c r="R28" s="18"/>
      <c r="S28" s="18" t="s">
        <v>147</v>
      </c>
      <c r="T28" s="50"/>
    </row>
    <row r="29" spans="1:20">
      <c r="A29" s="4">
        <v>25</v>
      </c>
      <c r="B29" s="18" t="s">
        <v>62</v>
      </c>
      <c r="C29" s="62" t="s">
        <v>439</v>
      </c>
      <c r="D29" s="18" t="s">
        <v>23</v>
      </c>
      <c r="E29" s="62">
        <v>18060201902</v>
      </c>
      <c r="F29" s="18" t="s">
        <v>116</v>
      </c>
      <c r="G29" s="67">
        <v>20</v>
      </c>
      <c r="H29" s="67">
        <v>15</v>
      </c>
      <c r="I29" s="57">
        <f t="shared" si="0"/>
        <v>35</v>
      </c>
      <c r="J29" s="62">
        <v>9678793912</v>
      </c>
      <c r="K29" s="18" t="s">
        <v>387</v>
      </c>
      <c r="L29" s="17" t="s">
        <v>378</v>
      </c>
      <c r="M29" s="48">
        <v>9854738830</v>
      </c>
      <c r="N29" s="83" t="s">
        <v>404</v>
      </c>
      <c r="O29" s="86">
        <v>9859841425</v>
      </c>
      <c r="P29" s="24">
        <v>43685</v>
      </c>
      <c r="Q29" s="18" t="s">
        <v>143</v>
      </c>
      <c r="R29" s="18"/>
      <c r="S29" s="18" t="s">
        <v>147</v>
      </c>
      <c r="T29" s="50"/>
    </row>
    <row r="30" spans="1:20">
      <c r="A30" s="4">
        <v>26</v>
      </c>
      <c r="B30" s="18" t="s">
        <v>62</v>
      </c>
      <c r="C30" s="62" t="s">
        <v>440</v>
      </c>
      <c r="D30" s="18" t="s">
        <v>23</v>
      </c>
      <c r="E30" s="62">
        <v>18060201903</v>
      </c>
      <c r="F30" s="18" t="s">
        <v>116</v>
      </c>
      <c r="G30" s="67">
        <v>20</v>
      </c>
      <c r="H30" s="67">
        <v>18</v>
      </c>
      <c r="I30" s="57">
        <f t="shared" si="0"/>
        <v>38</v>
      </c>
      <c r="J30" s="62">
        <v>9854893803</v>
      </c>
      <c r="K30" s="18" t="s">
        <v>387</v>
      </c>
      <c r="L30" s="17" t="s">
        <v>377</v>
      </c>
      <c r="M30" s="48">
        <v>9577441575</v>
      </c>
      <c r="N30" s="83" t="s">
        <v>404</v>
      </c>
      <c r="O30" s="86">
        <v>9859841425</v>
      </c>
      <c r="P30" s="24">
        <v>43685</v>
      </c>
      <c r="Q30" s="18" t="s">
        <v>143</v>
      </c>
      <c r="R30" s="18"/>
      <c r="S30" s="18" t="s">
        <v>147</v>
      </c>
      <c r="T30" s="50"/>
    </row>
    <row r="31" spans="1:20" ht="24">
      <c r="A31" s="4">
        <v>27</v>
      </c>
      <c r="B31" s="18" t="s">
        <v>62</v>
      </c>
      <c r="C31" s="62" t="s">
        <v>441</v>
      </c>
      <c r="D31" s="18" t="s">
        <v>23</v>
      </c>
      <c r="E31" s="62">
        <v>18060202004</v>
      </c>
      <c r="F31" s="18" t="s">
        <v>113</v>
      </c>
      <c r="G31" s="67">
        <v>34</v>
      </c>
      <c r="H31" s="67">
        <v>54</v>
      </c>
      <c r="I31" s="57">
        <f t="shared" si="0"/>
        <v>88</v>
      </c>
      <c r="J31" s="62">
        <v>9854542688</v>
      </c>
      <c r="K31" s="18" t="s">
        <v>387</v>
      </c>
      <c r="L31" s="17" t="s">
        <v>378</v>
      </c>
      <c r="M31" s="48">
        <v>9854738830</v>
      </c>
      <c r="N31" s="83" t="s">
        <v>404</v>
      </c>
      <c r="O31" s="86">
        <v>9859841425</v>
      </c>
      <c r="P31" s="24">
        <v>43686</v>
      </c>
      <c r="Q31" s="18" t="s">
        <v>138</v>
      </c>
      <c r="R31" s="18"/>
      <c r="S31" s="18" t="s">
        <v>147</v>
      </c>
      <c r="T31" s="172"/>
    </row>
    <row r="32" spans="1:20">
      <c r="A32" s="4">
        <v>28</v>
      </c>
      <c r="B32" s="18" t="s">
        <v>62</v>
      </c>
      <c r="C32" s="62" t="s">
        <v>442</v>
      </c>
      <c r="D32" s="18" t="s">
        <v>23</v>
      </c>
      <c r="E32" s="62">
        <v>18060202005</v>
      </c>
      <c r="F32" s="18" t="s">
        <v>116</v>
      </c>
      <c r="G32" s="67">
        <v>25</v>
      </c>
      <c r="H32" s="67">
        <v>34</v>
      </c>
      <c r="I32" s="57">
        <f t="shared" si="0"/>
        <v>59</v>
      </c>
      <c r="J32" s="62">
        <v>9854264606</v>
      </c>
      <c r="K32" s="18" t="s">
        <v>387</v>
      </c>
      <c r="L32" s="17" t="s">
        <v>377</v>
      </c>
      <c r="M32" s="48">
        <v>9577441575</v>
      </c>
      <c r="N32" s="83" t="s">
        <v>404</v>
      </c>
      <c r="O32" s="86">
        <v>9859841425</v>
      </c>
      <c r="P32" s="24">
        <v>43687</v>
      </c>
      <c r="Q32" s="18" t="s">
        <v>139</v>
      </c>
      <c r="R32" s="18"/>
      <c r="S32" s="18" t="s">
        <v>147</v>
      </c>
      <c r="T32" s="50"/>
    </row>
    <row r="33" spans="1:20">
      <c r="A33" s="4">
        <v>29</v>
      </c>
      <c r="B33" s="18" t="s">
        <v>62</v>
      </c>
      <c r="C33" s="64" t="s">
        <v>443</v>
      </c>
      <c r="D33" s="18" t="s">
        <v>25</v>
      </c>
      <c r="E33" s="66"/>
      <c r="F33" s="18"/>
      <c r="G33" s="69">
        <v>51</v>
      </c>
      <c r="H33" s="69">
        <v>71</v>
      </c>
      <c r="I33" s="57">
        <f t="shared" si="0"/>
        <v>122</v>
      </c>
      <c r="J33" s="73">
        <v>8876543287</v>
      </c>
      <c r="K33" s="18" t="s">
        <v>387</v>
      </c>
      <c r="L33" s="17" t="s">
        <v>378</v>
      </c>
      <c r="M33" s="48">
        <v>9854738830</v>
      </c>
      <c r="N33" s="83" t="s">
        <v>404</v>
      </c>
      <c r="O33" s="86">
        <v>9859841425</v>
      </c>
      <c r="P33" s="24">
        <v>43690</v>
      </c>
      <c r="Q33" s="18" t="s">
        <v>141</v>
      </c>
      <c r="R33" s="18"/>
      <c r="S33" s="18" t="s">
        <v>147</v>
      </c>
      <c r="T33" s="18"/>
    </row>
    <row r="34" spans="1:20">
      <c r="A34" s="4">
        <v>30</v>
      </c>
      <c r="B34" s="18" t="s">
        <v>62</v>
      </c>
      <c r="C34" s="62" t="s">
        <v>444</v>
      </c>
      <c r="D34" s="18" t="s">
        <v>23</v>
      </c>
      <c r="E34" s="62">
        <v>18060202006</v>
      </c>
      <c r="F34" s="18" t="s">
        <v>112</v>
      </c>
      <c r="G34" s="67">
        <v>46</v>
      </c>
      <c r="H34" s="67">
        <v>100</v>
      </c>
      <c r="I34" s="57">
        <f t="shared" si="0"/>
        <v>146</v>
      </c>
      <c r="J34" s="62">
        <v>7399469840</v>
      </c>
      <c r="K34" s="18" t="s">
        <v>387</v>
      </c>
      <c r="L34" s="17" t="s">
        <v>377</v>
      </c>
      <c r="M34" s="48">
        <v>9577441575</v>
      </c>
      <c r="N34" s="83" t="s">
        <v>404</v>
      </c>
      <c r="O34" s="86">
        <v>9859841425</v>
      </c>
      <c r="P34" s="24">
        <v>43686</v>
      </c>
      <c r="Q34" s="18" t="s">
        <v>138</v>
      </c>
      <c r="R34" s="18"/>
      <c r="S34" s="18" t="s">
        <v>147</v>
      </c>
      <c r="T34" s="50"/>
    </row>
    <row r="35" spans="1:20">
      <c r="A35" s="4">
        <v>31</v>
      </c>
      <c r="B35" s="18" t="s">
        <v>62</v>
      </c>
      <c r="C35" s="62" t="s">
        <v>445</v>
      </c>
      <c r="D35" s="18" t="s">
        <v>23</v>
      </c>
      <c r="E35" s="62">
        <v>18060202412</v>
      </c>
      <c r="F35" s="18" t="s">
        <v>113</v>
      </c>
      <c r="G35" s="67">
        <v>5</v>
      </c>
      <c r="H35" s="67">
        <v>28</v>
      </c>
      <c r="I35" s="57">
        <f t="shared" si="0"/>
        <v>33</v>
      </c>
      <c r="J35" s="62">
        <v>9678388846</v>
      </c>
      <c r="K35" s="18" t="s">
        <v>387</v>
      </c>
      <c r="L35" s="17" t="s">
        <v>378</v>
      </c>
      <c r="M35" s="48">
        <v>9854738830</v>
      </c>
      <c r="N35" s="83" t="s">
        <v>404</v>
      </c>
      <c r="O35" s="86">
        <v>9859841425</v>
      </c>
      <c r="P35" s="24">
        <v>43690</v>
      </c>
      <c r="Q35" s="18" t="s">
        <v>141</v>
      </c>
      <c r="R35" s="18"/>
      <c r="S35" s="18" t="s">
        <v>147</v>
      </c>
      <c r="T35" s="50"/>
    </row>
    <row r="36" spans="1:20">
      <c r="A36" s="4">
        <v>32</v>
      </c>
      <c r="B36" s="18" t="s">
        <v>63</v>
      </c>
      <c r="C36" s="62" t="s">
        <v>446</v>
      </c>
      <c r="D36" s="18" t="s">
        <v>23</v>
      </c>
      <c r="E36" s="62">
        <v>18060200102</v>
      </c>
      <c r="F36" s="18" t="s">
        <v>116</v>
      </c>
      <c r="G36" s="67">
        <v>37</v>
      </c>
      <c r="H36" s="67">
        <v>34</v>
      </c>
      <c r="I36" s="57">
        <f t="shared" si="0"/>
        <v>71</v>
      </c>
      <c r="J36" s="62">
        <v>8749984601</v>
      </c>
      <c r="K36" s="18" t="s">
        <v>390</v>
      </c>
      <c r="L36" s="20" t="s">
        <v>381</v>
      </c>
      <c r="M36" s="51">
        <v>9706456549</v>
      </c>
      <c r="N36" s="191" t="s">
        <v>491</v>
      </c>
      <c r="O36" s="20">
        <v>7399111366</v>
      </c>
      <c r="P36" s="24">
        <v>43693</v>
      </c>
      <c r="Q36" s="18" t="s">
        <v>138</v>
      </c>
      <c r="R36" s="18"/>
      <c r="S36" s="18" t="s">
        <v>147</v>
      </c>
      <c r="T36" s="50"/>
    </row>
    <row r="37" spans="1:20">
      <c r="A37" s="4">
        <v>33</v>
      </c>
      <c r="B37" s="18" t="s">
        <v>63</v>
      </c>
      <c r="C37" s="64" t="s">
        <v>447</v>
      </c>
      <c r="D37" s="18" t="s">
        <v>25</v>
      </c>
      <c r="E37" s="173"/>
      <c r="F37" s="172"/>
      <c r="G37" s="173">
        <v>29</v>
      </c>
      <c r="H37" s="173">
        <v>31</v>
      </c>
      <c r="I37" s="57">
        <f t="shared" si="0"/>
        <v>60</v>
      </c>
      <c r="J37" s="73">
        <v>9707039832</v>
      </c>
      <c r="K37" s="172" t="s">
        <v>390</v>
      </c>
      <c r="L37" s="20" t="s">
        <v>381</v>
      </c>
      <c r="M37" s="51">
        <v>9706456549</v>
      </c>
      <c r="N37" s="191" t="s">
        <v>408</v>
      </c>
      <c r="O37" s="20">
        <v>9854110129</v>
      </c>
      <c r="P37" s="24">
        <v>43693</v>
      </c>
      <c r="Q37" s="18" t="s">
        <v>138</v>
      </c>
      <c r="R37" s="18"/>
      <c r="S37" s="18" t="s">
        <v>147</v>
      </c>
      <c r="T37" s="172"/>
    </row>
    <row r="38" spans="1:20">
      <c r="A38" s="4">
        <v>34</v>
      </c>
      <c r="B38" s="18" t="s">
        <v>62</v>
      </c>
      <c r="C38" s="62" t="s">
        <v>448</v>
      </c>
      <c r="D38" s="18" t="s">
        <v>23</v>
      </c>
      <c r="E38" s="62">
        <v>18060202103</v>
      </c>
      <c r="F38" s="18" t="s">
        <v>116</v>
      </c>
      <c r="G38" s="67">
        <v>16</v>
      </c>
      <c r="H38" s="67">
        <v>14</v>
      </c>
      <c r="I38" s="57">
        <f t="shared" si="0"/>
        <v>30</v>
      </c>
      <c r="J38" s="62">
        <v>8752910609</v>
      </c>
      <c r="K38" s="18" t="s">
        <v>272</v>
      </c>
      <c r="L38" s="182" t="s">
        <v>274</v>
      </c>
      <c r="M38" s="182" t="s">
        <v>276</v>
      </c>
      <c r="N38" s="183" t="s">
        <v>278</v>
      </c>
      <c r="O38" s="86">
        <v>9859230422</v>
      </c>
      <c r="P38" s="24">
        <v>43691</v>
      </c>
      <c r="Q38" s="18" t="s">
        <v>142</v>
      </c>
      <c r="R38" s="18"/>
      <c r="S38" s="18" t="s">
        <v>147</v>
      </c>
      <c r="T38" s="50"/>
    </row>
    <row r="39" spans="1:20">
      <c r="A39" s="4">
        <v>35</v>
      </c>
      <c r="B39" s="18" t="s">
        <v>62</v>
      </c>
      <c r="C39" s="62" t="s">
        <v>449</v>
      </c>
      <c r="D39" s="18" t="s">
        <v>23</v>
      </c>
      <c r="E39" s="62">
        <v>18060202104</v>
      </c>
      <c r="F39" s="18" t="s">
        <v>116</v>
      </c>
      <c r="G39" s="67">
        <v>28</v>
      </c>
      <c r="H39" s="67">
        <v>35</v>
      </c>
      <c r="I39" s="57">
        <f t="shared" si="0"/>
        <v>63</v>
      </c>
      <c r="J39" s="62">
        <v>9854451865</v>
      </c>
      <c r="K39" s="18" t="s">
        <v>272</v>
      </c>
      <c r="L39" s="182" t="s">
        <v>274</v>
      </c>
      <c r="M39" s="182" t="s">
        <v>276</v>
      </c>
      <c r="N39" s="183" t="s">
        <v>278</v>
      </c>
      <c r="O39" s="86">
        <v>9859230422</v>
      </c>
      <c r="P39" s="24">
        <v>43691</v>
      </c>
      <c r="Q39" s="18" t="s">
        <v>142</v>
      </c>
      <c r="R39" s="18"/>
      <c r="S39" s="18" t="s">
        <v>147</v>
      </c>
      <c r="T39" s="18"/>
    </row>
    <row r="40" spans="1:20">
      <c r="A40" s="4">
        <v>36</v>
      </c>
      <c r="B40" s="18" t="s">
        <v>62</v>
      </c>
      <c r="C40" s="62" t="s">
        <v>450</v>
      </c>
      <c r="D40" s="18" t="s">
        <v>23</v>
      </c>
      <c r="E40" s="62">
        <v>18060202105</v>
      </c>
      <c r="F40" s="18" t="s">
        <v>116</v>
      </c>
      <c r="G40" s="67">
        <v>18</v>
      </c>
      <c r="H40" s="67">
        <v>19</v>
      </c>
      <c r="I40" s="57">
        <f t="shared" si="0"/>
        <v>37</v>
      </c>
      <c r="J40" s="62">
        <v>9854600664</v>
      </c>
      <c r="K40" s="18" t="s">
        <v>272</v>
      </c>
      <c r="L40" s="182" t="s">
        <v>274</v>
      </c>
      <c r="M40" s="182" t="s">
        <v>276</v>
      </c>
      <c r="N40" s="183" t="s">
        <v>278</v>
      </c>
      <c r="O40" s="86">
        <v>9859230422</v>
      </c>
      <c r="P40" s="24">
        <v>43691</v>
      </c>
      <c r="Q40" s="18" t="s">
        <v>142</v>
      </c>
      <c r="R40" s="18"/>
      <c r="S40" s="18" t="s">
        <v>147</v>
      </c>
      <c r="T40" s="50"/>
    </row>
    <row r="41" spans="1:20">
      <c r="A41" s="4">
        <v>37</v>
      </c>
      <c r="B41" s="18" t="s">
        <v>63</v>
      </c>
      <c r="C41" s="62" t="s">
        <v>451</v>
      </c>
      <c r="D41" s="18" t="s">
        <v>23</v>
      </c>
      <c r="E41" s="62">
        <v>18060206802</v>
      </c>
      <c r="F41" s="172" t="s">
        <v>116</v>
      </c>
      <c r="G41" s="67">
        <v>76</v>
      </c>
      <c r="H41" s="67">
        <v>81</v>
      </c>
      <c r="I41" s="57">
        <f t="shared" si="0"/>
        <v>157</v>
      </c>
      <c r="J41" s="62">
        <v>9854734551</v>
      </c>
      <c r="K41" s="172" t="s">
        <v>390</v>
      </c>
      <c r="L41" s="20" t="s">
        <v>381</v>
      </c>
      <c r="M41" s="51">
        <v>9706456549</v>
      </c>
      <c r="N41" s="191" t="s">
        <v>491</v>
      </c>
      <c r="O41" s="20">
        <v>7399111366</v>
      </c>
      <c r="P41" s="24">
        <v>43694</v>
      </c>
      <c r="Q41" s="18" t="s">
        <v>139</v>
      </c>
      <c r="R41" s="18"/>
      <c r="S41" s="18" t="s">
        <v>147</v>
      </c>
      <c r="T41" s="50"/>
    </row>
    <row r="42" spans="1:20" ht="24">
      <c r="A42" s="4">
        <v>38</v>
      </c>
      <c r="B42" s="18" t="s">
        <v>62</v>
      </c>
      <c r="C42" s="62" t="s">
        <v>452</v>
      </c>
      <c r="D42" s="18" t="s">
        <v>23</v>
      </c>
      <c r="E42" s="62">
        <v>18060202107</v>
      </c>
      <c r="F42" s="18" t="s">
        <v>116</v>
      </c>
      <c r="G42" s="67">
        <v>26</v>
      </c>
      <c r="H42" s="67">
        <v>24</v>
      </c>
      <c r="I42" s="57">
        <f t="shared" si="0"/>
        <v>50</v>
      </c>
      <c r="J42" s="62">
        <v>9854814919</v>
      </c>
      <c r="K42" s="18" t="s">
        <v>272</v>
      </c>
      <c r="L42" s="182" t="s">
        <v>274</v>
      </c>
      <c r="M42" s="182" t="s">
        <v>276</v>
      </c>
      <c r="N42" s="183" t="s">
        <v>278</v>
      </c>
      <c r="O42" s="86">
        <v>9859230422</v>
      </c>
      <c r="P42" s="24">
        <v>43693</v>
      </c>
      <c r="Q42" s="18" t="s">
        <v>138</v>
      </c>
      <c r="R42" s="18"/>
      <c r="S42" s="18" t="s">
        <v>147</v>
      </c>
      <c r="T42" s="50"/>
    </row>
    <row r="43" spans="1:20">
      <c r="A43" s="4">
        <v>39</v>
      </c>
      <c r="B43" s="18" t="s">
        <v>62</v>
      </c>
      <c r="C43" s="62" t="s">
        <v>453</v>
      </c>
      <c r="D43" s="18" t="s">
        <v>23</v>
      </c>
      <c r="E43" s="62">
        <v>18060202108</v>
      </c>
      <c r="F43" s="18" t="s">
        <v>116</v>
      </c>
      <c r="G43" s="67">
        <v>30</v>
      </c>
      <c r="H43" s="67">
        <v>26</v>
      </c>
      <c r="I43" s="57">
        <f t="shared" si="0"/>
        <v>56</v>
      </c>
      <c r="J43" s="62">
        <v>9613381535</v>
      </c>
      <c r="K43" s="18" t="s">
        <v>272</v>
      </c>
      <c r="L43" s="182" t="s">
        <v>274</v>
      </c>
      <c r="M43" s="182" t="s">
        <v>276</v>
      </c>
      <c r="N43" s="183" t="s">
        <v>278</v>
      </c>
      <c r="O43" s="86">
        <v>9859230422</v>
      </c>
      <c r="P43" s="24">
        <v>43693</v>
      </c>
      <c r="Q43" s="18" t="s">
        <v>138</v>
      </c>
      <c r="R43" s="18"/>
      <c r="S43" s="18" t="s">
        <v>147</v>
      </c>
      <c r="T43" s="18"/>
    </row>
    <row r="44" spans="1:20">
      <c r="A44" s="4">
        <v>40</v>
      </c>
      <c r="B44" s="18" t="s">
        <v>63</v>
      </c>
      <c r="C44" s="62" t="s">
        <v>454</v>
      </c>
      <c r="D44" s="18" t="s">
        <v>23</v>
      </c>
      <c r="E44" s="62">
        <v>18060206501</v>
      </c>
      <c r="F44" s="172" t="s">
        <v>116</v>
      </c>
      <c r="G44" s="67">
        <v>7</v>
      </c>
      <c r="H44" s="67">
        <v>7</v>
      </c>
      <c r="I44" s="57">
        <f t="shared" si="0"/>
        <v>14</v>
      </c>
      <c r="J44" s="62">
        <v>9854950980</v>
      </c>
      <c r="K44" s="172" t="s">
        <v>480</v>
      </c>
      <c r="L44" s="182" t="s">
        <v>484</v>
      </c>
      <c r="M44" s="194" t="s">
        <v>486</v>
      </c>
      <c r="N44" s="195" t="s">
        <v>489</v>
      </c>
      <c r="O44" s="17">
        <v>9859753065</v>
      </c>
      <c r="P44" s="24">
        <v>43696</v>
      </c>
      <c r="Q44" s="18" t="s">
        <v>140</v>
      </c>
      <c r="R44" s="18"/>
      <c r="S44" s="18" t="s">
        <v>147</v>
      </c>
      <c r="T44" s="18"/>
    </row>
    <row r="45" spans="1:20">
      <c r="A45" s="4">
        <v>41</v>
      </c>
      <c r="B45" s="18" t="s">
        <v>63</v>
      </c>
      <c r="C45" s="62" t="s">
        <v>455</v>
      </c>
      <c r="D45" s="18" t="s">
        <v>23</v>
      </c>
      <c r="E45" s="62">
        <v>18060206502</v>
      </c>
      <c r="F45" s="172" t="s">
        <v>116</v>
      </c>
      <c r="G45" s="67">
        <v>7</v>
      </c>
      <c r="H45" s="67">
        <v>8</v>
      </c>
      <c r="I45" s="57">
        <f t="shared" si="0"/>
        <v>15</v>
      </c>
      <c r="J45" s="62">
        <v>8134941774</v>
      </c>
      <c r="K45" s="172" t="s">
        <v>480</v>
      </c>
      <c r="L45" s="182" t="s">
        <v>484</v>
      </c>
      <c r="M45" s="194" t="s">
        <v>486</v>
      </c>
      <c r="N45" s="195" t="s">
        <v>489</v>
      </c>
      <c r="O45" s="17">
        <v>9859753065</v>
      </c>
      <c r="P45" s="24">
        <v>43696</v>
      </c>
      <c r="Q45" s="18" t="s">
        <v>140</v>
      </c>
      <c r="R45" s="18"/>
      <c r="S45" s="18" t="s">
        <v>147</v>
      </c>
      <c r="T45" s="172"/>
    </row>
    <row r="46" spans="1:20">
      <c r="A46" s="4">
        <v>42</v>
      </c>
      <c r="B46" s="18" t="s">
        <v>63</v>
      </c>
      <c r="C46" s="62" t="s">
        <v>456</v>
      </c>
      <c r="D46" s="18" t="s">
        <v>23</v>
      </c>
      <c r="E46" s="62">
        <v>18060206601</v>
      </c>
      <c r="F46" s="18" t="s">
        <v>116</v>
      </c>
      <c r="G46" s="67">
        <v>11</v>
      </c>
      <c r="H46" s="67">
        <v>20</v>
      </c>
      <c r="I46" s="57">
        <f t="shared" si="0"/>
        <v>31</v>
      </c>
      <c r="J46" s="62">
        <v>9854619682</v>
      </c>
      <c r="K46" s="172" t="s">
        <v>480</v>
      </c>
      <c r="L46" s="182" t="s">
        <v>484</v>
      </c>
      <c r="M46" s="194" t="s">
        <v>486</v>
      </c>
      <c r="N46" s="195" t="s">
        <v>489</v>
      </c>
      <c r="O46" s="17">
        <v>9859753065</v>
      </c>
      <c r="P46" s="24">
        <v>43696</v>
      </c>
      <c r="Q46" s="18" t="s">
        <v>140</v>
      </c>
      <c r="R46" s="18"/>
      <c r="S46" s="18" t="s">
        <v>147</v>
      </c>
      <c r="T46" s="50"/>
    </row>
    <row r="47" spans="1:20">
      <c r="A47" s="4">
        <v>43</v>
      </c>
      <c r="B47" s="18" t="s">
        <v>62</v>
      </c>
      <c r="C47" s="62" t="s">
        <v>457</v>
      </c>
      <c r="D47" s="18" t="s">
        <v>23</v>
      </c>
      <c r="E47" s="62">
        <v>18060202101</v>
      </c>
      <c r="F47" s="18" t="s">
        <v>116</v>
      </c>
      <c r="G47" s="67">
        <v>22</v>
      </c>
      <c r="H47" s="67">
        <v>37</v>
      </c>
      <c r="I47" s="57">
        <f t="shared" si="0"/>
        <v>59</v>
      </c>
      <c r="J47" s="62">
        <v>8753862077</v>
      </c>
      <c r="K47" s="18" t="s">
        <v>272</v>
      </c>
      <c r="L47" s="182" t="s">
        <v>274</v>
      </c>
      <c r="M47" s="182" t="s">
        <v>276</v>
      </c>
      <c r="N47" s="183" t="s">
        <v>278</v>
      </c>
      <c r="O47" s="86">
        <v>9859230422</v>
      </c>
      <c r="P47" s="24">
        <v>43694</v>
      </c>
      <c r="Q47" s="18" t="s">
        <v>139</v>
      </c>
      <c r="R47" s="18"/>
      <c r="S47" s="18" t="s">
        <v>147</v>
      </c>
      <c r="T47" s="50"/>
    </row>
    <row r="48" spans="1:20">
      <c r="A48" s="4">
        <v>44</v>
      </c>
      <c r="B48" s="18" t="s">
        <v>62</v>
      </c>
      <c r="C48" s="62" t="s">
        <v>458</v>
      </c>
      <c r="D48" s="18" t="s">
        <v>23</v>
      </c>
      <c r="E48" s="62">
        <v>18060202106</v>
      </c>
      <c r="F48" s="18" t="s">
        <v>116</v>
      </c>
      <c r="G48" s="67">
        <v>17</v>
      </c>
      <c r="H48" s="67">
        <v>32</v>
      </c>
      <c r="I48" s="57">
        <f t="shared" si="0"/>
        <v>49</v>
      </c>
      <c r="J48" s="62">
        <v>9577249763</v>
      </c>
      <c r="K48" s="18" t="s">
        <v>272</v>
      </c>
      <c r="L48" s="182" t="s">
        <v>274</v>
      </c>
      <c r="M48" s="182" t="s">
        <v>276</v>
      </c>
      <c r="N48" s="183" t="s">
        <v>278</v>
      </c>
      <c r="O48" s="86">
        <v>9859230422</v>
      </c>
      <c r="P48" s="24">
        <v>43694</v>
      </c>
      <c r="Q48" s="18" t="s">
        <v>139</v>
      </c>
      <c r="R48" s="18"/>
      <c r="S48" s="18" t="s">
        <v>147</v>
      </c>
      <c r="T48" s="50"/>
    </row>
    <row r="49" spans="1:20">
      <c r="A49" s="4">
        <v>45</v>
      </c>
      <c r="B49" s="18" t="s">
        <v>63</v>
      </c>
      <c r="C49" s="62" t="s">
        <v>459</v>
      </c>
      <c r="D49" s="18" t="s">
        <v>23</v>
      </c>
      <c r="E49" s="62">
        <v>18060201001</v>
      </c>
      <c r="F49" s="172" t="s">
        <v>116</v>
      </c>
      <c r="G49" s="67">
        <v>37</v>
      </c>
      <c r="H49" s="67">
        <v>46</v>
      </c>
      <c r="I49" s="57">
        <f t="shared" si="0"/>
        <v>83</v>
      </c>
      <c r="J49" s="62">
        <v>9859390615</v>
      </c>
      <c r="K49" s="172" t="s">
        <v>120</v>
      </c>
      <c r="L49" s="18" t="s">
        <v>120</v>
      </c>
      <c r="M49" s="81" t="s">
        <v>125</v>
      </c>
      <c r="N49" s="81" t="s">
        <v>129</v>
      </c>
      <c r="O49" s="81" t="s">
        <v>132</v>
      </c>
      <c r="P49" s="24">
        <v>43698</v>
      </c>
      <c r="Q49" s="18" t="s">
        <v>142</v>
      </c>
      <c r="R49" s="18"/>
      <c r="S49" s="18" t="s">
        <v>147</v>
      </c>
      <c r="T49" s="18"/>
    </row>
    <row r="50" spans="1:20" ht="24">
      <c r="A50" s="4">
        <v>46</v>
      </c>
      <c r="B50" s="18" t="s">
        <v>63</v>
      </c>
      <c r="C50" s="62" t="s">
        <v>460</v>
      </c>
      <c r="D50" s="18" t="s">
        <v>23</v>
      </c>
      <c r="E50" s="62">
        <v>18060201002</v>
      </c>
      <c r="F50" s="18" t="s">
        <v>113</v>
      </c>
      <c r="G50" s="67">
        <v>30</v>
      </c>
      <c r="H50" s="67">
        <v>62</v>
      </c>
      <c r="I50" s="57">
        <f t="shared" si="0"/>
        <v>92</v>
      </c>
      <c r="J50" s="62">
        <v>9577224530</v>
      </c>
      <c r="K50" s="172" t="s">
        <v>120</v>
      </c>
      <c r="L50" s="18" t="s">
        <v>120</v>
      </c>
      <c r="M50" s="81" t="s">
        <v>125</v>
      </c>
      <c r="N50" s="81" t="s">
        <v>129</v>
      </c>
      <c r="O50" s="81" t="s">
        <v>132</v>
      </c>
      <c r="P50" s="24">
        <v>43698</v>
      </c>
      <c r="Q50" s="18" t="s">
        <v>142</v>
      </c>
      <c r="R50" s="18"/>
      <c r="S50" s="18" t="s">
        <v>147</v>
      </c>
      <c r="T50" s="50"/>
    </row>
    <row r="51" spans="1:20" ht="49.5">
      <c r="A51" s="4">
        <v>47</v>
      </c>
      <c r="B51" s="18" t="s">
        <v>62</v>
      </c>
      <c r="C51" s="62" t="s">
        <v>461</v>
      </c>
      <c r="D51" s="18" t="s">
        <v>23</v>
      </c>
      <c r="E51" s="62">
        <v>18060204505</v>
      </c>
      <c r="F51" s="18" t="s">
        <v>112</v>
      </c>
      <c r="G51" s="69">
        <v>218</v>
      </c>
      <c r="H51" s="69">
        <v>396</v>
      </c>
      <c r="I51" s="57">
        <f t="shared" si="0"/>
        <v>614</v>
      </c>
      <c r="J51" s="72">
        <v>9577463898</v>
      </c>
      <c r="K51" s="18" t="s">
        <v>387</v>
      </c>
      <c r="L51" s="17" t="s">
        <v>377</v>
      </c>
      <c r="M51" s="48">
        <v>9577441575</v>
      </c>
      <c r="N51" s="83" t="s">
        <v>404</v>
      </c>
      <c r="O51" s="86">
        <v>9859841425</v>
      </c>
      <c r="P51" s="24" t="s">
        <v>494</v>
      </c>
      <c r="Q51" s="18" t="s">
        <v>499</v>
      </c>
      <c r="R51" s="18"/>
      <c r="S51" s="18" t="s">
        <v>147</v>
      </c>
      <c r="T51" s="50"/>
    </row>
    <row r="52" spans="1:20">
      <c r="A52" s="4">
        <v>48</v>
      </c>
      <c r="B52" s="18" t="s">
        <v>63</v>
      </c>
      <c r="C52" s="62" t="s">
        <v>462</v>
      </c>
      <c r="D52" s="18" t="s">
        <v>23</v>
      </c>
      <c r="E52" s="62">
        <v>18060201005</v>
      </c>
      <c r="F52" s="172" t="s">
        <v>116</v>
      </c>
      <c r="G52" s="67">
        <v>28</v>
      </c>
      <c r="H52" s="67">
        <v>24</v>
      </c>
      <c r="I52" s="57">
        <f t="shared" si="0"/>
        <v>52</v>
      </c>
      <c r="J52" s="62">
        <v>9854514571</v>
      </c>
      <c r="K52" s="172" t="s">
        <v>120</v>
      </c>
      <c r="L52" s="18" t="s">
        <v>120</v>
      </c>
      <c r="M52" s="81" t="s">
        <v>125</v>
      </c>
      <c r="N52" s="81" t="s">
        <v>129</v>
      </c>
      <c r="O52" s="81" t="s">
        <v>132</v>
      </c>
      <c r="P52" s="24">
        <v>43699</v>
      </c>
      <c r="Q52" s="172" t="s">
        <v>143</v>
      </c>
      <c r="R52" s="18"/>
      <c r="S52" s="18" t="s">
        <v>147</v>
      </c>
      <c r="T52" s="50"/>
    </row>
    <row r="53" spans="1:20">
      <c r="A53" s="4">
        <v>49</v>
      </c>
      <c r="B53" s="18" t="s">
        <v>63</v>
      </c>
      <c r="C53" s="62" t="s">
        <v>463</v>
      </c>
      <c r="D53" s="18" t="s">
        <v>23</v>
      </c>
      <c r="E53" s="62">
        <v>18060201101</v>
      </c>
      <c r="F53" s="172" t="s">
        <v>116</v>
      </c>
      <c r="G53" s="67">
        <v>30</v>
      </c>
      <c r="H53" s="67">
        <v>72</v>
      </c>
      <c r="I53" s="57">
        <f t="shared" si="0"/>
        <v>102</v>
      </c>
      <c r="J53" s="62">
        <v>8751930790</v>
      </c>
      <c r="K53" s="172" t="s">
        <v>120</v>
      </c>
      <c r="L53" s="18" t="s">
        <v>120</v>
      </c>
      <c r="M53" s="81" t="s">
        <v>125</v>
      </c>
      <c r="N53" s="81" t="s">
        <v>129</v>
      </c>
      <c r="O53" s="81" t="s">
        <v>132</v>
      </c>
      <c r="P53" s="24">
        <v>43699</v>
      </c>
      <c r="Q53" s="172" t="s">
        <v>143</v>
      </c>
      <c r="R53" s="18"/>
      <c r="S53" s="18" t="s">
        <v>147</v>
      </c>
      <c r="T53" s="50"/>
    </row>
    <row r="54" spans="1:20">
      <c r="A54" s="4">
        <v>50</v>
      </c>
      <c r="B54" s="18" t="s">
        <v>63</v>
      </c>
      <c r="C54" s="62" t="s">
        <v>464</v>
      </c>
      <c r="D54" s="18" t="s">
        <v>23</v>
      </c>
      <c r="E54" s="62">
        <v>18060201102</v>
      </c>
      <c r="F54" s="18" t="s">
        <v>116</v>
      </c>
      <c r="G54" s="67">
        <v>18</v>
      </c>
      <c r="H54" s="67">
        <v>24</v>
      </c>
      <c r="I54" s="57">
        <f t="shared" si="0"/>
        <v>42</v>
      </c>
      <c r="J54" s="62">
        <v>9854135784</v>
      </c>
      <c r="K54" s="172" t="s">
        <v>120</v>
      </c>
      <c r="L54" s="18" t="s">
        <v>120</v>
      </c>
      <c r="M54" s="81" t="s">
        <v>125</v>
      </c>
      <c r="N54" s="81" t="s">
        <v>129</v>
      </c>
      <c r="O54" s="81" t="s">
        <v>132</v>
      </c>
      <c r="P54" s="24">
        <v>43700</v>
      </c>
      <c r="Q54" s="18" t="s">
        <v>138</v>
      </c>
      <c r="R54" s="18"/>
      <c r="S54" s="18" t="s">
        <v>147</v>
      </c>
      <c r="T54" s="18"/>
    </row>
    <row r="55" spans="1:20" ht="24">
      <c r="A55" s="4">
        <v>51</v>
      </c>
      <c r="B55" s="18" t="s">
        <v>63</v>
      </c>
      <c r="C55" s="62" t="s">
        <v>465</v>
      </c>
      <c r="D55" s="18" t="s">
        <v>23</v>
      </c>
      <c r="E55" s="62">
        <v>18060201103</v>
      </c>
      <c r="F55" s="18" t="s">
        <v>116</v>
      </c>
      <c r="G55" s="67">
        <v>47</v>
      </c>
      <c r="H55" s="67">
        <v>78</v>
      </c>
      <c r="I55" s="57">
        <f t="shared" si="0"/>
        <v>125</v>
      </c>
      <c r="J55" s="62">
        <v>9854894856</v>
      </c>
      <c r="K55" s="172" t="s">
        <v>120</v>
      </c>
      <c r="L55" s="18" t="s">
        <v>120</v>
      </c>
      <c r="M55" s="81" t="s">
        <v>125</v>
      </c>
      <c r="N55" s="81" t="s">
        <v>129</v>
      </c>
      <c r="O55" s="81" t="s">
        <v>132</v>
      </c>
      <c r="P55" s="24">
        <v>43700</v>
      </c>
      <c r="Q55" s="18" t="s">
        <v>138</v>
      </c>
      <c r="R55" s="18"/>
      <c r="S55" s="18" t="s">
        <v>147</v>
      </c>
      <c r="T55" s="50"/>
    </row>
    <row r="56" spans="1:20">
      <c r="A56" s="4">
        <v>52</v>
      </c>
      <c r="B56" s="18" t="s">
        <v>62</v>
      </c>
      <c r="C56" s="62" t="s">
        <v>466</v>
      </c>
      <c r="D56" s="18" t="s">
        <v>23</v>
      </c>
      <c r="E56" s="62">
        <v>18060204803</v>
      </c>
      <c r="F56" s="18" t="s">
        <v>116</v>
      </c>
      <c r="G56" s="67">
        <v>59</v>
      </c>
      <c r="H56" s="67">
        <v>68</v>
      </c>
      <c r="I56" s="57">
        <f t="shared" si="0"/>
        <v>127</v>
      </c>
      <c r="J56" s="72">
        <v>9854085705</v>
      </c>
      <c r="K56" s="18" t="s">
        <v>387</v>
      </c>
      <c r="L56" s="17" t="s">
        <v>378</v>
      </c>
      <c r="M56" s="48">
        <v>9854738830</v>
      </c>
      <c r="N56" s="83" t="s">
        <v>404</v>
      </c>
      <c r="O56" s="86">
        <v>9859841425</v>
      </c>
      <c r="P56" s="192">
        <v>43704</v>
      </c>
      <c r="Q56" s="172" t="s">
        <v>141</v>
      </c>
      <c r="R56" s="18"/>
      <c r="S56" s="18" t="s">
        <v>147</v>
      </c>
      <c r="T56" s="50"/>
    </row>
    <row r="57" spans="1:20">
      <c r="A57" s="4">
        <v>53</v>
      </c>
      <c r="B57" s="18" t="s">
        <v>63</v>
      </c>
      <c r="C57" s="62" t="s">
        <v>467</v>
      </c>
      <c r="D57" s="18" t="s">
        <v>23</v>
      </c>
      <c r="E57" s="62">
        <v>18060201104</v>
      </c>
      <c r="F57" s="172" t="s">
        <v>112</v>
      </c>
      <c r="G57" s="67">
        <v>291</v>
      </c>
      <c r="H57" s="67">
        <v>269</v>
      </c>
      <c r="I57" s="57">
        <f t="shared" si="0"/>
        <v>560</v>
      </c>
      <c r="J57" s="62">
        <v>9957783909</v>
      </c>
      <c r="K57" s="172" t="s">
        <v>120</v>
      </c>
      <c r="L57" s="18" t="s">
        <v>120</v>
      </c>
      <c r="M57" s="81" t="s">
        <v>125</v>
      </c>
      <c r="N57" s="81" t="s">
        <v>129</v>
      </c>
      <c r="O57" s="81" t="s">
        <v>132</v>
      </c>
      <c r="P57" s="172" t="s">
        <v>495</v>
      </c>
      <c r="Q57" s="172" t="s">
        <v>500</v>
      </c>
      <c r="R57" s="18"/>
      <c r="S57" s="18" t="s">
        <v>147</v>
      </c>
      <c r="T57" s="50"/>
    </row>
    <row r="58" spans="1:20">
      <c r="A58" s="4">
        <v>54</v>
      </c>
      <c r="B58" s="18" t="s">
        <v>62</v>
      </c>
      <c r="C58" s="62" t="s">
        <v>468</v>
      </c>
      <c r="D58" s="18" t="s">
        <v>23</v>
      </c>
      <c r="E58" s="62">
        <v>18060204807</v>
      </c>
      <c r="F58" s="18" t="s">
        <v>112</v>
      </c>
      <c r="G58" s="67">
        <v>39</v>
      </c>
      <c r="H58" s="67">
        <v>78</v>
      </c>
      <c r="I58" s="57">
        <f t="shared" si="0"/>
        <v>117</v>
      </c>
      <c r="J58" s="62">
        <v>9854739309</v>
      </c>
      <c r="K58" s="18" t="s">
        <v>387</v>
      </c>
      <c r="L58" s="17" t="s">
        <v>377</v>
      </c>
      <c r="M58" s="48">
        <v>9577441575</v>
      </c>
      <c r="N58" s="83" t="s">
        <v>404</v>
      </c>
      <c r="O58" s="86">
        <v>9859841425</v>
      </c>
      <c r="P58" s="24">
        <v>43705</v>
      </c>
      <c r="Q58" s="87" t="s">
        <v>142</v>
      </c>
      <c r="R58" s="18"/>
      <c r="S58" s="18" t="s">
        <v>147</v>
      </c>
      <c r="T58" s="18"/>
    </row>
    <row r="59" spans="1:20">
      <c r="A59" s="4">
        <v>55</v>
      </c>
      <c r="B59" s="18" t="s">
        <v>63</v>
      </c>
      <c r="C59" s="62" t="s">
        <v>469</v>
      </c>
      <c r="D59" s="18" t="s">
        <v>23</v>
      </c>
      <c r="E59" s="62">
        <v>18060201106</v>
      </c>
      <c r="F59" s="18" t="s">
        <v>113</v>
      </c>
      <c r="G59" s="67">
        <v>64</v>
      </c>
      <c r="H59" s="67">
        <v>71</v>
      </c>
      <c r="I59" s="57">
        <f t="shared" si="0"/>
        <v>135</v>
      </c>
      <c r="J59" s="62">
        <v>7896950868</v>
      </c>
      <c r="K59" s="172" t="s">
        <v>120</v>
      </c>
      <c r="L59" s="18" t="s">
        <v>120</v>
      </c>
      <c r="M59" s="81" t="s">
        <v>125</v>
      </c>
      <c r="N59" s="81" t="s">
        <v>129</v>
      </c>
      <c r="O59" s="81" t="s">
        <v>132</v>
      </c>
      <c r="P59" s="24">
        <v>43706</v>
      </c>
      <c r="Q59" s="18" t="s">
        <v>143</v>
      </c>
      <c r="R59" s="18"/>
      <c r="S59" s="18" t="s">
        <v>147</v>
      </c>
      <c r="T59" s="18"/>
    </row>
    <row r="60" spans="1:20">
      <c r="A60" s="4">
        <v>56</v>
      </c>
      <c r="B60" s="18" t="s">
        <v>62</v>
      </c>
      <c r="C60" s="62" t="s">
        <v>470</v>
      </c>
      <c r="D60" s="18" t="s">
        <v>23</v>
      </c>
      <c r="E60" s="62">
        <v>18060204808</v>
      </c>
      <c r="F60" s="18" t="s">
        <v>113</v>
      </c>
      <c r="G60" s="67">
        <v>0</v>
      </c>
      <c r="H60" s="67">
        <v>82</v>
      </c>
      <c r="I60" s="57">
        <f t="shared" si="0"/>
        <v>82</v>
      </c>
      <c r="J60" s="72">
        <v>9859792710</v>
      </c>
      <c r="K60" s="18" t="s">
        <v>387</v>
      </c>
      <c r="L60" s="17" t="s">
        <v>377</v>
      </c>
      <c r="M60" s="48">
        <v>9577441575</v>
      </c>
      <c r="N60" s="83" t="s">
        <v>404</v>
      </c>
      <c r="O60" s="86">
        <v>9859841425</v>
      </c>
      <c r="P60" s="24">
        <v>43706</v>
      </c>
      <c r="Q60" s="18" t="s">
        <v>143</v>
      </c>
      <c r="R60" s="18"/>
      <c r="S60" s="18" t="s">
        <v>147</v>
      </c>
      <c r="T60" s="18"/>
    </row>
    <row r="61" spans="1:20">
      <c r="A61" s="4">
        <v>57</v>
      </c>
      <c r="B61" s="18" t="s">
        <v>62</v>
      </c>
      <c r="C61" s="62" t="s">
        <v>471</v>
      </c>
      <c r="D61" s="18" t="s">
        <v>23</v>
      </c>
      <c r="E61" s="62">
        <v>18060204809</v>
      </c>
      <c r="F61" s="18" t="s">
        <v>116</v>
      </c>
      <c r="G61" s="67">
        <v>22</v>
      </c>
      <c r="H61" s="67">
        <v>25</v>
      </c>
      <c r="I61" s="57">
        <f t="shared" si="0"/>
        <v>47</v>
      </c>
      <c r="J61" s="72">
        <v>9859489116</v>
      </c>
      <c r="K61" s="18" t="s">
        <v>387</v>
      </c>
      <c r="L61" s="17" t="s">
        <v>378</v>
      </c>
      <c r="M61" s="48">
        <v>9854738830</v>
      </c>
      <c r="N61" s="83" t="s">
        <v>404</v>
      </c>
      <c r="O61" s="86">
        <v>9859841425</v>
      </c>
      <c r="P61" s="24">
        <v>43706</v>
      </c>
      <c r="Q61" s="18" t="s">
        <v>143</v>
      </c>
      <c r="R61" s="18"/>
      <c r="S61" s="18" t="s">
        <v>147</v>
      </c>
      <c r="T61" s="18"/>
    </row>
    <row r="62" spans="1:20">
      <c r="A62" s="4">
        <v>58</v>
      </c>
      <c r="B62" s="18" t="s">
        <v>63</v>
      </c>
      <c r="C62" s="62" t="s">
        <v>472</v>
      </c>
      <c r="D62" s="18" t="s">
        <v>23</v>
      </c>
      <c r="E62" s="62">
        <v>18060205112</v>
      </c>
      <c r="F62" s="18" t="s">
        <v>112</v>
      </c>
      <c r="G62" s="67">
        <v>169</v>
      </c>
      <c r="H62" s="67">
        <v>162</v>
      </c>
      <c r="I62" s="57">
        <f t="shared" si="0"/>
        <v>331</v>
      </c>
      <c r="J62" s="62">
        <v>9678768265</v>
      </c>
      <c r="K62" s="18" t="s">
        <v>481</v>
      </c>
      <c r="L62" s="48" t="s">
        <v>380</v>
      </c>
      <c r="M62" s="48" t="s">
        <v>398</v>
      </c>
      <c r="N62" s="83" t="s">
        <v>407</v>
      </c>
      <c r="O62" s="17">
        <v>9957632454</v>
      </c>
      <c r="P62" s="24" t="s">
        <v>496</v>
      </c>
      <c r="Q62" s="18" t="s">
        <v>501</v>
      </c>
      <c r="R62" s="18"/>
      <c r="S62" s="18" t="s">
        <v>147</v>
      </c>
      <c r="T62" s="18"/>
    </row>
    <row r="63" spans="1:20">
      <c r="A63" s="4">
        <v>59</v>
      </c>
      <c r="B63" s="18" t="s">
        <v>62</v>
      </c>
      <c r="C63" s="62" t="s">
        <v>473</v>
      </c>
      <c r="D63" s="18" t="s">
        <v>23</v>
      </c>
      <c r="E63" s="62">
        <v>18060204901</v>
      </c>
      <c r="F63" s="18" t="s">
        <v>116</v>
      </c>
      <c r="G63" s="67">
        <v>40</v>
      </c>
      <c r="H63" s="67">
        <v>43</v>
      </c>
      <c r="I63" s="57">
        <f t="shared" si="0"/>
        <v>83</v>
      </c>
      <c r="J63" s="62">
        <v>9854345660</v>
      </c>
      <c r="K63" s="18" t="s">
        <v>387</v>
      </c>
      <c r="L63" s="17" t="s">
        <v>377</v>
      </c>
      <c r="M63" s="48">
        <v>9577441575</v>
      </c>
      <c r="N63" s="83" t="s">
        <v>404</v>
      </c>
      <c r="O63" s="86">
        <v>9859841425</v>
      </c>
      <c r="P63" s="24">
        <v>43707</v>
      </c>
      <c r="Q63" s="18" t="s">
        <v>138</v>
      </c>
      <c r="R63" s="18"/>
      <c r="S63" s="18" t="s">
        <v>147</v>
      </c>
      <c r="T63" s="18"/>
    </row>
    <row r="64" spans="1:20" ht="24">
      <c r="A64" s="4">
        <v>60</v>
      </c>
      <c r="B64" s="18" t="s">
        <v>62</v>
      </c>
      <c r="C64" s="62" t="s">
        <v>474</v>
      </c>
      <c r="D64" s="18" t="s">
        <v>23</v>
      </c>
      <c r="E64" s="62">
        <v>18060204902</v>
      </c>
      <c r="F64" s="18" t="s">
        <v>113</v>
      </c>
      <c r="G64" s="67">
        <v>13</v>
      </c>
      <c r="H64" s="67">
        <v>37</v>
      </c>
      <c r="I64" s="57">
        <f t="shared" si="0"/>
        <v>50</v>
      </c>
      <c r="J64" s="62">
        <v>9577461078</v>
      </c>
      <c r="K64" s="18" t="s">
        <v>387</v>
      </c>
      <c r="L64" s="17" t="s">
        <v>378</v>
      </c>
      <c r="M64" s="48">
        <v>9854738830</v>
      </c>
      <c r="N64" s="83" t="s">
        <v>404</v>
      </c>
      <c r="O64" s="86">
        <v>9859841425</v>
      </c>
      <c r="P64" s="24">
        <v>43707</v>
      </c>
      <c r="Q64" s="18" t="s">
        <v>138</v>
      </c>
      <c r="R64" s="18"/>
      <c r="S64" s="18" t="s">
        <v>147</v>
      </c>
      <c r="T64" s="18"/>
    </row>
    <row r="65" spans="1:20">
      <c r="A65" s="4">
        <v>61</v>
      </c>
      <c r="B65" s="18" t="s">
        <v>62</v>
      </c>
      <c r="C65" s="62" t="s">
        <v>475</v>
      </c>
      <c r="D65" s="18" t="s">
        <v>23</v>
      </c>
      <c r="E65" s="62">
        <v>18060204706</v>
      </c>
      <c r="F65" s="18" t="s">
        <v>116</v>
      </c>
      <c r="G65" s="67">
        <v>35</v>
      </c>
      <c r="H65" s="67">
        <v>25</v>
      </c>
      <c r="I65" s="57">
        <f t="shared" si="0"/>
        <v>60</v>
      </c>
      <c r="J65" s="62">
        <v>9577425276</v>
      </c>
      <c r="K65" s="18" t="s">
        <v>387</v>
      </c>
      <c r="L65" s="17" t="s">
        <v>377</v>
      </c>
      <c r="M65" s="48">
        <v>9577441575</v>
      </c>
      <c r="N65" s="83" t="s">
        <v>404</v>
      </c>
      <c r="O65" s="86">
        <v>9859841425</v>
      </c>
      <c r="P65" s="24">
        <v>43708</v>
      </c>
      <c r="Q65" s="18" t="s">
        <v>139</v>
      </c>
      <c r="R65" s="18"/>
      <c r="S65" s="18" t="s">
        <v>147</v>
      </c>
      <c r="T65" s="18"/>
    </row>
    <row r="66" spans="1:20" ht="24">
      <c r="A66" s="4">
        <v>62</v>
      </c>
      <c r="B66" s="18" t="s">
        <v>62</v>
      </c>
      <c r="C66" s="62" t="s">
        <v>476</v>
      </c>
      <c r="D66" s="18" t="s">
        <v>23</v>
      </c>
      <c r="E66" s="62">
        <v>18060204801</v>
      </c>
      <c r="F66" s="18" t="s">
        <v>116</v>
      </c>
      <c r="G66" s="67">
        <v>20</v>
      </c>
      <c r="H66" s="67">
        <v>40</v>
      </c>
      <c r="I66" s="57">
        <f t="shared" si="0"/>
        <v>60</v>
      </c>
      <c r="J66" s="62">
        <v>9859750831</v>
      </c>
      <c r="K66" s="18" t="s">
        <v>387</v>
      </c>
      <c r="L66" s="17" t="s">
        <v>378</v>
      </c>
      <c r="M66" s="48">
        <v>9854738830</v>
      </c>
      <c r="N66" s="83" t="s">
        <v>404</v>
      </c>
      <c r="O66" s="86">
        <v>9859841425</v>
      </c>
      <c r="P66" s="24">
        <v>43708</v>
      </c>
      <c r="Q66" s="18" t="s">
        <v>139</v>
      </c>
      <c r="R66" s="172"/>
      <c r="S66" s="18" t="s">
        <v>147</v>
      </c>
      <c r="T66" s="18"/>
    </row>
    <row r="67" spans="1:20">
      <c r="A67" s="4">
        <v>63</v>
      </c>
      <c r="B67" s="18" t="s">
        <v>63</v>
      </c>
      <c r="C67" s="62" t="s">
        <v>477</v>
      </c>
      <c r="D67" s="18" t="s">
        <v>23</v>
      </c>
      <c r="E67" s="62">
        <v>18060200302</v>
      </c>
      <c r="F67" s="172" t="s">
        <v>116</v>
      </c>
      <c r="G67" s="67">
        <v>76</v>
      </c>
      <c r="H67" s="67">
        <v>88</v>
      </c>
      <c r="I67" s="57">
        <f t="shared" si="0"/>
        <v>164</v>
      </c>
      <c r="J67" s="62">
        <v>9859385721</v>
      </c>
      <c r="K67" s="172" t="s">
        <v>481</v>
      </c>
      <c r="L67" s="48" t="s">
        <v>380</v>
      </c>
      <c r="M67" s="48" t="s">
        <v>398</v>
      </c>
      <c r="N67" s="83" t="s">
        <v>407</v>
      </c>
      <c r="O67" s="17">
        <v>9957632454</v>
      </c>
      <c r="P67" s="24">
        <v>43708</v>
      </c>
      <c r="Q67" s="18" t="s">
        <v>139</v>
      </c>
      <c r="R67" s="18"/>
      <c r="S67" s="18" t="s">
        <v>147</v>
      </c>
      <c r="T67" s="18"/>
    </row>
    <row r="68" spans="1:20">
      <c r="A68" s="4">
        <v>64</v>
      </c>
      <c r="B68" s="18"/>
      <c r="C68" s="18"/>
      <c r="D68" s="18"/>
      <c r="E68" s="19"/>
      <c r="F68" s="18"/>
      <c r="G68" s="19"/>
      <c r="H68" s="19"/>
      <c r="I68" s="57">
        <f t="shared" si="0"/>
        <v>0</v>
      </c>
      <c r="J68" s="18"/>
      <c r="K68" s="18"/>
      <c r="L68" s="18"/>
      <c r="M68" s="18"/>
      <c r="N68" s="18"/>
      <c r="O68" s="18"/>
      <c r="P68" s="24"/>
      <c r="Q68" s="18"/>
      <c r="R68" s="18"/>
      <c r="S68" s="18"/>
      <c r="T68" s="18"/>
    </row>
    <row r="69" spans="1:20">
      <c r="A69" s="4">
        <v>65</v>
      </c>
      <c r="B69" s="172"/>
      <c r="C69" s="172"/>
      <c r="D69" s="172"/>
      <c r="E69" s="173"/>
      <c r="F69" s="172"/>
      <c r="G69" s="173"/>
      <c r="H69" s="173"/>
      <c r="I69" s="57">
        <f t="shared" si="0"/>
        <v>0</v>
      </c>
      <c r="J69" s="172"/>
      <c r="K69" s="172"/>
      <c r="L69" s="172"/>
      <c r="M69" s="172"/>
      <c r="N69" s="172"/>
      <c r="O69" s="172"/>
      <c r="P69" s="172"/>
      <c r="Q69" s="172"/>
      <c r="R69" s="18"/>
      <c r="S69" s="172"/>
      <c r="T69" s="172"/>
    </row>
    <row r="70" spans="1:20">
      <c r="A70" s="4">
        <v>66</v>
      </c>
      <c r="B70" s="172"/>
      <c r="C70" s="172"/>
      <c r="D70" s="172"/>
      <c r="E70" s="173"/>
      <c r="F70" s="172"/>
      <c r="G70" s="173"/>
      <c r="H70" s="173"/>
      <c r="I70" s="57">
        <f t="shared" ref="I70:I133" si="1">SUM(G70:H70)</f>
        <v>0</v>
      </c>
      <c r="J70" s="172"/>
      <c r="K70" s="172"/>
      <c r="L70" s="172"/>
      <c r="M70" s="172"/>
      <c r="N70" s="172"/>
      <c r="O70" s="172"/>
      <c r="P70" s="172"/>
      <c r="Q70" s="172"/>
      <c r="R70" s="18"/>
      <c r="S70" s="172"/>
      <c r="T70" s="172"/>
    </row>
    <row r="71" spans="1:20">
      <c r="A71" s="4">
        <v>67</v>
      </c>
      <c r="B71" s="18"/>
      <c r="C71" s="18"/>
      <c r="D71" s="18"/>
      <c r="E71" s="19"/>
      <c r="F71" s="18"/>
      <c r="G71" s="19"/>
      <c r="H71" s="19"/>
      <c r="I71" s="57">
        <f t="shared" si="1"/>
        <v>0</v>
      </c>
      <c r="J71" s="18"/>
      <c r="K71" s="18"/>
      <c r="L71" s="18"/>
      <c r="M71" s="18"/>
      <c r="N71" s="18"/>
      <c r="O71" s="18"/>
      <c r="P71" s="24"/>
      <c r="Q71" s="18"/>
      <c r="R71" s="18"/>
      <c r="S71" s="18"/>
      <c r="T71" s="18"/>
    </row>
    <row r="72" spans="1:20">
      <c r="A72" s="4">
        <v>68</v>
      </c>
      <c r="B72" s="18"/>
      <c r="C72" s="18"/>
      <c r="D72" s="18"/>
      <c r="E72" s="19"/>
      <c r="F72" s="18"/>
      <c r="G72" s="19"/>
      <c r="H72" s="19"/>
      <c r="I72" s="57">
        <f t="shared" si="1"/>
        <v>0</v>
      </c>
      <c r="J72" s="18"/>
      <c r="K72" s="18"/>
      <c r="L72" s="18"/>
      <c r="M72" s="18"/>
      <c r="N72" s="18"/>
      <c r="O72" s="18"/>
      <c r="P72" s="24"/>
      <c r="Q72" s="18"/>
      <c r="R72" s="18"/>
      <c r="S72" s="18"/>
      <c r="T72" s="18"/>
    </row>
    <row r="73" spans="1:20">
      <c r="A73" s="4">
        <v>69</v>
      </c>
      <c r="B73" s="172"/>
      <c r="C73" s="172"/>
      <c r="D73" s="172"/>
      <c r="E73" s="173"/>
      <c r="F73" s="172"/>
      <c r="G73" s="173"/>
      <c r="H73" s="173"/>
      <c r="I73" s="57">
        <f t="shared" si="1"/>
        <v>0</v>
      </c>
      <c r="J73" s="172"/>
      <c r="K73" s="172"/>
      <c r="L73" s="172"/>
      <c r="M73" s="172"/>
      <c r="N73" s="172"/>
      <c r="O73" s="172"/>
      <c r="P73" s="172"/>
      <c r="Q73" s="172"/>
      <c r="R73" s="18"/>
      <c r="S73" s="18"/>
      <c r="T73" s="18"/>
    </row>
    <row r="74" spans="1:20">
      <c r="A74" s="4">
        <v>70</v>
      </c>
      <c r="B74" s="172"/>
      <c r="C74" s="172"/>
      <c r="D74" s="172"/>
      <c r="E74" s="173"/>
      <c r="F74" s="172"/>
      <c r="G74" s="173"/>
      <c r="H74" s="173"/>
      <c r="I74" s="57">
        <f t="shared" si="1"/>
        <v>0</v>
      </c>
      <c r="J74" s="172"/>
      <c r="K74" s="172"/>
      <c r="L74" s="172"/>
      <c r="M74" s="172"/>
      <c r="N74" s="172"/>
      <c r="O74" s="172"/>
      <c r="P74" s="172"/>
      <c r="Q74" s="172"/>
      <c r="R74" s="18"/>
      <c r="S74" s="18"/>
      <c r="T74" s="18"/>
    </row>
    <row r="75" spans="1:20">
      <c r="A75" s="4">
        <v>71</v>
      </c>
      <c r="B75" s="18"/>
      <c r="C75" s="62"/>
      <c r="D75" s="18"/>
      <c r="E75" s="19"/>
      <c r="F75" s="18"/>
      <c r="G75" s="19"/>
      <c r="H75" s="19"/>
      <c r="I75" s="57">
        <f t="shared" si="1"/>
        <v>0</v>
      </c>
      <c r="J75" s="18"/>
      <c r="K75" s="18"/>
      <c r="L75" s="18"/>
      <c r="M75" s="18"/>
      <c r="N75" s="18"/>
      <c r="O75" s="18"/>
      <c r="P75" s="24"/>
      <c r="Q75" s="18"/>
      <c r="R75" s="18"/>
      <c r="S75" s="18"/>
      <c r="T75" s="18"/>
    </row>
    <row r="76" spans="1:20">
      <c r="A76" s="4">
        <v>72</v>
      </c>
      <c r="B76" s="18"/>
      <c r="C76" s="18"/>
      <c r="D76" s="18"/>
      <c r="E76" s="19"/>
      <c r="F76" s="18"/>
      <c r="G76" s="19"/>
      <c r="H76" s="19"/>
      <c r="I76" s="57">
        <f t="shared" si="1"/>
        <v>0</v>
      </c>
      <c r="J76" s="18"/>
      <c r="K76" s="18"/>
      <c r="L76" s="18"/>
      <c r="M76" s="18"/>
      <c r="N76" s="18"/>
      <c r="O76" s="18"/>
      <c r="P76" s="24"/>
      <c r="Q76" s="18"/>
      <c r="R76" s="18"/>
      <c r="S76" s="18"/>
      <c r="T76" s="18"/>
    </row>
    <row r="77" spans="1:20">
      <c r="A77" s="4">
        <v>73</v>
      </c>
      <c r="B77" s="172"/>
      <c r="C77" s="172"/>
      <c r="D77" s="172"/>
      <c r="E77" s="173"/>
      <c r="F77" s="172"/>
      <c r="G77" s="173"/>
      <c r="H77" s="173"/>
      <c r="I77" s="57">
        <f t="shared" si="1"/>
        <v>0</v>
      </c>
      <c r="J77" s="172"/>
      <c r="K77" s="172"/>
      <c r="L77" s="172"/>
      <c r="M77" s="172"/>
      <c r="N77" s="18"/>
      <c r="O77" s="172"/>
      <c r="P77" s="172"/>
      <c r="Q77" s="18"/>
      <c r="R77" s="18"/>
      <c r="S77" s="172"/>
      <c r="T77" s="18"/>
    </row>
    <row r="78" spans="1:20">
      <c r="A78" s="4">
        <v>74</v>
      </c>
      <c r="B78" s="172"/>
      <c r="C78" s="172"/>
      <c r="D78" s="172"/>
      <c r="E78" s="173"/>
      <c r="F78" s="172"/>
      <c r="G78" s="173"/>
      <c r="H78" s="173"/>
      <c r="I78" s="57">
        <f t="shared" si="1"/>
        <v>0</v>
      </c>
      <c r="J78" s="172"/>
      <c r="K78" s="172"/>
      <c r="L78" s="172"/>
      <c r="M78" s="172"/>
      <c r="N78" s="48"/>
      <c r="O78" s="172"/>
      <c r="P78" s="172"/>
      <c r="Q78" s="18"/>
      <c r="R78" s="18"/>
      <c r="S78" s="172"/>
      <c r="T78" s="18"/>
    </row>
    <row r="79" spans="1:20">
      <c r="A79" s="4">
        <v>75</v>
      </c>
      <c r="B79" s="17"/>
      <c r="C79" s="18"/>
      <c r="D79" s="18"/>
      <c r="E79" s="19"/>
      <c r="F79" s="18"/>
      <c r="G79" s="19"/>
      <c r="H79" s="19"/>
      <c r="I79" s="57">
        <f t="shared" si="1"/>
        <v>0</v>
      </c>
      <c r="J79" s="18"/>
      <c r="K79" s="18"/>
      <c r="L79" s="18"/>
      <c r="M79" s="18"/>
      <c r="N79" s="18"/>
      <c r="O79" s="18"/>
      <c r="P79" s="24"/>
      <c r="Q79" s="18"/>
      <c r="R79" s="172"/>
      <c r="S79" s="18"/>
      <c r="T79" s="18"/>
    </row>
    <row r="80" spans="1:20">
      <c r="A80" s="4">
        <v>76</v>
      </c>
      <c r="B80" s="17"/>
      <c r="C80" s="18"/>
      <c r="D80" s="18"/>
      <c r="E80" s="19"/>
      <c r="F80" s="18"/>
      <c r="G80" s="19"/>
      <c r="H80" s="19"/>
      <c r="I80" s="57">
        <f t="shared" si="1"/>
        <v>0</v>
      </c>
      <c r="J80" s="18"/>
      <c r="K80" s="18"/>
      <c r="L80" s="18"/>
      <c r="M80" s="18"/>
      <c r="N80" s="18"/>
      <c r="O80" s="18"/>
      <c r="P80" s="24"/>
      <c r="Q80" s="18"/>
      <c r="R80" s="18"/>
      <c r="S80" s="18"/>
      <c r="T80" s="18"/>
    </row>
    <row r="81" spans="1:20">
      <c r="A81" s="4">
        <v>77</v>
      </c>
      <c r="B81" s="17"/>
      <c r="C81" s="18"/>
      <c r="D81" s="18"/>
      <c r="E81" s="19"/>
      <c r="F81" s="18"/>
      <c r="G81" s="19"/>
      <c r="H81" s="19"/>
      <c r="I81" s="57">
        <f t="shared" si="1"/>
        <v>0</v>
      </c>
      <c r="J81" s="18"/>
      <c r="K81" s="18"/>
      <c r="L81" s="18"/>
      <c r="M81" s="18"/>
      <c r="N81" s="18"/>
      <c r="O81" s="18"/>
      <c r="P81" s="24"/>
      <c r="Q81" s="18"/>
      <c r="R81" s="18"/>
      <c r="S81" s="18"/>
      <c r="T81" s="18"/>
    </row>
    <row r="82" spans="1:20">
      <c r="A82" s="4">
        <v>78</v>
      </c>
      <c r="B82" s="17"/>
      <c r="C82" s="18"/>
      <c r="D82" s="18"/>
      <c r="E82" s="19"/>
      <c r="F82" s="18"/>
      <c r="G82" s="19"/>
      <c r="H82" s="19"/>
      <c r="I82" s="57">
        <f t="shared" si="1"/>
        <v>0</v>
      </c>
      <c r="J82" s="18"/>
      <c r="K82" s="18"/>
      <c r="L82" s="18"/>
      <c r="M82" s="18"/>
      <c r="N82" s="18"/>
      <c r="O82" s="18"/>
      <c r="P82" s="24"/>
      <c r="Q82" s="18"/>
      <c r="R82" s="18"/>
      <c r="S82" s="18"/>
      <c r="T82" s="18"/>
    </row>
    <row r="83" spans="1:20">
      <c r="A83" s="4">
        <v>79</v>
      </c>
      <c r="B83" s="17"/>
      <c r="C83" s="18"/>
      <c r="D83" s="18"/>
      <c r="E83" s="19"/>
      <c r="F83" s="18"/>
      <c r="G83" s="19"/>
      <c r="H83" s="19"/>
      <c r="I83" s="57">
        <f t="shared" si="1"/>
        <v>0</v>
      </c>
      <c r="J83" s="18"/>
      <c r="K83" s="18"/>
      <c r="L83" s="18"/>
      <c r="M83" s="18"/>
      <c r="N83" s="18"/>
      <c r="O83" s="18"/>
      <c r="P83" s="24"/>
      <c r="Q83" s="18"/>
      <c r="R83" s="18"/>
      <c r="S83" s="18"/>
      <c r="T83" s="18"/>
    </row>
    <row r="84" spans="1:20">
      <c r="A84" s="4">
        <v>80</v>
      </c>
      <c r="B84" s="17"/>
      <c r="C84" s="18"/>
      <c r="D84" s="18"/>
      <c r="E84" s="19"/>
      <c r="F84" s="18"/>
      <c r="G84" s="19"/>
      <c r="H84" s="19"/>
      <c r="I84" s="57">
        <f t="shared" si="1"/>
        <v>0</v>
      </c>
      <c r="J84" s="18"/>
      <c r="K84" s="18"/>
      <c r="L84" s="18"/>
      <c r="M84" s="18"/>
      <c r="N84" s="18"/>
      <c r="O84" s="18"/>
      <c r="P84" s="24"/>
      <c r="Q84" s="18"/>
      <c r="R84" s="18"/>
      <c r="S84" s="18"/>
      <c r="T84" s="18"/>
    </row>
    <row r="85" spans="1:20">
      <c r="A85" s="4">
        <v>81</v>
      </c>
      <c r="B85" s="17"/>
      <c r="C85" s="18"/>
      <c r="D85" s="18"/>
      <c r="E85" s="19"/>
      <c r="F85" s="18"/>
      <c r="G85" s="19"/>
      <c r="H85" s="19"/>
      <c r="I85" s="57">
        <f t="shared" si="1"/>
        <v>0</v>
      </c>
      <c r="J85" s="18"/>
      <c r="K85" s="18"/>
      <c r="L85" s="18"/>
      <c r="M85" s="18"/>
      <c r="N85" s="18"/>
      <c r="O85" s="18"/>
      <c r="P85" s="24"/>
      <c r="Q85" s="18"/>
      <c r="R85" s="172"/>
      <c r="S85" s="18"/>
      <c r="T85" s="18"/>
    </row>
    <row r="86" spans="1:20">
      <c r="A86" s="4">
        <v>82</v>
      </c>
      <c r="B86" s="17"/>
      <c r="C86" s="18"/>
      <c r="D86" s="18"/>
      <c r="E86" s="19"/>
      <c r="F86" s="18"/>
      <c r="G86" s="19"/>
      <c r="H86" s="19"/>
      <c r="I86" s="57">
        <f t="shared" si="1"/>
        <v>0</v>
      </c>
      <c r="J86" s="18"/>
      <c r="K86" s="18"/>
      <c r="L86" s="18"/>
      <c r="M86" s="18"/>
      <c r="N86" s="18"/>
      <c r="O86" s="18"/>
      <c r="P86" s="24"/>
      <c r="Q86" s="18"/>
      <c r="R86" s="18"/>
      <c r="S86" s="18"/>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72"/>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72"/>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72"/>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72"/>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72"/>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72"/>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72"/>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72"/>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72"/>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63</v>
      </c>
      <c r="D165" s="21"/>
      <c r="E165" s="13"/>
      <c r="F165" s="21"/>
      <c r="G165" s="58">
        <f>SUM(G5:G164)</f>
        <v>3039</v>
      </c>
      <c r="H165" s="58">
        <f>SUM(H5:H164)</f>
        <v>3554</v>
      </c>
      <c r="I165" s="58">
        <f>SUM(I5:I164)</f>
        <v>6593</v>
      </c>
      <c r="J165" s="21"/>
      <c r="K165" s="21"/>
      <c r="L165" s="21"/>
      <c r="M165" s="21"/>
      <c r="N165" s="21"/>
      <c r="O165" s="21"/>
      <c r="P165" s="14"/>
      <c r="Q165" s="21"/>
      <c r="R165" s="21"/>
      <c r="S165" s="21"/>
      <c r="T165" s="12"/>
    </row>
    <row r="166" spans="1:20">
      <c r="A166" s="44" t="s">
        <v>62</v>
      </c>
      <c r="B166" s="10">
        <f>COUNTIF(B$5:B$164,"Team 1")</f>
        <v>34</v>
      </c>
      <c r="C166" s="44" t="s">
        <v>25</v>
      </c>
      <c r="D166" s="10">
        <f>COUNTIF(D5:D164,"Anganwadi")</f>
        <v>14</v>
      </c>
    </row>
    <row r="167" spans="1:20">
      <c r="A167" s="44" t="s">
        <v>63</v>
      </c>
      <c r="B167" s="10">
        <f>COUNTIF(B$6:B$164,"Team 2")</f>
        <v>29</v>
      </c>
      <c r="C167" s="44" t="s">
        <v>23</v>
      </c>
      <c r="D167" s="10">
        <f>COUNTIF(D5:D164,"School")</f>
        <v>49</v>
      </c>
    </row>
  </sheetData>
  <sheetProtection password="8527" sheet="1" objects="1" scenarios="1"/>
  <mergeCells count="20">
    <mergeCell ref="F3:F4"/>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U84" sqref="U84"/>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48" t="s">
        <v>70</v>
      </c>
      <c r="B1" s="148"/>
      <c r="C1" s="148"/>
      <c r="D1" s="54"/>
      <c r="E1" s="54"/>
      <c r="F1" s="54"/>
      <c r="G1" s="54"/>
      <c r="H1" s="54"/>
      <c r="I1" s="54"/>
      <c r="J1" s="54"/>
      <c r="K1" s="54"/>
      <c r="L1" s="54"/>
      <c r="M1" s="150"/>
      <c r="N1" s="150"/>
      <c r="O1" s="150"/>
      <c r="P1" s="150"/>
      <c r="Q1" s="150"/>
      <c r="R1" s="150"/>
      <c r="S1" s="150"/>
      <c r="T1" s="150"/>
    </row>
    <row r="2" spans="1:20">
      <c r="A2" s="144" t="s">
        <v>59</v>
      </c>
      <c r="B2" s="145"/>
      <c r="C2" s="145"/>
      <c r="D2" s="25">
        <v>43709</v>
      </c>
      <c r="E2" s="22"/>
      <c r="F2" s="22"/>
      <c r="G2" s="22"/>
      <c r="H2" s="22"/>
      <c r="I2" s="22"/>
      <c r="J2" s="22"/>
      <c r="K2" s="22"/>
      <c r="L2" s="22"/>
      <c r="M2" s="22"/>
      <c r="N2" s="22"/>
      <c r="O2" s="22"/>
      <c r="P2" s="22"/>
      <c r="Q2" s="22"/>
      <c r="R2" s="22"/>
      <c r="S2" s="22"/>
    </row>
    <row r="3" spans="1:20" ht="24" customHeight="1">
      <c r="A3" s="140" t="s">
        <v>14</v>
      </c>
      <c r="B3" s="142" t="s">
        <v>61</v>
      </c>
      <c r="C3" s="139" t="s">
        <v>7</v>
      </c>
      <c r="D3" s="139" t="s">
        <v>55</v>
      </c>
      <c r="E3" s="139" t="s">
        <v>16</v>
      </c>
      <c r="F3" s="146" t="s">
        <v>17</v>
      </c>
      <c r="G3" s="139" t="s">
        <v>8</v>
      </c>
      <c r="H3" s="139"/>
      <c r="I3" s="139"/>
      <c r="J3" s="139" t="s">
        <v>31</v>
      </c>
      <c r="K3" s="142" t="s">
        <v>33</v>
      </c>
      <c r="L3" s="142" t="s">
        <v>50</v>
      </c>
      <c r="M3" s="142" t="s">
        <v>51</v>
      </c>
      <c r="N3" s="142" t="s">
        <v>34</v>
      </c>
      <c r="O3" s="142" t="s">
        <v>35</v>
      </c>
      <c r="P3" s="140" t="s">
        <v>54</v>
      </c>
      <c r="Q3" s="139" t="s">
        <v>52</v>
      </c>
      <c r="R3" s="139" t="s">
        <v>32</v>
      </c>
      <c r="S3" s="139" t="s">
        <v>53</v>
      </c>
      <c r="T3" s="139" t="s">
        <v>13</v>
      </c>
    </row>
    <row r="4" spans="1:20" ht="25.5" customHeight="1">
      <c r="A4" s="140"/>
      <c r="B4" s="147"/>
      <c r="C4" s="139"/>
      <c r="D4" s="139"/>
      <c r="E4" s="139"/>
      <c r="F4" s="146"/>
      <c r="G4" s="23" t="s">
        <v>9</v>
      </c>
      <c r="H4" s="23" t="s">
        <v>10</v>
      </c>
      <c r="I4" s="23" t="s">
        <v>11</v>
      </c>
      <c r="J4" s="139"/>
      <c r="K4" s="143"/>
      <c r="L4" s="143"/>
      <c r="M4" s="143"/>
      <c r="N4" s="143"/>
      <c r="O4" s="143"/>
      <c r="P4" s="140"/>
      <c r="Q4" s="140"/>
      <c r="R4" s="139"/>
      <c r="S4" s="139"/>
      <c r="T4" s="139"/>
    </row>
    <row r="5" spans="1:20">
      <c r="A5" s="4">
        <v>1</v>
      </c>
      <c r="B5" s="18" t="s">
        <v>62</v>
      </c>
      <c r="C5" s="62" t="s">
        <v>502</v>
      </c>
      <c r="D5" s="18" t="s">
        <v>23</v>
      </c>
      <c r="E5" s="62">
        <v>18060204702</v>
      </c>
      <c r="F5" s="80" t="s">
        <v>113</v>
      </c>
      <c r="G5" s="67">
        <v>35</v>
      </c>
      <c r="H5" s="67">
        <v>46</v>
      </c>
      <c r="I5" s="59">
        <f>SUM(G5:H5)</f>
        <v>81</v>
      </c>
      <c r="J5" s="67">
        <v>46</v>
      </c>
      <c r="K5" s="18" t="s">
        <v>387</v>
      </c>
      <c r="L5" s="17" t="s">
        <v>378</v>
      </c>
      <c r="M5" s="48">
        <v>9854738830</v>
      </c>
      <c r="N5" s="83" t="s">
        <v>404</v>
      </c>
      <c r="O5" s="86">
        <v>9859841425</v>
      </c>
      <c r="P5" s="24">
        <v>43710</v>
      </c>
      <c r="Q5" s="201" t="s">
        <v>140</v>
      </c>
      <c r="R5" s="18"/>
      <c r="S5" s="18" t="s">
        <v>147</v>
      </c>
      <c r="T5" s="18"/>
    </row>
    <row r="6" spans="1:20">
      <c r="A6" s="4">
        <v>2</v>
      </c>
      <c r="B6" s="18" t="s">
        <v>62</v>
      </c>
      <c r="C6" s="62" t="s">
        <v>503</v>
      </c>
      <c r="D6" s="18" t="s">
        <v>23</v>
      </c>
      <c r="E6" s="62">
        <v>18060204703</v>
      </c>
      <c r="F6" s="80" t="s">
        <v>116</v>
      </c>
      <c r="G6" s="67">
        <v>16</v>
      </c>
      <c r="H6" s="67">
        <v>16</v>
      </c>
      <c r="I6" s="59">
        <f t="shared" ref="I6:I69" si="0">SUM(G6:H6)</f>
        <v>32</v>
      </c>
      <c r="J6" s="67">
        <v>16</v>
      </c>
      <c r="K6" s="18" t="s">
        <v>387</v>
      </c>
      <c r="L6" s="17" t="s">
        <v>377</v>
      </c>
      <c r="M6" s="48">
        <v>9577441575</v>
      </c>
      <c r="N6" s="83" t="s">
        <v>404</v>
      </c>
      <c r="O6" s="86">
        <v>9859841425</v>
      </c>
      <c r="P6" s="24">
        <v>43710</v>
      </c>
      <c r="Q6" s="201" t="s">
        <v>140</v>
      </c>
      <c r="R6" s="18"/>
      <c r="S6" s="18" t="s">
        <v>147</v>
      </c>
      <c r="T6" s="18"/>
    </row>
    <row r="7" spans="1:20">
      <c r="A7" s="4">
        <v>3</v>
      </c>
      <c r="B7" s="18" t="s">
        <v>63</v>
      </c>
      <c r="C7" s="62" t="s">
        <v>504</v>
      </c>
      <c r="D7" s="18" t="s">
        <v>23</v>
      </c>
      <c r="E7" s="62">
        <v>18060206204</v>
      </c>
      <c r="F7" s="80" t="s">
        <v>116</v>
      </c>
      <c r="G7" s="67">
        <v>53</v>
      </c>
      <c r="H7" s="67">
        <v>53</v>
      </c>
      <c r="I7" s="59">
        <f t="shared" si="0"/>
        <v>106</v>
      </c>
      <c r="J7" s="67">
        <v>53</v>
      </c>
      <c r="K7" s="18" t="s">
        <v>481</v>
      </c>
      <c r="L7" s="48" t="s">
        <v>380</v>
      </c>
      <c r="M7" s="48" t="s">
        <v>398</v>
      </c>
      <c r="N7" s="83" t="s">
        <v>407</v>
      </c>
      <c r="O7" s="17">
        <v>9957632454</v>
      </c>
      <c r="P7" s="24">
        <v>43710</v>
      </c>
      <c r="Q7" s="201" t="s">
        <v>140</v>
      </c>
      <c r="R7" s="18"/>
      <c r="S7" s="18" t="s">
        <v>147</v>
      </c>
      <c r="T7" s="18"/>
    </row>
    <row r="8" spans="1:20">
      <c r="A8" s="4">
        <v>4</v>
      </c>
      <c r="B8" s="18" t="s">
        <v>62</v>
      </c>
      <c r="C8" s="62" t="s">
        <v>505</v>
      </c>
      <c r="D8" s="18" t="s">
        <v>23</v>
      </c>
      <c r="E8" s="62">
        <v>18060204606</v>
      </c>
      <c r="F8" s="80" t="s">
        <v>116</v>
      </c>
      <c r="G8" s="67">
        <v>29</v>
      </c>
      <c r="H8" s="67">
        <v>28</v>
      </c>
      <c r="I8" s="59">
        <f t="shared" si="0"/>
        <v>57</v>
      </c>
      <c r="J8" s="67">
        <v>28</v>
      </c>
      <c r="K8" s="18" t="s">
        <v>387</v>
      </c>
      <c r="L8" s="17" t="s">
        <v>378</v>
      </c>
      <c r="M8" s="48">
        <v>9854738830</v>
      </c>
      <c r="N8" s="83" t="s">
        <v>404</v>
      </c>
      <c r="O8" s="86">
        <v>9859841425</v>
      </c>
      <c r="P8" s="24">
        <v>43711</v>
      </c>
      <c r="Q8" s="18" t="s">
        <v>141</v>
      </c>
      <c r="R8" s="18"/>
      <c r="S8" s="18" t="s">
        <v>147</v>
      </c>
      <c r="T8" s="18"/>
    </row>
    <row r="9" spans="1:20">
      <c r="A9" s="4">
        <v>5</v>
      </c>
      <c r="B9" s="18" t="s">
        <v>62</v>
      </c>
      <c r="C9" s="62" t="s">
        <v>506</v>
      </c>
      <c r="D9" s="18" t="s">
        <v>23</v>
      </c>
      <c r="E9" s="62">
        <v>18060204607</v>
      </c>
      <c r="F9" s="80" t="s">
        <v>113</v>
      </c>
      <c r="G9" s="67">
        <v>31</v>
      </c>
      <c r="H9" s="67">
        <v>28</v>
      </c>
      <c r="I9" s="59">
        <f t="shared" si="0"/>
        <v>59</v>
      </c>
      <c r="J9" s="67">
        <v>28</v>
      </c>
      <c r="K9" s="18" t="s">
        <v>387</v>
      </c>
      <c r="L9" s="17" t="s">
        <v>377</v>
      </c>
      <c r="M9" s="48">
        <v>9577441575</v>
      </c>
      <c r="N9" s="83" t="s">
        <v>404</v>
      </c>
      <c r="O9" s="86">
        <v>9859841425</v>
      </c>
      <c r="P9" s="24">
        <v>43711</v>
      </c>
      <c r="Q9" s="18" t="s">
        <v>141</v>
      </c>
      <c r="R9" s="18"/>
      <c r="S9" s="18" t="s">
        <v>147</v>
      </c>
      <c r="T9" s="18"/>
    </row>
    <row r="10" spans="1:20">
      <c r="A10" s="4">
        <v>6</v>
      </c>
      <c r="B10" s="18" t="s">
        <v>63</v>
      </c>
      <c r="C10" s="62" t="s">
        <v>507</v>
      </c>
      <c r="D10" s="18" t="s">
        <v>23</v>
      </c>
      <c r="E10" s="62">
        <v>18060201112</v>
      </c>
      <c r="F10" s="172" t="s">
        <v>116</v>
      </c>
      <c r="G10" s="67">
        <v>21</v>
      </c>
      <c r="H10" s="67">
        <v>55</v>
      </c>
      <c r="I10" s="59">
        <f t="shared" si="0"/>
        <v>76</v>
      </c>
      <c r="J10" s="67">
        <v>55</v>
      </c>
      <c r="K10" s="172" t="s">
        <v>119</v>
      </c>
      <c r="L10" s="80" t="s">
        <v>123</v>
      </c>
      <c r="M10" s="80" t="s">
        <v>127</v>
      </c>
      <c r="N10" s="82" t="s">
        <v>130</v>
      </c>
      <c r="O10" s="86">
        <v>9854911307</v>
      </c>
      <c r="P10" s="24">
        <v>43711</v>
      </c>
      <c r="Q10" s="18" t="s">
        <v>141</v>
      </c>
      <c r="R10" s="172"/>
      <c r="S10" s="172"/>
      <c r="T10" s="18"/>
    </row>
    <row r="11" spans="1:20">
      <c r="A11" s="4">
        <v>7</v>
      </c>
      <c r="B11" s="18" t="s">
        <v>63</v>
      </c>
      <c r="C11" s="62" t="s">
        <v>508</v>
      </c>
      <c r="D11" s="18" t="s">
        <v>23</v>
      </c>
      <c r="E11" s="62">
        <v>18060201113</v>
      </c>
      <c r="F11" s="172" t="s">
        <v>116</v>
      </c>
      <c r="G11" s="67">
        <v>36</v>
      </c>
      <c r="H11" s="67">
        <v>39</v>
      </c>
      <c r="I11" s="59">
        <f t="shared" si="0"/>
        <v>75</v>
      </c>
      <c r="J11" s="67">
        <v>39</v>
      </c>
      <c r="K11" s="172" t="s">
        <v>119</v>
      </c>
      <c r="L11" s="80" t="s">
        <v>123</v>
      </c>
      <c r="M11" s="80" t="s">
        <v>127</v>
      </c>
      <c r="N11" s="82" t="s">
        <v>130</v>
      </c>
      <c r="O11" s="86">
        <v>9854911307</v>
      </c>
      <c r="P11" s="24">
        <v>43711</v>
      </c>
      <c r="Q11" s="18" t="s">
        <v>141</v>
      </c>
      <c r="R11" s="172"/>
      <c r="S11" s="172"/>
      <c r="T11" s="18"/>
    </row>
    <row r="12" spans="1:20">
      <c r="A12" s="4">
        <v>8</v>
      </c>
      <c r="B12" s="18" t="s">
        <v>62</v>
      </c>
      <c r="C12" s="62" t="s">
        <v>509</v>
      </c>
      <c r="D12" s="18" t="s">
        <v>23</v>
      </c>
      <c r="E12" s="62">
        <v>18060204701</v>
      </c>
      <c r="F12" s="80" t="s">
        <v>116</v>
      </c>
      <c r="G12" s="67">
        <v>33</v>
      </c>
      <c r="H12" s="67">
        <v>52</v>
      </c>
      <c r="I12" s="59">
        <f t="shared" si="0"/>
        <v>85</v>
      </c>
      <c r="J12" s="67">
        <v>52</v>
      </c>
      <c r="K12" s="18" t="s">
        <v>387</v>
      </c>
      <c r="L12" s="17" t="s">
        <v>378</v>
      </c>
      <c r="M12" s="48">
        <v>9854738830</v>
      </c>
      <c r="N12" s="83" t="s">
        <v>404</v>
      </c>
      <c r="O12" s="86">
        <v>9859841425</v>
      </c>
      <c r="P12" s="24">
        <v>43712</v>
      </c>
      <c r="Q12" s="18" t="s">
        <v>142</v>
      </c>
      <c r="R12" s="18"/>
      <c r="S12" s="18" t="s">
        <v>147</v>
      </c>
      <c r="T12" s="18"/>
    </row>
    <row r="13" spans="1:20">
      <c r="A13" s="4">
        <v>9</v>
      </c>
      <c r="B13" s="18" t="s">
        <v>62</v>
      </c>
      <c r="C13" s="62" t="s">
        <v>510</v>
      </c>
      <c r="D13" s="18" t="s">
        <v>23</v>
      </c>
      <c r="E13" s="62">
        <v>18060204701</v>
      </c>
      <c r="F13" s="80" t="s">
        <v>116</v>
      </c>
      <c r="G13" s="67">
        <v>12</v>
      </c>
      <c r="H13" s="67">
        <v>3</v>
      </c>
      <c r="I13" s="59">
        <f t="shared" si="0"/>
        <v>15</v>
      </c>
      <c r="J13" s="67">
        <v>3</v>
      </c>
      <c r="K13" s="18" t="s">
        <v>387</v>
      </c>
      <c r="L13" s="17" t="s">
        <v>377</v>
      </c>
      <c r="M13" s="48">
        <v>9577441575</v>
      </c>
      <c r="N13" s="83" t="s">
        <v>404</v>
      </c>
      <c r="O13" s="86">
        <v>9859841425</v>
      </c>
      <c r="P13" s="24">
        <v>43712</v>
      </c>
      <c r="Q13" s="18" t="s">
        <v>142</v>
      </c>
      <c r="R13" s="18"/>
      <c r="S13" s="18" t="s">
        <v>147</v>
      </c>
      <c r="T13" s="18"/>
    </row>
    <row r="14" spans="1:20">
      <c r="A14" s="4">
        <v>10</v>
      </c>
      <c r="B14" s="18" t="s">
        <v>63</v>
      </c>
      <c r="C14" s="62" t="s">
        <v>511</v>
      </c>
      <c r="D14" s="18" t="s">
        <v>23</v>
      </c>
      <c r="E14" s="62">
        <v>18060201202</v>
      </c>
      <c r="F14" s="172" t="s">
        <v>116</v>
      </c>
      <c r="G14" s="67">
        <v>59</v>
      </c>
      <c r="H14" s="67">
        <v>83</v>
      </c>
      <c r="I14" s="59">
        <f t="shared" si="0"/>
        <v>142</v>
      </c>
      <c r="J14" s="67">
        <v>83</v>
      </c>
      <c r="K14" s="172" t="s">
        <v>119</v>
      </c>
      <c r="L14" s="80" t="s">
        <v>123</v>
      </c>
      <c r="M14" s="80" t="s">
        <v>127</v>
      </c>
      <c r="N14" s="82" t="s">
        <v>130</v>
      </c>
      <c r="O14" s="86">
        <v>9854911307</v>
      </c>
      <c r="P14" s="24">
        <v>43712</v>
      </c>
      <c r="Q14" s="87" t="s">
        <v>142</v>
      </c>
      <c r="R14" s="172"/>
      <c r="S14" s="172"/>
      <c r="T14" s="18"/>
    </row>
    <row r="15" spans="1:20" ht="24">
      <c r="A15" s="4">
        <v>11</v>
      </c>
      <c r="B15" s="18" t="s">
        <v>63</v>
      </c>
      <c r="C15" s="62" t="s">
        <v>512</v>
      </c>
      <c r="D15" s="18" t="s">
        <v>23</v>
      </c>
      <c r="E15" s="62">
        <v>18060201203</v>
      </c>
      <c r="F15" s="172" t="s">
        <v>113</v>
      </c>
      <c r="G15" s="67">
        <v>23</v>
      </c>
      <c r="H15" s="67">
        <v>37</v>
      </c>
      <c r="I15" s="59">
        <f t="shared" si="0"/>
        <v>60</v>
      </c>
      <c r="J15" s="67">
        <v>37</v>
      </c>
      <c r="K15" s="172" t="s">
        <v>119</v>
      </c>
      <c r="L15" s="80" t="s">
        <v>123</v>
      </c>
      <c r="M15" s="80" t="s">
        <v>127</v>
      </c>
      <c r="N15" s="82" t="s">
        <v>130</v>
      </c>
      <c r="O15" s="86">
        <v>9854911307</v>
      </c>
      <c r="P15" s="24">
        <v>43712</v>
      </c>
      <c r="Q15" s="18" t="s">
        <v>142</v>
      </c>
      <c r="R15" s="172"/>
      <c r="S15" s="172"/>
      <c r="T15" s="18"/>
    </row>
    <row r="16" spans="1:20">
      <c r="A16" s="4">
        <v>12</v>
      </c>
      <c r="B16" s="18" t="s">
        <v>62</v>
      </c>
      <c r="C16" s="62" t="s">
        <v>513</v>
      </c>
      <c r="D16" s="18" t="s">
        <v>23</v>
      </c>
      <c r="E16" s="62">
        <v>18060204603</v>
      </c>
      <c r="F16" s="80" t="s">
        <v>116</v>
      </c>
      <c r="G16" s="67">
        <v>31</v>
      </c>
      <c r="H16" s="67">
        <v>38</v>
      </c>
      <c r="I16" s="59">
        <f t="shared" si="0"/>
        <v>69</v>
      </c>
      <c r="J16" s="67">
        <v>38</v>
      </c>
      <c r="K16" s="18" t="s">
        <v>387</v>
      </c>
      <c r="L16" s="17" t="s">
        <v>378</v>
      </c>
      <c r="M16" s="48">
        <v>9854738830</v>
      </c>
      <c r="N16" s="83" t="s">
        <v>404</v>
      </c>
      <c r="O16" s="86">
        <v>9859841425</v>
      </c>
      <c r="P16" s="24">
        <v>43713</v>
      </c>
      <c r="Q16" s="18" t="s">
        <v>143</v>
      </c>
      <c r="R16" s="18"/>
      <c r="S16" s="18" t="s">
        <v>147</v>
      </c>
      <c r="T16" s="18"/>
    </row>
    <row r="17" spans="1:20">
      <c r="A17" s="4">
        <v>13</v>
      </c>
      <c r="B17" s="18" t="s">
        <v>62</v>
      </c>
      <c r="C17" s="62" t="s">
        <v>514</v>
      </c>
      <c r="D17" s="18" t="s">
        <v>23</v>
      </c>
      <c r="E17" s="62">
        <v>18060204604</v>
      </c>
      <c r="F17" s="80" t="s">
        <v>116</v>
      </c>
      <c r="G17" s="67">
        <v>36</v>
      </c>
      <c r="H17" s="67">
        <v>28</v>
      </c>
      <c r="I17" s="59">
        <f t="shared" si="0"/>
        <v>64</v>
      </c>
      <c r="J17" s="67">
        <v>28</v>
      </c>
      <c r="K17" s="18" t="s">
        <v>387</v>
      </c>
      <c r="L17" s="17" t="s">
        <v>377</v>
      </c>
      <c r="M17" s="48">
        <v>9577441575</v>
      </c>
      <c r="N17" s="83" t="s">
        <v>404</v>
      </c>
      <c r="O17" s="86">
        <v>9859841425</v>
      </c>
      <c r="P17" s="24">
        <v>43713</v>
      </c>
      <c r="Q17" s="18" t="s">
        <v>143</v>
      </c>
      <c r="R17" s="18"/>
      <c r="S17" s="18" t="s">
        <v>147</v>
      </c>
      <c r="T17" s="18"/>
    </row>
    <row r="18" spans="1:20" ht="24">
      <c r="A18" s="4">
        <v>14</v>
      </c>
      <c r="B18" s="18" t="s">
        <v>63</v>
      </c>
      <c r="C18" s="62" t="s">
        <v>515</v>
      </c>
      <c r="D18" s="18" t="s">
        <v>23</v>
      </c>
      <c r="E18" s="62">
        <v>18060201205</v>
      </c>
      <c r="F18" s="172" t="s">
        <v>116</v>
      </c>
      <c r="G18" s="67">
        <v>79</v>
      </c>
      <c r="H18" s="67">
        <v>86</v>
      </c>
      <c r="I18" s="59">
        <f t="shared" si="0"/>
        <v>165</v>
      </c>
      <c r="J18" s="67">
        <v>86</v>
      </c>
      <c r="K18" s="172" t="s">
        <v>119</v>
      </c>
      <c r="L18" s="80" t="s">
        <v>123</v>
      </c>
      <c r="M18" s="80" t="s">
        <v>127</v>
      </c>
      <c r="N18" s="82" t="s">
        <v>130</v>
      </c>
      <c r="O18" s="86">
        <v>9854911307</v>
      </c>
      <c r="P18" s="24">
        <v>43713</v>
      </c>
      <c r="Q18" s="18" t="s">
        <v>143</v>
      </c>
      <c r="R18" s="172"/>
      <c r="S18" s="172"/>
      <c r="T18" s="18"/>
    </row>
    <row r="19" spans="1:20">
      <c r="A19" s="4">
        <v>15</v>
      </c>
      <c r="B19" s="18" t="s">
        <v>63</v>
      </c>
      <c r="C19" s="62" t="s">
        <v>516</v>
      </c>
      <c r="D19" s="18" t="s">
        <v>23</v>
      </c>
      <c r="E19" s="62">
        <v>18060201206</v>
      </c>
      <c r="F19" s="172" t="s">
        <v>113</v>
      </c>
      <c r="G19" s="67">
        <v>36</v>
      </c>
      <c r="H19" s="67">
        <v>36</v>
      </c>
      <c r="I19" s="59">
        <f t="shared" si="0"/>
        <v>72</v>
      </c>
      <c r="J19" s="67">
        <v>36</v>
      </c>
      <c r="K19" s="172" t="s">
        <v>119</v>
      </c>
      <c r="L19" s="80" t="s">
        <v>123</v>
      </c>
      <c r="M19" s="80" t="s">
        <v>127</v>
      </c>
      <c r="N19" s="82" t="s">
        <v>130</v>
      </c>
      <c r="O19" s="86">
        <v>9854911307</v>
      </c>
      <c r="P19" s="24">
        <v>43713</v>
      </c>
      <c r="Q19" s="18" t="s">
        <v>143</v>
      </c>
      <c r="R19" s="172"/>
      <c r="S19" s="172"/>
      <c r="T19" s="18"/>
    </row>
    <row r="20" spans="1:20">
      <c r="A20" s="4">
        <v>16</v>
      </c>
      <c r="B20" s="18" t="s">
        <v>62</v>
      </c>
      <c r="C20" s="62" t="s">
        <v>517</v>
      </c>
      <c r="D20" s="18" t="s">
        <v>23</v>
      </c>
      <c r="E20" s="62">
        <v>18060204605</v>
      </c>
      <c r="F20" s="50" t="s">
        <v>116</v>
      </c>
      <c r="G20" s="67">
        <v>33</v>
      </c>
      <c r="H20" s="67">
        <v>21</v>
      </c>
      <c r="I20" s="59">
        <f t="shared" si="0"/>
        <v>54</v>
      </c>
      <c r="J20" s="67">
        <v>21</v>
      </c>
      <c r="K20" s="18" t="s">
        <v>387</v>
      </c>
      <c r="L20" s="17" t="s">
        <v>377</v>
      </c>
      <c r="M20" s="48">
        <v>9577441575</v>
      </c>
      <c r="N20" s="83" t="s">
        <v>404</v>
      </c>
      <c r="O20" s="86">
        <v>9859841425</v>
      </c>
      <c r="P20" s="24">
        <v>43714</v>
      </c>
      <c r="Q20" s="50" t="s">
        <v>138</v>
      </c>
      <c r="R20" s="50"/>
      <c r="S20" s="50" t="s">
        <v>147</v>
      </c>
      <c r="T20" s="18"/>
    </row>
    <row r="21" spans="1:20" ht="24">
      <c r="A21" s="4">
        <v>17</v>
      </c>
      <c r="B21" s="18" t="s">
        <v>63</v>
      </c>
      <c r="C21" s="62" t="s">
        <v>518</v>
      </c>
      <c r="D21" s="18" t="s">
        <v>23</v>
      </c>
      <c r="E21" s="62">
        <v>18060201105</v>
      </c>
      <c r="F21" s="80" t="s">
        <v>113</v>
      </c>
      <c r="G21" s="67">
        <v>15</v>
      </c>
      <c r="H21" s="67">
        <v>36</v>
      </c>
      <c r="I21" s="59">
        <f t="shared" si="0"/>
        <v>51</v>
      </c>
      <c r="J21" s="67">
        <v>36</v>
      </c>
      <c r="K21" s="172" t="s">
        <v>119</v>
      </c>
      <c r="L21" s="80" t="s">
        <v>123</v>
      </c>
      <c r="M21" s="80" t="s">
        <v>127</v>
      </c>
      <c r="N21" s="82" t="s">
        <v>130</v>
      </c>
      <c r="O21" s="86">
        <v>9854911307</v>
      </c>
      <c r="P21" s="24">
        <v>43714</v>
      </c>
      <c r="Q21" s="50" t="s">
        <v>138</v>
      </c>
      <c r="R21" s="18"/>
      <c r="S21" s="18" t="s">
        <v>147</v>
      </c>
      <c r="T21" s="18"/>
    </row>
    <row r="22" spans="1:20" ht="33">
      <c r="A22" s="4">
        <v>18</v>
      </c>
      <c r="B22" s="18" t="s">
        <v>62</v>
      </c>
      <c r="C22" s="62" t="s">
        <v>519</v>
      </c>
      <c r="D22" s="18" t="s">
        <v>23</v>
      </c>
      <c r="E22" s="62">
        <v>18060204502</v>
      </c>
      <c r="F22" s="80" t="s">
        <v>112</v>
      </c>
      <c r="G22" s="67">
        <v>246</v>
      </c>
      <c r="H22" s="67">
        <v>251</v>
      </c>
      <c r="I22" s="59">
        <f t="shared" si="0"/>
        <v>497</v>
      </c>
      <c r="J22" s="67">
        <v>251</v>
      </c>
      <c r="K22" s="18" t="s">
        <v>387</v>
      </c>
      <c r="L22" s="17" t="s">
        <v>378</v>
      </c>
      <c r="M22" s="48">
        <v>9854738830</v>
      </c>
      <c r="N22" s="83" t="s">
        <v>404</v>
      </c>
      <c r="O22" s="86">
        <v>9859841425</v>
      </c>
      <c r="P22" s="24" t="s">
        <v>563</v>
      </c>
      <c r="Q22" s="18" t="s">
        <v>567</v>
      </c>
      <c r="R22" s="18"/>
      <c r="S22" s="18" t="s">
        <v>147</v>
      </c>
      <c r="T22" s="18"/>
    </row>
    <row r="23" spans="1:20">
      <c r="A23" s="4">
        <v>19</v>
      </c>
      <c r="B23" s="18" t="s">
        <v>63</v>
      </c>
      <c r="C23" s="62" t="s">
        <v>520</v>
      </c>
      <c r="D23" s="18" t="s">
        <v>23</v>
      </c>
      <c r="E23" s="62">
        <v>18060201301</v>
      </c>
      <c r="F23" s="172" t="s">
        <v>116</v>
      </c>
      <c r="G23" s="67">
        <v>42</v>
      </c>
      <c r="H23" s="67">
        <v>38</v>
      </c>
      <c r="I23" s="59">
        <f t="shared" si="0"/>
        <v>80</v>
      </c>
      <c r="J23" s="67">
        <v>38</v>
      </c>
      <c r="K23" s="172" t="s">
        <v>119</v>
      </c>
      <c r="L23" s="80" t="s">
        <v>123</v>
      </c>
      <c r="M23" s="80" t="s">
        <v>127</v>
      </c>
      <c r="N23" s="82" t="s">
        <v>130</v>
      </c>
      <c r="O23" s="86">
        <v>9854911307</v>
      </c>
      <c r="P23" s="24">
        <v>43715</v>
      </c>
      <c r="Q23" s="172" t="s">
        <v>139</v>
      </c>
      <c r="R23" s="172"/>
      <c r="S23" s="172"/>
      <c r="T23" s="18"/>
    </row>
    <row r="24" spans="1:20" ht="24">
      <c r="A24" s="4">
        <v>20</v>
      </c>
      <c r="B24" s="18" t="s">
        <v>63</v>
      </c>
      <c r="C24" s="62" t="s">
        <v>521</v>
      </c>
      <c r="D24" s="18" t="s">
        <v>23</v>
      </c>
      <c r="E24" s="62">
        <v>18060201303</v>
      </c>
      <c r="F24" s="172" t="s">
        <v>116</v>
      </c>
      <c r="G24" s="67">
        <v>23</v>
      </c>
      <c r="H24" s="67">
        <v>18</v>
      </c>
      <c r="I24" s="59">
        <f t="shared" si="0"/>
        <v>41</v>
      </c>
      <c r="J24" s="67">
        <v>18</v>
      </c>
      <c r="K24" s="172" t="s">
        <v>119</v>
      </c>
      <c r="L24" s="80" t="s">
        <v>123</v>
      </c>
      <c r="M24" s="80" t="s">
        <v>127</v>
      </c>
      <c r="N24" s="82" t="s">
        <v>130</v>
      </c>
      <c r="O24" s="86">
        <v>9854911307</v>
      </c>
      <c r="P24" s="24">
        <v>43715</v>
      </c>
      <c r="Q24" s="172" t="s">
        <v>139</v>
      </c>
      <c r="R24" s="172"/>
      <c r="S24" s="172"/>
      <c r="T24" s="18"/>
    </row>
    <row r="25" spans="1:20">
      <c r="A25" s="4">
        <v>21</v>
      </c>
      <c r="B25" s="18" t="s">
        <v>63</v>
      </c>
      <c r="C25" s="62" t="s">
        <v>522</v>
      </c>
      <c r="D25" s="18" t="s">
        <v>23</v>
      </c>
      <c r="E25" s="62">
        <v>18060206206</v>
      </c>
      <c r="F25" s="80" t="s">
        <v>113</v>
      </c>
      <c r="G25" s="67">
        <v>32</v>
      </c>
      <c r="H25" s="67">
        <v>26</v>
      </c>
      <c r="I25" s="59">
        <f t="shared" si="0"/>
        <v>58</v>
      </c>
      <c r="J25" s="67">
        <v>26</v>
      </c>
      <c r="K25" s="18" t="s">
        <v>481</v>
      </c>
      <c r="L25" s="48" t="s">
        <v>380</v>
      </c>
      <c r="M25" s="48" t="s">
        <v>398</v>
      </c>
      <c r="N25" s="83" t="s">
        <v>407</v>
      </c>
      <c r="O25" s="17">
        <v>9957632454</v>
      </c>
      <c r="P25" s="24">
        <v>43717</v>
      </c>
      <c r="Q25" s="18" t="s">
        <v>140</v>
      </c>
      <c r="R25" s="18"/>
      <c r="S25" s="18" t="s">
        <v>147</v>
      </c>
      <c r="T25" s="18"/>
    </row>
    <row r="26" spans="1:20" ht="24">
      <c r="A26" s="4">
        <v>22</v>
      </c>
      <c r="B26" s="18" t="s">
        <v>63</v>
      </c>
      <c r="C26" s="62" t="s">
        <v>523</v>
      </c>
      <c r="D26" s="18" t="s">
        <v>23</v>
      </c>
      <c r="E26" s="62">
        <v>18060206212</v>
      </c>
      <c r="F26" s="80" t="s">
        <v>116</v>
      </c>
      <c r="G26" s="67">
        <v>39</v>
      </c>
      <c r="H26" s="67">
        <v>25</v>
      </c>
      <c r="I26" s="59">
        <f t="shared" si="0"/>
        <v>64</v>
      </c>
      <c r="J26" s="67">
        <v>25</v>
      </c>
      <c r="K26" s="18" t="s">
        <v>481</v>
      </c>
      <c r="L26" s="48" t="s">
        <v>380</v>
      </c>
      <c r="M26" s="48" t="s">
        <v>398</v>
      </c>
      <c r="N26" s="83" t="s">
        <v>407</v>
      </c>
      <c r="O26" s="17">
        <v>9957632454</v>
      </c>
      <c r="P26" s="24">
        <v>43717</v>
      </c>
      <c r="Q26" s="18" t="s">
        <v>140</v>
      </c>
      <c r="R26" s="18"/>
      <c r="S26" s="18" t="s">
        <v>147</v>
      </c>
      <c r="T26" s="18"/>
    </row>
    <row r="27" spans="1:20">
      <c r="A27" s="4">
        <v>23</v>
      </c>
      <c r="B27" s="18" t="s">
        <v>63</v>
      </c>
      <c r="C27" s="62" t="s">
        <v>524</v>
      </c>
      <c r="D27" s="18" t="s">
        <v>23</v>
      </c>
      <c r="E27" s="62">
        <v>18060206901</v>
      </c>
      <c r="F27" s="80" t="s">
        <v>116</v>
      </c>
      <c r="G27" s="67">
        <v>12</v>
      </c>
      <c r="H27" s="67">
        <v>11</v>
      </c>
      <c r="I27" s="59">
        <f t="shared" si="0"/>
        <v>23</v>
      </c>
      <c r="J27" s="67">
        <v>11</v>
      </c>
      <c r="K27" s="18" t="s">
        <v>552</v>
      </c>
      <c r="L27" s="81" t="s">
        <v>554</v>
      </c>
      <c r="M27" s="81" t="s">
        <v>557</v>
      </c>
      <c r="N27" s="184" t="s">
        <v>558</v>
      </c>
      <c r="O27" s="20">
        <v>9435860232</v>
      </c>
      <c r="P27" s="24">
        <v>43718</v>
      </c>
      <c r="Q27" s="18" t="s">
        <v>141</v>
      </c>
      <c r="R27" s="18"/>
      <c r="S27" s="18" t="s">
        <v>147</v>
      </c>
      <c r="T27" s="18"/>
    </row>
    <row r="28" spans="1:20">
      <c r="A28" s="4">
        <v>24</v>
      </c>
      <c r="B28" s="18" t="s">
        <v>63</v>
      </c>
      <c r="C28" s="62" t="s">
        <v>525</v>
      </c>
      <c r="D28" s="18" t="s">
        <v>23</v>
      </c>
      <c r="E28" s="62">
        <v>18060206902</v>
      </c>
      <c r="F28" s="80" t="s">
        <v>116</v>
      </c>
      <c r="G28" s="67">
        <v>18</v>
      </c>
      <c r="H28" s="67">
        <v>25</v>
      </c>
      <c r="I28" s="59">
        <f t="shared" si="0"/>
        <v>43</v>
      </c>
      <c r="J28" s="67">
        <v>25</v>
      </c>
      <c r="K28" s="18" t="s">
        <v>552</v>
      </c>
      <c r="L28" s="81" t="s">
        <v>554</v>
      </c>
      <c r="M28" s="81" t="s">
        <v>557</v>
      </c>
      <c r="N28" s="184" t="s">
        <v>559</v>
      </c>
      <c r="O28" s="20">
        <v>9435824270</v>
      </c>
      <c r="P28" s="24">
        <v>43719</v>
      </c>
      <c r="Q28" s="18" t="s">
        <v>142</v>
      </c>
      <c r="R28" s="18"/>
      <c r="S28" s="18" t="s">
        <v>147</v>
      </c>
      <c r="T28" s="18"/>
    </row>
    <row r="29" spans="1:20">
      <c r="A29" s="4">
        <v>25</v>
      </c>
      <c r="B29" s="18" t="s">
        <v>63</v>
      </c>
      <c r="C29" s="64" t="s">
        <v>526</v>
      </c>
      <c r="D29" s="18" t="s">
        <v>25</v>
      </c>
      <c r="E29" s="197"/>
      <c r="F29" s="80"/>
      <c r="G29" s="69">
        <v>23</v>
      </c>
      <c r="H29" s="69">
        <v>33</v>
      </c>
      <c r="I29" s="59">
        <f t="shared" si="0"/>
        <v>56</v>
      </c>
      <c r="J29" s="69">
        <v>33</v>
      </c>
      <c r="K29" s="198" t="s">
        <v>480</v>
      </c>
      <c r="L29" s="194" t="s">
        <v>484</v>
      </c>
      <c r="M29" s="182" t="s">
        <v>486</v>
      </c>
      <c r="N29" s="199" t="s">
        <v>489</v>
      </c>
      <c r="O29" s="17">
        <v>9859753065</v>
      </c>
      <c r="P29" s="24">
        <v>43719</v>
      </c>
      <c r="Q29" s="18" t="s">
        <v>142</v>
      </c>
      <c r="R29" s="18"/>
      <c r="S29" s="18" t="s">
        <v>147</v>
      </c>
      <c r="T29" s="18"/>
    </row>
    <row r="30" spans="1:20">
      <c r="A30" s="4">
        <v>26</v>
      </c>
      <c r="B30" s="18" t="s">
        <v>63</v>
      </c>
      <c r="C30" s="62" t="s">
        <v>527</v>
      </c>
      <c r="D30" s="18" t="s">
        <v>23</v>
      </c>
      <c r="E30" s="62">
        <v>18060208604</v>
      </c>
      <c r="F30" s="80" t="s">
        <v>116</v>
      </c>
      <c r="G30" s="67">
        <v>96</v>
      </c>
      <c r="H30" s="67">
        <v>109</v>
      </c>
      <c r="I30" s="59">
        <f t="shared" si="0"/>
        <v>205</v>
      </c>
      <c r="J30" s="67">
        <v>109</v>
      </c>
      <c r="K30" s="18" t="s">
        <v>119</v>
      </c>
      <c r="L30" s="80" t="s">
        <v>123</v>
      </c>
      <c r="M30" s="80" t="s">
        <v>127</v>
      </c>
      <c r="N30" s="82" t="s">
        <v>130</v>
      </c>
      <c r="O30" s="86">
        <v>9854911307</v>
      </c>
      <c r="P30" s="24">
        <v>43720</v>
      </c>
      <c r="Q30" s="18" t="s">
        <v>143</v>
      </c>
      <c r="R30" s="18"/>
      <c r="S30" s="18" t="s">
        <v>147</v>
      </c>
      <c r="T30" s="18"/>
    </row>
    <row r="31" spans="1:20">
      <c r="A31" s="4">
        <v>27</v>
      </c>
      <c r="B31" s="18" t="s">
        <v>62</v>
      </c>
      <c r="C31" s="62" t="s">
        <v>528</v>
      </c>
      <c r="D31" s="18" t="s">
        <v>23</v>
      </c>
      <c r="E31" s="62">
        <v>18060204503</v>
      </c>
      <c r="F31" s="80" t="s">
        <v>116</v>
      </c>
      <c r="G31" s="67">
        <v>19</v>
      </c>
      <c r="H31" s="67">
        <v>24</v>
      </c>
      <c r="I31" s="59">
        <f t="shared" si="0"/>
        <v>43</v>
      </c>
      <c r="J31" s="67">
        <v>24</v>
      </c>
      <c r="K31" s="18" t="s">
        <v>387</v>
      </c>
      <c r="L31" s="17" t="s">
        <v>378</v>
      </c>
      <c r="M31" s="48">
        <v>9854738830</v>
      </c>
      <c r="N31" s="83" t="s">
        <v>404</v>
      </c>
      <c r="O31" s="86">
        <v>9859841425</v>
      </c>
      <c r="P31" s="24">
        <v>43720</v>
      </c>
      <c r="Q31" s="18" t="s">
        <v>143</v>
      </c>
      <c r="R31" s="18"/>
      <c r="S31" s="18" t="s">
        <v>147</v>
      </c>
      <c r="T31" s="18"/>
    </row>
    <row r="32" spans="1:20">
      <c r="A32" s="4">
        <v>28</v>
      </c>
      <c r="B32" s="18" t="s">
        <v>62</v>
      </c>
      <c r="C32" s="62" t="s">
        <v>506</v>
      </c>
      <c r="D32" s="18" t="s">
        <v>23</v>
      </c>
      <c r="E32" s="62">
        <v>18060204607</v>
      </c>
      <c r="F32" s="80" t="s">
        <v>113</v>
      </c>
      <c r="G32" s="67">
        <v>31</v>
      </c>
      <c r="H32" s="67">
        <v>28</v>
      </c>
      <c r="I32" s="59">
        <f t="shared" si="0"/>
        <v>59</v>
      </c>
      <c r="J32" s="67">
        <v>28</v>
      </c>
      <c r="K32" s="18" t="s">
        <v>387</v>
      </c>
      <c r="L32" s="17" t="s">
        <v>377</v>
      </c>
      <c r="M32" s="48">
        <v>9577441575</v>
      </c>
      <c r="N32" s="83" t="s">
        <v>404</v>
      </c>
      <c r="O32" s="86">
        <v>9859841425</v>
      </c>
      <c r="P32" s="24">
        <v>43720</v>
      </c>
      <c r="Q32" s="18" t="s">
        <v>143</v>
      </c>
      <c r="R32" s="18"/>
      <c r="S32" s="18" t="s">
        <v>147</v>
      </c>
      <c r="T32" s="18"/>
    </row>
    <row r="33" spans="1:20">
      <c r="A33" s="4">
        <v>29</v>
      </c>
      <c r="B33" s="18" t="s">
        <v>63</v>
      </c>
      <c r="C33" s="62" t="s">
        <v>529</v>
      </c>
      <c r="D33" s="18" t="s">
        <v>23</v>
      </c>
      <c r="E33" s="62">
        <v>18060208605</v>
      </c>
      <c r="F33" s="172" t="s">
        <v>116</v>
      </c>
      <c r="G33" s="67">
        <v>15</v>
      </c>
      <c r="H33" s="67">
        <v>38</v>
      </c>
      <c r="I33" s="59">
        <f t="shared" si="0"/>
        <v>53</v>
      </c>
      <c r="J33" s="67">
        <v>38</v>
      </c>
      <c r="K33" s="172" t="s">
        <v>119</v>
      </c>
      <c r="L33" s="80" t="s">
        <v>123</v>
      </c>
      <c r="M33" s="80" t="s">
        <v>127</v>
      </c>
      <c r="N33" s="82" t="s">
        <v>130</v>
      </c>
      <c r="O33" s="86">
        <v>9854911307</v>
      </c>
      <c r="P33" s="24">
        <v>43721</v>
      </c>
      <c r="Q33" s="18" t="s">
        <v>138</v>
      </c>
      <c r="R33" s="172"/>
      <c r="S33" s="18" t="s">
        <v>147</v>
      </c>
      <c r="T33" s="18"/>
    </row>
    <row r="34" spans="1:20" ht="24">
      <c r="A34" s="4">
        <v>30</v>
      </c>
      <c r="B34" s="18" t="s">
        <v>63</v>
      </c>
      <c r="C34" s="62" t="s">
        <v>530</v>
      </c>
      <c r="D34" s="18" t="s">
        <v>23</v>
      </c>
      <c r="E34" s="62">
        <v>18060208610</v>
      </c>
      <c r="F34" s="80" t="s">
        <v>113</v>
      </c>
      <c r="G34" s="67">
        <v>44</v>
      </c>
      <c r="H34" s="67">
        <v>48</v>
      </c>
      <c r="I34" s="59">
        <f t="shared" si="0"/>
        <v>92</v>
      </c>
      <c r="J34" s="67">
        <v>48</v>
      </c>
      <c r="K34" s="18" t="s">
        <v>120</v>
      </c>
      <c r="L34" s="81" t="s">
        <v>125</v>
      </c>
      <c r="M34" s="81" t="s">
        <v>129</v>
      </c>
      <c r="N34" s="81" t="s">
        <v>132</v>
      </c>
      <c r="O34" s="69">
        <v>8812810266</v>
      </c>
      <c r="P34" s="24">
        <v>43721</v>
      </c>
      <c r="Q34" s="18" t="s">
        <v>138</v>
      </c>
      <c r="R34" s="18"/>
      <c r="S34" s="18" t="s">
        <v>147</v>
      </c>
      <c r="T34" s="18"/>
    </row>
    <row r="35" spans="1:20">
      <c r="A35" s="4">
        <v>31</v>
      </c>
      <c r="B35" s="18" t="s">
        <v>62</v>
      </c>
      <c r="C35" s="62" t="s">
        <v>531</v>
      </c>
      <c r="D35" s="18" t="s">
        <v>23</v>
      </c>
      <c r="E35" s="62">
        <v>18060204704</v>
      </c>
      <c r="F35" s="80" t="s">
        <v>116</v>
      </c>
      <c r="G35" s="67">
        <v>18</v>
      </c>
      <c r="H35" s="67">
        <v>16</v>
      </c>
      <c r="I35" s="59">
        <f t="shared" si="0"/>
        <v>34</v>
      </c>
      <c r="J35" s="67">
        <v>16</v>
      </c>
      <c r="K35" s="18" t="s">
        <v>387</v>
      </c>
      <c r="L35" s="17" t="s">
        <v>378</v>
      </c>
      <c r="M35" s="48">
        <v>9854738830</v>
      </c>
      <c r="N35" s="83" t="s">
        <v>404</v>
      </c>
      <c r="O35" s="86">
        <v>9859841425</v>
      </c>
      <c r="P35" s="24">
        <v>43721</v>
      </c>
      <c r="Q35" s="18" t="s">
        <v>138</v>
      </c>
      <c r="R35" s="18"/>
      <c r="S35" s="18" t="s">
        <v>147</v>
      </c>
      <c r="T35" s="18"/>
    </row>
    <row r="36" spans="1:20">
      <c r="A36" s="4">
        <v>32</v>
      </c>
      <c r="B36" s="18" t="s">
        <v>62</v>
      </c>
      <c r="C36" s="62" t="s">
        <v>532</v>
      </c>
      <c r="D36" s="18" t="s">
        <v>23</v>
      </c>
      <c r="E36" s="62">
        <v>18060204805</v>
      </c>
      <c r="F36" s="80" t="s">
        <v>113</v>
      </c>
      <c r="G36" s="67">
        <v>27</v>
      </c>
      <c r="H36" s="67">
        <v>16</v>
      </c>
      <c r="I36" s="59">
        <f t="shared" si="0"/>
        <v>43</v>
      </c>
      <c r="J36" s="67">
        <v>16</v>
      </c>
      <c r="K36" s="18" t="s">
        <v>387</v>
      </c>
      <c r="L36" s="17" t="s">
        <v>377</v>
      </c>
      <c r="M36" s="48">
        <v>9577441575</v>
      </c>
      <c r="N36" s="83" t="s">
        <v>404</v>
      </c>
      <c r="O36" s="86">
        <v>9859841425</v>
      </c>
      <c r="P36" s="24">
        <v>43721</v>
      </c>
      <c r="Q36" s="18" t="s">
        <v>138</v>
      </c>
      <c r="R36" s="18"/>
      <c r="S36" s="18" t="s">
        <v>147</v>
      </c>
      <c r="T36" s="18"/>
    </row>
    <row r="37" spans="1:20">
      <c r="A37" s="4">
        <v>33</v>
      </c>
      <c r="B37" s="18" t="s">
        <v>63</v>
      </c>
      <c r="C37" s="62" t="s">
        <v>533</v>
      </c>
      <c r="D37" s="18" t="s">
        <v>23</v>
      </c>
      <c r="E37" s="62">
        <v>18060201501</v>
      </c>
      <c r="F37" s="172" t="s">
        <v>116</v>
      </c>
      <c r="G37" s="67">
        <v>55</v>
      </c>
      <c r="H37" s="67">
        <v>55</v>
      </c>
      <c r="I37" s="59">
        <f t="shared" si="0"/>
        <v>110</v>
      </c>
      <c r="J37" s="67">
        <v>55</v>
      </c>
      <c r="K37" s="172" t="s">
        <v>386</v>
      </c>
      <c r="L37" s="48" t="s">
        <v>376</v>
      </c>
      <c r="M37" s="48" t="s">
        <v>396</v>
      </c>
      <c r="N37" s="83" t="s">
        <v>403</v>
      </c>
      <c r="O37" s="17">
        <v>9859632049</v>
      </c>
      <c r="P37" s="24">
        <v>43722</v>
      </c>
      <c r="Q37" s="18" t="s">
        <v>139</v>
      </c>
      <c r="R37" s="18"/>
      <c r="S37" s="18" t="s">
        <v>147</v>
      </c>
      <c r="T37" s="18"/>
    </row>
    <row r="38" spans="1:20">
      <c r="A38" s="4">
        <v>34</v>
      </c>
      <c r="B38" s="18" t="s">
        <v>63</v>
      </c>
      <c r="C38" s="64" t="s">
        <v>534</v>
      </c>
      <c r="D38" s="18" t="s">
        <v>25</v>
      </c>
      <c r="E38" s="197"/>
      <c r="F38" s="80"/>
      <c r="G38" s="69">
        <v>33</v>
      </c>
      <c r="H38" s="69">
        <v>36</v>
      </c>
      <c r="I38" s="59">
        <f t="shared" si="0"/>
        <v>69</v>
      </c>
      <c r="J38" s="69">
        <v>36</v>
      </c>
      <c r="K38" s="172" t="s">
        <v>386</v>
      </c>
      <c r="L38" s="48" t="s">
        <v>376</v>
      </c>
      <c r="M38" s="48" t="s">
        <v>396</v>
      </c>
      <c r="N38" s="83" t="s">
        <v>403</v>
      </c>
      <c r="O38" s="17">
        <v>9859632049</v>
      </c>
      <c r="P38" s="24">
        <v>43722</v>
      </c>
      <c r="Q38" s="18" t="s">
        <v>139</v>
      </c>
      <c r="R38" s="18"/>
      <c r="S38" s="18" t="s">
        <v>147</v>
      </c>
      <c r="T38" s="18"/>
    </row>
    <row r="39" spans="1:20">
      <c r="A39" s="4">
        <v>35</v>
      </c>
      <c r="B39" s="18" t="s">
        <v>62</v>
      </c>
      <c r="C39" s="62" t="s">
        <v>535</v>
      </c>
      <c r="D39" s="18" t="s">
        <v>23</v>
      </c>
      <c r="E39" s="62">
        <v>18060200201</v>
      </c>
      <c r="F39" s="80" t="s">
        <v>116</v>
      </c>
      <c r="G39" s="67">
        <v>92</v>
      </c>
      <c r="H39" s="67">
        <v>122</v>
      </c>
      <c r="I39" s="59">
        <f t="shared" si="0"/>
        <v>214</v>
      </c>
      <c r="J39" s="67">
        <v>122</v>
      </c>
      <c r="K39" s="18" t="s">
        <v>478</v>
      </c>
      <c r="L39" s="51" t="s">
        <v>385</v>
      </c>
      <c r="M39" s="51" t="s">
        <v>402</v>
      </c>
      <c r="N39" s="191" t="s">
        <v>413</v>
      </c>
      <c r="O39" s="20">
        <v>9577380110</v>
      </c>
      <c r="P39" s="24">
        <v>43722</v>
      </c>
      <c r="Q39" s="18" t="s">
        <v>139</v>
      </c>
      <c r="R39" s="18"/>
      <c r="S39" s="18" t="s">
        <v>147</v>
      </c>
      <c r="T39" s="18"/>
    </row>
    <row r="40" spans="1:20">
      <c r="A40" s="4">
        <v>36</v>
      </c>
      <c r="B40" s="18" t="s">
        <v>62</v>
      </c>
      <c r="C40" s="62" t="s">
        <v>536</v>
      </c>
      <c r="D40" s="18" t="s">
        <v>23</v>
      </c>
      <c r="E40" s="62">
        <v>18060200208</v>
      </c>
      <c r="F40" s="80" t="s">
        <v>116</v>
      </c>
      <c r="G40" s="67">
        <v>46</v>
      </c>
      <c r="H40" s="67">
        <v>43</v>
      </c>
      <c r="I40" s="59">
        <f t="shared" si="0"/>
        <v>89</v>
      </c>
      <c r="J40" s="67">
        <v>43</v>
      </c>
      <c r="K40" s="18" t="s">
        <v>478</v>
      </c>
      <c r="L40" s="51" t="s">
        <v>385</v>
      </c>
      <c r="M40" s="51" t="s">
        <v>402</v>
      </c>
      <c r="N40" s="191" t="s">
        <v>413</v>
      </c>
      <c r="O40" s="20">
        <v>9577380110</v>
      </c>
      <c r="P40" s="24">
        <v>43722</v>
      </c>
      <c r="Q40" s="18" t="s">
        <v>139</v>
      </c>
      <c r="R40" s="18"/>
      <c r="S40" s="18" t="s">
        <v>147</v>
      </c>
      <c r="T40" s="18"/>
    </row>
    <row r="41" spans="1:20">
      <c r="A41" s="4">
        <v>37</v>
      </c>
      <c r="B41" s="18" t="s">
        <v>63</v>
      </c>
      <c r="C41" s="62" t="s">
        <v>537</v>
      </c>
      <c r="D41" s="18" t="s">
        <v>23</v>
      </c>
      <c r="E41" s="62">
        <v>18060201502</v>
      </c>
      <c r="F41" s="172" t="s">
        <v>116</v>
      </c>
      <c r="G41" s="67">
        <v>47</v>
      </c>
      <c r="H41" s="67">
        <v>47</v>
      </c>
      <c r="I41" s="59">
        <f t="shared" si="0"/>
        <v>94</v>
      </c>
      <c r="J41" s="67">
        <v>47</v>
      </c>
      <c r="K41" s="172" t="s">
        <v>388</v>
      </c>
      <c r="L41" s="18" t="s">
        <v>388</v>
      </c>
      <c r="M41" s="48" t="s">
        <v>379</v>
      </c>
      <c r="N41" s="80" t="s">
        <v>397</v>
      </c>
      <c r="O41" s="82" t="s">
        <v>562</v>
      </c>
      <c r="P41" s="200">
        <v>43724</v>
      </c>
      <c r="Q41" s="18" t="s">
        <v>140</v>
      </c>
      <c r="R41" s="172"/>
      <c r="S41" s="172" t="s">
        <v>147</v>
      </c>
      <c r="T41" s="18"/>
    </row>
    <row r="42" spans="1:20">
      <c r="A42" s="4">
        <v>38</v>
      </c>
      <c r="B42" s="18" t="s">
        <v>63</v>
      </c>
      <c r="C42" s="62" t="s">
        <v>538</v>
      </c>
      <c r="D42" s="18" t="s">
        <v>23</v>
      </c>
      <c r="E42" s="62">
        <v>18060201505</v>
      </c>
      <c r="F42" s="80" t="s">
        <v>116</v>
      </c>
      <c r="G42" s="67">
        <v>47</v>
      </c>
      <c r="H42" s="67">
        <v>68</v>
      </c>
      <c r="I42" s="59">
        <f t="shared" si="0"/>
        <v>115</v>
      </c>
      <c r="J42" s="67">
        <v>68</v>
      </c>
      <c r="K42" s="172" t="s">
        <v>388</v>
      </c>
      <c r="L42" s="18" t="s">
        <v>388</v>
      </c>
      <c r="M42" s="48" t="s">
        <v>379</v>
      </c>
      <c r="N42" s="80" t="s">
        <v>397</v>
      </c>
      <c r="O42" s="82" t="s">
        <v>562</v>
      </c>
      <c r="P42" s="200">
        <v>43724</v>
      </c>
      <c r="Q42" s="18" t="s">
        <v>140</v>
      </c>
      <c r="R42" s="18"/>
      <c r="S42" s="18" t="s">
        <v>147</v>
      </c>
      <c r="T42" s="18"/>
    </row>
    <row r="43" spans="1:20">
      <c r="A43" s="4">
        <v>39</v>
      </c>
      <c r="B43" s="18" t="s">
        <v>62</v>
      </c>
      <c r="C43" s="62" t="s">
        <v>539</v>
      </c>
      <c r="D43" s="18" t="s">
        <v>23</v>
      </c>
      <c r="E43" s="62">
        <v>18060200206</v>
      </c>
      <c r="F43" s="18" t="s">
        <v>116</v>
      </c>
      <c r="G43" s="67">
        <v>76</v>
      </c>
      <c r="H43" s="67">
        <v>79</v>
      </c>
      <c r="I43" s="59">
        <f t="shared" si="0"/>
        <v>155</v>
      </c>
      <c r="J43" s="67">
        <v>79</v>
      </c>
      <c r="K43" s="18" t="s">
        <v>391</v>
      </c>
      <c r="L43" s="48" t="s">
        <v>382</v>
      </c>
      <c r="M43" s="48" t="s">
        <v>399</v>
      </c>
      <c r="N43" s="83" t="s">
        <v>409</v>
      </c>
      <c r="O43" s="17">
        <v>8486450704</v>
      </c>
      <c r="P43" s="24">
        <v>43724</v>
      </c>
      <c r="Q43" s="18" t="s">
        <v>140</v>
      </c>
      <c r="R43" s="18"/>
      <c r="S43" s="18" t="s">
        <v>147</v>
      </c>
      <c r="T43" s="18"/>
    </row>
    <row r="44" spans="1:20">
      <c r="A44" s="4">
        <v>40</v>
      </c>
      <c r="B44" s="18" t="s">
        <v>63</v>
      </c>
      <c r="C44" s="62" t="s">
        <v>540</v>
      </c>
      <c r="D44" s="18" t="s">
        <v>23</v>
      </c>
      <c r="E44" s="62">
        <v>18060201507</v>
      </c>
      <c r="F44" s="18" t="s">
        <v>116</v>
      </c>
      <c r="G44" s="67">
        <v>18</v>
      </c>
      <c r="H44" s="67">
        <v>9</v>
      </c>
      <c r="I44" s="59">
        <f t="shared" si="0"/>
        <v>27</v>
      </c>
      <c r="J44" s="67">
        <v>9</v>
      </c>
      <c r="K44" s="172" t="s">
        <v>386</v>
      </c>
      <c r="L44" s="48" t="s">
        <v>376</v>
      </c>
      <c r="M44" s="48" t="s">
        <v>396</v>
      </c>
      <c r="N44" s="83" t="s">
        <v>403</v>
      </c>
      <c r="O44" s="17">
        <v>9859632049</v>
      </c>
      <c r="P44" s="24">
        <v>43725</v>
      </c>
      <c r="Q44" s="18" t="s">
        <v>141</v>
      </c>
      <c r="R44" s="172"/>
      <c r="S44" s="172" t="s">
        <v>147</v>
      </c>
      <c r="T44" s="18"/>
    </row>
    <row r="45" spans="1:20">
      <c r="A45" s="4">
        <v>41</v>
      </c>
      <c r="B45" s="18" t="s">
        <v>63</v>
      </c>
      <c r="C45" s="62" t="s">
        <v>541</v>
      </c>
      <c r="D45" s="18" t="s">
        <v>23</v>
      </c>
      <c r="E45" s="62">
        <v>18060201508</v>
      </c>
      <c r="F45" s="18" t="s">
        <v>116</v>
      </c>
      <c r="G45" s="67">
        <v>57</v>
      </c>
      <c r="H45" s="67">
        <v>54</v>
      </c>
      <c r="I45" s="59">
        <f t="shared" si="0"/>
        <v>111</v>
      </c>
      <c r="J45" s="67">
        <v>54</v>
      </c>
      <c r="K45" s="172" t="s">
        <v>386</v>
      </c>
      <c r="L45" s="48" t="s">
        <v>376</v>
      </c>
      <c r="M45" s="48" t="s">
        <v>396</v>
      </c>
      <c r="N45" s="83" t="s">
        <v>403</v>
      </c>
      <c r="O45" s="17">
        <v>9859632049</v>
      </c>
      <c r="P45" s="24">
        <v>43725</v>
      </c>
      <c r="Q45" s="18" t="s">
        <v>141</v>
      </c>
      <c r="R45" s="18"/>
      <c r="S45" s="18" t="s">
        <v>147</v>
      </c>
      <c r="T45" s="18"/>
    </row>
    <row r="46" spans="1:20">
      <c r="A46" s="4">
        <v>42</v>
      </c>
      <c r="B46" s="18" t="s">
        <v>62</v>
      </c>
      <c r="C46" s="62" t="s">
        <v>542</v>
      </c>
      <c r="D46" s="18" t="s">
        <v>23</v>
      </c>
      <c r="E46" s="62">
        <v>18060200204</v>
      </c>
      <c r="F46" s="18" t="s">
        <v>116</v>
      </c>
      <c r="G46" s="67">
        <v>42</v>
      </c>
      <c r="H46" s="67">
        <v>49</v>
      </c>
      <c r="I46" s="59">
        <f t="shared" si="0"/>
        <v>91</v>
      </c>
      <c r="J46" s="67">
        <v>49</v>
      </c>
      <c r="K46" s="18" t="s">
        <v>478</v>
      </c>
      <c r="L46" s="51" t="s">
        <v>385</v>
      </c>
      <c r="M46" s="51" t="s">
        <v>402</v>
      </c>
      <c r="N46" s="191" t="s">
        <v>413</v>
      </c>
      <c r="O46" s="20">
        <v>9577380110</v>
      </c>
      <c r="P46" s="24">
        <v>43725</v>
      </c>
      <c r="Q46" s="18" t="s">
        <v>141</v>
      </c>
      <c r="R46" s="18"/>
      <c r="S46" s="18" t="s">
        <v>147</v>
      </c>
      <c r="T46" s="18"/>
    </row>
    <row r="47" spans="1:20">
      <c r="A47" s="4">
        <v>43</v>
      </c>
      <c r="B47" s="18" t="s">
        <v>63</v>
      </c>
      <c r="C47" s="62" t="s">
        <v>543</v>
      </c>
      <c r="D47" s="18" t="s">
        <v>23</v>
      </c>
      <c r="E47" s="62">
        <v>18060201509</v>
      </c>
      <c r="F47" s="172" t="s">
        <v>116</v>
      </c>
      <c r="G47" s="67">
        <v>37</v>
      </c>
      <c r="H47" s="67">
        <v>31</v>
      </c>
      <c r="I47" s="59">
        <f t="shared" si="0"/>
        <v>68</v>
      </c>
      <c r="J47" s="67">
        <v>31</v>
      </c>
      <c r="K47" s="172" t="s">
        <v>386</v>
      </c>
      <c r="L47" s="48" t="s">
        <v>376</v>
      </c>
      <c r="M47" s="48" t="s">
        <v>396</v>
      </c>
      <c r="N47" s="83" t="s">
        <v>403</v>
      </c>
      <c r="O47" s="17">
        <v>9859632049</v>
      </c>
      <c r="P47" s="24">
        <v>43726</v>
      </c>
      <c r="Q47" s="18" t="s">
        <v>142</v>
      </c>
      <c r="R47" s="172"/>
      <c r="S47" s="172" t="s">
        <v>147</v>
      </c>
      <c r="T47" s="18"/>
    </row>
    <row r="48" spans="1:20">
      <c r="A48" s="4">
        <v>44</v>
      </c>
      <c r="B48" s="18" t="s">
        <v>63</v>
      </c>
      <c r="C48" s="62" t="s">
        <v>544</v>
      </c>
      <c r="D48" s="18" t="s">
        <v>23</v>
      </c>
      <c r="E48" s="62">
        <v>18060201516</v>
      </c>
      <c r="F48" s="172" t="s">
        <v>116</v>
      </c>
      <c r="G48" s="67">
        <v>32</v>
      </c>
      <c r="H48" s="67">
        <v>40</v>
      </c>
      <c r="I48" s="59">
        <f t="shared" si="0"/>
        <v>72</v>
      </c>
      <c r="J48" s="67">
        <v>40</v>
      </c>
      <c r="K48" s="172" t="s">
        <v>386</v>
      </c>
      <c r="L48" s="48" t="s">
        <v>376</v>
      </c>
      <c r="M48" s="48" t="s">
        <v>396</v>
      </c>
      <c r="N48" s="83" t="s">
        <v>403</v>
      </c>
      <c r="O48" s="17">
        <v>9859632049</v>
      </c>
      <c r="P48" s="24">
        <v>43727</v>
      </c>
      <c r="Q48" s="18" t="s">
        <v>143</v>
      </c>
      <c r="R48" s="18"/>
      <c r="S48" s="18" t="s">
        <v>147</v>
      </c>
      <c r="T48" s="18"/>
    </row>
    <row r="49" spans="1:20">
      <c r="A49" s="4">
        <v>45</v>
      </c>
      <c r="B49" s="18" t="s">
        <v>62</v>
      </c>
      <c r="C49" s="62" t="s">
        <v>545</v>
      </c>
      <c r="D49" s="18" t="s">
        <v>23</v>
      </c>
      <c r="E49" s="62">
        <v>18060210802</v>
      </c>
      <c r="F49" s="172" t="s">
        <v>116</v>
      </c>
      <c r="G49" s="67">
        <v>19</v>
      </c>
      <c r="H49" s="67">
        <v>25</v>
      </c>
      <c r="I49" s="59">
        <f t="shared" si="0"/>
        <v>44</v>
      </c>
      <c r="J49" s="67">
        <v>25</v>
      </c>
      <c r="K49" s="18" t="s">
        <v>478</v>
      </c>
      <c r="L49" s="51" t="s">
        <v>385</v>
      </c>
      <c r="M49" s="51" t="s">
        <v>402</v>
      </c>
      <c r="N49" s="191" t="s">
        <v>413</v>
      </c>
      <c r="O49" s="20">
        <v>9577380110</v>
      </c>
      <c r="P49" s="24">
        <v>43726</v>
      </c>
      <c r="Q49" s="18" t="s">
        <v>142</v>
      </c>
      <c r="R49" s="172"/>
      <c r="S49" s="172" t="s">
        <v>147</v>
      </c>
      <c r="T49" s="18"/>
    </row>
    <row r="50" spans="1:20">
      <c r="A50" s="4">
        <v>46</v>
      </c>
      <c r="B50" s="18" t="s">
        <v>63</v>
      </c>
      <c r="C50" s="62" t="s">
        <v>546</v>
      </c>
      <c r="D50" s="18" t="s">
        <v>23</v>
      </c>
      <c r="E50" s="62">
        <v>18060201701</v>
      </c>
      <c r="F50" s="18" t="s">
        <v>116</v>
      </c>
      <c r="G50" s="67">
        <v>42</v>
      </c>
      <c r="H50" s="67">
        <v>37</v>
      </c>
      <c r="I50" s="59">
        <f t="shared" si="0"/>
        <v>79</v>
      </c>
      <c r="J50" s="67">
        <v>37</v>
      </c>
      <c r="K50" s="18" t="s">
        <v>386</v>
      </c>
      <c r="L50" s="48" t="s">
        <v>376</v>
      </c>
      <c r="M50" s="48" t="s">
        <v>396</v>
      </c>
      <c r="N50" s="83" t="s">
        <v>403</v>
      </c>
      <c r="O50" s="17">
        <v>9859632049</v>
      </c>
      <c r="P50" s="24">
        <v>43728</v>
      </c>
      <c r="Q50" s="18" t="s">
        <v>138</v>
      </c>
      <c r="R50" s="18"/>
      <c r="S50" s="18" t="s">
        <v>147</v>
      </c>
      <c r="T50" s="18"/>
    </row>
    <row r="51" spans="1:20" ht="49.5">
      <c r="A51" s="4">
        <v>47</v>
      </c>
      <c r="B51" s="18" t="s">
        <v>62</v>
      </c>
      <c r="C51" s="62" t="s">
        <v>547</v>
      </c>
      <c r="D51" s="18" t="s">
        <v>23</v>
      </c>
      <c r="E51" s="62">
        <v>18060200205</v>
      </c>
      <c r="F51" s="18" t="s">
        <v>112</v>
      </c>
      <c r="G51" s="67">
        <v>332</v>
      </c>
      <c r="H51" s="67">
        <v>292</v>
      </c>
      <c r="I51" s="59">
        <f t="shared" si="0"/>
        <v>624</v>
      </c>
      <c r="J51" s="67">
        <v>292</v>
      </c>
      <c r="K51" s="18" t="s">
        <v>478</v>
      </c>
      <c r="L51" s="51" t="s">
        <v>385</v>
      </c>
      <c r="M51" s="51" t="s">
        <v>402</v>
      </c>
      <c r="N51" s="191" t="s">
        <v>413</v>
      </c>
      <c r="O51" s="20">
        <v>9577380110</v>
      </c>
      <c r="P51" s="24" t="s">
        <v>564</v>
      </c>
      <c r="Q51" s="18" t="s">
        <v>568</v>
      </c>
      <c r="R51" s="18"/>
      <c r="S51" s="18" t="s">
        <v>147</v>
      </c>
      <c r="T51" s="18"/>
    </row>
    <row r="52" spans="1:20" ht="49.5">
      <c r="A52" s="4">
        <v>48</v>
      </c>
      <c r="B52" s="18" t="s">
        <v>63</v>
      </c>
      <c r="C52" s="62" t="s">
        <v>548</v>
      </c>
      <c r="D52" s="18" t="s">
        <v>23</v>
      </c>
      <c r="E52" s="62">
        <v>18060201517</v>
      </c>
      <c r="F52" s="18" t="s">
        <v>112</v>
      </c>
      <c r="G52" s="67">
        <v>393</v>
      </c>
      <c r="H52" s="67">
        <v>422</v>
      </c>
      <c r="I52" s="59">
        <f t="shared" si="0"/>
        <v>815</v>
      </c>
      <c r="J52" s="67">
        <v>422</v>
      </c>
      <c r="K52" s="18" t="s">
        <v>386</v>
      </c>
      <c r="L52" s="48" t="s">
        <v>376</v>
      </c>
      <c r="M52" s="48" t="s">
        <v>396</v>
      </c>
      <c r="N52" s="83" t="s">
        <v>403</v>
      </c>
      <c r="O52" s="17">
        <v>9859632049</v>
      </c>
      <c r="P52" s="24" t="s">
        <v>565</v>
      </c>
      <c r="Q52" s="18" t="s">
        <v>569</v>
      </c>
      <c r="R52" s="18"/>
      <c r="S52" s="18" t="s">
        <v>147</v>
      </c>
      <c r="T52" s="18"/>
    </row>
    <row r="53" spans="1:20">
      <c r="A53" s="4">
        <v>49</v>
      </c>
      <c r="B53" s="18" t="s">
        <v>62</v>
      </c>
      <c r="C53" s="62" t="s">
        <v>549</v>
      </c>
      <c r="D53" s="18" t="s">
        <v>23</v>
      </c>
      <c r="E53" s="62">
        <v>18060200202</v>
      </c>
      <c r="F53" s="18" t="s">
        <v>116</v>
      </c>
      <c r="G53" s="67">
        <v>62</v>
      </c>
      <c r="H53" s="67">
        <v>78</v>
      </c>
      <c r="I53" s="59">
        <f t="shared" si="0"/>
        <v>140</v>
      </c>
      <c r="J53" s="67">
        <v>78</v>
      </c>
      <c r="K53" s="18" t="s">
        <v>479</v>
      </c>
      <c r="L53" s="193" t="s">
        <v>483</v>
      </c>
      <c r="M53" s="48">
        <v>7896570991</v>
      </c>
      <c r="N53" s="85" t="s">
        <v>488</v>
      </c>
      <c r="O53" s="196">
        <v>9508510598</v>
      </c>
      <c r="P53" s="24" t="s">
        <v>566</v>
      </c>
      <c r="Q53" s="18" t="s">
        <v>139</v>
      </c>
      <c r="R53" s="18"/>
      <c r="S53" s="18" t="s">
        <v>147</v>
      </c>
      <c r="T53" s="18"/>
    </row>
    <row r="54" spans="1:20" ht="82.5">
      <c r="A54" s="4">
        <v>50</v>
      </c>
      <c r="B54" s="18" t="s">
        <v>63</v>
      </c>
      <c r="C54" s="18"/>
      <c r="D54" s="18"/>
      <c r="E54" s="19"/>
      <c r="F54" s="18"/>
      <c r="G54" s="19"/>
      <c r="H54" s="19"/>
      <c r="I54" s="59">
        <f t="shared" si="0"/>
        <v>0</v>
      </c>
      <c r="J54" s="19"/>
      <c r="K54" s="18"/>
      <c r="L54" s="193"/>
      <c r="M54" s="48"/>
      <c r="N54" s="85"/>
      <c r="O54" s="196"/>
      <c r="P54" s="24">
        <v>43738</v>
      </c>
      <c r="Q54" s="18" t="s">
        <v>140</v>
      </c>
      <c r="R54" s="18"/>
      <c r="S54" s="18" t="s">
        <v>147</v>
      </c>
      <c r="T54" s="18" t="s">
        <v>211</v>
      </c>
    </row>
    <row r="55" spans="1:20" ht="82.5">
      <c r="A55" s="4">
        <v>51</v>
      </c>
      <c r="B55" s="18" t="s">
        <v>62</v>
      </c>
      <c r="C55" s="18"/>
      <c r="D55" s="18"/>
      <c r="E55" s="19"/>
      <c r="F55" s="18"/>
      <c r="G55" s="19"/>
      <c r="H55" s="19"/>
      <c r="I55" s="59">
        <f t="shared" si="0"/>
        <v>0</v>
      </c>
      <c r="J55" s="19"/>
      <c r="K55" s="18"/>
      <c r="L55" s="18"/>
      <c r="M55" s="18"/>
      <c r="N55" s="18"/>
      <c r="O55" s="18"/>
      <c r="P55" s="24">
        <v>43735</v>
      </c>
      <c r="Q55" s="18" t="s">
        <v>138</v>
      </c>
      <c r="R55" s="18"/>
      <c r="S55" s="18" t="s">
        <v>147</v>
      </c>
      <c r="T55" s="18" t="s">
        <v>570</v>
      </c>
    </row>
    <row r="56" spans="1:20">
      <c r="A56" s="4">
        <v>52</v>
      </c>
      <c r="B56" s="172" t="s">
        <v>62</v>
      </c>
      <c r="C56" s="172" t="s">
        <v>550</v>
      </c>
      <c r="D56" s="172" t="s">
        <v>114</v>
      </c>
      <c r="E56" s="173">
        <v>23</v>
      </c>
      <c r="F56" s="172"/>
      <c r="G56" s="173">
        <v>57</v>
      </c>
      <c r="H56" s="173">
        <v>68</v>
      </c>
      <c r="I56" s="59">
        <f t="shared" si="0"/>
        <v>125</v>
      </c>
      <c r="J56" s="173">
        <v>68</v>
      </c>
      <c r="K56" s="172" t="s">
        <v>553</v>
      </c>
      <c r="L56" s="172" t="s">
        <v>555</v>
      </c>
      <c r="M56" s="172">
        <v>8729592231</v>
      </c>
      <c r="N56" s="172" t="s">
        <v>560</v>
      </c>
      <c r="O56" s="172">
        <v>7399926598</v>
      </c>
      <c r="P56" s="192">
        <v>43736</v>
      </c>
      <c r="Q56" s="172" t="s">
        <v>139</v>
      </c>
      <c r="R56" s="172"/>
      <c r="S56" s="172" t="s">
        <v>147</v>
      </c>
      <c r="T56" s="18"/>
    </row>
    <row r="57" spans="1:20">
      <c r="A57" s="4">
        <v>53</v>
      </c>
      <c r="B57" s="18" t="s">
        <v>62</v>
      </c>
      <c r="C57" s="18" t="s">
        <v>551</v>
      </c>
      <c r="D57" s="18" t="s">
        <v>25</v>
      </c>
      <c r="E57" s="19">
        <v>12</v>
      </c>
      <c r="F57" s="18"/>
      <c r="G57" s="19">
        <v>68</v>
      </c>
      <c r="H57" s="19">
        <v>76</v>
      </c>
      <c r="I57" s="59">
        <f t="shared" si="0"/>
        <v>144</v>
      </c>
      <c r="J57" s="19">
        <v>76</v>
      </c>
      <c r="K57" s="18" t="s">
        <v>478</v>
      </c>
      <c r="L57" s="18" t="s">
        <v>556</v>
      </c>
      <c r="M57" s="18">
        <v>8693252986</v>
      </c>
      <c r="N57" s="18" t="s">
        <v>561</v>
      </c>
      <c r="O57" s="18">
        <v>9859009687</v>
      </c>
      <c r="P57" s="24">
        <v>43738</v>
      </c>
      <c r="Q57" s="18" t="s">
        <v>140</v>
      </c>
      <c r="R57" s="18"/>
      <c r="S57" s="18" t="s">
        <v>147</v>
      </c>
      <c r="T57" s="18"/>
    </row>
    <row r="58" spans="1:20">
      <c r="A58" s="4">
        <v>54</v>
      </c>
      <c r="B58" s="18"/>
      <c r="C58" s="62"/>
      <c r="D58" s="18"/>
      <c r="E58" s="62"/>
      <c r="F58" s="18"/>
      <c r="G58" s="67"/>
      <c r="H58" s="67"/>
      <c r="I58" s="59">
        <f t="shared" si="0"/>
        <v>0</v>
      </c>
      <c r="J58" s="67"/>
      <c r="K58" s="18"/>
      <c r="L58" s="18"/>
      <c r="M58" s="18"/>
      <c r="N58" s="18"/>
      <c r="O58" s="18"/>
      <c r="P58" s="24"/>
      <c r="Q58" s="18"/>
      <c r="R58" s="18"/>
      <c r="S58" s="18"/>
      <c r="T58" s="18"/>
    </row>
    <row r="59" spans="1:20">
      <c r="A59" s="4">
        <v>55</v>
      </c>
      <c r="B59" s="17"/>
      <c r="C59" s="18"/>
      <c r="D59" s="18"/>
      <c r="E59" s="19"/>
      <c r="F59" s="18"/>
      <c r="G59" s="19"/>
      <c r="H59" s="19"/>
      <c r="I59" s="59">
        <f t="shared" si="0"/>
        <v>0</v>
      </c>
      <c r="J59" s="19"/>
      <c r="K59" s="18"/>
      <c r="L59" s="18"/>
      <c r="M59" s="18"/>
      <c r="N59" s="18"/>
      <c r="O59" s="18"/>
      <c r="P59" s="24"/>
      <c r="Q59" s="18"/>
      <c r="R59" s="18"/>
      <c r="S59" s="18"/>
      <c r="T59" s="18"/>
    </row>
    <row r="60" spans="1:20">
      <c r="A60" s="4">
        <v>56</v>
      </c>
      <c r="B60" s="17"/>
      <c r="C60" s="18"/>
      <c r="D60" s="18"/>
      <c r="E60" s="19"/>
      <c r="F60" s="18"/>
      <c r="G60" s="19"/>
      <c r="H60" s="19"/>
      <c r="I60" s="59">
        <f t="shared" si="0"/>
        <v>0</v>
      </c>
      <c r="J60" s="19"/>
      <c r="K60" s="18"/>
      <c r="L60" s="18"/>
      <c r="M60" s="18"/>
      <c r="N60" s="18"/>
      <c r="O60" s="18"/>
      <c r="P60" s="24"/>
      <c r="Q60" s="18"/>
      <c r="R60" s="18"/>
      <c r="S60" s="18"/>
      <c r="T60" s="18"/>
    </row>
    <row r="61" spans="1:20">
      <c r="A61" s="4">
        <v>57</v>
      </c>
      <c r="B61" s="17"/>
      <c r="C61" s="18"/>
      <c r="D61" s="18"/>
      <c r="E61" s="19"/>
      <c r="F61" s="18"/>
      <c r="G61" s="19"/>
      <c r="H61" s="19"/>
      <c r="I61" s="59">
        <f t="shared" si="0"/>
        <v>0</v>
      </c>
      <c r="J61" s="19"/>
      <c r="K61" s="18"/>
      <c r="L61" s="18"/>
      <c r="M61" s="18"/>
      <c r="N61" s="18"/>
      <c r="O61" s="18"/>
      <c r="P61" s="24"/>
      <c r="Q61" s="18"/>
      <c r="R61" s="18"/>
      <c r="S61" s="18"/>
      <c r="T61" s="18"/>
    </row>
    <row r="62" spans="1:20">
      <c r="A62" s="4">
        <v>58</v>
      </c>
      <c r="B62" s="17"/>
      <c r="C62" s="18"/>
      <c r="D62" s="18"/>
      <c r="E62" s="19"/>
      <c r="F62" s="18"/>
      <c r="G62" s="19"/>
      <c r="H62" s="19"/>
      <c r="I62" s="59">
        <f t="shared" si="0"/>
        <v>0</v>
      </c>
      <c r="J62" s="19"/>
      <c r="K62" s="18"/>
      <c r="L62" s="18"/>
      <c r="M62" s="18"/>
      <c r="N62" s="18"/>
      <c r="O62" s="18"/>
      <c r="P62" s="24"/>
      <c r="Q62" s="18"/>
      <c r="R62" s="18"/>
      <c r="S62" s="18"/>
      <c r="T62" s="18"/>
    </row>
    <row r="63" spans="1:20">
      <c r="A63" s="4">
        <v>59</v>
      </c>
      <c r="B63" s="17"/>
      <c r="C63" s="18"/>
      <c r="D63" s="18"/>
      <c r="E63" s="19"/>
      <c r="F63" s="18"/>
      <c r="G63" s="19"/>
      <c r="H63" s="19"/>
      <c r="I63" s="59">
        <f t="shared" si="0"/>
        <v>0</v>
      </c>
      <c r="J63" s="19"/>
      <c r="K63" s="18"/>
      <c r="L63" s="18"/>
      <c r="M63" s="18"/>
      <c r="N63" s="18"/>
      <c r="O63" s="18"/>
      <c r="P63" s="24"/>
      <c r="Q63" s="18"/>
      <c r="R63" s="18"/>
      <c r="S63" s="18"/>
      <c r="T63" s="18"/>
    </row>
    <row r="64" spans="1:20">
      <c r="A64" s="4">
        <v>60</v>
      </c>
      <c r="B64" s="17"/>
      <c r="C64" s="18"/>
      <c r="D64" s="18"/>
      <c r="E64" s="19"/>
      <c r="F64" s="18"/>
      <c r="G64" s="19"/>
      <c r="H64" s="19"/>
      <c r="I64" s="59">
        <f t="shared" si="0"/>
        <v>0</v>
      </c>
      <c r="J64" s="19"/>
      <c r="K64" s="18"/>
      <c r="L64" s="18"/>
      <c r="M64" s="18"/>
      <c r="N64" s="18"/>
      <c r="O64" s="18"/>
      <c r="P64" s="24"/>
      <c r="Q64" s="18"/>
      <c r="R64" s="18"/>
      <c r="S64" s="18"/>
      <c r="T64" s="18"/>
    </row>
    <row r="65" spans="1:20">
      <c r="A65" s="4">
        <v>61</v>
      </c>
      <c r="B65" s="17"/>
      <c r="C65" s="18"/>
      <c r="D65" s="18"/>
      <c r="E65" s="19"/>
      <c r="F65" s="18"/>
      <c r="G65" s="19"/>
      <c r="H65" s="19"/>
      <c r="I65" s="59">
        <f t="shared" si="0"/>
        <v>0</v>
      </c>
      <c r="J65" s="19"/>
      <c r="K65" s="18"/>
      <c r="L65" s="18"/>
      <c r="M65" s="18"/>
      <c r="N65" s="18"/>
      <c r="O65" s="18"/>
      <c r="P65" s="24"/>
      <c r="Q65" s="18"/>
      <c r="R65" s="18"/>
      <c r="S65" s="18"/>
      <c r="T65" s="18"/>
    </row>
    <row r="66" spans="1:20">
      <c r="A66" s="4">
        <v>62</v>
      </c>
      <c r="B66" s="17"/>
      <c r="C66" s="18"/>
      <c r="D66" s="18"/>
      <c r="E66" s="19"/>
      <c r="F66" s="18"/>
      <c r="G66" s="19"/>
      <c r="H66" s="19"/>
      <c r="I66" s="59">
        <f t="shared" si="0"/>
        <v>0</v>
      </c>
      <c r="J66" s="19"/>
      <c r="K66" s="18"/>
      <c r="L66" s="18"/>
      <c r="M66" s="18"/>
      <c r="N66" s="18"/>
      <c r="O66" s="18"/>
      <c r="P66" s="24"/>
      <c r="Q66" s="18"/>
      <c r="R66" s="18"/>
      <c r="S66" s="18"/>
      <c r="T66" s="18"/>
    </row>
    <row r="67" spans="1:20">
      <c r="A67" s="4">
        <v>63</v>
      </c>
      <c r="B67" s="17"/>
      <c r="C67" s="18"/>
      <c r="D67" s="18"/>
      <c r="E67" s="19"/>
      <c r="F67" s="18"/>
      <c r="G67" s="19"/>
      <c r="H67" s="19"/>
      <c r="I67" s="59">
        <f t="shared" si="0"/>
        <v>0</v>
      </c>
      <c r="J67" s="19"/>
      <c r="K67" s="18"/>
      <c r="L67" s="18"/>
      <c r="M67" s="18"/>
      <c r="N67" s="18"/>
      <c r="O67" s="18"/>
      <c r="P67" s="24"/>
      <c r="Q67" s="18"/>
      <c r="R67" s="18"/>
      <c r="S67" s="18"/>
      <c r="T67" s="18"/>
    </row>
    <row r="68" spans="1:20">
      <c r="A68" s="4">
        <v>64</v>
      </c>
      <c r="B68" s="17"/>
      <c r="C68" s="18"/>
      <c r="D68" s="18"/>
      <c r="E68" s="19"/>
      <c r="F68" s="18"/>
      <c r="G68" s="19"/>
      <c r="H68" s="19"/>
      <c r="I68" s="59">
        <f t="shared" si="0"/>
        <v>0</v>
      </c>
      <c r="J68" s="19"/>
      <c r="K68" s="18"/>
      <c r="L68" s="18"/>
      <c r="M68" s="18"/>
      <c r="N68" s="18"/>
      <c r="O68" s="18"/>
      <c r="P68" s="24"/>
      <c r="Q68" s="18"/>
      <c r="R68" s="18"/>
      <c r="S68" s="18"/>
      <c r="T68" s="18"/>
    </row>
    <row r="69" spans="1:20">
      <c r="A69" s="4">
        <v>65</v>
      </c>
      <c r="B69" s="17"/>
      <c r="C69" s="18"/>
      <c r="D69" s="18"/>
      <c r="E69" s="19"/>
      <c r="F69" s="18"/>
      <c r="G69" s="19"/>
      <c r="H69" s="19"/>
      <c r="I69" s="59">
        <f t="shared" si="0"/>
        <v>0</v>
      </c>
      <c r="J69" s="19"/>
      <c r="K69" s="18"/>
      <c r="L69" s="18"/>
      <c r="M69" s="18"/>
      <c r="N69" s="18"/>
      <c r="O69" s="18"/>
      <c r="P69" s="24"/>
      <c r="Q69" s="18"/>
      <c r="R69" s="18"/>
      <c r="S69" s="18"/>
      <c r="T69" s="18"/>
    </row>
    <row r="70" spans="1:20">
      <c r="A70" s="4">
        <v>66</v>
      </c>
      <c r="B70" s="17"/>
      <c r="C70" s="18"/>
      <c r="D70" s="18"/>
      <c r="E70" s="19"/>
      <c r="F70" s="18"/>
      <c r="G70" s="19"/>
      <c r="H70" s="19"/>
      <c r="I70" s="59">
        <f t="shared" ref="I70:I133" si="1">SUM(G70:H70)</f>
        <v>0</v>
      </c>
      <c r="J70" s="19"/>
      <c r="K70" s="18"/>
      <c r="L70" s="18"/>
      <c r="M70" s="18"/>
      <c r="N70" s="18"/>
      <c r="O70" s="18"/>
      <c r="P70" s="24"/>
      <c r="Q70" s="18"/>
      <c r="R70" s="18"/>
      <c r="S70" s="18"/>
      <c r="T70" s="18"/>
    </row>
    <row r="71" spans="1:20">
      <c r="A71" s="4">
        <v>67</v>
      </c>
      <c r="B71" s="17"/>
      <c r="C71" s="18"/>
      <c r="D71" s="18"/>
      <c r="E71" s="19"/>
      <c r="F71" s="18"/>
      <c r="G71" s="19"/>
      <c r="H71" s="19"/>
      <c r="I71" s="59">
        <f t="shared" si="1"/>
        <v>0</v>
      </c>
      <c r="J71" s="19"/>
      <c r="K71" s="18"/>
      <c r="L71" s="18"/>
      <c r="M71" s="18"/>
      <c r="N71" s="18"/>
      <c r="O71" s="18"/>
      <c r="P71" s="24"/>
      <c r="Q71" s="18"/>
      <c r="R71" s="18"/>
      <c r="S71" s="18"/>
      <c r="T71" s="18"/>
    </row>
    <row r="72" spans="1:20">
      <c r="A72" s="4">
        <v>68</v>
      </c>
      <c r="B72" s="17"/>
      <c r="C72" s="18"/>
      <c r="D72" s="18"/>
      <c r="E72" s="19"/>
      <c r="F72" s="18"/>
      <c r="G72" s="19"/>
      <c r="H72" s="19"/>
      <c r="I72" s="59">
        <f t="shared" si="1"/>
        <v>0</v>
      </c>
      <c r="J72" s="19"/>
      <c r="K72" s="18"/>
      <c r="L72" s="18"/>
      <c r="M72" s="18"/>
      <c r="N72" s="18"/>
      <c r="O72" s="18"/>
      <c r="P72" s="24"/>
      <c r="Q72" s="18"/>
      <c r="R72" s="18"/>
      <c r="S72" s="18"/>
      <c r="T72" s="18"/>
    </row>
    <row r="73" spans="1:20">
      <c r="A73" s="4">
        <v>69</v>
      </c>
      <c r="B73" s="17"/>
      <c r="C73" s="18"/>
      <c r="D73" s="18"/>
      <c r="E73" s="19"/>
      <c r="F73" s="18"/>
      <c r="G73" s="19"/>
      <c r="H73" s="19"/>
      <c r="I73" s="59">
        <f t="shared" si="1"/>
        <v>0</v>
      </c>
      <c r="J73" s="19"/>
      <c r="K73" s="18"/>
      <c r="L73" s="18"/>
      <c r="M73" s="18"/>
      <c r="N73" s="18"/>
      <c r="O73" s="18"/>
      <c r="P73" s="24"/>
      <c r="Q73" s="18"/>
      <c r="R73" s="18"/>
      <c r="S73" s="18"/>
      <c r="T73" s="18"/>
    </row>
    <row r="74" spans="1:20">
      <c r="A74" s="4">
        <v>70</v>
      </c>
      <c r="B74" s="17"/>
      <c r="C74" s="18"/>
      <c r="D74" s="18"/>
      <c r="E74" s="19"/>
      <c r="F74" s="18"/>
      <c r="G74" s="19"/>
      <c r="H74" s="19"/>
      <c r="I74" s="59">
        <f t="shared" si="1"/>
        <v>0</v>
      </c>
      <c r="J74" s="19"/>
      <c r="K74" s="18"/>
      <c r="L74" s="18"/>
      <c r="M74" s="18"/>
      <c r="N74" s="18"/>
      <c r="O74" s="18"/>
      <c r="P74" s="24"/>
      <c r="Q74" s="18"/>
      <c r="R74" s="18"/>
      <c r="S74" s="18"/>
      <c r="T74" s="18"/>
    </row>
    <row r="75" spans="1:20">
      <c r="A75" s="4">
        <v>71</v>
      </c>
      <c r="B75" s="17"/>
      <c r="C75" s="18"/>
      <c r="D75" s="18"/>
      <c r="E75" s="19"/>
      <c r="F75" s="18"/>
      <c r="G75" s="19"/>
      <c r="H75" s="19"/>
      <c r="I75" s="59">
        <f t="shared" si="1"/>
        <v>0</v>
      </c>
      <c r="J75" s="19"/>
      <c r="K75" s="18"/>
      <c r="L75" s="18"/>
      <c r="M75" s="18"/>
      <c r="N75" s="18"/>
      <c r="O75" s="18"/>
      <c r="P75" s="24"/>
      <c r="Q75" s="18"/>
      <c r="R75" s="18"/>
      <c r="S75" s="18"/>
      <c r="T75" s="18"/>
    </row>
    <row r="76" spans="1:20">
      <c r="A76" s="4">
        <v>72</v>
      </c>
      <c r="B76" s="17"/>
      <c r="C76" s="18"/>
      <c r="D76" s="18"/>
      <c r="E76" s="19"/>
      <c r="F76" s="18"/>
      <c r="G76" s="19"/>
      <c r="H76" s="19"/>
      <c r="I76" s="59">
        <f t="shared" si="1"/>
        <v>0</v>
      </c>
      <c r="J76" s="19"/>
      <c r="K76" s="18"/>
      <c r="L76" s="18"/>
      <c r="M76" s="18"/>
      <c r="N76" s="18"/>
      <c r="O76" s="18"/>
      <c r="P76" s="24"/>
      <c r="Q76" s="18"/>
      <c r="R76" s="18"/>
      <c r="S76" s="18"/>
      <c r="T76" s="18"/>
    </row>
    <row r="77" spans="1:20">
      <c r="A77" s="4">
        <v>73</v>
      </c>
      <c r="B77" s="17"/>
      <c r="C77" s="18"/>
      <c r="D77" s="18"/>
      <c r="E77" s="19"/>
      <c r="F77" s="18"/>
      <c r="G77" s="19"/>
      <c r="H77" s="19"/>
      <c r="I77" s="59">
        <f t="shared" si="1"/>
        <v>0</v>
      </c>
      <c r="J77" s="19"/>
      <c r="K77" s="18"/>
      <c r="L77" s="18"/>
      <c r="M77" s="18"/>
      <c r="N77" s="18"/>
      <c r="O77" s="18"/>
      <c r="P77" s="24"/>
      <c r="Q77" s="18"/>
      <c r="R77" s="18"/>
      <c r="S77" s="18"/>
      <c r="T77" s="18"/>
    </row>
    <row r="78" spans="1:20">
      <c r="A78" s="4">
        <v>74</v>
      </c>
      <c r="B78" s="17"/>
      <c r="C78" s="18"/>
      <c r="D78" s="18"/>
      <c r="E78" s="19"/>
      <c r="F78" s="18"/>
      <c r="G78" s="19"/>
      <c r="H78" s="19"/>
      <c r="I78" s="59">
        <f t="shared" si="1"/>
        <v>0</v>
      </c>
      <c r="J78" s="18"/>
      <c r="K78" s="18"/>
      <c r="L78" s="18"/>
      <c r="M78" s="18"/>
      <c r="N78" s="18"/>
      <c r="O78" s="18"/>
      <c r="P78" s="24"/>
      <c r="Q78" s="18"/>
      <c r="R78" s="18"/>
      <c r="S78" s="18"/>
      <c r="T78" s="18"/>
    </row>
    <row r="79" spans="1:20">
      <c r="A79" s="4">
        <v>75</v>
      </c>
      <c r="B79" s="17"/>
      <c r="C79" s="18"/>
      <c r="D79" s="18"/>
      <c r="E79" s="19"/>
      <c r="F79" s="18"/>
      <c r="G79" s="19"/>
      <c r="H79" s="19"/>
      <c r="I79" s="59">
        <f t="shared" si="1"/>
        <v>0</v>
      </c>
      <c r="J79" s="18"/>
      <c r="K79" s="18"/>
      <c r="L79" s="18"/>
      <c r="M79" s="18"/>
      <c r="N79" s="18"/>
      <c r="O79" s="18"/>
      <c r="P79" s="24"/>
      <c r="Q79" s="18"/>
      <c r="R79" s="18"/>
      <c r="S79" s="18"/>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48"/>
      <c r="E98" s="19"/>
      <c r="F98" s="48"/>
      <c r="G98" s="19"/>
      <c r="H98" s="19"/>
      <c r="I98" s="59">
        <f t="shared" si="1"/>
        <v>0</v>
      </c>
      <c r="J98" s="48"/>
      <c r="K98" s="48"/>
      <c r="L98" s="18"/>
      <c r="M98" s="48"/>
      <c r="N98" s="4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COUNTIFS(C6:C164,"*")</f>
        <v>50</v>
      </c>
      <c r="D165" s="21"/>
      <c r="E165" s="13"/>
      <c r="F165" s="21"/>
      <c r="G165" s="58">
        <f>SUM(G6:G164)</f>
        <v>2783</v>
      </c>
      <c r="H165" s="58">
        <f>SUM(H6:H164)</f>
        <v>2976</v>
      </c>
      <c r="I165" s="58">
        <f>SUM(I6:I164)</f>
        <v>5759</v>
      </c>
      <c r="J165" s="21"/>
      <c r="K165" s="21"/>
      <c r="L165" s="21"/>
      <c r="M165" s="21"/>
      <c r="N165" s="21"/>
      <c r="O165" s="21"/>
      <c r="P165" s="14"/>
      <c r="Q165" s="21"/>
      <c r="R165" s="21"/>
      <c r="S165" s="21"/>
      <c r="T165" s="12"/>
    </row>
    <row r="166" spans="1:20">
      <c r="A166" s="44" t="s">
        <v>62</v>
      </c>
      <c r="B166" s="10">
        <f>COUNTIF(B$5:B$164,"Team 1")</f>
        <v>24</v>
      </c>
      <c r="C166" s="44" t="s">
        <v>25</v>
      </c>
      <c r="D166" s="10">
        <f>COUNTIF(D6:D164,"Anganwadi")</f>
        <v>3</v>
      </c>
    </row>
    <row r="167" spans="1:20">
      <c r="A167" s="44" t="s">
        <v>63</v>
      </c>
      <c r="B167" s="10">
        <f>COUNTIF(B$6:B$164,"Team 2")</f>
        <v>29</v>
      </c>
      <c r="C167" s="44" t="s">
        <v>23</v>
      </c>
      <c r="D167" s="10">
        <f>COUNTIF(D6:D164,"School")</f>
        <v>46</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I2" sqref="I2:J2"/>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52" t="s">
        <v>71</v>
      </c>
      <c r="B1" s="152"/>
      <c r="C1" s="152"/>
      <c r="D1" s="152"/>
      <c r="E1" s="152"/>
      <c r="F1" s="153"/>
      <c r="G1" s="153"/>
      <c r="H1" s="153"/>
      <c r="I1" s="153"/>
      <c r="J1" s="153"/>
    </row>
    <row r="2" spans="1:11" ht="25.5">
      <c r="A2" s="154" t="s">
        <v>0</v>
      </c>
      <c r="B2" s="155"/>
      <c r="C2" s="156" t="str">
        <f>'Block at a Glance'!C2:D2</f>
        <v>ASSAM</v>
      </c>
      <c r="D2" s="157"/>
      <c r="E2" s="27" t="s">
        <v>1</v>
      </c>
      <c r="F2" s="158" t="s">
        <v>571</v>
      </c>
      <c r="G2" s="159"/>
      <c r="H2" s="28" t="s">
        <v>24</v>
      </c>
      <c r="I2" s="158" t="s">
        <v>572</v>
      </c>
      <c r="J2" s="159"/>
    </row>
    <row r="3" spans="1:11" ht="28.5" customHeight="1">
      <c r="A3" s="163" t="s">
        <v>66</v>
      </c>
      <c r="B3" s="163"/>
      <c r="C3" s="163"/>
      <c r="D3" s="163"/>
      <c r="E3" s="163"/>
      <c r="F3" s="163"/>
      <c r="G3" s="163"/>
      <c r="H3" s="163"/>
      <c r="I3" s="163"/>
      <c r="J3" s="163"/>
    </row>
    <row r="4" spans="1:11">
      <c r="A4" s="162" t="s">
        <v>27</v>
      </c>
      <c r="B4" s="161" t="s">
        <v>28</v>
      </c>
      <c r="C4" s="160" t="s">
        <v>29</v>
      </c>
      <c r="D4" s="160" t="s">
        <v>36</v>
      </c>
      <c r="E4" s="160"/>
      <c r="F4" s="160"/>
      <c r="G4" s="160" t="s">
        <v>30</v>
      </c>
      <c r="H4" s="160" t="s">
        <v>37</v>
      </c>
      <c r="I4" s="160"/>
      <c r="J4" s="160"/>
    </row>
    <row r="5" spans="1:11" ht="22.5" customHeight="1">
      <c r="A5" s="162"/>
      <c r="B5" s="161"/>
      <c r="C5" s="160"/>
      <c r="D5" s="29" t="s">
        <v>9</v>
      </c>
      <c r="E5" s="29" t="s">
        <v>10</v>
      </c>
      <c r="F5" s="29" t="s">
        <v>11</v>
      </c>
      <c r="G5" s="160"/>
      <c r="H5" s="29" t="s">
        <v>9</v>
      </c>
      <c r="I5" s="29" t="s">
        <v>10</v>
      </c>
      <c r="J5" s="29" t="s">
        <v>11</v>
      </c>
    </row>
    <row r="6" spans="1:11" ht="22.5" customHeight="1">
      <c r="A6" s="45">
        <v>1</v>
      </c>
      <c r="B6" s="60">
        <v>43556</v>
      </c>
      <c r="C6" s="31">
        <f>COUNTIFS('April-19'!D$5:D$164,"Anganwadi")</f>
        <v>12</v>
      </c>
      <c r="D6" s="32">
        <f>SUMIF('April-19'!$D$5:$D$164,"Anganwadi",'April-19'!$G$5:$G$164)</f>
        <v>786</v>
      </c>
      <c r="E6" s="32">
        <f>SUMIF('April-19'!$D$5:$D$164,"Anganwadi",'April-19'!$H$5:$H$164)</f>
        <v>737</v>
      </c>
      <c r="F6" s="32">
        <f>+D6+E6</f>
        <v>1523</v>
      </c>
      <c r="G6" s="31">
        <f>COUNTIF('April-19'!D5:D164,"School")</f>
        <v>28</v>
      </c>
      <c r="H6" s="32">
        <f>SUMIF('April-19'!$D$5:$D$164,"School",'April-19'!$G$5:$G$164)</f>
        <v>2130</v>
      </c>
      <c r="I6" s="32">
        <f>SUMIF('April-19'!$D$5:$D$164,"School",'April-19'!$H$5:$H$164)</f>
        <v>2619</v>
      </c>
      <c r="J6" s="32">
        <f>+H6+I6</f>
        <v>4749</v>
      </c>
      <c r="K6" s="33"/>
    </row>
    <row r="7" spans="1:11" ht="22.5" customHeight="1">
      <c r="A7" s="30">
        <v>2</v>
      </c>
      <c r="B7" s="61">
        <v>43601</v>
      </c>
      <c r="C7" s="31">
        <f>COUNTIF('May-19'!D5:D164,"Anganwadi")</f>
        <v>9</v>
      </c>
      <c r="D7" s="32">
        <f>SUMIF('May-19'!$D$5:$D$164,"Anganwadi",'May-19'!$G$5:$G$164)</f>
        <v>518</v>
      </c>
      <c r="E7" s="32">
        <f>SUMIF('May-19'!$D$5:$D$164,"Anganwadi",'May-19'!$H$5:$H$164)</f>
        <v>574</v>
      </c>
      <c r="F7" s="32">
        <f t="shared" ref="F7:F11" si="0">+D7+E7</f>
        <v>1092</v>
      </c>
      <c r="G7" s="31">
        <f>COUNTIF('May-19'!D5:D164,"School")</f>
        <v>32</v>
      </c>
      <c r="H7" s="32">
        <f>SUMIF('May-19'!$D$5:$D$164,"School",'May-19'!$G$5:$G$164)</f>
        <v>2700</v>
      </c>
      <c r="I7" s="32">
        <f>SUMIF('May-19'!$D$5:$D$164,"School",'May-19'!$H$5:$H$164)</f>
        <v>3407</v>
      </c>
      <c r="J7" s="32">
        <f t="shared" ref="J7:J11" si="1">+H7+I7</f>
        <v>6107</v>
      </c>
    </row>
    <row r="8" spans="1:11" ht="22.5" customHeight="1">
      <c r="A8" s="30">
        <v>3</v>
      </c>
      <c r="B8" s="61">
        <v>43632</v>
      </c>
      <c r="C8" s="31">
        <f>COUNTIF('Jun-19'!D5:D164,"Anganwadi")</f>
        <v>27</v>
      </c>
      <c r="D8" s="32">
        <f>SUMIF('Jun-19'!$D$5:$D$164,"Anganwadi",'Jun-19'!$G$5:$G$164)</f>
        <v>1179</v>
      </c>
      <c r="E8" s="32">
        <f>SUMIF('Jun-19'!$D$5:$D$164,"Anganwadi",'Jun-19'!$H$5:$H$164)</f>
        <v>1520</v>
      </c>
      <c r="F8" s="32">
        <f t="shared" si="0"/>
        <v>2699</v>
      </c>
      <c r="G8" s="31">
        <f>COUNTIF('Jun-19'!D5:D164,"School")</f>
        <v>35</v>
      </c>
      <c r="H8" s="32">
        <f>SUMIF('Jun-19'!$D$5:$D$164,"School",'Jun-19'!$G$5:$G$164)</f>
        <v>1253</v>
      </c>
      <c r="I8" s="32">
        <f>SUMIF('Jun-19'!$D$5:$D$164,"School",'Jun-19'!$H$5:$H$164)</f>
        <v>1767</v>
      </c>
      <c r="J8" s="32">
        <f t="shared" si="1"/>
        <v>3020</v>
      </c>
    </row>
    <row r="9" spans="1:11" ht="22.5" customHeight="1">
      <c r="A9" s="30">
        <v>4</v>
      </c>
      <c r="B9" s="61">
        <v>43662</v>
      </c>
      <c r="C9" s="31">
        <f>COUNTIF('Jul-19'!D5:D164,"Anganwadi")</f>
        <v>97</v>
      </c>
      <c r="D9" s="32">
        <f>SUMIF('Jul-19'!$D$5:$D$164,"Anganwadi",'Jul-19'!$G$5:$G$164)</f>
        <v>3626</v>
      </c>
      <c r="E9" s="32">
        <f>SUMIF('Jul-19'!$D$5:$D$164,"Anganwadi",'Jul-19'!$H$5:$H$164)</f>
        <v>4277</v>
      </c>
      <c r="F9" s="32">
        <f t="shared" si="0"/>
        <v>7903</v>
      </c>
      <c r="G9" s="31">
        <f>COUNTIF('Jul-19'!D5:D164,"School")</f>
        <v>0</v>
      </c>
      <c r="H9" s="32">
        <f>SUMIF('Jul-19'!$D$5:$D$164,"School",'Jul-19'!$G$5:$G$164)</f>
        <v>0</v>
      </c>
      <c r="I9" s="32">
        <f>SUMIF('Jul-19'!$D$5:$D$164,"School",'Jul-19'!$H$5:$H$164)</f>
        <v>0</v>
      </c>
      <c r="J9" s="32">
        <f t="shared" si="1"/>
        <v>0</v>
      </c>
    </row>
    <row r="10" spans="1:11" ht="22.5" customHeight="1">
      <c r="A10" s="30">
        <v>5</v>
      </c>
      <c r="B10" s="61">
        <v>43693</v>
      </c>
      <c r="C10" s="31">
        <f>COUNTIF('Aug-19'!D5:D164,"Anganwadi")</f>
        <v>14</v>
      </c>
      <c r="D10" s="32">
        <f>SUMIF('Aug-19'!$D$5:$D$164,"Anganwadi",'Aug-19'!$G$5:$G$164)</f>
        <v>520</v>
      </c>
      <c r="E10" s="32">
        <f>SUMIF('Aug-19'!$D$5:$D$164,"Anganwadi",'Aug-19'!$H$5:$H$164)</f>
        <v>628</v>
      </c>
      <c r="F10" s="32">
        <f t="shared" si="0"/>
        <v>1148</v>
      </c>
      <c r="G10" s="31">
        <f>COUNTIF('Aug-19'!D5:D164,"School")</f>
        <v>49</v>
      </c>
      <c r="H10" s="32">
        <f>SUMIF('Aug-19'!$D$5:$D$164,"School",'Aug-19'!$G$5:$G$164)</f>
        <v>2519</v>
      </c>
      <c r="I10" s="32">
        <f>SUMIF('Aug-19'!$D$5:$D$164,"School",'Aug-19'!$H$5:$H$164)</f>
        <v>2926</v>
      </c>
      <c r="J10" s="32">
        <f t="shared" si="1"/>
        <v>5445</v>
      </c>
    </row>
    <row r="11" spans="1:11" ht="22.5" customHeight="1">
      <c r="A11" s="30">
        <v>6</v>
      </c>
      <c r="B11" s="61">
        <v>43724</v>
      </c>
      <c r="C11" s="31">
        <f>COUNTIF('Sep-19'!D6:D164,"Anganwadi")</f>
        <v>3</v>
      </c>
      <c r="D11" s="32">
        <f>SUMIF('Sep-19'!$D$6:$D$164,"Anganwadi",'Sep-19'!$G$6:$G$164)</f>
        <v>124</v>
      </c>
      <c r="E11" s="32">
        <f>SUMIF('Sep-19'!$D$6:$D$164,"Anganwadi",'Sep-19'!$H$6:$H$164)</f>
        <v>145</v>
      </c>
      <c r="F11" s="32">
        <f t="shared" si="0"/>
        <v>269</v>
      </c>
      <c r="G11" s="31">
        <f>COUNTIF('Sep-19'!D6:D164,"School")</f>
        <v>46</v>
      </c>
      <c r="H11" s="32">
        <f>SUMIF('Sep-19'!$D$6:$D$164,"School",'Sep-19'!$G$6:$G$164)</f>
        <v>2602</v>
      </c>
      <c r="I11" s="32">
        <f>SUMIF('Sep-19'!$D$6:$D$164,"School",'Sep-19'!$H$6:$H$164)</f>
        <v>2763</v>
      </c>
      <c r="J11" s="32">
        <f t="shared" si="1"/>
        <v>5365</v>
      </c>
    </row>
    <row r="12" spans="1:11" ht="19.5" customHeight="1">
      <c r="A12" s="151" t="s">
        <v>38</v>
      </c>
      <c r="B12" s="151"/>
      <c r="C12" s="34">
        <f>SUM(C6:C11)</f>
        <v>162</v>
      </c>
      <c r="D12" s="34">
        <f t="shared" ref="D12:J12" si="2">SUM(D6:D11)</f>
        <v>6753</v>
      </c>
      <c r="E12" s="34">
        <f t="shared" si="2"/>
        <v>7881</v>
      </c>
      <c r="F12" s="34">
        <f t="shared" si="2"/>
        <v>14634</v>
      </c>
      <c r="G12" s="34">
        <f t="shared" si="2"/>
        <v>190</v>
      </c>
      <c r="H12" s="34">
        <f t="shared" si="2"/>
        <v>11204</v>
      </c>
      <c r="I12" s="34">
        <f t="shared" si="2"/>
        <v>13482</v>
      </c>
      <c r="J12" s="34">
        <f t="shared" si="2"/>
        <v>24686</v>
      </c>
    </row>
    <row r="14" spans="1:11">
      <c r="A14" s="167" t="s">
        <v>67</v>
      </c>
      <c r="B14" s="167"/>
      <c r="C14" s="167"/>
      <c r="D14" s="167"/>
      <c r="E14" s="167"/>
      <c r="F14" s="167"/>
    </row>
    <row r="15" spans="1:11" ht="82.5">
      <c r="A15" s="43" t="s">
        <v>27</v>
      </c>
      <c r="B15" s="42" t="s">
        <v>28</v>
      </c>
      <c r="C15" s="46" t="s">
        <v>64</v>
      </c>
      <c r="D15" s="41" t="s">
        <v>29</v>
      </c>
      <c r="E15" s="41" t="s">
        <v>30</v>
      </c>
      <c r="F15" s="41" t="s">
        <v>65</v>
      </c>
    </row>
    <row r="16" spans="1:11">
      <c r="A16" s="170">
        <v>1</v>
      </c>
      <c r="B16" s="168">
        <v>43571</v>
      </c>
      <c r="C16" s="47" t="s">
        <v>62</v>
      </c>
      <c r="D16" s="31">
        <f>COUNTIFS('April-19'!B$5:B$164,"Team 1",'April-19'!D$5:D$164,"Anganwadi")</f>
        <v>8</v>
      </c>
      <c r="E16" s="31">
        <f>COUNTIFS('April-19'!B$5:B$164,"Team 1",'April-19'!D$5:D$164,"School")</f>
        <v>12</v>
      </c>
      <c r="F16" s="32">
        <f>SUMIF('April-19'!$B$5:$B$164,"Team 1",'April-19'!$I$5:$I$164)</f>
        <v>3527</v>
      </c>
    </row>
    <row r="17" spans="1:6">
      <c r="A17" s="171"/>
      <c r="B17" s="169"/>
      <c r="C17" s="47" t="s">
        <v>63</v>
      </c>
      <c r="D17" s="31">
        <f>COUNTIFS('April-19'!B$5:B$164,"Team 2",'April-19'!D$5:D$164,"Anganwadi")</f>
        <v>4</v>
      </c>
      <c r="E17" s="31">
        <f>COUNTIFS('April-19'!B$5:B$164,"Team 2",'April-19'!D$5:D$164,"School")</f>
        <v>16</v>
      </c>
      <c r="F17" s="32">
        <f>SUMIF('April-19'!$B$5:$B$164,"Team 2",'April-19'!$I$5:$I$164)</f>
        <v>2745</v>
      </c>
    </row>
    <row r="18" spans="1:6">
      <c r="A18" s="170">
        <v>2</v>
      </c>
      <c r="B18" s="168">
        <v>43601</v>
      </c>
      <c r="C18" s="47" t="s">
        <v>62</v>
      </c>
      <c r="D18" s="31">
        <f>COUNTIFS('May-19'!B$5:B$164,"Team 1",'May-19'!D$5:D$164,"Anganwadi")</f>
        <v>4</v>
      </c>
      <c r="E18" s="31">
        <f>COUNTIFS('May-19'!B$5:B$164,"Team 1",'May-19'!D$5:D$164,"School")</f>
        <v>18</v>
      </c>
      <c r="F18" s="32">
        <f>SUMIF('May-19'!$B$5:$B$164,"Team 1",'May-19'!$I$5:$I$164)</f>
        <v>3679</v>
      </c>
    </row>
    <row r="19" spans="1:6">
      <c r="A19" s="171"/>
      <c r="B19" s="169"/>
      <c r="C19" s="47" t="s">
        <v>63</v>
      </c>
      <c r="D19" s="31">
        <f>COUNTIFS('May-19'!B$5:B$164,"Team 2",'May-19'!D$5:D$164,"Anganwadi")</f>
        <v>5</v>
      </c>
      <c r="E19" s="31">
        <f>COUNTIFS('May-19'!B$5:B$164,"Team 2",'May-19'!D$5:D$164,"School")</f>
        <v>14</v>
      </c>
      <c r="F19" s="32">
        <f>SUMIF('May-19'!$B$5:$B$164,"Team 2",'May-19'!$I$5:$I$164)</f>
        <v>3520</v>
      </c>
    </row>
    <row r="20" spans="1:6">
      <c r="A20" s="170">
        <v>3</v>
      </c>
      <c r="B20" s="168">
        <v>43632</v>
      </c>
      <c r="C20" s="47" t="s">
        <v>62</v>
      </c>
      <c r="D20" s="31">
        <f>COUNTIFS('Jun-19'!B$5:B$164,"Team 1",'Jun-19'!D$5:D$164,"Anganwadi")</f>
        <v>18</v>
      </c>
      <c r="E20" s="31">
        <f>COUNTIFS('Jun-19'!B$5:B$164,"Team 1",'Jun-19'!D$5:D$164,"School")</f>
        <v>13</v>
      </c>
      <c r="F20" s="32">
        <f>SUMIF('Jun-19'!$B$5:$B$164,"Team 1",'Jun-19'!$I$5:$I$164)</f>
        <v>3083</v>
      </c>
    </row>
    <row r="21" spans="1:6">
      <c r="A21" s="171"/>
      <c r="B21" s="169"/>
      <c r="C21" s="47" t="s">
        <v>63</v>
      </c>
      <c r="D21" s="31">
        <f>COUNTIFS('Jun-19'!B$5:B$164,"Team 2",'Jun-19'!D$5:D$164,"Anganwadi")</f>
        <v>9</v>
      </c>
      <c r="E21" s="31">
        <f>COUNTIFS('Jun-19'!B$5:B$164,"Team 2",'Jun-19'!D$5:D$164,"School")</f>
        <v>22</v>
      </c>
      <c r="F21" s="32">
        <f>SUMIF('Jun-19'!$B$5:$B$164,"Team 2",'Jun-19'!$I$5:$I$164)</f>
        <v>2728</v>
      </c>
    </row>
    <row r="22" spans="1:6">
      <c r="A22" s="170">
        <v>4</v>
      </c>
      <c r="B22" s="168">
        <v>43662</v>
      </c>
      <c r="C22" s="47" t="s">
        <v>62</v>
      </c>
      <c r="D22" s="31">
        <f>COUNTIFS('Jul-19'!B$5:B$164,"Team 1",'Jul-19'!D$5:D$164,"Anganwadi")</f>
        <v>48</v>
      </c>
      <c r="E22" s="31">
        <f>COUNTIFS('Jul-19'!B$5:B$164,"Team 1",'Jul-19'!D$5:D$164,"School")</f>
        <v>0</v>
      </c>
      <c r="F22" s="32">
        <f>SUMIF('Jul-19'!$B$5:$B$164,"Team 1",'Jul-19'!$I$5:$I$164)</f>
        <v>3763</v>
      </c>
    </row>
    <row r="23" spans="1:6">
      <c r="A23" s="171"/>
      <c r="B23" s="169"/>
      <c r="C23" s="47" t="s">
        <v>63</v>
      </c>
      <c r="D23" s="31">
        <f>COUNTIFS('Jul-19'!B$5:B$164,"Team 2",'Jul-19'!D$5:D$164,"Anganwadi")</f>
        <v>48</v>
      </c>
      <c r="E23" s="31">
        <f>COUNTIFS('Jul-19'!B$5:B$164,"Team 2",'Jul-19'!D$5:D$164,"School")</f>
        <v>0</v>
      </c>
      <c r="F23" s="32">
        <f>SUMIF('Jul-19'!$B$5:$B$164,"Team 2",'Jul-19'!$I$5:$I$164)</f>
        <v>4023</v>
      </c>
    </row>
    <row r="24" spans="1:6">
      <c r="A24" s="170">
        <v>5</v>
      </c>
      <c r="B24" s="168">
        <v>43693</v>
      </c>
      <c r="C24" s="47" t="s">
        <v>62</v>
      </c>
      <c r="D24" s="31">
        <f>COUNTIFS('Aug-19'!B$5:B$164,"Team 1",'Aug-19'!D$5:D$164,"Anganwadi")</f>
        <v>6</v>
      </c>
      <c r="E24" s="31">
        <f>COUNTIFS('Aug-19'!B$5:B$164,"Team 1",'Aug-19'!D$5:D$164,"School")</f>
        <v>28</v>
      </c>
      <c r="F24" s="32">
        <f>SUMIF('Aug-19'!$B$5:$B$164,"Team 1",'Aug-19'!$I$5:$I$164)</f>
        <v>3007</v>
      </c>
    </row>
    <row r="25" spans="1:6">
      <c r="A25" s="171"/>
      <c r="B25" s="169"/>
      <c r="C25" s="47" t="s">
        <v>63</v>
      </c>
      <c r="D25" s="31">
        <f>COUNTIFS('Aug-19'!B$5:B$164,"Team 2",'Aug-19'!D$5:D$164,"Anganwadi")</f>
        <v>8</v>
      </c>
      <c r="E25" s="31">
        <f>COUNTIFS('Aug-19'!B$5:B$164,"Team 2",'Aug-19'!D$5:D$164,"School")</f>
        <v>21</v>
      </c>
      <c r="F25" s="32">
        <f>SUMIF('Aug-19'!$B$5:$B$164,"Team 2",'Aug-19'!$I$5:$I$164)</f>
        <v>3586</v>
      </c>
    </row>
    <row r="26" spans="1:6">
      <c r="A26" s="170">
        <v>6</v>
      </c>
      <c r="B26" s="168">
        <v>43724</v>
      </c>
      <c r="C26" s="47" t="s">
        <v>62</v>
      </c>
      <c r="D26" s="31">
        <f>COUNTIFS('Sep-19'!B$5:B$164,"Team 1",'Sep-19'!D$5:D$164,"Anganwadi")</f>
        <v>1</v>
      </c>
      <c r="E26" s="31">
        <f>COUNTIFS('Sep-19'!B$5:B$164,"Team 1",'Sep-19'!D$5:D$164,"School")</f>
        <v>21</v>
      </c>
      <c r="F26" s="32">
        <f>SUMIF('Sep-19'!$B$5:$B$164,"Team 1",'Sep-19'!$I$5:$I$164)</f>
        <v>2818</v>
      </c>
    </row>
    <row r="27" spans="1:6">
      <c r="A27" s="171"/>
      <c r="B27" s="169"/>
      <c r="C27" s="47" t="s">
        <v>63</v>
      </c>
      <c r="D27" s="31">
        <f>COUNTIFS('Sep-19'!B$5:B$164,"Team 2",'Sep-19'!D$5:D$164,"Anganwadi")</f>
        <v>2</v>
      </c>
      <c r="E27" s="31">
        <f>COUNTIFS('Sep-19'!B$5:B$164,"Team 2",'Sep-19'!D$5:D$164,"School")</f>
        <v>26</v>
      </c>
      <c r="F27" s="32">
        <f>SUMIF('Sep-19'!$B$5:$B$164,"Team 2",'Sep-19'!$I$5:$I$164)</f>
        <v>3022</v>
      </c>
    </row>
    <row r="28" spans="1:6">
      <c r="A28" s="164" t="s">
        <v>38</v>
      </c>
      <c r="B28" s="165"/>
      <c r="C28" s="166"/>
      <c r="D28" s="40">
        <f>SUM(D16:D27)</f>
        <v>161</v>
      </c>
      <c r="E28" s="40">
        <f>SUM(E16:E27)</f>
        <v>191</v>
      </c>
      <c r="F28" s="40">
        <f>SUM(F16:F27)</f>
        <v>39501</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2019-04-10T11:19:28Z</dcterms:modified>
</cp:coreProperties>
</file>