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calcMode="autoNoTable"/>
</workbook>
</file>

<file path=xl/calcChain.xml><?xml version="1.0" encoding="utf-8"?>
<calcChain xmlns="http://schemas.openxmlformats.org/spreadsheetml/2006/main">
  <c r="I6" i="5"/>
  <c r="I7"/>
  <c r="I8"/>
  <c r="I9"/>
  <c r="I10"/>
  <c r="I11"/>
  <c r="I12"/>
  <c r="I13"/>
  <c r="I14"/>
  <c r="I15"/>
  <c r="I16"/>
  <c r="I17"/>
  <c r="I18"/>
  <c r="I19"/>
  <c r="I20"/>
  <c r="I21"/>
  <c r="I22"/>
  <c r="I23"/>
  <c r="I24"/>
  <c r="I25"/>
  <c r="I26"/>
  <c r="I27"/>
  <c r="I28"/>
  <c r="I29"/>
  <c r="I30"/>
  <c r="I31"/>
  <c r="I32"/>
  <c r="I33"/>
  <c r="I34"/>
  <c r="I35"/>
  <c r="I36"/>
  <c r="I37"/>
  <c r="I38"/>
  <c r="I40"/>
  <c r="I41"/>
  <c r="I42"/>
  <c r="I43"/>
  <c r="I44"/>
  <c r="I45"/>
  <c r="I46"/>
  <c r="I47"/>
  <c r="I48"/>
  <c r="I49"/>
  <c r="I50"/>
  <c r="I51"/>
  <c r="I52"/>
  <c r="I53"/>
  <c r="I54"/>
  <c r="I55"/>
  <c r="I56"/>
  <c r="I57"/>
  <c r="I58"/>
  <c r="I59"/>
  <c r="I60"/>
  <c r="I61"/>
  <c r="I64"/>
  <c r="I65"/>
  <c r="I66"/>
  <c r="I67"/>
  <c r="I68"/>
  <c r="I70"/>
  <c r="I71"/>
  <c r="I72"/>
  <c r="I73"/>
  <c r="I74"/>
  <c r="I76"/>
  <c r="I77"/>
  <c r="I78"/>
  <c r="I79"/>
  <c r="I80"/>
  <c r="I81"/>
  <c r="I82"/>
  <c r="I84"/>
  <c r="I85"/>
  <c r="I86"/>
  <c r="I87"/>
  <c r="I88"/>
  <c r="I89"/>
  <c r="I90"/>
  <c r="I91"/>
  <c r="I92"/>
  <c r="I93"/>
  <c r="I94"/>
  <c r="I95"/>
  <c r="I96"/>
  <c r="I97"/>
  <c r="I98"/>
  <c r="I99"/>
  <c r="I100"/>
  <c r="I101"/>
  <c r="I102"/>
  <c r="I103"/>
  <c r="I104"/>
  <c r="I105"/>
  <c r="I106"/>
  <c r="I107"/>
  <c r="I108"/>
  <c r="I109"/>
  <c r="I110"/>
  <c r="I111"/>
  <c r="I112"/>
  <c r="I114"/>
  <c r="I115"/>
  <c r="I116"/>
  <c r="I117"/>
  <c r="I118"/>
  <c r="I119"/>
  <c r="I120"/>
  <c r="I121"/>
  <c r="I122"/>
  <c r="I123"/>
  <c r="I124"/>
  <c r="I125"/>
  <c r="I126"/>
  <c r="I127"/>
  <c r="I128"/>
  <c r="I129"/>
  <c r="I130"/>
  <c r="I131"/>
  <c r="I132"/>
  <c r="I133"/>
  <c r="I134"/>
  <c r="I135"/>
  <c r="I136"/>
  <c r="I137"/>
  <c r="I138"/>
  <c r="I139"/>
  <c r="I140"/>
  <c r="I141"/>
  <c r="I142"/>
  <c r="I143"/>
  <c r="I144"/>
  <c r="I145"/>
  <c r="I146"/>
  <c r="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147" i="5"/>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<sst xmlns="http://schemas.openxmlformats.org/spreadsheetml/2006/main" count="5771" uniqueCount="826">
  <si>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</si>
  <si>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</si>
  <si>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</si>
  <si>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</si>
  <si>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</si>
  <si>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</si>
  <si>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</si>
  <si>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</si>
  <si>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</si>
  <si>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</si>
  <si>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</si>
  <si>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</si>
  <si>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</si>
  <si>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</si>
  <si>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</si>
  <si>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</si>
  <si>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</si>
  <si>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</si>
  <si>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</si>
  <si>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</si>
  <si>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</si>
  <si>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</si>
  <si>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</si>
  <si>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</si>
  <si>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</si>
  <si>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</si>
  <si>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</si>
  <si>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</si>
  <si>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</si>
  <si>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</si>
  <si>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</si>
  <si>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</si>
  <si>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</si>
  <si>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</si>
  <si>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</si>
  <si>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</si>
  <si>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</si>
  <si>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</si>
  <si>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</si>
  <si>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</si>
  <si>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</si>
  <si>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</si>
  <si>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</si>
  <si>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</si>
  <si>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</si>
  <si>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</si>
  <si>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</si>
  <si>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</si>
  <si>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</si>
  <si>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</si>
  <si>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</si>
  <si>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</si>
  <si>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</si>
  <si>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</si>
  <si>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</si>
  <si>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</si>
  <si>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</si>
  <si>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</si>
  <si>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</si>
  <si>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</si>
  <si>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</si>
  <si>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</si>
  <si>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</si>
  <si>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</si>
  <si>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</si>
  <si>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</si>
  <si>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</si>
  <si>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</si>
  <si>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</si>
  <si>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</si>
  <si>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</si>
  <si>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</si>
  <si>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77 NO BALIJAN AWC</t>
  </si>
  <si>
    <t>637 NO BALIJAN LP</t>
  </si>
  <si>
    <t>MAJKURI ME</t>
  </si>
  <si>
    <t>KAKOJAN BAGAN PURANA LINE AWC</t>
  </si>
  <si>
    <t>2NO KAKAJAN BAGAN LP</t>
  </si>
  <si>
    <t>ERAGAON AWC</t>
  </si>
  <si>
    <t>NAPAM LP</t>
  </si>
  <si>
    <t>78 NO BURAKURI AWC</t>
  </si>
  <si>
    <t>NAKURI BURAKURI LP</t>
  </si>
  <si>
    <t>KAKAJAN BAGAN LP</t>
  </si>
  <si>
    <t>AMTAL PAKALINE LP</t>
  </si>
  <si>
    <t>2 NO KAKAJAN BAGAN LP</t>
  </si>
  <si>
    <t>LAHING AD.HS.</t>
  </si>
  <si>
    <t>MORAN NAGHARIA LP</t>
  </si>
  <si>
    <t>LAHING MOJALIA VIDALYA</t>
  </si>
  <si>
    <t>82  NO TARAJAN AWC</t>
  </si>
  <si>
    <t>TARAJAN LP</t>
  </si>
  <si>
    <t>81 NO LAKHIBARI AWC</t>
  </si>
  <si>
    <t>676 NO LAKHIBARI LP</t>
  </si>
  <si>
    <t xml:space="preserve"> 83 NOPOLASHBARI AWC</t>
  </si>
  <si>
    <t>393 NO POLASBARI NIMMNA BUNIADI LP</t>
  </si>
  <si>
    <t>LAHING A AWC</t>
  </si>
  <si>
    <t>258 NO LAHING LP</t>
  </si>
  <si>
    <t>MOINAPUR AWC</t>
  </si>
  <si>
    <t>MOINAPUR LP</t>
  </si>
  <si>
    <t>192 NO KALIAJA JANGHALAWC</t>
  </si>
  <si>
    <t>LAHING GRANT KOILA JANGHAL LP</t>
  </si>
  <si>
    <t>NOISIPARIA AWC</t>
  </si>
  <si>
    <t>PANBARI LP</t>
  </si>
  <si>
    <t>PANBARI AWC</t>
  </si>
  <si>
    <t>190 NO UJANI LAKHIBARI AWC</t>
  </si>
  <si>
    <t>NANDI NATH DUTTA LP</t>
  </si>
  <si>
    <t>196 NO JALUKONI AWC</t>
  </si>
  <si>
    <t>JALUKONIBARI MAZDOOR LP</t>
  </si>
  <si>
    <t>LAHING HS</t>
  </si>
  <si>
    <t>189 NO OUTLINE AWC</t>
  </si>
  <si>
    <t>98 NO LAHING BAGAN AWC</t>
  </si>
  <si>
    <t>LAHING HABI LP</t>
  </si>
  <si>
    <t>LAHING HS (2ND) VISIT</t>
  </si>
  <si>
    <t>254 NO SUKANHAN LP</t>
  </si>
  <si>
    <t>ADARSH ME</t>
  </si>
  <si>
    <t>ADARSH ME (2ND VISIT)</t>
  </si>
  <si>
    <t>SWAHID KANAKLATA HS/ME</t>
  </si>
  <si>
    <t>KUKURA CHUWA AWC</t>
  </si>
  <si>
    <t>KUKURA CHUWA LP</t>
  </si>
  <si>
    <t>KALIAPANI AWC</t>
  </si>
  <si>
    <t>NATUN NIMATI KALIAPANI GAON LP</t>
  </si>
  <si>
    <t>LAHING GRANT HS</t>
  </si>
  <si>
    <t>KALIAPANI BONUA AWC</t>
  </si>
  <si>
    <t>KALIAPANI BONUA LP</t>
  </si>
  <si>
    <t>KALIAPANI AD.GAON LP</t>
  </si>
  <si>
    <t>GAVARU GRANT AWC</t>
  </si>
  <si>
    <t>GABHAROO GRANT LP</t>
  </si>
  <si>
    <t>NAGADERA BAHBARI AWC</t>
  </si>
  <si>
    <t>NAGADERA LP</t>
  </si>
  <si>
    <t>KHERONI GAON LP</t>
  </si>
  <si>
    <t>TIPOMIA LP</t>
  </si>
  <si>
    <t>TIPOMIA ME</t>
  </si>
  <si>
    <t>TIPOMIA AWC</t>
  </si>
  <si>
    <t>NAPAM AWC</t>
  </si>
  <si>
    <t>SRIMANTA LP</t>
  </si>
  <si>
    <t>SRIRAM  MIRI AWC</t>
  </si>
  <si>
    <t>SIRAM MIRI LP</t>
  </si>
  <si>
    <t>525 NO KALIAPANI LP</t>
  </si>
  <si>
    <t>GHARPHOLIA B AWC</t>
  </si>
  <si>
    <t>MURABOST LP</t>
  </si>
  <si>
    <t>179 NO SIRAM MINI AWC</t>
  </si>
  <si>
    <t>DIGHALI CHAPORI LP</t>
  </si>
  <si>
    <t>TIPOMIA KURMI GAON LP</t>
  </si>
  <si>
    <t>KURMI GAON LP</t>
  </si>
  <si>
    <t>SOTAI B</t>
  </si>
  <si>
    <t>SOTAI 8 NO LINE</t>
  </si>
  <si>
    <t>172 NO SOTAI ALIMUR LP</t>
  </si>
  <si>
    <t>KALIAPANI AD GAON ME</t>
  </si>
  <si>
    <t>LACHIT MV</t>
  </si>
  <si>
    <t>BORACHUK LP</t>
  </si>
  <si>
    <t xml:space="preserve">RIKHOR AND MEDHI CHOOK </t>
  </si>
  <si>
    <t>63 no gabharoo kuwar gaon awc</t>
  </si>
  <si>
    <t>636 NO GABHAROO ALIMUR LP</t>
  </si>
  <si>
    <t>SOTAI A</t>
  </si>
  <si>
    <t>SOTAI BAGAN LP</t>
  </si>
  <si>
    <t>MOUGORI  A AWC</t>
  </si>
  <si>
    <t>LATE PHANIDHAR BARUAH LP</t>
  </si>
  <si>
    <t>PUB NAKACHARI ME/HS</t>
  </si>
  <si>
    <t>NAGINIJAN ME</t>
  </si>
  <si>
    <t>TIRU HILL AWC</t>
  </si>
  <si>
    <t>TIRUHIL LP</t>
  </si>
  <si>
    <t>MASKHUWA LP</t>
  </si>
  <si>
    <t>PUB NAKACHARI ME/HS (2ND VISIT)</t>
  </si>
  <si>
    <t>MOUGROI B AWC</t>
  </si>
  <si>
    <t>MOGROI  LP</t>
  </si>
  <si>
    <t>SHIVAPUR LP</t>
  </si>
  <si>
    <t>BAILUNG KA AWC</t>
  </si>
  <si>
    <t>LAHING BHUYAN HAT LP</t>
  </si>
  <si>
    <t>1 NO BHUYANHAT AWC</t>
  </si>
  <si>
    <t>131 NO DOLOW GAON LP</t>
  </si>
  <si>
    <t>NAGINIJAN AWC</t>
  </si>
  <si>
    <t>CHAMPAGURI MAZDUR LP</t>
  </si>
  <si>
    <t>HATIMURIA KA AWC</t>
  </si>
  <si>
    <t>HATIMURIA LP</t>
  </si>
  <si>
    <t>CHIRAKHUNDA CHETIA LP</t>
  </si>
  <si>
    <t>BAILUNG GAON LP</t>
  </si>
  <si>
    <t>NAGINIJAN 7 NO LINE</t>
  </si>
  <si>
    <t>NAGINIJAN BAGAN LP</t>
  </si>
  <si>
    <t>HANCHARA CHETIA AWC</t>
  </si>
  <si>
    <t>LATE KHAGESWAR BARUAH LP</t>
  </si>
  <si>
    <t>2 NO CHETIA LP</t>
  </si>
  <si>
    <t>HANCHORA GIRLS ME</t>
  </si>
  <si>
    <t>635 NO MASKHUWA DONIKONA LP</t>
  </si>
  <si>
    <t>PHUKONHABI AWC</t>
  </si>
  <si>
    <t>536 NO PHUKONHABI LP</t>
  </si>
  <si>
    <t>PANITULA CHOOK AWC</t>
  </si>
  <si>
    <t>LAHING KUMARGAON MV</t>
  </si>
  <si>
    <t>BAILUNG KH AWC</t>
  </si>
  <si>
    <t>HANCHORA HS</t>
  </si>
  <si>
    <t>LP</t>
  </si>
  <si>
    <t>ME</t>
  </si>
  <si>
    <t>HS</t>
  </si>
  <si>
    <t>MV</t>
  </si>
  <si>
    <t>SUNDAY</t>
  </si>
  <si>
    <t>14/4/2019</t>
  </si>
  <si>
    <t>15/4/2019</t>
  </si>
  <si>
    <t>MONDAY</t>
  </si>
  <si>
    <t>RONGALI BIHU</t>
  </si>
  <si>
    <t>17/4/2019</t>
  </si>
  <si>
    <t>WED.DAY</t>
  </si>
  <si>
    <t>MAHABIR JAYANTI</t>
  </si>
  <si>
    <t>19/4/2019</t>
  </si>
  <si>
    <t>FRIDAY</t>
  </si>
  <si>
    <t>GOOD FRIDAY</t>
  </si>
  <si>
    <t>21/4/2019</t>
  </si>
  <si>
    <t>28/4/2019</t>
  </si>
  <si>
    <t>PANBARI</t>
  </si>
  <si>
    <t>SUKANJAN</t>
  </si>
  <si>
    <t>TIPOMIA</t>
  </si>
  <si>
    <t>GHORPHALIA</t>
  </si>
  <si>
    <t>DONIKONA</t>
  </si>
  <si>
    <t>HANCHORA</t>
  </si>
  <si>
    <t>TUESDAY</t>
  </si>
  <si>
    <t>WEDNESSDAY</t>
  </si>
  <si>
    <t>THURSDAY</t>
  </si>
  <si>
    <t>SATURDAY</t>
  </si>
  <si>
    <t>13/4/2019</t>
  </si>
  <si>
    <t>16/4/2019</t>
  </si>
  <si>
    <t>18/4/2019</t>
  </si>
  <si>
    <t>20/4/2019</t>
  </si>
  <si>
    <t>22/4/2019</t>
  </si>
  <si>
    <t>23/4/2019</t>
  </si>
  <si>
    <t>24/4/2019</t>
  </si>
  <si>
    <t>25/4/2019</t>
  </si>
  <si>
    <t>26/4/2019</t>
  </si>
  <si>
    <t>27/4/.2019</t>
  </si>
  <si>
    <t>29/4/2019</t>
  </si>
  <si>
    <t>30/4/2019</t>
  </si>
  <si>
    <t>BOLERO CAR</t>
  </si>
  <si>
    <t>TATA SUMO CAR</t>
  </si>
  <si>
    <t>FUNU BORGOHIN</t>
  </si>
  <si>
    <t>BALIKA PAL</t>
  </si>
  <si>
    <t>MOMINA SAIKA</t>
  </si>
  <si>
    <t>RAJI BEGUM</t>
  </si>
  <si>
    <t>BULU CHUTIA</t>
  </si>
  <si>
    <t>NIRALA MOHANTA</t>
  </si>
  <si>
    <t>RUMA NAYAK</t>
  </si>
  <si>
    <t>SANTA SAIKIA</t>
  </si>
  <si>
    <t>JURI BARUAH</t>
  </si>
  <si>
    <t>ANU DOLEY</t>
  </si>
  <si>
    <t>RENU GUWALLA</t>
  </si>
  <si>
    <t>SUSHILA KURMI</t>
  </si>
  <si>
    <t>RUNUMA SAIKIA</t>
  </si>
  <si>
    <t>MAINU REGON</t>
  </si>
  <si>
    <t>RENU BORUAH</t>
  </si>
  <si>
    <t>PRONOTI DAS</t>
  </si>
  <si>
    <t>BINU BORA</t>
  </si>
  <si>
    <t>NITUMONI GOGOI</t>
  </si>
  <si>
    <t>POMPI DUARA</t>
  </si>
  <si>
    <t>REKHAKOIRI</t>
  </si>
  <si>
    <t>MAINA REGON</t>
  </si>
  <si>
    <t>REBOTI GOGOI</t>
  </si>
  <si>
    <t>BOBITA GOGOI</t>
  </si>
  <si>
    <t>RINA TAPNA</t>
  </si>
  <si>
    <t>MONURAMA KANDULANA</t>
  </si>
  <si>
    <t>DO</t>
  </si>
  <si>
    <t>PRODIPA CHUTIA</t>
  </si>
  <si>
    <t>MUNMI KONWAR</t>
  </si>
  <si>
    <t>NIVA CHUTIA</t>
  </si>
  <si>
    <t>PHC</t>
  </si>
  <si>
    <t>RENU BEGUM</t>
  </si>
  <si>
    <t>DEBERAPAR -B  AWC</t>
  </si>
  <si>
    <t>DEBERAPAR -A  AWC</t>
  </si>
  <si>
    <t>DEBERAPARA BAGISA ALI</t>
  </si>
  <si>
    <t>ANIMA KAPADHARA</t>
  </si>
  <si>
    <t>NAGINIJAN A AWC</t>
  </si>
  <si>
    <t>NAGINIJAN B AWC</t>
  </si>
  <si>
    <t>NAGINIJAN C AWC</t>
  </si>
  <si>
    <t>MONORAMA KANDULANA</t>
  </si>
  <si>
    <t>POMILA DOLBERA</t>
  </si>
  <si>
    <t>BALIJAN A AWC</t>
  </si>
  <si>
    <t>BALIJAN B AWC</t>
  </si>
  <si>
    <t>BALIJAN C AWC</t>
  </si>
  <si>
    <t>REKHA DUWARA</t>
  </si>
  <si>
    <t>BIJU BORAH</t>
  </si>
  <si>
    <t>AISHA BEGUM</t>
  </si>
  <si>
    <t>NAGINIJAN PUTHINODI</t>
  </si>
  <si>
    <t>NAGINIJAN 1 NO LINE</t>
  </si>
  <si>
    <t>NAGINIJAN 9 NO MAJHI LINE</t>
  </si>
  <si>
    <t>BALIJAN NOTUNMATI AWC</t>
  </si>
  <si>
    <t>BALIJAN TE</t>
  </si>
  <si>
    <t>AMIYA MAJHI</t>
  </si>
  <si>
    <t>BALIJAN BAHBARI</t>
  </si>
  <si>
    <t>BALIJAN 6 NO LINE</t>
  </si>
  <si>
    <t>MAIBELIA SOKIAL</t>
  </si>
  <si>
    <t>CHUNGILAHING</t>
  </si>
  <si>
    <t>MAIBELIA SOKIAL MINI</t>
  </si>
  <si>
    <t>GOHAINBARI MINI</t>
  </si>
  <si>
    <t>SOBITA GOGOI</t>
  </si>
  <si>
    <t>BHELAGURI A AWC</t>
  </si>
  <si>
    <t>GITA TANTI</t>
  </si>
  <si>
    <t>BHELAGURI B AWC</t>
  </si>
  <si>
    <t>BINA MAJHI</t>
  </si>
  <si>
    <t>BALIJAN 7 NO LINE AWC</t>
  </si>
  <si>
    <t>DEBERAOARA GRANT 5 NO LINE</t>
  </si>
  <si>
    <t>BELAGURI JELKA LINE MINI</t>
  </si>
  <si>
    <t xml:space="preserve">BHELAGURI 8 NO LINE MINI </t>
  </si>
  <si>
    <t xml:space="preserve">TIRUAL RAJABARI </t>
  </si>
  <si>
    <t>RITA HATIBARUAH</t>
  </si>
  <si>
    <t>TIRUWAL C AWC</t>
  </si>
  <si>
    <t>BALIJAN ALI CHUK</t>
  </si>
  <si>
    <t>GAVORU C AWC</t>
  </si>
  <si>
    <t>HEMLAI</t>
  </si>
  <si>
    <t>BOBITA NAYAK</t>
  </si>
  <si>
    <t>GAVARU 4 NO WARD</t>
  </si>
  <si>
    <t>SUNITA NAYAK</t>
  </si>
  <si>
    <t xml:space="preserve">HEMLAI BAGAN C </t>
  </si>
  <si>
    <t>BINA GOGOI</t>
  </si>
  <si>
    <t>HEMLAI TE 5 NO WARD</t>
  </si>
  <si>
    <t>RITUMONI NAYAK</t>
  </si>
  <si>
    <t>HEMLAI MORAN GAON</t>
  </si>
  <si>
    <t>HEMLAI BAGAN A</t>
  </si>
  <si>
    <t xml:space="preserve">GHARPHOLIA A </t>
  </si>
  <si>
    <t>PROTIMA GOGOI</t>
  </si>
  <si>
    <t>GHORPHOLIA</t>
  </si>
  <si>
    <t>GHARPHOLIA B</t>
  </si>
  <si>
    <t>SEWALI PHUKON</t>
  </si>
  <si>
    <t>NAKACHARI A</t>
  </si>
  <si>
    <t>KRISHNA BORA</t>
  </si>
  <si>
    <t>NA -PAM GHARPHALIA</t>
  </si>
  <si>
    <t>NAPAM</t>
  </si>
  <si>
    <t>MORONGIAL -A AWC</t>
  </si>
  <si>
    <t>MORONGIAL -B  AWC</t>
  </si>
  <si>
    <t>MORONGIAL -C AWC</t>
  </si>
  <si>
    <t xml:space="preserve">BHELOGURI A </t>
  </si>
  <si>
    <t>JAYANTI HAZARIKA</t>
  </si>
  <si>
    <t>BHELOGURI  B</t>
  </si>
  <si>
    <t>AFFOLAMUKH</t>
  </si>
  <si>
    <t>NIVARANI DAS</t>
  </si>
  <si>
    <t>TARUMONI GOGOI</t>
  </si>
  <si>
    <t>RATANPUR MONDIR MOJIT</t>
  </si>
  <si>
    <t>KHATISONA BOSTI</t>
  </si>
  <si>
    <t>PURNIMA CHURI</t>
  </si>
  <si>
    <t>JYOTI GOGOI</t>
  </si>
  <si>
    <t>BOLIMORA B AWC</t>
  </si>
  <si>
    <t>MONUMAYA SHARMA</t>
  </si>
  <si>
    <t>HEMOLATA GOGOI</t>
  </si>
  <si>
    <t>BOWTOLI</t>
  </si>
  <si>
    <t>16 NO BHELOGURI GRANT</t>
  </si>
  <si>
    <t>BIJU BORA</t>
  </si>
  <si>
    <t>SAHIDA BEGUM</t>
  </si>
  <si>
    <t>MORONGIAL 7 NO WARD</t>
  </si>
  <si>
    <t>DEBERAPAR CHARIALI</t>
  </si>
  <si>
    <t>BAKHANTI  GOGOI</t>
  </si>
  <si>
    <t>SWARNA  GOGOI</t>
  </si>
  <si>
    <t>BALIKA GOGOI</t>
  </si>
  <si>
    <t xml:space="preserve">HOOLUNGURI A </t>
  </si>
  <si>
    <t>SUJATA PURAN</t>
  </si>
  <si>
    <t>KUNTI GHATUWAR</t>
  </si>
  <si>
    <t>HOOLUNGURI B</t>
  </si>
  <si>
    <t>HOOLUNGURI URANG LINE</t>
  </si>
  <si>
    <t xml:space="preserve">HOOLUNGURI C </t>
  </si>
  <si>
    <t>JUNALI BORGOHAIN</t>
  </si>
  <si>
    <t>HOOLUNGURI -D</t>
  </si>
  <si>
    <t>HOOLUNGURI 2 NO TEKLE LINE</t>
  </si>
  <si>
    <t>KOTHALGURI A AWC</t>
  </si>
  <si>
    <t>PROTIMA BARAIK</t>
  </si>
  <si>
    <t>KOTHALGURI B AWC</t>
  </si>
  <si>
    <t>ANJU KONWAR</t>
  </si>
  <si>
    <t>KOTHALGURI C AWC</t>
  </si>
  <si>
    <t>MALOTI   PATNAYAK</t>
  </si>
  <si>
    <t>KOTHALGURI RANCHI LINE</t>
  </si>
  <si>
    <t>LOLITA GURIA</t>
  </si>
  <si>
    <t>KOTHALGURI STAFF LINE</t>
  </si>
  <si>
    <t>KOTHALGURI OFFICE LINE</t>
  </si>
  <si>
    <t>KOTHALGURI BOR LINE</t>
  </si>
  <si>
    <t>KOTHALGURI 10 NOLINE</t>
  </si>
  <si>
    <t>KOTHALGURI TIN LINE</t>
  </si>
  <si>
    <t>KOTHALGURI KURKA LINE</t>
  </si>
  <si>
    <t>DIHINGIAPAR A AWC</t>
  </si>
  <si>
    <t>LAKHIPUR</t>
  </si>
  <si>
    <t>MAMONI KURMI</t>
  </si>
  <si>
    <t>AROTI BANIK DAS</t>
  </si>
  <si>
    <t>DIHINGIAPAR B AWC</t>
  </si>
  <si>
    <t>DIHINGIAPAR C AWC</t>
  </si>
  <si>
    <t>MOUSUMI BORA</t>
  </si>
  <si>
    <t>MONIKA BHENGRA</t>
  </si>
  <si>
    <t>DIHINGIAPAR KACHARI LINE</t>
  </si>
  <si>
    <t>KOTHALGURI BOR LINE 5 NO WARD</t>
  </si>
  <si>
    <t>DESSOI AJGAR AWC</t>
  </si>
  <si>
    <t>GITA URANG</t>
  </si>
  <si>
    <t xml:space="preserve">DESSOI A </t>
  </si>
  <si>
    <t>URMILA TANTI</t>
  </si>
  <si>
    <t>DESSOI BAGAN LINE</t>
  </si>
  <si>
    <t xml:space="preserve">MAUTJULI </t>
  </si>
  <si>
    <t>MAUTJULI BAHBARI BOSTI</t>
  </si>
  <si>
    <t>HAZORIKA DORIKIAL</t>
  </si>
  <si>
    <t xml:space="preserve">DORIKAL B </t>
  </si>
  <si>
    <t>MONIKA SAIKIA</t>
  </si>
  <si>
    <t>DORIKAL C</t>
  </si>
  <si>
    <t>SUNLOTA GOGOI</t>
  </si>
  <si>
    <t>DORIKIAL 2 NO URANGTOL</t>
  </si>
  <si>
    <t>MONIKA  SAIKIA</t>
  </si>
  <si>
    <t>HUNLOTA GOGOI</t>
  </si>
  <si>
    <t xml:space="preserve">HALUWA PATHAR A </t>
  </si>
  <si>
    <t>HALUWA PATHAR B</t>
  </si>
  <si>
    <t>SUMITRA PHUKON</t>
  </si>
  <si>
    <t>SELENGHAT</t>
  </si>
  <si>
    <t>SUNITA KEOT</t>
  </si>
  <si>
    <t xml:space="preserve">CHOUDANG A </t>
  </si>
  <si>
    <t>AJANTA GOGOI</t>
  </si>
  <si>
    <t>CHOUDANG B</t>
  </si>
  <si>
    <t>NAMSISSU A</t>
  </si>
  <si>
    <t>NAMSISSU B</t>
  </si>
  <si>
    <t xml:space="preserve">BOISAHABI A </t>
  </si>
  <si>
    <t>ALOKA KOIRI</t>
  </si>
  <si>
    <t>REBOTI  KANDHA</t>
  </si>
  <si>
    <t>PURNIMA DUWARAH</t>
  </si>
  <si>
    <t>BOISAHABI C AWC</t>
  </si>
  <si>
    <t>BOISAHABI B AWC</t>
  </si>
  <si>
    <t>DIPA NAYAK</t>
  </si>
  <si>
    <t>JYOTI HANDIQUE</t>
  </si>
  <si>
    <t>DALIM TE A</t>
  </si>
  <si>
    <t>DALIM TE B</t>
  </si>
  <si>
    <t>INU CHUTIA</t>
  </si>
  <si>
    <t>SURABI CHUTIA</t>
  </si>
  <si>
    <t xml:space="preserve">DALIM BAGAN A </t>
  </si>
  <si>
    <t>BOISAHABI PURANA LINE</t>
  </si>
  <si>
    <t>BOISAHABI TEKELA LINE</t>
  </si>
  <si>
    <t>BOISAHABI PHULBARI LINE</t>
  </si>
  <si>
    <t>BOISAHABI BORLINE</t>
  </si>
  <si>
    <t>BOISAHABI BAURI LINE MINI</t>
  </si>
  <si>
    <t>PROMILA BHUMIJ</t>
  </si>
  <si>
    <t>KHONIKAR BORLINE MINI</t>
  </si>
  <si>
    <t>KHANIKOAR GARDEN MINI</t>
  </si>
  <si>
    <t>TENGABARI -A</t>
  </si>
  <si>
    <t>TENGABARI -B</t>
  </si>
  <si>
    <t>SELENG TE A</t>
  </si>
  <si>
    <t>SELENG TE B</t>
  </si>
  <si>
    <t>NUMALI GOGOI</t>
  </si>
  <si>
    <t>RITA BARUAH</t>
  </si>
  <si>
    <t>SWAPNAJYOTI</t>
  </si>
  <si>
    <t>HATIMURIA A</t>
  </si>
  <si>
    <t>HATIMURIA B</t>
  </si>
  <si>
    <t>POMPI DUARH GOGOI</t>
  </si>
  <si>
    <t xml:space="preserve">LAWJAN B </t>
  </si>
  <si>
    <t>MONJU CHUTIA</t>
  </si>
  <si>
    <t>KALPONA BORA</t>
  </si>
  <si>
    <t xml:space="preserve">LAWJAN 4 NO LINE </t>
  </si>
  <si>
    <t>LAWJAN 6 NO LINE</t>
  </si>
  <si>
    <t>TARU BORAH</t>
  </si>
  <si>
    <t>6 NO WARD BORUAHLINE</t>
  </si>
  <si>
    <t>6 NO LINE SELENG TE</t>
  </si>
  <si>
    <t>RITA BORUAH</t>
  </si>
  <si>
    <t>SOTAI A AWC</t>
  </si>
  <si>
    <t>PINKI BHUMIJ</t>
  </si>
  <si>
    <t>SOTAI B AWC</t>
  </si>
  <si>
    <t>SOTAI 7 NO LINE</t>
  </si>
  <si>
    <t>SOTAI 9 NO LINE</t>
  </si>
  <si>
    <t xml:space="preserve">PHUKON HABI </t>
  </si>
  <si>
    <t>MUGROI B</t>
  </si>
  <si>
    <t>TIRUHILL MINI</t>
  </si>
  <si>
    <t>CINATOLI A</t>
  </si>
  <si>
    <t>RINA BARUAH</t>
  </si>
  <si>
    <t>CHINATOLI B</t>
  </si>
  <si>
    <t>MANAKHI BORAH</t>
  </si>
  <si>
    <t>GOHAINBARI  -A</t>
  </si>
  <si>
    <t>GOHAINBARI  -B</t>
  </si>
  <si>
    <t>GHORFOLIA MAIBELIA</t>
  </si>
  <si>
    <t>BOR GAON AWC</t>
  </si>
  <si>
    <t>KRISHNA BARUAH</t>
  </si>
  <si>
    <t>REKHA GOGOI</t>
  </si>
  <si>
    <t>ILU GOGOI</t>
  </si>
  <si>
    <t>MPHC</t>
  </si>
  <si>
    <t xml:space="preserve">PENGRAGHAT A </t>
  </si>
  <si>
    <t>SINTAMONI BORA</t>
  </si>
  <si>
    <t>265 NO PENGRAGHAT LP</t>
  </si>
  <si>
    <t xml:space="preserve">PODUMONI CHETIA </t>
  </si>
  <si>
    <t>PODUMONI CHETIA  LP</t>
  </si>
  <si>
    <t>SUNITA KEOUT</t>
  </si>
  <si>
    <t>BOISAHABI A</t>
  </si>
  <si>
    <t>BOISAHABI PURANA LINE LP</t>
  </si>
  <si>
    <t>279 NO BORGURI LP</t>
  </si>
  <si>
    <t xml:space="preserve">BELTOL JAPIHOJIA </t>
  </si>
  <si>
    <t>ANIMA GOGOI</t>
  </si>
  <si>
    <t>BELTOL LP</t>
  </si>
  <si>
    <t>BOISAHABI P BAGAN LP</t>
  </si>
  <si>
    <t>40 NO PHULBARI AWC</t>
  </si>
  <si>
    <t>MOROMI  CHUTIA</t>
  </si>
  <si>
    <t>PHULBARI LP</t>
  </si>
  <si>
    <t>TRIBENI LP</t>
  </si>
  <si>
    <t>KALIAPANI LINE LP</t>
  </si>
  <si>
    <t>AJANTA  GOGOI</t>
  </si>
  <si>
    <t>DALIM BOSTI LP</t>
  </si>
  <si>
    <t>KHANIKOR DALIM GARDEN LP</t>
  </si>
  <si>
    <t>HALUWAPATHAR  A</t>
  </si>
  <si>
    <t>HALUWAPATHAR  B</t>
  </si>
  <si>
    <t>HALUWAPATHAR LP</t>
  </si>
  <si>
    <t>SURAOVI CHUTIA</t>
  </si>
  <si>
    <t>BOISAHABI SAWRA LINE C</t>
  </si>
  <si>
    <t>SOWRALINE LP</t>
  </si>
  <si>
    <t>GARKHUKH LP</t>
  </si>
  <si>
    <t>SUROVI CHUTIA</t>
  </si>
  <si>
    <t>NAMSISU JANATA ME</t>
  </si>
  <si>
    <t>MAY DAY</t>
  </si>
  <si>
    <t>LOWAR NAMSISSU A</t>
  </si>
  <si>
    <t>ASHA KACHARI</t>
  </si>
  <si>
    <t>383 NO NAMSISSU LP</t>
  </si>
  <si>
    <t>SELENG AMTOLIA</t>
  </si>
  <si>
    <t>LAKHIMIJAN LP</t>
  </si>
  <si>
    <t>2 NO LAWJAN LP</t>
  </si>
  <si>
    <t>LUKURAKHON AWC</t>
  </si>
  <si>
    <t>LUKHURAKHON PUKHURIA LP</t>
  </si>
  <si>
    <t>MAJUNAGAYA LP</t>
  </si>
  <si>
    <t>ANIMA HANDIQUE</t>
  </si>
  <si>
    <t>LAWJAN B</t>
  </si>
  <si>
    <t>GOSHAINBARI LP</t>
  </si>
  <si>
    <t>LAKHICHAPORI LP</t>
  </si>
  <si>
    <t>TENGABARI B</t>
  </si>
  <si>
    <t xml:space="preserve">BORNAGAYAN DHENIPATRA </t>
  </si>
  <si>
    <t>MAJNOI A</t>
  </si>
  <si>
    <t>MAJNOI BAGAN LP</t>
  </si>
  <si>
    <t>RENU PHUKON</t>
  </si>
  <si>
    <t>TENGABARI A</t>
  </si>
  <si>
    <t>TETELIGURI LP</t>
  </si>
  <si>
    <t>TENGABARI LP</t>
  </si>
  <si>
    <t>ABHAYAPURI RAJABARI AWC</t>
  </si>
  <si>
    <t>RAJABARI LP</t>
  </si>
  <si>
    <t>RONKHAM 12 NO LINE</t>
  </si>
  <si>
    <t>KALPANA GOGOI</t>
  </si>
  <si>
    <t>SWARNALATA SAIKIA</t>
  </si>
  <si>
    <t>KOTHALBARI I AWC</t>
  </si>
  <si>
    <t>PODUMONI MV</t>
  </si>
  <si>
    <t>PODUMONI HS</t>
  </si>
  <si>
    <t xml:space="preserve">LAWJAN A </t>
  </si>
  <si>
    <t>RONKHAM TG LP</t>
  </si>
  <si>
    <t>LOWJAN ME/HS</t>
  </si>
  <si>
    <t xml:space="preserve">NAMSISSU BOGALI GAON </t>
  </si>
  <si>
    <t>MILONJYOTI ME/HS</t>
  </si>
  <si>
    <t xml:space="preserve">MAJNOI B </t>
  </si>
  <si>
    <t>22 NO SELENGHAT LP</t>
  </si>
  <si>
    <t>BOISAHABI ME</t>
  </si>
  <si>
    <t>JANATA HS</t>
  </si>
  <si>
    <t xml:space="preserve">DEUGHORIA B </t>
  </si>
  <si>
    <t>PURANI DEOGHARI LP</t>
  </si>
  <si>
    <t>DEUGHORIA A</t>
  </si>
  <si>
    <t>DEUGHARIA LP</t>
  </si>
  <si>
    <t>165 NO BOISAHABI LP</t>
  </si>
  <si>
    <t>BUDHA PURNIMA</t>
  </si>
  <si>
    <t>SELENG BAGAN 4 NO LINE</t>
  </si>
  <si>
    <t>JURIA PHUKHURI LP</t>
  </si>
  <si>
    <t>SELENGHAT GIRLS HS</t>
  </si>
  <si>
    <t>SELENGHAT HSS</t>
  </si>
  <si>
    <t xml:space="preserve">SELENG A </t>
  </si>
  <si>
    <t>SELENG GARDEN LP</t>
  </si>
  <si>
    <t>SELENGHAT HSS(2ND VISIT)</t>
  </si>
  <si>
    <t>RAJABARI RONKHAM ME</t>
  </si>
  <si>
    <t>SELENGHAT HSS( 3RD VISIT)</t>
  </si>
  <si>
    <t>SELENG ME</t>
  </si>
  <si>
    <t>HSS</t>
  </si>
  <si>
    <t xml:space="preserve">GABHORU A </t>
  </si>
  <si>
    <t>GABHROO BAGAN LP</t>
  </si>
  <si>
    <t>SWAPNAJYOTI GOGOI</t>
  </si>
  <si>
    <t xml:space="preserve">AG CHAMUA </t>
  </si>
  <si>
    <t>CHUNGI LAHING</t>
  </si>
  <si>
    <t>666 NO TARATOLI CHAMUA LP</t>
  </si>
  <si>
    <t>416 NO CHUNGILAHING LP</t>
  </si>
  <si>
    <t xml:space="preserve">HEMLAI B </t>
  </si>
  <si>
    <t>HEMLAI BAGAN LP</t>
  </si>
  <si>
    <t>GOHAIBARI BAGICHA B</t>
  </si>
  <si>
    <t>MAIBELIA GOVT. SR.BASIC</t>
  </si>
  <si>
    <t>KULIGAON A</t>
  </si>
  <si>
    <t>HEMLAI KULI GAON LP</t>
  </si>
  <si>
    <t>BEAUTI BEGUM</t>
  </si>
  <si>
    <t>KHARONIJAN AWC</t>
  </si>
  <si>
    <t>KHARONIJAN LP</t>
  </si>
  <si>
    <t>PUTHINODI MILL GAON</t>
  </si>
  <si>
    <t>MILGAON LP</t>
  </si>
  <si>
    <t>GANDHIA A AWC</t>
  </si>
  <si>
    <t>221 NO GONDHIA NIMNA BUNIADI LP</t>
  </si>
  <si>
    <t>CHAMPA PANGING</t>
  </si>
  <si>
    <t>GYAN BIKASH LP</t>
  </si>
  <si>
    <t xml:space="preserve">LUNPURIA </t>
  </si>
  <si>
    <t>LUNPURIA  LP</t>
  </si>
  <si>
    <t>ARCHANA GOGOI</t>
  </si>
  <si>
    <t xml:space="preserve">PURANI LUNPURIA MINI </t>
  </si>
  <si>
    <t>PURANI LUNPURIA LP</t>
  </si>
  <si>
    <t>GOHAINBARI LP</t>
  </si>
  <si>
    <t>LAHING B</t>
  </si>
  <si>
    <t>227 NO GAKHIRKHOWA LP</t>
  </si>
  <si>
    <t>BINU GOGOI</t>
  </si>
  <si>
    <t>HINDU GAON LP</t>
  </si>
  <si>
    <t xml:space="preserve">GOHAINBARI MINI </t>
  </si>
  <si>
    <t>MILONJYOTI ME</t>
  </si>
  <si>
    <t>GANDHIA JANATA ME</t>
  </si>
  <si>
    <t>CHAMPA PANGINIG</t>
  </si>
  <si>
    <t>HEMLAI MORAN GAON AWC</t>
  </si>
  <si>
    <t>HEMLAI MORAN GAON LP</t>
  </si>
  <si>
    <t xml:space="preserve">HEMLAI BAGAN A </t>
  </si>
  <si>
    <t>BAKULGURI LP</t>
  </si>
  <si>
    <t>LUKHURAKHAN LP</t>
  </si>
  <si>
    <t>TARATOLI ME</t>
  </si>
  <si>
    <t>KRISHNA BORUAH</t>
  </si>
  <si>
    <t>GABROO AWC</t>
  </si>
  <si>
    <t>GABHAROO BHASKAR ME</t>
  </si>
  <si>
    <t>HEMLAI GYAN BIKASH ME</t>
  </si>
  <si>
    <t>MADHYA NAKACHARI HS</t>
  </si>
  <si>
    <t>SRI SRI MADHAVDEV ME</t>
  </si>
  <si>
    <t>HEMLAI HS</t>
  </si>
  <si>
    <t>MOLOYA GOGOI</t>
  </si>
  <si>
    <t>210 NO DORAKIAL LP</t>
  </si>
  <si>
    <t>BAR GAON AWC</t>
  </si>
  <si>
    <t>BORGAON LP</t>
  </si>
  <si>
    <t>47 NO DR.FAIZUDDIN AHMED LP</t>
  </si>
  <si>
    <t>JYOTI  GOGOI</t>
  </si>
  <si>
    <t>MORAN GAON</t>
  </si>
  <si>
    <t>2 NO MORAN GAON LP</t>
  </si>
  <si>
    <t xml:space="preserve">BALIJAN  NOTUNMATI </t>
  </si>
  <si>
    <t>BALIJAN NATUN MATI LP</t>
  </si>
  <si>
    <t>AISA BEGUM</t>
  </si>
  <si>
    <t>BALIJAN C</t>
  </si>
  <si>
    <t>BAHBARI LP</t>
  </si>
  <si>
    <t>TIRUAL GARDEN LP</t>
  </si>
  <si>
    <t>NAKACHARI GIRLS ME</t>
  </si>
  <si>
    <t>NAKACHARI GIRLS ME (2ND VISIT)</t>
  </si>
  <si>
    <t>BHELAGURI A</t>
  </si>
  <si>
    <t>BHALAGURI BAGAN LP</t>
  </si>
  <si>
    <t xml:space="preserve">BHELAGURI B </t>
  </si>
  <si>
    <t>2 NO BHELAGURI BAGAN BANUA LINE</t>
  </si>
  <si>
    <t>BHELAGURI NEW LINE</t>
  </si>
  <si>
    <t>10 NO JELKA LINE LP</t>
  </si>
  <si>
    <t>DEBERAPAR BAGAN LP</t>
  </si>
  <si>
    <t>BALIJAN B</t>
  </si>
  <si>
    <t>DEBERAPAR BAGAN LP(2ND VISIT)</t>
  </si>
  <si>
    <t>BALIJAN A</t>
  </si>
  <si>
    <t>DEBERAPAR GRANT LP</t>
  </si>
  <si>
    <t>DEBERAPARA A</t>
  </si>
  <si>
    <t>DEBERAPAR LP</t>
  </si>
  <si>
    <t>TIRUAL C AWC</t>
  </si>
  <si>
    <t>AFOLAMUKHA AWC</t>
  </si>
  <si>
    <t>APHOLAMUKH LP/ME</t>
  </si>
  <si>
    <t>ANKURJYOTI ME</t>
  </si>
  <si>
    <t>HAJARAT AJAN PIR ARABIK COLL</t>
  </si>
  <si>
    <t>NAKACHARI HSS</t>
  </si>
  <si>
    <t>NAKACHARI HSS (2ND VISIT)</t>
  </si>
  <si>
    <t>163 NO BELAGURI B</t>
  </si>
  <si>
    <t>KALIYA GAON LP</t>
  </si>
  <si>
    <t>HOOLUNGURI ME</t>
  </si>
  <si>
    <t>163 NO DIHINDIA GAON AWC</t>
  </si>
  <si>
    <t>DIHINGIA LP</t>
  </si>
  <si>
    <t>405 NO CHAMUA LP</t>
  </si>
  <si>
    <t>CHINATOLI A</t>
  </si>
  <si>
    <t>124 NO CHINATOLI LP</t>
  </si>
  <si>
    <t>TRIPALI BOSTI LP</t>
  </si>
  <si>
    <t>MORONGIAL B</t>
  </si>
  <si>
    <t>312 NO MORONGIAL LP</t>
  </si>
  <si>
    <t>MAUTJULI AWC</t>
  </si>
  <si>
    <t>REKHA DUWARAH</t>
  </si>
  <si>
    <t>682 NO MOUTJULI LP</t>
  </si>
  <si>
    <t xml:space="preserve">KHATISONA A </t>
  </si>
  <si>
    <t>KHATISONA LP</t>
  </si>
  <si>
    <t>NAVAJYOTI ME/HS</t>
  </si>
  <si>
    <t>NAVAJYOTI ME/HS (2ND)</t>
  </si>
  <si>
    <t>NAVAJYOTI ME/HS(3RD)</t>
  </si>
  <si>
    <t>NAVAJYOTI ME/HS(4TH)</t>
  </si>
  <si>
    <t>MORANGIAL A</t>
  </si>
  <si>
    <t>577 NO TIRUAL BHETA LP</t>
  </si>
  <si>
    <t>BHELAGURI AD.HS (2ND DAY)</t>
  </si>
  <si>
    <t>BHELAGURI AD.HS (3RD DAY)</t>
  </si>
  <si>
    <t>MORONGIAL ME</t>
  </si>
  <si>
    <t>MORONGIAL LP</t>
  </si>
  <si>
    <t>NAKACHARI JR COLLEGE</t>
  </si>
  <si>
    <t>BHELAGURI AD.HS/ME</t>
  </si>
  <si>
    <t>NAKACHARI JR COLLEGE (2ND DAY)</t>
  </si>
  <si>
    <t>76 NO BUDHBORIA AWC</t>
  </si>
  <si>
    <t>BAWTOLI</t>
  </si>
  <si>
    <t>JYOTI TAMULI</t>
  </si>
  <si>
    <t>HAJI SAHARAN NISHA ADR.LP</t>
  </si>
  <si>
    <t>ABYAPURI RAJABARI AWC</t>
  </si>
  <si>
    <t>JUNALI GOGOI</t>
  </si>
  <si>
    <t>ABYAPURI   AWC</t>
  </si>
  <si>
    <t>UJANI RAJABARI LP</t>
  </si>
  <si>
    <t>NATUN RAJABARI</t>
  </si>
  <si>
    <t>NATUN RAJABARI LP</t>
  </si>
  <si>
    <t>DAHATIA ME/HS</t>
  </si>
  <si>
    <t>BOLIMARA B</t>
  </si>
  <si>
    <t>414 NO MORIDEVI BERIA ADARSH  LP</t>
  </si>
  <si>
    <t>BOLIMARA A</t>
  </si>
  <si>
    <t>657 NO ERA GAON LP</t>
  </si>
  <si>
    <t>NA DAHATIA LP</t>
  </si>
  <si>
    <t>209 NO DAHUTIA LP</t>
  </si>
  <si>
    <t>BAWTOLI DAHATIA AWC</t>
  </si>
  <si>
    <t>BAWTOLI LP</t>
  </si>
  <si>
    <t>48 NO KUSHALTOL AWC</t>
  </si>
  <si>
    <t>KUSHALTAL LP/ME</t>
  </si>
  <si>
    <t>MALAKAR BOSTI LP</t>
  </si>
  <si>
    <t>SWAPNA GOGOI</t>
  </si>
  <si>
    <t>JORHAT</t>
  </si>
  <si>
    <t>NAKACHARI</t>
  </si>
  <si>
    <t>KUNTI GATUWAR</t>
  </si>
  <si>
    <t>BIJI GOHAIN</t>
  </si>
  <si>
    <t>JITA LAHON</t>
  </si>
  <si>
    <t>SANGITA GOGOI</t>
  </si>
  <si>
    <t>HONLATA GOGOI</t>
  </si>
  <si>
    <t>ALIMA KOPADHORA</t>
  </si>
  <si>
    <t xml:space="preserve">RINA PANIKA </t>
  </si>
  <si>
    <t>SWARNA GOGOI</t>
  </si>
  <si>
    <t>HEMOLOTA GOGOI</t>
  </si>
  <si>
    <t>RANCHILINE AWC</t>
  </si>
  <si>
    <t>LALITA GURIA</t>
  </si>
  <si>
    <t>KATHALGURI   RANCHILINE LP</t>
  </si>
  <si>
    <t>MELENG SIDING LP</t>
  </si>
  <si>
    <t>DESSOI A AWC</t>
  </si>
  <si>
    <t>DESSOI GARDEN LP</t>
  </si>
  <si>
    <t>DIHINGIAPAR A</t>
  </si>
  <si>
    <t>AROTI BONIK DAS</t>
  </si>
  <si>
    <t>DIHINGIAPAR 8 NO PAKA LINE LP</t>
  </si>
  <si>
    <t>KOTHALGURI BAGAN LP</t>
  </si>
  <si>
    <t>MALOTI  PATNAYAK</t>
  </si>
  <si>
    <t>KOTHALGURI BAGAN LP (2ND)</t>
  </si>
  <si>
    <t>KOTHALGURI ALLUBHETY GAON LP</t>
  </si>
  <si>
    <t>95 NO KALIAPANI BAGAN LP</t>
  </si>
  <si>
    <t>DIHINGIA BAGISHA ME</t>
  </si>
  <si>
    <t>ID-UL-ZUHA</t>
  </si>
  <si>
    <t>RENU TANTI</t>
  </si>
  <si>
    <t>DIHINGIAPAR BAGAN LP</t>
  </si>
  <si>
    <t>DIHINGIAPAR BAGAN LP (2ND DAY)</t>
  </si>
  <si>
    <t>INDEPENDENCE DAY</t>
  </si>
  <si>
    <t>GODADHAR ME</t>
  </si>
  <si>
    <t>DESSOI BAGAN LINE AWC</t>
  </si>
  <si>
    <t>DESSOI AJGARH AWC</t>
  </si>
  <si>
    <t>DESSOI AJGAR LP</t>
  </si>
  <si>
    <t>TITHI OF MADHAVDEV</t>
  </si>
  <si>
    <t>2 NO KAKAJAN BAGAN AWC</t>
  </si>
  <si>
    <t>ADARSHA ME</t>
  </si>
  <si>
    <t>KAKAJAN BAGAN STAFF LINE AWC</t>
  </si>
  <si>
    <t>FUNU BORGOHAIN</t>
  </si>
  <si>
    <t>JANMASHTOMI</t>
  </si>
  <si>
    <t>KAKAJAN BAGAN PURANA LINE AWC</t>
  </si>
  <si>
    <t>2 NO KAKAJAN BAGAN B</t>
  </si>
  <si>
    <t>ADARSHA ME(2ND DAY)</t>
  </si>
  <si>
    <t>82 NO TARAJAN AWC</t>
  </si>
  <si>
    <t>192 NO KALIAJANGHAL AWC</t>
  </si>
  <si>
    <t>189 NO AUTLINE LAHING TE</t>
  </si>
  <si>
    <t>ROJI BEGUM</t>
  </si>
  <si>
    <t>JALUKONI MAZDUROO LP</t>
  </si>
  <si>
    <t>99 NO TOGANI HABI AWC</t>
  </si>
  <si>
    <t>BULU CHITIA</t>
  </si>
  <si>
    <t>566 NO BOLOMA BALIKA LP</t>
  </si>
  <si>
    <t>ADARSH LAHING ME</t>
  </si>
  <si>
    <t>ADARSH LAHING ME (2ND DAY)</t>
  </si>
  <si>
    <t>254 NO SUKANJAN LP</t>
  </si>
  <si>
    <t>LAHING GRANT HS (2ND DAY)</t>
  </si>
  <si>
    <t>NAGINIJAN BAGAN LP (2ND DAY)</t>
  </si>
  <si>
    <t>NAGINIJAN 1 NO PUTHINODI LP</t>
  </si>
  <si>
    <t>PROMILA DOLBERA</t>
  </si>
  <si>
    <t>NAGINIJAN 9 NO MOZDUR LP</t>
  </si>
  <si>
    <t>DONIKONA ME/HS</t>
  </si>
  <si>
    <t>DONIKONA ME/HS (2ND DAY)</t>
  </si>
  <si>
    <t>DONIKONA ME/HS ( 3RD DAY)</t>
  </si>
  <si>
    <t>DONIKONA ME/HS (4TH DAY)</t>
  </si>
  <si>
    <t>DONIKONA ME/HS (5YH DAY)</t>
  </si>
  <si>
    <t>LAHING ADARSH HS</t>
  </si>
  <si>
    <t>163 NO MAJKURI LP</t>
  </si>
  <si>
    <t>LAHING HS (2ND DAY)</t>
  </si>
  <si>
    <t>SIVAPUR LP</t>
  </si>
  <si>
    <t>MISTRI GAON LP</t>
  </si>
  <si>
    <t>GHARPHALIA</t>
  </si>
  <si>
    <t>KUSUM GOGOI</t>
  </si>
  <si>
    <t>GHARPHOLIA A</t>
  </si>
  <si>
    <t>587 NO TARAJAN LP</t>
  </si>
  <si>
    <t>KHARONI GAON LP</t>
  </si>
  <si>
    <t>NAPAM GHARPHALIA AWC</t>
  </si>
  <si>
    <t>PUBNAKACHARI ME/HS</t>
  </si>
  <si>
    <t>PUBNAKACHARI ME/HS (2ND DAY)</t>
  </si>
  <si>
    <t>NESUBOSTI 4 NO AWC</t>
  </si>
  <si>
    <t>GABHARU KONWAR GAON AWC</t>
  </si>
  <si>
    <t>NESUBOSTI AWC</t>
  </si>
  <si>
    <t xml:space="preserve">63 NO GABHAROO KUWAR GAON </t>
  </si>
  <si>
    <t xml:space="preserve">SOTAI A </t>
  </si>
  <si>
    <t>GHARPHOLIA   B</t>
  </si>
  <si>
    <t>MURABOSTI LP</t>
  </si>
  <si>
    <t>BINUMA BORA</t>
  </si>
  <si>
    <t>HATIMURIA AWC</t>
  </si>
  <si>
    <t xml:space="preserve">HANCHORA KA </t>
  </si>
  <si>
    <t>KALIAPANI MV</t>
  </si>
  <si>
    <t>HANCHORA CHETIA AWC</t>
  </si>
  <si>
    <t>BAILUNG KHA AWC</t>
  </si>
  <si>
    <t>LAHING KUMAR GAON MVS</t>
  </si>
  <si>
    <t>CHIRAKUNDA CHETIA LP</t>
  </si>
  <si>
    <t>HANCHORA HS (2ND DAY)</t>
  </si>
  <si>
    <t>BOISAHABI A AWC</t>
  </si>
  <si>
    <t>BOISAHABI BAGAN LP</t>
  </si>
  <si>
    <t>BOISAHABI BORLINE AWC</t>
  </si>
  <si>
    <t xml:space="preserve">GABHAROO A </t>
  </si>
  <si>
    <t>GABHAROO BAGAN LP</t>
  </si>
  <si>
    <t>GABHAROO BAGAN LP (2ND VISIT)</t>
  </si>
  <si>
    <t>HEMLAI B</t>
  </si>
  <si>
    <t>KHARANIJAN AWC</t>
  </si>
  <si>
    <t>KHARANIJAN LP</t>
  </si>
  <si>
    <t xml:space="preserve">LAHING B </t>
  </si>
  <si>
    <t>LUNPURIA AWC</t>
  </si>
  <si>
    <t>MOLAYA GOGOI</t>
  </si>
  <si>
    <t>LUNPURIA LP</t>
  </si>
  <si>
    <t>PURANI LUNPURIA MINI</t>
  </si>
  <si>
    <t>PUTUMONI GOGOI</t>
  </si>
  <si>
    <t>CHAMONI HALOWA</t>
  </si>
  <si>
    <t>GABHAROO AWC</t>
  </si>
  <si>
    <t>HEMLAI HS(2ND DAY)</t>
  </si>
  <si>
    <t>265 NO PENGRA GHAT LP</t>
  </si>
  <si>
    <t>PODUMONI CHETIA AWC</t>
  </si>
  <si>
    <t>PADUMONI CHETIA LP</t>
  </si>
  <si>
    <t xml:space="preserve">BOISAHABI 4 NO PHULBARI </t>
  </si>
  <si>
    <t>NAMSISSU JANATA ME</t>
  </si>
  <si>
    <t>DEEPA NAYAK</t>
  </si>
  <si>
    <t>LEFERA LP</t>
  </si>
  <si>
    <t>SELENG MAZDUR LP</t>
  </si>
  <si>
    <t>LOWAR NAMSISSU AWC</t>
  </si>
  <si>
    <t>BORNAGAYAN DHANIPATRA LP</t>
  </si>
  <si>
    <t>ARUNA GOGOI</t>
  </si>
  <si>
    <t>LUKURAKHAN AWC</t>
  </si>
  <si>
    <t>LUKHURAKHAN NA PHUKURI LP</t>
  </si>
  <si>
    <t>MAZUNAGYAN LP</t>
  </si>
  <si>
    <t>NAMSISSU BOGALI GAON AWC</t>
  </si>
  <si>
    <t>KOTHALBARI AWC</t>
  </si>
  <si>
    <t>MOROMI CHUTIA</t>
  </si>
  <si>
    <t>UTTPAL BARUAH</t>
  </si>
  <si>
    <t>JYOTI BIKASH DUTTA</t>
  </si>
  <si>
    <t>DR.DIGANTA HAZARIKA</t>
  </si>
  <si>
    <t>MO-HOMOEO</t>
  </si>
  <si>
    <t xml:space="preserve">DR.OBINASH KASHAP MAHANTA </t>
  </si>
  <si>
    <t>DENTAL SURGEON</t>
  </si>
  <si>
    <t>PRINCI PRIYAM BORAH</t>
  </si>
  <si>
    <t>ANM</t>
  </si>
  <si>
    <t>DR.PINKI KONWAR</t>
  </si>
  <si>
    <t>NAVAJYOTI SAIKIA</t>
  </si>
  <si>
    <t>PHARMACIST</t>
  </si>
  <si>
    <t>PARIMONI GOGOI</t>
  </si>
</sst>
</file>

<file path=xl/styles.xml><?xml version="1.0" encoding="utf-8"?>
<styleSheet xmlns="http://schemas.openxmlformats.org/spreadsheetml/2006/main">
  <numFmts count="1">
    <numFmt numFmtId="164" formatCode="[$-409]d/mmm/yy;@"/>
  </numFmts>
  <fonts count="18">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59">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0" fillId="0" borderId="1" xfId="0" applyBorder="1" applyAlignment="1" applyProtection="1">
      <alignment horizontal="left"/>
      <protection locked="0"/>
    </xf>
    <xf numFmtId="0" fontId="0" fillId="0" borderId="1" xfId="0" applyBorder="1" applyProtection="1">
      <protection locked="0"/>
    </xf>
    <xf numFmtId="0" fontId="0" fillId="0" borderId="1" xfId="0" applyFill="1" applyBorder="1" applyProtection="1">
      <protection locked="0"/>
    </xf>
    <xf numFmtId="1" fontId="3" fillId="0" borderId="1" xfId="0" applyNumberFormat="1" applyFont="1" applyBorder="1" applyAlignment="1" applyProtection="1">
      <alignment horizontal="left" vertical="center" wrapText="1"/>
      <protection locked="0"/>
    </xf>
    <xf numFmtId="0" fontId="3" fillId="10" borderId="1" xfId="0" applyFont="1" applyFill="1" applyBorder="1" applyAlignment="1" applyProtection="1">
      <alignment horizontal="center" vertical="center"/>
      <protection locked="0"/>
    </xf>
    <xf numFmtId="0" fontId="0" fillId="10" borderId="1" xfId="0" applyFill="1" applyBorder="1" applyProtection="1">
      <protection locked="0"/>
    </xf>
    <xf numFmtId="0" fontId="3" fillId="10" borderId="1" xfId="0" applyFont="1" applyFill="1" applyBorder="1" applyAlignment="1" applyProtection="1">
      <alignment horizontal="left" vertical="center" wrapText="1"/>
      <protection locked="0"/>
    </xf>
    <xf numFmtId="0" fontId="0" fillId="10" borderId="1" xfId="0" applyFill="1" applyBorder="1" applyAlignment="1" applyProtection="1">
      <alignment horizontal="left"/>
      <protection locked="0"/>
    </xf>
    <xf numFmtId="14" fontId="0" fillId="10" borderId="1" xfId="0" applyNumberFormat="1" applyFill="1" applyBorder="1" applyAlignment="1" applyProtection="1">
      <alignment horizontal="left"/>
      <protection locked="0"/>
    </xf>
    <xf numFmtId="14" fontId="0" fillId="0" borderId="1" xfId="0" applyNumberFormat="1" applyBorder="1" applyAlignment="1" applyProtection="1">
      <alignment horizontal="left"/>
      <protection locked="0"/>
    </xf>
    <xf numFmtId="0" fontId="3" fillId="0" borderId="0" xfId="0" applyFont="1" applyProtection="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L12" sqref="L12"/>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00" t="s">
        <v>69</v>
      </c>
      <c r="B1" s="100"/>
      <c r="C1" s="100"/>
      <c r="D1" s="100"/>
      <c r="E1" s="100"/>
      <c r="F1" s="100"/>
      <c r="G1" s="100"/>
      <c r="H1" s="100"/>
      <c r="I1" s="100"/>
      <c r="J1" s="100"/>
      <c r="K1" s="100"/>
      <c r="L1" s="100"/>
      <c r="M1" s="100"/>
    </row>
    <row r="2" spans="1:14">
      <c r="A2" s="101" t="s">
        <v>0</v>
      </c>
      <c r="B2" s="101"/>
      <c r="C2" s="103" t="s">
        <v>68</v>
      </c>
      <c r="D2" s="104"/>
      <c r="E2" s="2" t="s">
        <v>1</v>
      </c>
      <c r="F2" s="118" t="s">
        <v>685</v>
      </c>
      <c r="G2" s="118"/>
      <c r="H2" s="118"/>
      <c r="I2" s="118"/>
      <c r="J2" s="118"/>
      <c r="K2" s="115" t="s">
        <v>24</v>
      </c>
      <c r="L2" s="115"/>
      <c r="M2" s="36" t="s">
        <v>686</v>
      </c>
    </row>
    <row r="3" spans="1:14" ht="7.5" customHeight="1">
      <c r="A3" s="79"/>
      <c r="B3" s="79"/>
      <c r="C3" s="79"/>
      <c r="D3" s="79"/>
      <c r="E3" s="79"/>
      <c r="F3" s="78"/>
      <c r="G3" s="78"/>
      <c r="H3" s="78"/>
      <c r="I3" s="78"/>
      <c r="J3" s="78"/>
      <c r="K3" s="80"/>
      <c r="L3" s="80"/>
      <c r="M3" s="80"/>
    </row>
    <row r="4" spans="1:14">
      <c r="A4" s="111" t="s">
        <v>2</v>
      </c>
      <c r="B4" s="112"/>
      <c r="C4" s="112"/>
      <c r="D4" s="112"/>
      <c r="E4" s="113"/>
      <c r="F4" s="78"/>
      <c r="G4" s="78"/>
      <c r="H4" s="78"/>
      <c r="I4" s="81" t="s">
        <v>60</v>
      </c>
      <c r="J4" s="81"/>
      <c r="K4" s="81"/>
      <c r="L4" s="81"/>
      <c r="M4" s="81"/>
    </row>
    <row r="5" spans="1:14" ht="18.75" customHeight="1">
      <c r="A5" s="76" t="s">
        <v>4</v>
      </c>
      <c r="B5" s="76"/>
      <c r="C5" s="94" t="s">
        <v>814</v>
      </c>
      <c r="D5" s="114"/>
      <c r="E5" s="95"/>
      <c r="F5" s="78"/>
      <c r="G5" s="78"/>
      <c r="H5" s="78"/>
      <c r="I5" s="105" t="s">
        <v>5</v>
      </c>
      <c r="J5" s="105"/>
      <c r="K5" s="108" t="s">
        <v>815</v>
      </c>
      <c r="L5" s="109"/>
      <c r="M5" s="110"/>
    </row>
    <row r="6" spans="1:14" ht="18.75" customHeight="1">
      <c r="A6" s="77" t="s">
        <v>18</v>
      </c>
      <c r="B6" s="77"/>
      <c r="C6" s="37"/>
      <c r="D6" s="102">
        <v>9435156900</v>
      </c>
      <c r="E6" s="102"/>
      <c r="F6" s="78"/>
      <c r="G6" s="78"/>
      <c r="H6" s="78"/>
      <c r="I6" s="77" t="s">
        <v>18</v>
      </c>
      <c r="J6" s="77"/>
      <c r="K6" s="106">
        <v>7896854196</v>
      </c>
      <c r="L6" s="107"/>
      <c r="M6" s="116"/>
      <c r="N6" s="110"/>
    </row>
    <row r="7" spans="1:14">
      <c r="A7" s="75" t="s">
        <v>3</v>
      </c>
      <c r="B7" s="75"/>
      <c r="C7" s="75"/>
      <c r="D7" s="75"/>
      <c r="E7" s="75"/>
      <c r="F7" s="75"/>
      <c r="G7" s="75"/>
      <c r="H7" s="75"/>
      <c r="I7" s="75"/>
      <c r="J7" s="75"/>
      <c r="K7" s="75"/>
      <c r="L7" s="75"/>
      <c r="M7" s="75"/>
    </row>
    <row r="8" spans="1:14">
      <c r="A8" s="123" t="s">
        <v>21</v>
      </c>
      <c r="B8" s="124"/>
      <c r="C8" s="125"/>
      <c r="D8" s="3" t="s">
        <v>20</v>
      </c>
      <c r="E8" s="54">
        <v>131400501</v>
      </c>
      <c r="F8" s="85"/>
      <c r="G8" s="86"/>
      <c r="H8" s="86"/>
      <c r="I8" s="123" t="s">
        <v>22</v>
      </c>
      <c r="J8" s="124"/>
      <c r="K8" s="125"/>
      <c r="L8" s="3" t="s">
        <v>20</v>
      </c>
      <c r="M8" s="54">
        <v>131400502</v>
      </c>
    </row>
    <row r="9" spans="1:14">
      <c r="A9" s="90" t="s">
        <v>26</v>
      </c>
      <c r="B9" s="91"/>
      <c r="C9" s="6" t="s">
        <v>6</v>
      </c>
      <c r="D9" s="9" t="s">
        <v>12</v>
      </c>
      <c r="E9" s="5" t="s">
        <v>15</v>
      </c>
      <c r="F9" s="87"/>
      <c r="G9" s="88"/>
      <c r="H9" s="88"/>
      <c r="I9" s="90" t="s">
        <v>26</v>
      </c>
      <c r="J9" s="91"/>
      <c r="K9" s="6" t="s">
        <v>6</v>
      </c>
      <c r="L9" s="9" t="s">
        <v>12</v>
      </c>
      <c r="M9" s="5" t="s">
        <v>15</v>
      </c>
    </row>
    <row r="10" spans="1:14">
      <c r="A10" s="99" t="s">
        <v>816</v>
      </c>
      <c r="B10" s="99"/>
      <c r="C10" s="17" t="s">
        <v>817</v>
      </c>
      <c r="D10" s="37">
        <v>9365248021</v>
      </c>
      <c r="E10" s="38"/>
      <c r="F10" s="87"/>
      <c r="G10" s="88"/>
      <c r="H10" s="88"/>
      <c r="I10" s="92" t="s">
        <v>822</v>
      </c>
      <c r="J10" s="93"/>
      <c r="K10" s="17" t="s">
        <v>817</v>
      </c>
      <c r="L10" s="37">
        <v>9864695752</v>
      </c>
      <c r="M10" s="38"/>
    </row>
    <row r="11" spans="1:14">
      <c r="A11" s="99" t="s">
        <v>818</v>
      </c>
      <c r="B11" s="99"/>
      <c r="C11" s="17" t="s">
        <v>819</v>
      </c>
      <c r="D11" s="37">
        <v>8749980845</v>
      </c>
      <c r="E11" s="38"/>
      <c r="F11" s="87"/>
      <c r="G11" s="88"/>
      <c r="H11" s="88"/>
      <c r="I11" s="94" t="s">
        <v>823</v>
      </c>
      <c r="J11" s="95"/>
      <c r="K11" s="20" t="s">
        <v>824</v>
      </c>
      <c r="L11" s="37">
        <v>9101351349</v>
      </c>
      <c r="M11" s="38"/>
    </row>
    <row r="12" spans="1:14">
      <c r="A12" s="99" t="s">
        <v>820</v>
      </c>
      <c r="B12" s="99"/>
      <c r="C12" s="17" t="s">
        <v>821</v>
      </c>
      <c r="D12" s="37">
        <v>8638546993</v>
      </c>
      <c r="E12" s="38"/>
      <c r="F12" s="87"/>
      <c r="G12" s="88"/>
      <c r="H12" s="88"/>
      <c r="I12" s="92" t="s">
        <v>825</v>
      </c>
      <c r="J12" s="93"/>
      <c r="K12" s="17" t="s">
        <v>821</v>
      </c>
      <c r="L12" s="37">
        <v>9613808787</v>
      </c>
      <c r="M12" s="38"/>
    </row>
    <row r="13" spans="1:14">
      <c r="A13" s="99"/>
      <c r="B13" s="99"/>
      <c r="C13" s="17"/>
      <c r="D13" s="37"/>
      <c r="E13" s="38"/>
      <c r="F13" s="87"/>
      <c r="G13" s="88"/>
      <c r="H13" s="88"/>
      <c r="I13" s="92"/>
      <c r="J13" s="93"/>
      <c r="K13" s="17"/>
      <c r="L13" s="37"/>
      <c r="M13" s="38"/>
    </row>
    <row r="14" spans="1:14">
      <c r="A14" s="96" t="s">
        <v>19</v>
      </c>
      <c r="B14" s="97"/>
      <c r="C14" s="98"/>
      <c r="D14" s="122"/>
      <c r="E14" s="122"/>
      <c r="F14" s="87"/>
      <c r="G14" s="88"/>
      <c r="H14" s="88"/>
      <c r="I14" s="89"/>
      <c r="J14" s="89"/>
      <c r="K14" s="89"/>
      <c r="L14" s="89"/>
      <c r="M14" s="89"/>
      <c r="N14" s="8"/>
    </row>
    <row r="15" spans="1:14">
      <c r="A15" s="84"/>
      <c r="B15" s="84"/>
      <c r="C15" s="84"/>
      <c r="D15" s="84"/>
      <c r="E15" s="84"/>
      <c r="F15" s="84"/>
      <c r="G15" s="84"/>
      <c r="H15" s="84"/>
      <c r="I15" s="84"/>
      <c r="J15" s="84"/>
      <c r="K15" s="84"/>
      <c r="L15" s="84"/>
      <c r="M15" s="84"/>
    </row>
    <row r="16" spans="1:14">
      <c r="A16" s="83" t="s">
        <v>44</v>
      </c>
      <c r="B16" s="83"/>
      <c r="C16" s="83"/>
      <c r="D16" s="83"/>
      <c r="E16" s="83"/>
      <c r="F16" s="83"/>
      <c r="G16" s="83"/>
      <c r="H16" s="83"/>
      <c r="I16" s="83"/>
      <c r="J16" s="83"/>
      <c r="K16" s="83"/>
      <c r="L16" s="83"/>
      <c r="M16" s="83"/>
    </row>
    <row r="17" spans="1:13" ht="32.25" customHeight="1">
      <c r="A17" s="120" t="s">
        <v>56</v>
      </c>
      <c r="B17" s="120"/>
      <c r="C17" s="120"/>
      <c r="D17" s="120"/>
      <c r="E17" s="120"/>
      <c r="F17" s="120"/>
      <c r="G17" s="120"/>
      <c r="H17" s="120"/>
      <c r="I17" s="120"/>
      <c r="J17" s="120"/>
      <c r="K17" s="120"/>
      <c r="L17" s="120"/>
      <c r="M17" s="120"/>
    </row>
    <row r="18" spans="1:13">
      <c r="A18" s="82" t="s">
        <v>57</v>
      </c>
      <c r="B18" s="82"/>
      <c r="C18" s="82"/>
      <c r="D18" s="82"/>
      <c r="E18" s="82"/>
      <c r="F18" s="82"/>
      <c r="G18" s="82"/>
      <c r="H18" s="82"/>
      <c r="I18" s="82"/>
      <c r="J18" s="82"/>
      <c r="K18" s="82"/>
      <c r="L18" s="82"/>
      <c r="M18" s="82"/>
    </row>
    <row r="19" spans="1:13">
      <c r="A19" s="82" t="s">
        <v>45</v>
      </c>
      <c r="B19" s="82"/>
      <c r="C19" s="82"/>
      <c r="D19" s="82"/>
      <c r="E19" s="82"/>
      <c r="F19" s="82"/>
      <c r="G19" s="82"/>
      <c r="H19" s="82"/>
      <c r="I19" s="82"/>
      <c r="J19" s="82"/>
      <c r="K19" s="82"/>
      <c r="L19" s="82"/>
      <c r="M19" s="82"/>
    </row>
    <row r="20" spans="1:13">
      <c r="A20" s="82" t="s">
        <v>39</v>
      </c>
      <c r="B20" s="82"/>
      <c r="C20" s="82"/>
      <c r="D20" s="82"/>
      <c r="E20" s="82"/>
      <c r="F20" s="82"/>
      <c r="G20" s="82"/>
      <c r="H20" s="82"/>
      <c r="I20" s="82"/>
      <c r="J20" s="82"/>
      <c r="K20" s="82"/>
      <c r="L20" s="82"/>
      <c r="M20" s="82"/>
    </row>
    <row r="21" spans="1:13">
      <c r="A21" s="82" t="s">
        <v>46</v>
      </c>
      <c r="B21" s="82"/>
      <c r="C21" s="82"/>
      <c r="D21" s="82"/>
      <c r="E21" s="82"/>
      <c r="F21" s="82"/>
      <c r="G21" s="82"/>
      <c r="H21" s="82"/>
      <c r="I21" s="82"/>
      <c r="J21" s="82"/>
      <c r="K21" s="82"/>
      <c r="L21" s="82"/>
      <c r="M21" s="82"/>
    </row>
    <row r="22" spans="1:13">
      <c r="A22" s="82" t="s">
        <v>40</v>
      </c>
      <c r="B22" s="82"/>
      <c r="C22" s="82"/>
      <c r="D22" s="82"/>
      <c r="E22" s="82"/>
      <c r="F22" s="82"/>
      <c r="G22" s="82"/>
      <c r="H22" s="82"/>
      <c r="I22" s="82"/>
      <c r="J22" s="82"/>
      <c r="K22" s="82"/>
      <c r="L22" s="82"/>
      <c r="M22" s="82"/>
    </row>
    <row r="23" spans="1:13">
      <c r="A23" s="121" t="s">
        <v>49</v>
      </c>
      <c r="B23" s="121"/>
      <c r="C23" s="121"/>
      <c r="D23" s="121"/>
      <c r="E23" s="121"/>
      <c r="F23" s="121"/>
      <c r="G23" s="121"/>
      <c r="H23" s="121"/>
      <c r="I23" s="121"/>
      <c r="J23" s="121"/>
      <c r="K23" s="121"/>
      <c r="L23" s="121"/>
      <c r="M23" s="121"/>
    </row>
    <row r="24" spans="1:13">
      <c r="A24" s="82" t="s">
        <v>41</v>
      </c>
      <c r="B24" s="82"/>
      <c r="C24" s="82"/>
      <c r="D24" s="82"/>
      <c r="E24" s="82"/>
      <c r="F24" s="82"/>
      <c r="G24" s="82"/>
      <c r="H24" s="82"/>
      <c r="I24" s="82"/>
      <c r="J24" s="82"/>
      <c r="K24" s="82"/>
      <c r="L24" s="82"/>
      <c r="M24" s="82"/>
    </row>
    <row r="25" spans="1:13">
      <c r="A25" s="82" t="s">
        <v>42</v>
      </c>
      <c r="B25" s="82"/>
      <c r="C25" s="82"/>
      <c r="D25" s="82"/>
      <c r="E25" s="82"/>
      <c r="F25" s="82"/>
      <c r="G25" s="82"/>
      <c r="H25" s="82"/>
      <c r="I25" s="82"/>
      <c r="J25" s="82"/>
      <c r="K25" s="82"/>
      <c r="L25" s="82"/>
      <c r="M25" s="82"/>
    </row>
    <row r="26" spans="1:13">
      <c r="A26" s="82" t="s">
        <v>43</v>
      </c>
      <c r="B26" s="82"/>
      <c r="C26" s="82"/>
      <c r="D26" s="82"/>
      <c r="E26" s="82"/>
      <c r="F26" s="82"/>
      <c r="G26" s="82"/>
      <c r="H26" s="82"/>
      <c r="I26" s="82"/>
      <c r="J26" s="82"/>
      <c r="K26" s="82"/>
      <c r="L26" s="82"/>
      <c r="M26" s="82"/>
    </row>
    <row r="27" spans="1:13">
      <c r="A27" s="119" t="s">
        <v>47</v>
      </c>
      <c r="B27" s="119"/>
      <c r="C27" s="119"/>
      <c r="D27" s="119"/>
      <c r="E27" s="119"/>
      <c r="F27" s="119"/>
      <c r="G27" s="119"/>
      <c r="H27" s="119"/>
      <c r="I27" s="119"/>
      <c r="J27" s="119"/>
      <c r="K27" s="119"/>
      <c r="L27" s="119"/>
      <c r="M27" s="119"/>
    </row>
    <row r="28" spans="1:13">
      <c r="A28" s="82" t="s">
        <v>48</v>
      </c>
      <c r="B28" s="82"/>
      <c r="C28" s="82"/>
      <c r="D28" s="82"/>
      <c r="E28" s="82"/>
      <c r="F28" s="82"/>
      <c r="G28" s="82"/>
      <c r="H28" s="82"/>
      <c r="I28" s="82"/>
      <c r="J28" s="82"/>
      <c r="K28" s="82"/>
      <c r="L28" s="82"/>
      <c r="M28" s="82"/>
    </row>
    <row r="29" spans="1:13" ht="44.25" customHeight="1">
      <c r="A29" s="117" t="s">
        <v>58</v>
      </c>
      <c r="B29" s="117"/>
      <c r="C29" s="117"/>
      <c r="D29" s="117"/>
      <c r="E29" s="117"/>
      <c r="F29" s="117"/>
      <c r="G29" s="117"/>
      <c r="H29" s="117"/>
      <c r="I29" s="117"/>
      <c r="J29" s="117"/>
      <c r="K29" s="117"/>
      <c r="L29" s="117"/>
      <c r="M29" s="117"/>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78" zoomScaleNormal="78" workbookViewId="0">
      <pane xSplit="3" ySplit="4" topLeftCell="E5" activePane="bottomRight" state="frozen"/>
      <selection pane="topRight" activeCell="C1" sqref="C1"/>
      <selection pane="bottomLeft" activeCell="A5" sqref="A5"/>
      <selection pane="bottomRight" activeCell="K126" sqref="K126:M126"/>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8" t="s">
        <v>70</v>
      </c>
      <c r="B1" s="128"/>
      <c r="C1" s="128"/>
      <c r="D1" s="128"/>
      <c r="E1" s="128"/>
      <c r="F1" s="128"/>
      <c r="G1" s="128"/>
      <c r="H1" s="128"/>
      <c r="I1" s="128"/>
      <c r="J1" s="128"/>
      <c r="K1" s="128"/>
      <c r="L1" s="128"/>
      <c r="M1" s="128"/>
      <c r="N1" s="128"/>
      <c r="O1" s="128"/>
      <c r="P1" s="128"/>
      <c r="Q1" s="128"/>
      <c r="R1" s="128"/>
      <c r="S1" s="128"/>
    </row>
    <row r="2" spans="1:20" ht="16.5" customHeight="1">
      <c r="A2" s="131" t="s">
        <v>59</v>
      </c>
      <c r="B2" s="132"/>
      <c r="C2" s="132"/>
      <c r="D2" s="25">
        <v>43556</v>
      </c>
      <c r="E2" s="22"/>
      <c r="F2" s="22"/>
      <c r="G2" s="22"/>
      <c r="H2" s="22"/>
      <c r="I2" s="22"/>
      <c r="J2" s="22"/>
      <c r="K2" s="22"/>
      <c r="L2" s="22"/>
      <c r="M2" s="22"/>
      <c r="N2" s="22"/>
      <c r="O2" s="22"/>
      <c r="P2" s="22"/>
      <c r="Q2" s="22"/>
      <c r="R2" s="22"/>
      <c r="S2" s="22"/>
    </row>
    <row r="3" spans="1:20" ht="24" customHeight="1">
      <c r="A3" s="127" t="s">
        <v>14</v>
      </c>
      <c r="B3" s="129" t="s">
        <v>61</v>
      </c>
      <c r="C3" s="126" t="s">
        <v>7</v>
      </c>
      <c r="D3" s="126" t="s">
        <v>55</v>
      </c>
      <c r="E3" s="126" t="s">
        <v>16</v>
      </c>
      <c r="F3" s="133" t="s">
        <v>17</v>
      </c>
      <c r="G3" s="126" t="s">
        <v>8</v>
      </c>
      <c r="H3" s="126"/>
      <c r="I3" s="126"/>
      <c r="J3" s="126" t="s">
        <v>31</v>
      </c>
      <c r="K3" s="129" t="s">
        <v>33</v>
      </c>
      <c r="L3" s="129" t="s">
        <v>50</v>
      </c>
      <c r="M3" s="129" t="s">
        <v>51</v>
      </c>
      <c r="N3" s="129" t="s">
        <v>34</v>
      </c>
      <c r="O3" s="129" t="s">
        <v>35</v>
      </c>
      <c r="P3" s="127" t="s">
        <v>54</v>
      </c>
      <c r="Q3" s="126" t="s">
        <v>52</v>
      </c>
      <c r="R3" s="126" t="s">
        <v>32</v>
      </c>
      <c r="S3" s="126" t="s">
        <v>53</v>
      </c>
      <c r="T3" s="126" t="s">
        <v>13</v>
      </c>
    </row>
    <row r="4" spans="1:20" ht="25.5" customHeight="1">
      <c r="A4" s="127"/>
      <c r="B4" s="134"/>
      <c r="C4" s="126"/>
      <c r="D4" s="126"/>
      <c r="E4" s="126"/>
      <c r="F4" s="133"/>
      <c r="G4" s="15" t="s">
        <v>9</v>
      </c>
      <c r="H4" s="15" t="s">
        <v>10</v>
      </c>
      <c r="I4" s="11" t="s">
        <v>11</v>
      </c>
      <c r="J4" s="126"/>
      <c r="K4" s="130"/>
      <c r="L4" s="130"/>
      <c r="M4" s="130"/>
      <c r="N4" s="130"/>
      <c r="O4" s="130"/>
      <c r="P4" s="127"/>
      <c r="Q4" s="127"/>
      <c r="R4" s="126"/>
      <c r="S4" s="126"/>
      <c r="T4" s="126"/>
    </row>
    <row r="5" spans="1:20">
      <c r="A5" s="4">
        <v>1</v>
      </c>
      <c r="B5" s="17" t="s">
        <v>62</v>
      </c>
      <c r="C5" s="64" t="s">
        <v>72</v>
      </c>
      <c r="D5" s="18" t="s">
        <v>25</v>
      </c>
      <c r="E5" s="64">
        <v>18290050710</v>
      </c>
      <c r="F5" s="18"/>
      <c r="G5" s="64">
        <v>17</v>
      </c>
      <c r="H5" s="64">
        <v>18</v>
      </c>
      <c r="I5" s="64">
        <f>(G5+H5)</f>
        <v>35</v>
      </c>
      <c r="J5" s="64">
        <v>7399685596</v>
      </c>
      <c r="K5" s="18" t="s">
        <v>204</v>
      </c>
      <c r="L5" s="18" t="s">
        <v>234</v>
      </c>
      <c r="M5" s="18">
        <v>9854643748</v>
      </c>
      <c r="N5" s="18" t="s">
        <v>254</v>
      </c>
      <c r="O5" s="18">
        <v>9859286740</v>
      </c>
      <c r="P5" s="73">
        <v>43469</v>
      </c>
      <c r="Q5" s="64" t="s">
        <v>194</v>
      </c>
      <c r="R5" s="48"/>
      <c r="S5" s="18" t="s">
        <v>226</v>
      </c>
      <c r="T5" s="18"/>
    </row>
    <row r="6" spans="1:20">
      <c r="A6" s="4">
        <v>2</v>
      </c>
      <c r="B6" s="17" t="s">
        <v>62</v>
      </c>
      <c r="C6" s="64" t="s">
        <v>73</v>
      </c>
      <c r="D6" s="18" t="s">
        <v>23</v>
      </c>
      <c r="E6" s="64">
        <v>18170208201</v>
      </c>
      <c r="F6" s="18" t="s">
        <v>187</v>
      </c>
      <c r="G6" s="64">
        <v>10</v>
      </c>
      <c r="H6" s="64">
        <v>17</v>
      </c>
      <c r="I6" s="64">
        <f t="shared" ref="I6:I68" si="0">(G6+H6)</f>
        <v>27</v>
      </c>
      <c r="J6" s="64">
        <v>9101370596</v>
      </c>
      <c r="K6" s="18" t="s">
        <v>204</v>
      </c>
      <c r="L6" s="18" t="s">
        <v>234</v>
      </c>
      <c r="M6" s="18">
        <v>9854643748</v>
      </c>
      <c r="N6" s="18" t="s">
        <v>254</v>
      </c>
      <c r="O6" s="18">
        <v>9859286740</v>
      </c>
      <c r="P6" s="73">
        <v>43469</v>
      </c>
      <c r="Q6" s="64" t="s">
        <v>194</v>
      </c>
      <c r="R6" s="48"/>
      <c r="S6" s="18" t="s">
        <v>226</v>
      </c>
      <c r="T6" s="18"/>
    </row>
    <row r="7" spans="1:20">
      <c r="A7" s="4">
        <v>3</v>
      </c>
      <c r="B7" s="17" t="s">
        <v>62</v>
      </c>
      <c r="C7" s="64" t="s">
        <v>74</v>
      </c>
      <c r="D7" s="18" t="s">
        <v>23</v>
      </c>
      <c r="E7" s="64">
        <v>18170208301</v>
      </c>
      <c r="F7" s="18" t="s">
        <v>188</v>
      </c>
      <c r="G7" s="64">
        <v>40</v>
      </c>
      <c r="H7" s="64">
        <v>41</v>
      </c>
      <c r="I7" s="64">
        <f t="shared" si="0"/>
        <v>81</v>
      </c>
      <c r="J7" s="64">
        <v>9435894267</v>
      </c>
      <c r="K7" s="18" t="s">
        <v>204</v>
      </c>
      <c r="L7" s="18" t="s">
        <v>234</v>
      </c>
      <c r="M7" s="18">
        <v>9854643748</v>
      </c>
      <c r="N7" s="18" t="s">
        <v>254</v>
      </c>
      <c r="O7" s="18">
        <v>9859286740</v>
      </c>
      <c r="P7" s="73">
        <v>43469</v>
      </c>
      <c r="Q7" s="64" t="s">
        <v>194</v>
      </c>
      <c r="R7" s="48"/>
      <c r="S7" s="18" t="s">
        <v>226</v>
      </c>
      <c r="T7" s="18"/>
    </row>
    <row r="8" spans="1:20">
      <c r="A8" s="4">
        <v>4</v>
      </c>
      <c r="B8" s="17" t="s">
        <v>63</v>
      </c>
      <c r="C8" s="65" t="s">
        <v>75</v>
      </c>
      <c r="D8" s="18" t="s">
        <v>25</v>
      </c>
      <c r="E8" s="64">
        <v>18290010622</v>
      </c>
      <c r="F8" s="18"/>
      <c r="G8" s="64">
        <v>22</v>
      </c>
      <c r="H8" s="64">
        <v>23</v>
      </c>
      <c r="I8" s="64">
        <f t="shared" si="0"/>
        <v>45</v>
      </c>
      <c r="J8" s="64">
        <v>9678039700</v>
      </c>
      <c r="K8" s="18" t="s">
        <v>205</v>
      </c>
      <c r="L8" s="18" t="s">
        <v>235</v>
      </c>
      <c r="M8" s="18">
        <v>9957969135</v>
      </c>
      <c r="N8" s="18" t="s">
        <v>228</v>
      </c>
      <c r="O8" s="18">
        <v>9678372165</v>
      </c>
      <c r="P8" s="73">
        <v>43469</v>
      </c>
      <c r="Q8" s="64" t="s">
        <v>194</v>
      </c>
      <c r="R8" s="48"/>
      <c r="S8" s="18" t="s">
        <v>227</v>
      </c>
      <c r="T8" s="18"/>
    </row>
    <row r="9" spans="1:20">
      <c r="A9" s="4">
        <v>5</v>
      </c>
      <c r="B9" s="17" t="s">
        <v>63</v>
      </c>
      <c r="C9" s="65" t="s">
        <v>76</v>
      </c>
      <c r="D9" s="18" t="s">
        <v>23</v>
      </c>
      <c r="E9" s="64">
        <v>104003</v>
      </c>
      <c r="F9" s="18" t="s">
        <v>187</v>
      </c>
      <c r="G9" s="64">
        <v>42</v>
      </c>
      <c r="H9" s="64">
        <v>40</v>
      </c>
      <c r="I9" s="64">
        <f t="shared" si="0"/>
        <v>82</v>
      </c>
      <c r="J9" s="64">
        <v>9678946163</v>
      </c>
      <c r="K9" s="18" t="s">
        <v>205</v>
      </c>
      <c r="L9" s="18" t="s">
        <v>235</v>
      </c>
      <c r="M9" s="18">
        <v>9957969135</v>
      </c>
      <c r="N9" s="18" t="s">
        <v>228</v>
      </c>
      <c r="O9" s="18">
        <v>9678372165</v>
      </c>
      <c r="P9" s="73">
        <v>43469</v>
      </c>
      <c r="Q9" s="64" t="s">
        <v>194</v>
      </c>
      <c r="R9" s="48"/>
      <c r="S9" s="18" t="s">
        <v>227</v>
      </c>
      <c r="T9" s="18"/>
    </row>
    <row r="10" spans="1:20">
      <c r="A10" s="4">
        <v>6</v>
      </c>
      <c r="B10" s="17" t="s">
        <v>62</v>
      </c>
      <c r="C10" s="65" t="s">
        <v>77</v>
      </c>
      <c r="D10" s="18" t="s">
        <v>25</v>
      </c>
      <c r="E10" s="64">
        <v>18290050109</v>
      </c>
      <c r="F10" s="18"/>
      <c r="G10" s="64">
        <v>15</v>
      </c>
      <c r="H10" s="64">
        <v>18</v>
      </c>
      <c r="I10" s="64">
        <f t="shared" si="0"/>
        <v>33</v>
      </c>
      <c r="J10" s="64">
        <v>9854858836</v>
      </c>
      <c r="K10" s="18" t="s">
        <v>204</v>
      </c>
      <c r="L10" s="18" t="s">
        <v>234</v>
      </c>
      <c r="M10" s="18">
        <v>9854643748</v>
      </c>
      <c r="N10" s="18" t="s">
        <v>255</v>
      </c>
      <c r="O10" s="18">
        <v>8011609108</v>
      </c>
      <c r="P10" s="73">
        <v>43500</v>
      </c>
      <c r="Q10" s="64" t="s">
        <v>210</v>
      </c>
      <c r="R10" s="48"/>
      <c r="S10" s="18" t="s">
        <v>226</v>
      </c>
      <c r="T10" s="18"/>
    </row>
    <row r="11" spans="1:20">
      <c r="A11" s="4">
        <v>7</v>
      </c>
      <c r="B11" s="17" t="s">
        <v>62</v>
      </c>
      <c r="C11" s="18" t="s">
        <v>78</v>
      </c>
      <c r="D11" s="18" t="s">
        <v>23</v>
      </c>
      <c r="E11" s="67">
        <v>18170208302</v>
      </c>
      <c r="F11" s="18" t="s">
        <v>187</v>
      </c>
      <c r="G11" s="67">
        <v>10</v>
      </c>
      <c r="H11" s="67">
        <v>10</v>
      </c>
      <c r="I11" s="64">
        <f t="shared" si="0"/>
        <v>20</v>
      </c>
      <c r="J11" s="18">
        <v>8638484147</v>
      </c>
      <c r="K11" s="18" t="s">
        <v>204</v>
      </c>
      <c r="L11" s="18" t="s">
        <v>234</v>
      </c>
      <c r="M11" s="18">
        <v>9854643748</v>
      </c>
      <c r="N11" s="18" t="s">
        <v>255</v>
      </c>
      <c r="O11" s="18">
        <v>8011609108</v>
      </c>
      <c r="P11" s="73">
        <v>43500</v>
      </c>
      <c r="Q11" s="64" t="s">
        <v>210</v>
      </c>
      <c r="R11" s="48"/>
      <c r="S11" s="18" t="s">
        <v>226</v>
      </c>
      <c r="T11" s="18"/>
    </row>
    <row r="12" spans="1:20" s="53" customFormat="1">
      <c r="A12" s="50">
        <v>8</v>
      </c>
      <c r="B12" s="17" t="s">
        <v>62</v>
      </c>
      <c r="C12" s="18" t="s">
        <v>79</v>
      </c>
      <c r="D12" s="18" t="s">
        <v>25</v>
      </c>
      <c r="E12" s="67">
        <v>18290050711</v>
      </c>
      <c r="F12" s="18"/>
      <c r="G12" s="67">
        <v>21</v>
      </c>
      <c r="H12" s="67">
        <v>16</v>
      </c>
      <c r="I12" s="64">
        <f t="shared" si="0"/>
        <v>37</v>
      </c>
      <c r="J12" s="18">
        <v>9613137121</v>
      </c>
      <c r="K12" s="18" t="s">
        <v>204</v>
      </c>
      <c r="L12" s="18" t="s">
        <v>234</v>
      </c>
      <c r="M12" s="18">
        <v>9854643748</v>
      </c>
      <c r="N12" s="18" t="s">
        <v>255</v>
      </c>
      <c r="O12" s="18">
        <v>8011609108</v>
      </c>
      <c r="P12" s="73">
        <v>43500</v>
      </c>
      <c r="Q12" s="64" t="s">
        <v>210</v>
      </c>
      <c r="R12" s="52"/>
      <c r="S12" s="18" t="s">
        <v>226</v>
      </c>
      <c r="T12" s="51"/>
    </row>
    <row r="13" spans="1:20">
      <c r="A13" s="4">
        <v>9</v>
      </c>
      <c r="B13" s="17" t="s">
        <v>62</v>
      </c>
      <c r="C13" s="64" t="s">
        <v>80</v>
      </c>
      <c r="D13" s="18" t="s">
        <v>23</v>
      </c>
      <c r="E13" s="64">
        <v>181700208303</v>
      </c>
      <c r="F13" s="18" t="s">
        <v>187</v>
      </c>
      <c r="G13" s="64">
        <v>10</v>
      </c>
      <c r="H13" s="64">
        <v>8</v>
      </c>
      <c r="I13" s="64">
        <f t="shared" si="0"/>
        <v>18</v>
      </c>
      <c r="J13" s="64">
        <v>9678460592</v>
      </c>
      <c r="K13" s="18" t="s">
        <v>204</v>
      </c>
      <c r="L13" s="18" t="s">
        <v>234</v>
      </c>
      <c r="M13" s="18">
        <v>9854643748</v>
      </c>
      <c r="N13" s="18" t="s">
        <v>255</v>
      </c>
      <c r="O13" s="18">
        <v>8011609108</v>
      </c>
      <c r="P13" s="73">
        <v>43500</v>
      </c>
      <c r="Q13" s="64" t="s">
        <v>210</v>
      </c>
      <c r="R13" s="48"/>
      <c r="S13" s="18" t="s">
        <v>226</v>
      </c>
      <c r="T13" s="18"/>
    </row>
    <row r="14" spans="1:20">
      <c r="A14" s="4">
        <v>10</v>
      </c>
      <c r="B14" s="17" t="s">
        <v>63</v>
      </c>
      <c r="C14" s="64" t="s">
        <v>81</v>
      </c>
      <c r="D14" s="18" t="s">
        <v>23</v>
      </c>
      <c r="E14" s="64"/>
      <c r="F14" s="18" t="s">
        <v>187</v>
      </c>
      <c r="G14" s="64">
        <v>30</v>
      </c>
      <c r="H14" s="64">
        <v>30</v>
      </c>
      <c r="I14" s="64">
        <f t="shared" si="0"/>
        <v>60</v>
      </c>
      <c r="J14" s="64">
        <v>9435454950</v>
      </c>
      <c r="K14" s="18" t="s">
        <v>205</v>
      </c>
      <c r="L14" s="18" t="s">
        <v>235</v>
      </c>
      <c r="M14" s="18">
        <v>9957969135</v>
      </c>
      <c r="N14" s="18" t="s">
        <v>229</v>
      </c>
      <c r="O14" s="18">
        <v>9101679686</v>
      </c>
      <c r="P14" s="73">
        <v>43500</v>
      </c>
      <c r="Q14" s="64" t="s">
        <v>210</v>
      </c>
      <c r="R14" s="48"/>
      <c r="S14" s="18" t="s">
        <v>227</v>
      </c>
      <c r="T14" s="18"/>
    </row>
    <row r="15" spans="1:20">
      <c r="A15" s="4">
        <v>11</v>
      </c>
      <c r="B15" s="17" t="s">
        <v>63</v>
      </c>
      <c r="C15" s="64" t="s">
        <v>82</v>
      </c>
      <c r="D15" s="18" t="s">
        <v>23</v>
      </c>
      <c r="E15" s="64">
        <v>104002</v>
      </c>
      <c r="F15" s="18" t="s">
        <v>187</v>
      </c>
      <c r="G15" s="64">
        <v>27</v>
      </c>
      <c r="H15" s="64">
        <v>28</v>
      </c>
      <c r="I15" s="64">
        <f t="shared" si="0"/>
        <v>55</v>
      </c>
      <c r="J15" s="64">
        <v>9678652525</v>
      </c>
      <c r="K15" s="18" t="s">
        <v>205</v>
      </c>
      <c r="L15" s="18" t="s">
        <v>235</v>
      </c>
      <c r="M15" s="18">
        <v>9957969135</v>
      </c>
      <c r="N15" s="18" t="s">
        <v>229</v>
      </c>
      <c r="O15" s="18">
        <v>9101679686</v>
      </c>
      <c r="P15" s="73">
        <v>43500</v>
      </c>
      <c r="Q15" s="64" t="s">
        <v>210</v>
      </c>
      <c r="R15" s="48"/>
      <c r="S15" s="18" t="s">
        <v>227</v>
      </c>
      <c r="T15" s="18"/>
    </row>
    <row r="16" spans="1:20">
      <c r="A16" s="4">
        <v>12</v>
      </c>
      <c r="B16" s="17" t="s">
        <v>63</v>
      </c>
      <c r="C16" s="64" t="s">
        <v>83</v>
      </c>
      <c r="D16" s="18" t="s">
        <v>23</v>
      </c>
      <c r="E16" s="64"/>
      <c r="F16" s="18" t="s">
        <v>187</v>
      </c>
      <c r="G16" s="64">
        <v>65</v>
      </c>
      <c r="H16" s="64">
        <v>63</v>
      </c>
      <c r="I16" s="64">
        <f t="shared" si="0"/>
        <v>128</v>
      </c>
      <c r="J16" s="64">
        <v>9678557117</v>
      </c>
      <c r="K16" s="18" t="s">
        <v>205</v>
      </c>
      <c r="L16" s="18" t="s">
        <v>235</v>
      </c>
      <c r="M16" s="18">
        <v>9957969135</v>
      </c>
      <c r="N16" s="18" t="s">
        <v>228</v>
      </c>
      <c r="O16" s="18">
        <v>9678372165</v>
      </c>
      <c r="P16" s="73">
        <v>43528</v>
      </c>
      <c r="Q16" s="64" t="s">
        <v>211</v>
      </c>
      <c r="R16" s="48"/>
      <c r="S16" s="18" t="s">
        <v>227</v>
      </c>
      <c r="T16" s="18"/>
    </row>
    <row r="17" spans="1:20">
      <c r="A17" s="4">
        <v>13</v>
      </c>
      <c r="B17" s="17" t="s">
        <v>62</v>
      </c>
      <c r="C17" s="65" t="s">
        <v>84</v>
      </c>
      <c r="D17" s="18" t="s">
        <v>23</v>
      </c>
      <c r="E17" s="64"/>
      <c r="F17" s="18" t="s">
        <v>189</v>
      </c>
      <c r="G17" s="64">
        <v>30</v>
      </c>
      <c r="H17" s="64">
        <v>40</v>
      </c>
      <c r="I17" s="64">
        <f t="shared" si="0"/>
        <v>70</v>
      </c>
      <c r="J17" s="64">
        <v>7002813737</v>
      </c>
      <c r="K17" s="18" t="s">
        <v>205</v>
      </c>
      <c r="L17" s="18" t="s">
        <v>235</v>
      </c>
      <c r="M17" s="18">
        <v>9957969135</v>
      </c>
      <c r="N17" s="18" t="s">
        <v>228</v>
      </c>
      <c r="O17" s="18">
        <v>9678372165</v>
      </c>
      <c r="P17" s="73">
        <v>43559</v>
      </c>
      <c r="Q17" s="64" t="s">
        <v>212</v>
      </c>
      <c r="R17" s="48"/>
      <c r="S17" s="18" t="s">
        <v>226</v>
      </c>
      <c r="T17" s="18"/>
    </row>
    <row r="18" spans="1:20">
      <c r="A18" s="4">
        <v>14</v>
      </c>
      <c r="B18" s="17" t="s">
        <v>62</v>
      </c>
      <c r="C18" s="65" t="s">
        <v>85</v>
      </c>
      <c r="D18" s="18" t="s">
        <v>23</v>
      </c>
      <c r="E18" s="64">
        <v>18170210404</v>
      </c>
      <c r="F18" s="18" t="s">
        <v>187</v>
      </c>
      <c r="G18" s="64">
        <v>10</v>
      </c>
      <c r="H18" s="64">
        <v>7</v>
      </c>
      <c r="I18" s="64">
        <f t="shared" si="0"/>
        <v>17</v>
      </c>
      <c r="J18" s="64">
        <v>9707924964</v>
      </c>
      <c r="K18" s="18" t="s">
        <v>204</v>
      </c>
      <c r="L18" s="18" t="s">
        <v>234</v>
      </c>
      <c r="M18" s="18">
        <v>9854643748</v>
      </c>
      <c r="N18" s="18" t="s">
        <v>256</v>
      </c>
      <c r="O18" s="18">
        <v>6900564676</v>
      </c>
      <c r="P18" s="73">
        <v>43559</v>
      </c>
      <c r="Q18" s="64" t="s">
        <v>212</v>
      </c>
      <c r="R18" s="48"/>
      <c r="S18" s="18" t="s">
        <v>226</v>
      </c>
      <c r="T18" s="18"/>
    </row>
    <row r="19" spans="1:20">
      <c r="A19" s="4">
        <v>15</v>
      </c>
      <c r="B19" s="17" t="s">
        <v>62</v>
      </c>
      <c r="C19" s="65" t="s">
        <v>86</v>
      </c>
      <c r="D19" s="18" t="s">
        <v>23</v>
      </c>
      <c r="E19" s="64">
        <v>18170210302</v>
      </c>
      <c r="F19" s="18" t="s">
        <v>187</v>
      </c>
      <c r="G19" s="64">
        <v>20</v>
      </c>
      <c r="H19" s="64">
        <v>24</v>
      </c>
      <c r="I19" s="64">
        <f t="shared" si="0"/>
        <v>44</v>
      </c>
      <c r="J19" s="64">
        <v>8011560745</v>
      </c>
      <c r="K19" s="18" t="s">
        <v>204</v>
      </c>
      <c r="L19" s="18" t="s">
        <v>234</v>
      </c>
      <c r="M19" s="18">
        <v>9854643748</v>
      </c>
      <c r="N19" s="18" t="s">
        <v>256</v>
      </c>
      <c r="O19" s="18">
        <v>6900564676</v>
      </c>
      <c r="P19" s="73">
        <v>43559</v>
      </c>
      <c r="Q19" s="64" t="s">
        <v>212</v>
      </c>
      <c r="R19" s="48"/>
      <c r="S19" s="18" t="s">
        <v>226</v>
      </c>
      <c r="T19" s="18"/>
    </row>
    <row r="20" spans="1:20">
      <c r="A20" s="4">
        <v>16</v>
      </c>
      <c r="B20" s="17" t="s">
        <v>63</v>
      </c>
      <c r="C20" s="65" t="s">
        <v>87</v>
      </c>
      <c r="D20" s="18" t="s">
        <v>25</v>
      </c>
      <c r="E20" s="64">
        <v>18290010622</v>
      </c>
      <c r="F20" s="18"/>
      <c r="G20" s="64">
        <v>11</v>
      </c>
      <c r="H20" s="64">
        <v>12</v>
      </c>
      <c r="I20" s="64">
        <f t="shared" si="0"/>
        <v>23</v>
      </c>
      <c r="J20" s="64">
        <v>8811869513</v>
      </c>
      <c r="K20" s="18" t="s">
        <v>205</v>
      </c>
      <c r="L20" s="18" t="s">
        <v>235</v>
      </c>
      <c r="M20" s="18">
        <v>9957969135</v>
      </c>
      <c r="N20" s="18" t="s">
        <v>230</v>
      </c>
      <c r="O20" s="18">
        <v>8811957283</v>
      </c>
      <c r="P20" s="73">
        <v>43559</v>
      </c>
      <c r="Q20" s="64" t="s">
        <v>212</v>
      </c>
      <c r="R20" s="48"/>
      <c r="S20" s="18" t="s">
        <v>227</v>
      </c>
      <c r="T20" s="18"/>
    </row>
    <row r="21" spans="1:20">
      <c r="A21" s="4">
        <v>17</v>
      </c>
      <c r="B21" s="17" t="s">
        <v>63</v>
      </c>
      <c r="C21" s="65" t="s">
        <v>88</v>
      </c>
      <c r="D21" s="18" t="s">
        <v>23</v>
      </c>
      <c r="E21" s="64">
        <v>1817020101</v>
      </c>
      <c r="F21" s="18" t="s">
        <v>187</v>
      </c>
      <c r="G21" s="64">
        <v>10</v>
      </c>
      <c r="H21" s="64">
        <v>4</v>
      </c>
      <c r="I21" s="64">
        <f t="shared" si="0"/>
        <v>14</v>
      </c>
      <c r="J21" s="64">
        <v>9101276355</v>
      </c>
      <c r="K21" s="18" t="s">
        <v>205</v>
      </c>
      <c r="L21" s="18" t="s">
        <v>235</v>
      </c>
      <c r="M21" s="18">
        <v>9957969135</v>
      </c>
      <c r="N21" s="18" t="s">
        <v>230</v>
      </c>
      <c r="O21" s="18">
        <v>8811957283</v>
      </c>
      <c r="P21" s="73">
        <v>43559</v>
      </c>
      <c r="Q21" s="64" t="s">
        <v>212</v>
      </c>
      <c r="R21" s="48"/>
      <c r="S21" s="18" t="s">
        <v>227</v>
      </c>
      <c r="T21" s="18"/>
    </row>
    <row r="22" spans="1:20">
      <c r="A22" s="4">
        <v>18</v>
      </c>
      <c r="B22" s="17" t="s">
        <v>63</v>
      </c>
      <c r="C22" s="64" t="s">
        <v>89</v>
      </c>
      <c r="D22" s="18" t="s">
        <v>25</v>
      </c>
      <c r="E22" s="64">
        <v>18290010618</v>
      </c>
      <c r="F22" s="18"/>
      <c r="G22" s="64">
        <v>17</v>
      </c>
      <c r="H22" s="64">
        <v>14</v>
      </c>
      <c r="I22" s="64">
        <f t="shared" si="0"/>
        <v>31</v>
      </c>
      <c r="J22" s="64">
        <v>7896369890</v>
      </c>
      <c r="K22" s="18" t="s">
        <v>205</v>
      </c>
      <c r="L22" s="18" t="s">
        <v>235</v>
      </c>
      <c r="M22" s="18">
        <v>9957969135</v>
      </c>
      <c r="N22" s="18" t="s">
        <v>230</v>
      </c>
      <c r="O22" s="18">
        <v>8811957283</v>
      </c>
      <c r="P22" s="73">
        <v>43559</v>
      </c>
      <c r="Q22" s="64" t="s">
        <v>212</v>
      </c>
      <c r="R22" s="48"/>
      <c r="S22" s="18" t="s">
        <v>227</v>
      </c>
      <c r="T22" s="18"/>
    </row>
    <row r="23" spans="1:20">
      <c r="A23" s="4">
        <v>19</v>
      </c>
      <c r="B23" s="17" t="s">
        <v>63</v>
      </c>
      <c r="C23" s="64" t="s">
        <v>90</v>
      </c>
      <c r="D23" s="18" t="s">
        <v>23</v>
      </c>
      <c r="E23" s="64">
        <v>18170208102</v>
      </c>
      <c r="F23" s="18" t="s">
        <v>187</v>
      </c>
      <c r="G23" s="64">
        <v>11</v>
      </c>
      <c r="H23" s="64">
        <v>11</v>
      </c>
      <c r="I23" s="64">
        <f t="shared" si="0"/>
        <v>22</v>
      </c>
      <c r="J23" s="64">
        <v>9101968746</v>
      </c>
      <c r="K23" s="18" t="s">
        <v>205</v>
      </c>
      <c r="L23" s="18" t="s">
        <v>235</v>
      </c>
      <c r="M23" s="18">
        <v>9957969135</v>
      </c>
      <c r="N23" s="18" t="s">
        <v>230</v>
      </c>
      <c r="O23" s="18">
        <v>8811957283</v>
      </c>
      <c r="P23" s="73">
        <v>43559</v>
      </c>
      <c r="Q23" s="64" t="s">
        <v>212</v>
      </c>
      <c r="R23" s="48"/>
      <c r="S23" s="18" t="s">
        <v>227</v>
      </c>
      <c r="T23" s="18"/>
    </row>
    <row r="24" spans="1:20">
      <c r="A24" s="4">
        <v>20</v>
      </c>
      <c r="B24" s="17" t="s">
        <v>62</v>
      </c>
      <c r="C24" s="65" t="s">
        <v>91</v>
      </c>
      <c r="D24" s="18" t="s">
        <v>25</v>
      </c>
      <c r="E24" s="64">
        <v>50712</v>
      </c>
      <c r="F24" s="18"/>
      <c r="G24" s="64">
        <v>30</v>
      </c>
      <c r="H24" s="64">
        <v>12</v>
      </c>
      <c r="I24" s="64">
        <f t="shared" si="0"/>
        <v>42</v>
      </c>
      <c r="J24" s="64">
        <v>9101836932</v>
      </c>
      <c r="K24" s="18" t="s">
        <v>204</v>
      </c>
      <c r="L24" s="18" t="s">
        <v>234</v>
      </c>
      <c r="M24" s="18">
        <v>9854643748</v>
      </c>
      <c r="N24" s="18" t="s">
        <v>256</v>
      </c>
      <c r="O24" s="18">
        <v>6900564676</v>
      </c>
      <c r="P24" s="73">
        <v>43589</v>
      </c>
      <c r="Q24" s="64" t="s">
        <v>200</v>
      </c>
      <c r="R24" s="48"/>
      <c r="S24" s="18" t="s">
        <v>226</v>
      </c>
      <c r="T24" s="18"/>
    </row>
    <row r="25" spans="1:20">
      <c r="A25" s="4">
        <v>21</v>
      </c>
      <c r="B25" s="17" t="s">
        <v>62</v>
      </c>
      <c r="C25" s="65" t="s">
        <v>92</v>
      </c>
      <c r="D25" s="18" t="s">
        <v>23</v>
      </c>
      <c r="E25" s="64">
        <v>209103</v>
      </c>
      <c r="F25" s="18" t="s">
        <v>187</v>
      </c>
      <c r="G25" s="64">
        <v>10</v>
      </c>
      <c r="H25" s="64">
        <v>7</v>
      </c>
      <c r="I25" s="64">
        <f t="shared" si="0"/>
        <v>17</v>
      </c>
      <c r="J25" s="64">
        <v>9954752096</v>
      </c>
      <c r="K25" s="18" t="s">
        <v>204</v>
      </c>
      <c r="L25" s="18" t="s">
        <v>234</v>
      </c>
      <c r="M25" s="18">
        <v>9854643748</v>
      </c>
      <c r="N25" s="18" t="s">
        <v>256</v>
      </c>
      <c r="O25" s="18">
        <v>6900564676</v>
      </c>
      <c r="P25" s="73">
        <v>43589</v>
      </c>
      <c r="Q25" s="64" t="s">
        <v>200</v>
      </c>
      <c r="R25" s="48"/>
      <c r="S25" s="18" t="s">
        <v>226</v>
      </c>
      <c r="T25" s="18"/>
    </row>
    <row r="26" spans="1:20">
      <c r="A26" s="4">
        <v>22</v>
      </c>
      <c r="B26" s="17" t="s">
        <v>62</v>
      </c>
      <c r="C26" s="65" t="s">
        <v>93</v>
      </c>
      <c r="D26" s="18" t="s">
        <v>25</v>
      </c>
      <c r="E26" s="64">
        <v>18290020412</v>
      </c>
      <c r="F26" s="18"/>
      <c r="G26" s="64">
        <v>10</v>
      </c>
      <c r="H26" s="64">
        <v>12</v>
      </c>
      <c r="I26" s="64">
        <f t="shared" si="0"/>
        <v>22</v>
      </c>
      <c r="J26" s="64">
        <v>9854874334</v>
      </c>
      <c r="K26" s="18" t="s">
        <v>204</v>
      </c>
      <c r="L26" s="18" t="s">
        <v>234</v>
      </c>
      <c r="M26" s="18">
        <v>9854643748</v>
      </c>
      <c r="N26" s="18" t="s">
        <v>256</v>
      </c>
      <c r="O26" s="18">
        <v>6900564676</v>
      </c>
      <c r="P26" s="73">
        <v>43589</v>
      </c>
      <c r="Q26" s="64" t="s">
        <v>200</v>
      </c>
      <c r="R26" s="48"/>
      <c r="S26" s="18" t="s">
        <v>226</v>
      </c>
      <c r="T26" s="18"/>
    </row>
    <row r="27" spans="1:20">
      <c r="A27" s="4">
        <v>23</v>
      </c>
      <c r="B27" s="17" t="s">
        <v>62</v>
      </c>
      <c r="C27" s="65" t="s">
        <v>94</v>
      </c>
      <c r="D27" s="18" t="s">
        <v>23</v>
      </c>
      <c r="E27" s="64"/>
      <c r="F27" s="18" t="s">
        <v>187</v>
      </c>
      <c r="G27" s="64">
        <v>20</v>
      </c>
      <c r="H27" s="64">
        <v>15</v>
      </c>
      <c r="I27" s="64">
        <f t="shared" si="0"/>
        <v>35</v>
      </c>
      <c r="J27" s="64">
        <v>7002261504</v>
      </c>
      <c r="K27" s="18" t="s">
        <v>204</v>
      </c>
      <c r="L27" s="18" t="s">
        <v>234</v>
      </c>
      <c r="M27" s="18">
        <v>9854643748</v>
      </c>
      <c r="N27" s="18" t="s">
        <v>256</v>
      </c>
      <c r="O27" s="18">
        <v>6900564676</v>
      </c>
      <c r="P27" s="73">
        <v>43589</v>
      </c>
      <c r="Q27" s="64" t="s">
        <v>200</v>
      </c>
      <c r="R27" s="48"/>
      <c r="S27" s="18" t="s">
        <v>226</v>
      </c>
      <c r="T27" s="18"/>
    </row>
    <row r="28" spans="1:20">
      <c r="A28" s="4">
        <v>24</v>
      </c>
      <c r="B28" s="17" t="s">
        <v>63</v>
      </c>
      <c r="C28" s="65" t="s">
        <v>95</v>
      </c>
      <c r="D28" s="18" t="s">
        <v>25</v>
      </c>
      <c r="E28" s="64">
        <v>80</v>
      </c>
      <c r="F28" s="18"/>
      <c r="G28" s="64">
        <v>7</v>
      </c>
      <c r="H28" s="64">
        <v>19</v>
      </c>
      <c r="I28" s="64">
        <f t="shared" si="0"/>
        <v>26</v>
      </c>
      <c r="J28" s="64">
        <v>9954720619</v>
      </c>
      <c r="K28" s="18" t="s">
        <v>205</v>
      </c>
      <c r="L28" s="18" t="s">
        <v>235</v>
      </c>
      <c r="M28" s="18">
        <v>9957969135</v>
      </c>
      <c r="N28" s="18" t="s">
        <v>230</v>
      </c>
      <c r="O28" s="18">
        <v>8811957283</v>
      </c>
      <c r="P28" s="73">
        <v>43589</v>
      </c>
      <c r="Q28" s="64" t="s">
        <v>200</v>
      </c>
      <c r="R28" s="48"/>
      <c r="S28" s="18" t="s">
        <v>226</v>
      </c>
      <c r="T28" s="18"/>
    </row>
    <row r="29" spans="1:20">
      <c r="A29" s="4">
        <v>25</v>
      </c>
      <c r="B29" s="17" t="s">
        <v>63</v>
      </c>
      <c r="C29" s="65" t="s">
        <v>96</v>
      </c>
      <c r="D29" s="18" t="s">
        <v>23</v>
      </c>
      <c r="E29" s="64">
        <v>18170208103</v>
      </c>
      <c r="F29" s="18" t="s">
        <v>187</v>
      </c>
      <c r="G29" s="64">
        <v>10</v>
      </c>
      <c r="H29" s="64">
        <v>14</v>
      </c>
      <c r="I29" s="64">
        <f t="shared" si="0"/>
        <v>24</v>
      </c>
      <c r="J29" s="64">
        <v>8399050467</v>
      </c>
      <c r="K29" s="18" t="s">
        <v>205</v>
      </c>
      <c r="L29" s="18" t="s">
        <v>235</v>
      </c>
      <c r="M29" s="18">
        <v>9957969135</v>
      </c>
      <c r="N29" s="18" t="s">
        <v>230</v>
      </c>
      <c r="O29" s="18">
        <v>8811957283</v>
      </c>
      <c r="P29" s="73">
        <v>43589</v>
      </c>
      <c r="Q29" s="64" t="s">
        <v>200</v>
      </c>
      <c r="R29" s="48"/>
      <c r="S29" s="18" t="s">
        <v>227</v>
      </c>
      <c r="T29" s="18"/>
    </row>
    <row r="30" spans="1:20">
      <c r="A30" s="4">
        <v>26</v>
      </c>
      <c r="B30" s="17" t="s">
        <v>63</v>
      </c>
      <c r="C30" s="65" t="s">
        <v>97</v>
      </c>
      <c r="D30" s="18" t="s">
        <v>25</v>
      </c>
      <c r="E30" s="64">
        <v>18290050717</v>
      </c>
      <c r="F30" s="18"/>
      <c r="G30" s="64">
        <v>10</v>
      </c>
      <c r="H30" s="64">
        <v>9</v>
      </c>
      <c r="I30" s="64">
        <f t="shared" si="0"/>
        <v>19</v>
      </c>
      <c r="J30" s="64">
        <v>8011143118</v>
      </c>
      <c r="K30" s="18" t="s">
        <v>205</v>
      </c>
      <c r="L30" s="18" t="s">
        <v>235</v>
      </c>
      <c r="M30" s="18">
        <v>9957969135</v>
      </c>
      <c r="N30" s="18" t="s">
        <v>233</v>
      </c>
      <c r="O30" s="18">
        <v>7896278035</v>
      </c>
      <c r="P30" s="73">
        <v>43589</v>
      </c>
      <c r="Q30" s="64" t="s">
        <v>200</v>
      </c>
      <c r="R30" s="48"/>
      <c r="S30" s="18" t="s">
        <v>227</v>
      </c>
      <c r="T30" s="18"/>
    </row>
    <row r="31" spans="1:20">
      <c r="A31" s="4">
        <v>27</v>
      </c>
      <c r="B31" s="17" t="s">
        <v>63</v>
      </c>
      <c r="C31" s="65" t="s">
        <v>98</v>
      </c>
      <c r="D31" s="18" t="s">
        <v>23</v>
      </c>
      <c r="E31" s="64">
        <v>208106</v>
      </c>
      <c r="F31" s="18" t="s">
        <v>187</v>
      </c>
      <c r="G31" s="64">
        <v>14</v>
      </c>
      <c r="H31" s="64">
        <v>20</v>
      </c>
      <c r="I31" s="64">
        <f t="shared" si="0"/>
        <v>34</v>
      </c>
      <c r="J31" s="64">
        <v>8011361705</v>
      </c>
      <c r="K31" s="18" t="s">
        <v>205</v>
      </c>
      <c r="L31" s="18" t="s">
        <v>235</v>
      </c>
      <c r="M31" s="18">
        <v>9957969135</v>
      </c>
      <c r="N31" s="18" t="s">
        <v>233</v>
      </c>
      <c r="O31" s="18">
        <v>7896278035</v>
      </c>
      <c r="P31" s="73">
        <v>43589</v>
      </c>
      <c r="Q31" s="64" t="s">
        <v>200</v>
      </c>
      <c r="R31" s="48"/>
      <c r="S31" s="18" t="s">
        <v>227</v>
      </c>
      <c r="T31" s="18"/>
    </row>
    <row r="32" spans="1:20">
      <c r="A32" s="4">
        <v>28</v>
      </c>
      <c r="B32" s="17" t="s">
        <v>62</v>
      </c>
      <c r="C32" s="65" t="s">
        <v>99</v>
      </c>
      <c r="D32" s="18" t="s">
        <v>25</v>
      </c>
      <c r="E32" s="64">
        <v>202016</v>
      </c>
      <c r="F32" s="18"/>
      <c r="G32" s="64">
        <v>24</v>
      </c>
      <c r="H32" s="64">
        <v>11</v>
      </c>
      <c r="I32" s="64">
        <f t="shared" si="0"/>
        <v>35</v>
      </c>
      <c r="J32" s="64">
        <v>6000320588</v>
      </c>
      <c r="K32" s="18" t="s">
        <v>204</v>
      </c>
      <c r="L32" s="18" t="s">
        <v>234</v>
      </c>
      <c r="M32" s="18">
        <v>9854643748</v>
      </c>
      <c r="N32" s="18" t="s">
        <v>256</v>
      </c>
      <c r="O32" s="18">
        <v>6900564676</v>
      </c>
      <c r="P32" s="73">
        <v>43620</v>
      </c>
      <c r="Q32" s="64" t="s">
        <v>213</v>
      </c>
      <c r="R32" s="48"/>
      <c r="S32" s="18" t="s">
        <v>226</v>
      </c>
      <c r="T32" s="18"/>
    </row>
    <row r="33" spans="1:20">
      <c r="A33" s="4">
        <v>29</v>
      </c>
      <c r="B33" s="17" t="s">
        <v>62</v>
      </c>
      <c r="C33" s="64" t="s">
        <v>100</v>
      </c>
      <c r="D33" s="18" t="s">
        <v>23</v>
      </c>
      <c r="E33" s="64">
        <v>210405</v>
      </c>
      <c r="F33" s="18" t="s">
        <v>187</v>
      </c>
      <c r="G33" s="64">
        <v>10</v>
      </c>
      <c r="H33" s="64">
        <v>7</v>
      </c>
      <c r="I33" s="64">
        <f t="shared" si="0"/>
        <v>17</v>
      </c>
      <c r="J33" s="64">
        <v>9101161731</v>
      </c>
      <c r="K33" s="18" t="s">
        <v>204</v>
      </c>
      <c r="L33" s="18" t="s">
        <v>234</v>
      </c>
      <c r="M33" s="18">
        <v>9854643748</v>
      </c>
      <c r="N33" s="18" t="s">
        <v>256</v>
      </c>
      <c r="O33" s="18">
        <v>6900564676</v>
      </c>
      <c r="P33" s="73">
        <v>43620</v>
      </c>
      <c r="Q33" s="64" t="s">
        <v>213</v>
      </c>
      <c r="R33" s="48"/>
      <c r="S33" s="18" t="s">
        <v>226</v>
      </c>
      <c r="T33" s="18"/>
    </row>
    <row r="34" spans="1:20">
      <c r="A34" s="4">
        <v>30</v>
      </c>
      <c r="B34" s="17" t="s">
        <v>62</v>
      </c>
      <c r="C34" s="64" t="s">
        <v>101</v>
      </c>
      <c r="D34" s="18" t="s">
        <v>25</v>
      </c>
      <c r="E34" s="64"/>
      <c r="F34" s="18"/>
      <c r="G34" s="64">
        <v>10</v>
      </c>
      <c r="H34" s="64">
        <v>12</v>
      </c>
      <c r="I34" s="64">
        <f t="shared" si="0"/>
        <v>22</v>
      </c>
      <c r="J34" s="64">
        <v>9435546326</v>
      </c>
      <c r="K34" s="18" t="s">
        <v>204</v>
      </c>
      <c r="L34" s="18" t="s">
        <v>234</v>
      </c>
      <c r="M34" s="18">
        <v>9854643748</v>
      </c>
      <c r="N34" s="18" t="s">
        <v>256</v>
      </c>
      <c r="O34" s="18">
        <v>6900564676</v>
      </c>
      <c r="P34" s="73">
        <v>43620</v>
      </c>
      <c r="Q34" s="64" t="s">
        <v>213</v>
      </c>
      <c r="R34" s="48"/>
      <c r="S34" s="18" t="s">
        <v>226</v>
      </c>
      <c r="T34" s="18"/>
    </row>
    <row r="35" spans="1:20">
      <c r="A35" s="4">
        <v>31</v>
      </c>
      <c r="B35" s="17" t="s">
        <v>63</v>
      </c>
      <c r="C35" s="64" t="s">
        <v>102</v>
      </c>
      <c r="D35" s="18" t="s">
        <v>25</v>
      </c>
      <c r="E35" s="64">
        <v>18290050719</v>
      </c>
      <c r="F35" s="18"/>
      <c r="G35" s="64">
        <v>17</v>
      </c>
      <c r="H35" s="64">
        <v>12</v>
      </c>
      <c r="I35" s="64">
        <f t="shared" si="0"/>
        <v>29</v>
      </c>
      <c r="J35" s="64">
        <v>9954229479</v>
      </c>
      <c r="K35" s="18" t="s">
        <v>205</v>
      </c>
      <c r="L35" s="18" t="s">
        <v>235</v>
      </c>
      <c r="M35" s="18">
        <v>9957969135</v>
      </c>
      <c r="N35" s="18" t="s">
        <v>232</v>
      </c>
      <c r="O35" s="18">
        <v>9365308702</v>
      </c>
      <c r="P35" s="73">
        <v>43620</v>
      </c>
      <c r="Q35" s="64" t="s">
        <v>213</v>
      </c>
      <c r="R35" s="48"/>
      <c r="S35" s="18" t="s">
        <v>227</v>
      </c>
      <c r="T35" s="18"/>
    </row>
    <row r="36" spans="1:20">
      <c r="A36" s="4">
        <v>32</v>
      </c>
      <c r="B36" s="17" t="s">
        <v>63</v>
      </c>
      <c r="C36" s="64" t="s">
        <v>103</v>
      </c>
      <c r="D36" s="18" t="s">
        <v>23</v>
      </c>
      <c r="E36" s="64">
        <v>18170208501</v>
      </c>
      <c r="F36" s="18" t="s">
        <v>187</v>
      </c>
      <c r="G36" s="64">
        <v>10</v>
      </c>
      <c r="H36" s="64">
        <v>6</v>
      </c>
      <c r="I36" s="64">
        <f t="shared" si="0"/>
        <v>16</v>
      </c>
      <c r="J36" s="64">
        <v>8811954616</v>
      </c>
      <c r="K36" s="18" t="s">
        <v>205</v>
      </c>
      <c r="L36" s="18" t="s">
        <v>235</v>
      </c>
      <c r="M36" s="18">
        <v>9957969135</v>
      </c>
      <c r="N36" s="18" t="s">
        <v>232</v>
      </c>
      <c r="O36" s="18">
        <v>9365308702</v>
      </c>
      <c r="P36" s="73">
        <v>43620</v>
      </c>
      <c r="Q36" s="64" t="s">
        <v>213</v>
      </c>
      <c r="R36" s="48"/>
      <c r="S36" s="18" t="s">
        <v>227</v>
      </c>
      <c r="T36" s="18"/>
    </row>
    <row r="37" spans="1:20">
      <c r="A37" s="4">
        <v>33</v>
      </c>
      <c r="B37" s="17" t="s">
        <v>63</v>
      </c>
      <c r="C37" s="64" t="s">
        <v>104</v>
      </c>
      <c r="D37" s="18" t="s">
        <v>25</v>
      </c>
      <c r="E37" s="64">
        <v>18290060707</v>
      </c>
      <c r="F37" s="18"/>
      <c r="G37" s="64">
        <v>17</v>
      </c>
      <c r="H37" s="64">
        <v>17</v>
      </c>
      <c r="I37" s="64">
        <f t="shared" si="0"/>
        <v>34</v>
      </c>
      <c r="J37" s="64">
        <v>9678036510</v>
      </c>
      <c r="K37" s="18" t="s">
        <v>205</v>
      </c>
      <c r="L37" s="18" t="s">
        <v>235</v>
      </c>
      <c r="M37" s="18">
        <v>9957969135</v>
      </c>
      <c r="N37" s="18" t="s">
        <v>231</v>
      </c>
      <c r="O37" s="18">
        <v>8753949600</v>
      </c>
      <c r="P37" s="73">
        <v>43620</v>
      </c>
      <c r="Q37" s="64" t="s">
        <v>213</v>
      </c>
      <c r="R37" s="18"/>
      <c r="S37" s="18" t="s">
        <v>227</v>
      </c>
      <c r="T37" s="18"/>
    </row>
    <row r="38" spans="1:20">
      <c r="A38" s="4">
        <v>34</v>
      </c>
      <c r="B38" s="17" t="s">
        <v>63</v>
      </c>
      <c r="C38" s="64" t="s">
        <v>105</v>
      </c>
      <c r="D38" s="18" t="s">
        <v>25</v>
      </c>
      <c r="E38" s="64">
        <v>1870208003</v>
      </c>
      <c r="F38" s="18" t="s">
        <v>187</v>
      </c>
      <c r="G38" s="64">
        <v>16</v>
      </c>
      <c r="H38" s="64">
        <v>15</v>
      </c>
      <c r="I38" s="64">
        <f t="shared" si="0"/>
        <v>31</v>
      </c>
      <c r="J38" s="64">
        <v>8638436164</v>
      </c>
      <c r="K38" s="18" t="s">
        <v>205</v>
      </c>
      <c r="L38" s="18" t="s">
        <v>235</v>
      </c>
      <c r="M38" s="18">
        <v>9957969135</v>
      </c>
      <c r="N38" s="18" t="s">
        <v>231</v>
      </c>
      <c r="O38" s="18">
        <v>8753949600</v>
      </c>
      <c r="P38" s="73">
        <v>43620</v>
      </c>
      <c r="Q38" s="64" t="s">
        <v>213</v>
      </c>
      <c r="R38" s="18"/>
      <c r="S38" s="18" t="s">
        <v>227</v>
      </c>
      <c r="T38" s="18"/>
    </row>
    <row r="39" spans="1:20">
      <c r="A39" s="4">
        <v>35</v>
      </c>
      <c r="B39" s="68"/>
      <c r="C39" s="68"/>
      <c r="D39" s="69"/>
      <c r="E39" s="70"/>
      <c r="F39" s="71"/>
      <c r="G39" s="70"/>
      <c r="H39" s="71"/>
      <c r="I39" s="71"/>
      <c r="J39" s="71"/>
      <c r="K39" s="70"/>
      <c r="L39" s="70"/>
      <c r="M39" s="72"/>
      <c r="N39" s="71"/>
      <c r="O39" s="70"/>
      <c r="P39" s="72">
        <v>43650</v>
      </c>
      <c r="Q39" s="71" t="s">
        <v>191</v>
      </c>
      <c r="R39" s="18"/>
      <c r="S39" s="18"/>
      <c r="T39" s="18"/>
    </row>
    <row r="40" spans="1:20">
      <c r="A40" s="4">
        <v>36</v>
      </c>
      <c r="B40" s="17" t="s">
        <v>62</v>
      </c>
      <c r="C40" s="65" t="s">
        <v>106</v>
      </c>
      <c r="D40" s="18" t="s">
        <v>23</v>
      </c>
      <c r="E40" s="64"/>
      <c r="F40" s="18" t="s">
        <v>189</v>
      </c>
      <c r="G40" s="64">
        <v>119</v>
      </c>
      <c r="H40" s="64">
        <v>120</v>
      </c>
      <c r="I40" s="64">
        <f t="shared" si="0"/>
        <v>239</v>
      </c>
      <c r="J40" s="64">
        <v>7002813737</v>
      </c>
      <c r="K40" s="18" t="s">
        <v>204</v>
      </c>
      <c r="L40" s="18" t="s">
        <v>234</v>
      </c>
      <c r="M40" s="18">
        <v>9854643748</v>
      </c>
      <c r="N40" s="18" t="s">
        <v>256</v>
      </c>
      <c r="O40" s="18">
        <v>6900564676</v>
      </c>
      <c r="P40" s="73">
        <v>43681</v>
      </c>
      <c r="Q40" s="64" t="s">
        <v>194</v>
      </c>
      <c r="R40" s="18"/>
      <c r="S40" s="18" t="s">
        <v>226</v>
      </c>
      <c r="T40" s="18"/>
    </row>
    <row r="41" spans="1:20">
      <c r="A41" s="4">
        <v>37</v>
      </c>
      <c r="B41" s="17" t="s">
        <v>63</v>
      </c>
      <c r="C41" s="64" t="s">
        <v>107</v>
      </c>
      <c r="D41" s="18" t="s">
        <v>25</v>
      </c>
      <c r="E41" s="64">
        <v>18290060706</v>
      </c>
      <c r="F41" s="18"/>
      <c r="G41" s="64">
        <v>17</v>
      </c>
      <c r="H41" s="64">
        <v>14</v>
      </c>
      <c r="I41" s="64">
        <f t="shared" si="0"/>
        <v>31</v>
      </c>
      <c r="J41" s="64">
        <v>8011154464</v>
      </c>
      <c r="K41" s="18" t="s">
        <v>205</v>
      </c>
      <c r="L41" s="18" t="s">
        <v>235</v>
      </c>
      <c r="M41" s="18">
        <v>9957969135</v>
      </c>
      <c r="N41" s="18" t="s">
        <v>231</v>
      </c>
      <c r="O41" s="18">
        <v>8753949600</v>
      </c>
      <c r="P41" s="73">
        <v>43681</v>
      </c>
      <c r="Q41" s="64" t="s">
        <v>194</v>
      </c>
      <c r="R41" s="18"/>
      <c r="S41" s="18" t="s">
        <v>227</v>
      </c>
      <c r="T41" s="18"/>
    </row>
    <row r="42" spans="1:20">
      <c r="A42" s="4">
        <v>38</v>
      </c>
      <c r="B42" s="17" t="s">
        <v>63</v>
      </c>
      <c r="C42" s="64" t="s">
        <v>108</v>
      </c>
      <c r="D42" s="18" t="s">
        <v>25</v>
      </c>
      <c r="E42" s="64"/>
      <c r="F42" s="18"/>
      <c r="G42" s="64">
        <v>21</v>
      </c>
      <c r="H42" s="64">
        <v>10</v>
      </c>
      <c r="I42" s="64">
        <f t="shared" si="0"/>
        <v>31</v>
      </c>
      <c r="J42" s="64">
        <v>9678103997</v>
      </c>
      <c r="K42" s="18" t="s">
        <v>205</v>
      </c>
      <c r="L42" s="18" t="s">
        <v>235</v>
      </c>
      <c r="M42" s="18">
        <v>9957969135</v>
      </c>
      <c r="N42" s="18" t="s">
        <v>231</v>
      </c>
      <c r="O42" s="18">
        <v>8753949600</v>
      </c>
      <c r="P42" s="73">
        <v>43681</v>
      </c>
      <c r="Q42" s="64" t="s">
        <v>194</v>
      </c>
      <c r="R42" s="18"/>
      <c r="S42" s="18" t="s">
        <v>227</v>
      </c>
      <c r="T42" s="18"/>
    </row>
    <row r="43" spans="1:20">
      <c r="A43" s="4">
        <v>39</v>
      </c>
      <c r="B43" s="17" t="s">
        <v>63</v>
      </c>
      <c r="C43" s="64" t="s">
        <v>109</v>
      </c>
      <c r="D43" s="18" t="s">
        <v>23</v>
      </c>
      <c r="E43" s="64"/>
      <c r="F43" s="18" t="s">
        <v>187</v>
      </c>
      <c r="G43" s="64">
        <v>40</v>
      </c>
      <c r="H43" s="64">
        <v>42</v>
      </c>
      <c r="I43" s="64">
        <f t="shared" si="0"/>
        <v>82</v>
      </c>
      <c r="J43" s="64">
        <v>9401034225</v>
      </c>
      <c r="K43" s="18" t="s">
        <v>205</v>
      </c>
      <c r="L43" s="18" t="s">
        <v>235</v>
      </c>
      <c r="M43" s="18">
        <v>9957969135</v>
      </c>
      <c r="N43" s="18" t="s">
        <v>231</v>
      </c>
      <c r="O43" s="18">
        <v>8753949600</v>
      </c>
      <c r="P43" s="73">
        <v>43681</v>
      </c>
      <c r="Q43" s="64" t="s">
        <v>194</v>
      </c>
      <c r="R43" s="18"/>
      <c r="S43" s="18" t="s">
        <v>227</v>
      </c>
      <c r="T43" s="18"/>
    </row>
    <row r="44" spans="1:20">
      <c r="A44" s="4">
        <v>40</v>
      </c>
      <c r="B44" s="17" t="s">
        <v>62</v>
      </c>
      <c r="C44" s="65" t="s">
        <v>110</v>
      </c>
      <c r="D44" s="18" t="s">
        <v>23</v>
      </c>
      <c r="E44" s="64"/>
      <c r="F44" s="18" t="s">
        <v>189</v>
      </c>
      <c r="G44" s="64"/>
      <c r="H44" s="64"/>
      <c r="I44" s="64">
        <f t="shared" si="0"/>
        <v>0</v>
      </c>
      <c r="J44" s="64">
        <v>7002813737</v>
      </c>
      <c r="K44" s="18" t="s">
        <v>204</v>
      </c>
      <c r="L44" s="18" t="s">
        <v>234</v>
      </c>
      <c r="M44" s="18">
        <v>9854643748</v>
      </c>
      <c r="N44" s="18" t="s">
        <v>256</v>
      </c>
      <c r="O44" s="18">
        <v>6900564676</v>
      </c>
      <c r="P44" s="73">
        <v>43712</v>
      </c>
      <c r="Q44" s="64" t="s">
        <v>210</v>
      </c>
      <c r="R44" s="18"/>
      <c r="S44" s="18" t="s">
        <v>226</v>
      </c>
      <c r="T44" s="18"/>
    </row>
    <row r="45" spans="1:20">
      <c r="A45" s="4">
        <v>41</v>
      </c>
      <c r="B45" s="17" t="s">
        <v>63</v>
      </c>
      <c r="C45" s="65" t="s">
        <v>111</v>
      </c>
      <c r="D45" s="65" t="s">
        <v>23</v>
      </c>
      <c r="E45" s="64">
        <v>209301</v>
      </c>
      <c r="F45" s="65" t="s">
        <v>187</v>
      </c>
      <c r="G45" s="65">
        <v>2</v>
      </c>
      <c r="H45" s="65">
        <v>3</v>
      </c>
      <c r="I45" s="64">
        <f t="shared" si="0"/>
        <v>5</v>
      </c>
      <c r="J45" s="65">
        <v>9954745687</v>
      </c>
      <c r="K45" s="65" t="s">
        <v>205</v>
      </c>
      <c r="L45" s="18" t="s">
        <v>235</v>
      </c>
      <c r="M45" s="18">
        <v>9957969135</v>
      </c>
      <c r="N45" s="18" t="s">
        <v>232</v>
      </c>
      <c r="O45" s="18">
        <v>9365308702</v>
      </c>
      <c r="P45" s="73">
        <v>43712</v>
      </c>
      <c r="Q45" s="64" t="s">
        <v>210</v>
      </c>
      <c r="R45" s="18"/>
      <c r="S45" s="18" t="s">
        <v>227</v>
      </c>
      <c r="T45" s="18"/>
    </row>
    <row r="46" spans="1:20">
      <c r="A46" s="4">
        <v>42</v>
      </c>
      <c r="B46" s="17" t="s">
        <v>63</v>
      </c>
      <c r="C46" s="65" t="s">
        <v>112</v>
      </c>
      <c r="D46" s="65" t="s">
        <v>23</v>
      </c>
      <c r="E46" s="64">
        <v>204004</v>
      </c>
      <c r="F46" s="65" t="s">
        <v>188</v>
      </c>
      <c r="G46" s="65">
        <v>95</v>
      </c>
      <c r="H46" s="65">
        <v>100</v>
      </c>
      <c r="I46" s="64">
        <f t="shared" si="0"/>
        <v>195</v>
      </c>
      <c r="J46" s="65">
        <v>9954776309</v>
      </c>
      <c r="K46" s="65" t="s">
        <v>205</v>
      </c>
      <c r="L46" s="18" t="s">
        <v>235</v>
      </c>
      <c r="M46" s="18">
        <v>9957969135</v>
      </c>
      <c r="N46" s="18" t="s">
        <v>232</v>
      </c>
      <c r="O46" s="18">
        <v>9365308702</v>
      </c>
      <c r="P46" s="73">
        <v>43712</v>
      </c>
      <c r="Q46" s="64" t="s">
        <v>210</v>
      </c>
      <c r="R46" s="18"/>
      <c r="S46" s="18" t="s">
        <v>227</v>
      </c>
      <c r="T46" s="18"/>
    </row>
    <row r="47" spans="1:20">
      <c r="A47" s="4">
        <v>43</v>
      </c>
      <c r="B47" s="17" t="s">
        <v>63</v>
      </c>
      <c r="C47" s="65" t="s">
        <v>113</v>
      </c>
      <c r="D47" s="65" t="s">
        <v>23</v>
      </c>
      <c r="E47" s="64">
        <v>204004</v>
      </c>
      <c r="F47" s="65" t="s">
        <v>188</v>
      </c>
      <c r="G47" s="65">
        <v>95</v>
      </c>
      <c r="H47" s="65">
        <v>100</v>
      </c>
      <c r="I47" s="64">
        <f t="shared" si="0"/>
        <v>195</v>
      </c>
      <c r="J47" s="65">
        <v>9954776309</v>
      </c>
      <c r="K47" s="65" t="s">
        <v>205</v>
      </c>
      <c r="L47" s="18" t="s">
        <v>235</v>
      </c>
      <c r="M47" s="18">
        <v>9957969135</v>
      </c>
      <c r="N47" s="18" t="s">
        <v>232</v>
      </c>
      <c r="O47" s="18">
        <v>9365308702</v>
      </c>
      <c r="P47" s="73">
        <v>43742</v>
      </c>
      <c r="Q47" s="65" t="s">
        <v>197</v>
      </c>
      <c r="R47" s="18"/>
      <c r="S47" s="18" t="s">
        <v>227</v>
      </c>
      <c r="T47" s="18"/>
    </row>
    <row r="48" spans="1:20">
      <c r="A48" s="4">
        <v>44</v>
      </c>
      <c r="B48" s="17" t="s">
        <v>62</v>
      </c>
      <c r="C48" s="65" t="s">
        <v>114</v>
      </c>
      <c r="D48" s="65" t="s">
        <v>23</v>
      </c>
      <c r="E48" s="64"/>
      <c r="F48" s="65" t="s">
        <v>189</v>
      </c>
      <c r="G48" s="65">
        <v>47</v>
      </c>
      <c r="H48" s="65">
        <v>32</v>
      </c>
      <c r="I48" s="64">
        <f t="shared" si="0"/>
        <v>79</v>
      </c>
      <c r="J48" s="65">
        <v>7636062487</v>
      </c>
      <c r="K48" s="65" t="s">
        <v>206</v>
      </c>
      <c r="L48" s="18" t="s">
        <v>236</v>
      </c>
      <c r="M48" s="18">
        <v>8638416681</v>
      </c>
      <c r="N48" s="18"/>
      <c r="O48" s="18"/>
      <c r="P48" s="73">
        <v>43742</v>
      </c>
      <c r="Q48" s="65" t="s">
        <v>197</v>
      </c>
      <c r="R48" s="18"/>
      <c r="S48" s="18" t="s">
        <v>226</v>
      </c>
      <c r="T48" s="18"/>
    </row>
    <row r="49" spans="1:20">
      <c r="A49" s="4">
        <v>45</v>
      </c>
      <c r="B49" s="17" t="s">
        <v>62</v>
      </c>
      <c r="C49" s="65" t="s">
        <v>115</v>
      </c>
      <c r="D49" s="65" t="s">
        <v>25</v>
      </c>
      <c r="E49" s="64">
        <v>2020215</v>
      </c>
      <c r="F49" s="65"/>
      <c r="G49" s="65">
        <v>10</v>
      </c>
      <c r="H49" s="65">
        <v>5</v>
      </c>
      <c r="I49" s="64">
        <f t="shared" si="0"/>
        <v>15</v>
      </c>
      <c r="J49" s="65">
        <v>995471987</v>
      </c>
      <c r="K49" s="65" t="s">
        <v>206</v>
      </c>
      <c r="L49" s="18" t="s">
        <v>236</v>
      </c>
      <c r="M49" s="18">
        <v>8638416681</v>
      </c>
      <c r="N49" s="18" t="s">
        <v>242</v>
      </c>
      <c r="O49" s="18">
        <v>9365364479</v>
      </c>
      <c r="P49" s="73">
        <v>43773</v>
      </c>
      <c r="Q49" s="65" t="s">
        <v>212</v>
      </c>
      <c r="R49" s="18"/>
      <c r="S49" s="18" t="s">
        <v>226</v>
      </c>
      <c r="T49" s="18"/>
    </row>
    <row r="50" spans="1:20">
      <c r="A50" s="4">
        <v>46</v>
      </c>
      <c r="B50" s="17" t="s">
        <v>62</v>
      </c>
      <c r="C50" s="65" t="s">
        <v>116</v>
      </c>
      <c r="D50" s="65" t="s">
        <v>23</v>
      </c>
      <c r="E50" s="64">
        <v>206101</v>
      </c>
      <c r="F50" s="65" t="s">
        <v>187</v>
      </c>
      <c r="G50" s="65">
        <v>5</v>
      </c>
      <c r="H50" s="65">
        <v>5</v>
      </c>
      <c r="I50" s="64">
        <f t="shared" si="0"/>
        <v>10</v>
      </c>
      <c r="J50" s="65">
        <v>7002633389</v>
      </c>
      <c r="K50" s="65" t="s">
        <v>206</v>
      </c>
      <c r="L50" s="18" t="s">
        <v>236</v>
      </c>
      <c r="M50" s="18">
        <v>8638416681</v>
      </c>
      <c r="N50" s="18" t="s">
        <v>242</v>
      </c>
      <c r="O50" s="18">
        <v>9365364479</v>
      </c>
      <c r="P50" s="73">
        <v>43773</v>
      </c>
      <c r="Q50" s="65" t="s">
        <v>212</v>
      </c>
      <c r="R50" s="18"/>
      <c r="S50" s="18" t="s">
        <v>226</v>
      </c>
      <c r="T50" s="18"/>
    </row>
    <row r="51" spans="1:20">
      <c r="A51" s="4">
        <v>47</v>
      </c>
      <c r="B51" s="17" t="s">
        <v>62</v>
      </c>
      <c r="C51" s="65" t="s">
        <v>117</v>
      </c>
      <c r="D51" s="65" t="s">
        <v>25</v>
      </c>
      <c r="E51" s="64">
        <v>1829002011</v>
      </c>
      <c r="F51" s="65"/>
      <c r="G51" s="65">
        <v>20</v>
      </c>
      <c r="H51" s="65">
        <v>7</v>
      </c>
      <c r="I51" s="64">
        <f t="shared" si="0"/>
        <v>27</v>
      </c>
      <c r="J51" s="65">
        <v>9957389697</v>
      </c>
      <c r="K51" s="65" t="s">
        <v>206</v>
      </c>
      <c r="L51" s="18" t="s">
        <v>236</v>
      </c>
      <c r="M51" s="18">
        <v>8638416681</v>
      </c>
      <c r="N51" s="18" t="s">
        <v>243</v>
      </c>
      <c r="O51" s="18">
        <v>8011500653</v>
      </c>
      <c r="P51" s="73">
        <v>43773</v>
      </c>
      <c r="Q51" s="65" t="s">
        <v>212</v>
      </c>
      <c r="R51" s="18"/>
      <c r="S51" s="18" t="s">
        <v>226</v>
      </c>
      <c r="T51" s="18"/>
    </row>
    <row r="52" spans="1:20">
      <c r="A52" s="4">
        <v>48</v>
      </c>
      <c r="B52" s="17" t="s">
        <v>62</v>
      </c>
      <c r="C52" s="65" t="s">
        <v>118</v>
      </c>
      <c r="D52" s="65" t="s">
        <v>23</v>
      </c>
      <c r="E52" s="64">
        <v>18170205905</v>
      </c>
      <c r="F52" s="65" t="s">
        <v>187</v>
      </c>
      <c r="G52" s="65">
        <v>15</v>
      </c>
      <c r="H52" s="65">
        <v>15</v>
      </c>
      <c r="I52" s="64">
        <f t="shared" si="0"/>
        <v>30</v>
      </c>
      <c r="J52" s="65">
        <v>9957455662</v>
      </c>
      <c r="K52" s="65" t="s">
        <v>206</v>
      </c>
      <c r="L52" s="18" t="s">
        <v>236</v>
      </c>
      <c r="M52" s="18">
        <v>8638416681</v>
      </c>
      <c r="N52" s="18" t="s">
        <v>243</v>
      </c>
      <c r="O52" s="18">
        <v>8011500653</v>
      </c>
      <c r="P52" s="73">
        <v>43773</v>
      </c>
      <c r="Q52" s="65" t="s">
        <v>212</v>
      </c>
      <c r="R52" s="18"/>
      <c r="S52" s="18" t="s">
        <v>226</v>
      </c>
      <c r="T52" s="18"/>
    </row>
    <row r="53" spans="1:20">
      <c r="A53" s="4">
        <v>49</v>
      </c>
      <c r="B53" s="17" t="s">
        <v>63</v>
      </c>
      <c r="C53" s="65" t="s">
        <v>119</v>
      </c>
      <c r="D53" s="65" t="s">
        <v>23</v>
      </c>
      <c r="E53" s="64"/>
      <c r="F53" s="65" t="s">
        <v>189</v>
      </c>
      <c r="G53" s="65">
        <v>82</v>
      </c>
      <c r="H53" s="65">
        <v>100</v>
      </c>
      <c r="I53" s="64">
        <f t="shared" si="0"/>
        <v>182</v>
      </c>
      <c r="J53" s="65">
        <v>9957000142</v>
      </c>
      <c r="K53" s="65" t="s">
        <v>205</v>
      </c>
      <c r="L53" s="18" t="s">
        <v>235</v>
      </c>
      <c r="M53" s="18">
        <v>9957969135</v>
      </c>
      <c r="N53" s="18"/>
      <c r="O53" s="18"/>
      <c r="P53" s="73">
        <v>43773</v>
      </c>
      <c r="Q53" s="65" t="s">
        <v>212</v>
      </c>
      <c r="R53" s="18"/>
      <c r="S53" s="18" t="s">
        <v>227</v>
      </c>
      <c r="T53" s="18"/>
    </row>
    <row r="54" spans="1:20">
      <c r="A54" s="4">
        <v>50</v>
      </c>
      <c r="B54" s="17" t="s">
        <v>62</v>
      </c>
      <c r="C54" s="65" t="s">
        <v>120</v>
      </c>
      <c r="D54" s="65" t="s">
        <v>25</v>
      </c>
      <c r="E54" s="64">
        <v>18290020213</v>
      </c>
      <c r="F54" s="65"/>
      <c r="G54" s="65">
        <v>4</v>
      </c>
      <c r="H54" s="65">
        <v>4</v>
      </c>
      <c r="I54" s="64">
        <f t="shared" si="0"/>
        <v>8</v>
      </c>
      <c r="J54" s="65">
        <v>8011203720</v>
      </c>
      <c r="K54" s="65" t="s">
        <v>206</v>
      </c>
      <c r="L54" s="18" t="s">
        <v>236</v>
      </c>
      <c r="M54" s="18">
        <v>8638416681</v>
      </c>
      <c r="N54" s="18" t="s">
        <v>240</v>
      </c>
      <c r="O54" s="18">
        <v>9954072408</v>
      </c>
      <c r="P54" s="73">
        <v>43803</v>
      </c>
      <c r="Q54" s="65" t="s">
        <v>200</v>
      </c>
      <c r="R54" s="18"/>
      <c r="S54" s="18" t="s">
        <v>226</v>
      </c>
      <c r="T54" s="18"/>
    </row>
    <row r="55" spans="1:20">
      <c r="A55" s="4">
        <v>51</v>
      </c>
      <c r="B55" s="17" t="s">
        <v>62</v>
      </c>
      <c r="C55" s="65" t="s">
        <v>121</v>
      </c>
      <c r="D55" s="65" t="s">
        <v>23</v>
      </c>
      <c r="E55" s="64">
        <v>18170205901</v>
      </c>
      <c r="F55" s="65" t="s">
        <v>187</v>
      </c>
      <c r="G55" s="65">
        <v>26</v>
      </c>
      <c r="H55" s="65">
        <v>23</v>
      </c>
      <c r="I55" s="64">
        <f t="shared" si="0"/>
        <v>49</v>
      </c>
      <c r="J55" s="65">
        <v>9957036744</v>
      </c>
      <c r="K55" s="65" t="s">
        <v>206</v>
      </c>
      <c r="L55" s="18" t="s">
        <v>236</v>
      </c>
      <c r="M55" s="18">
        <v>8638416681</v>
      </c>
      <c r="N55" s="18" t="s">
        <v>240</v>
      </c>
      <c r="O55" s="18">
        <v>9954072408</v>
      </c>
      <c r="P55" s="73">
        <v>43803</v>
      </c>
      <c r="Q55" s="65" t="s">
        <v>200</v>
      </c>
      <c r="R55" s="18"/>
      <c r="S55" s="18" t="s">
        <v>226</v>
      </c>
      <c r="T55" s="18"/>
    </row>
    <row r="56" spans="1:20">
      <c r="A56" s="4">
        <v>52</v>
      </c>
      <c r="B56" s="17" t="s">
        <v>62</v>
      </c>
      <c r="C56" s="65" t="s">
        <v>122</v>
      </c>
      <c r="D56" s="65" t="s">
        <v>23</v>
      </c>
      <c r="E56" s="64"/>
      <c r="F56" s="65" t="s">
        <v>187</v>
      </c>
      <c r="G56" s="65">
        <v>24</v>
      </c>
      <c r="H56" s="65">
        <v>29</v>
      </c>
      <c r="I56" s="64">
        <f t="shared" si="0"/>
        <v>53</v>
      </c>
      <c r="J56" s="65">
        <v>9613452034</v>
      </c>
      <c r="K56" s="65" t="s">
        <v>206</v>
      </c>
      <c r="L56" s="18" t="s">
        <v>236</v>
      </c>
      <c r="M56" s="18">
        <v>8638416681</v>
      </c>
      <c r="N56" s="18" t="s">
        <v>240</v>
      </c>
      <c r="O56" s="18">
        <v>9954072408</v>
      </c>
      <c r="P56" s="73">
        <v>43803</v>
      </c>
      <c r="Q56" s="65" t="s">
        <v>200</v>
      </c>
      <c r="R56" s="18"/>
      <c r="S56" s="18" t="s">
        <v>226</v>
      </c>
      <c r="T56" s="18"/>
    </row>
    <row r="57" spans="1:20">
      <c r="A57" s="4">
        <v>53</v>
      </c>
      <c r="B57" s="17" t="s">
        <v>63</v>
      </c>
      <c r="C57" s="65" t="s">
        <v>123</v>
      </c>
      <c r="D57" s="65" t="s">
        <v>25</v>
      </c>
      <c r="E57" s="64">
        <v>18290020410</v>
      </c>
      <c r="F57" s="65"/>
      <c r="G57" s="65">
        <v>10</v>
      </c>
      <c r="H57" s="65">
        <v>16</v>
      </c>
      <c r="I57" s="64">
        <f t="shared" si="0"/>
        <v>26</v>
      </c>
      <c r="J57" s="65">
        <v>9435549681</v>
      </c>
      <c r="K57" s="65" t="s">
        <v>207</v>
      </c>
      <c r="L57" s="18" t="s">
        <v>237</v>
      </c>
      <c r="M57" s="18">
        <v>9678946736</v>
      </c>
      <c r="N57" s="18" t="s">
        <v>314</v>
      </c>
      <c r="O57" s="18">
        <v>9435594495</v>
      </c>
      <c r="P57" s="73">
        <v>43803</v>
      </c>
      <c r="Q57" s="65" t="s">
        <v>200</v>
      </c>
      <c r="R57" s="18"/>
      <c r="S57" s="18" t="s">
        <v>227</v>
      </c>
      <c r="T57" s="18"/>
    </row>
    <row r="58" spans="1:20">
      <c r="A58" s="4">
        <v>54</v>
      </c>
      <c r="B58" s="17" t="s">
        <v>63</v>
      </c>
      <c r="C58" s="65" t="s">
        <v>124</v>
      </c>
      <c r="D58" s="65" t="s">
        <v>23</v>
      </c>
      <c r="E58" s="64">
        <v>207001</v>
      </c>
      <c r="F58" s="65" t="s">
        <v>187</v>
      </c>
      <c r="G58" s="65">
        <v>22</v>
      </c>
      <c r="H58" s="65">
        <v>22</v>
      </c>
      <c r="I58" s="64">
        <f t="shared" si="0"/>
        <v>44</v>
      </c>
      <c r="J58" s="65">
        <v>9531341950</v>
      </c>
      <c r="K58" s="65" t="s">
        <v>207</v>
      </c>
      <c r="L58" s="18" t="s">
        <v>237</v>
      </c>
      <c r="M58" s="18">
        <v>9678946736</v>
      </c>
      <c r="N58" s="18" t="s">
        <v>314</v>
      </c>
      <c r="O58" s="18">
        <v>9435594495</v>
      </c>
      <c r="P58" s="73">
        <v>43803</v>
      </c>
      <c r="Q58" s="65" t="s">
        <v>200</v>
      </c>
      <c r="R58" s="18"/>
      <c r="S58" s="18" t="s">
        <v>227</v>
      </c>
      <c r="T58" s="18"/>
    </row>
    <row r="59" spans="1:20">
      <c r="A59" s="4">
        <v>55</v>
      </c>
      <c r="B59" s="17" t="s">
        <v>62</v>
      </c>
      <c r="C59" s="65" t="s">
        <v>125</v>
      </c>
      <c r="D59" s="65" t="s">
        <v>25</v>
      </c>
      <c r="E59" s="64">
        <v>194</v>
      </c>
      <c r="F59" s="65"/>
      <c r="G59" s="65">
        <v>19</v>
      </c>
      <c r="H59" s="65">
        <v>20</v>
      </c>
      <c r="I59" s="64">
        <f t="shared" si="0"/>
        <v>39</v>
      </c>
      <c r="J59" s="65">
        <v>8471855696</v>
      </c>
      <c r="K59" s="65" t="s">
        <v>206</v>
      </c>
      <c r="L59" s="18" t="s">
        <v>236</v>
      </c>
      <c r="M59" s="18">
        <v>8638416681</v>
      </c>
      <c r="N59" s="18" t="s">
        <v>241</v>
      </c>
      <c r="O59" s="18">
        <v>9365878974</v>
      </c>
      <c r="P59" s="65" t="s">
        <v>214</v>
      </c>
      <c r="Q59" s="65" t="s">
        <v>213</v>
      </c>
      <c r="R59" s="18"/>
      <c r="S59" s="18" t="s">
        <v>226</v>
      </c>
      <c r="T59" s="18"/>
    </row>
    <row r="60" spans="1:20">
      <c r="A60" s="4">
        <v>56</v>
      </c>
      <c r="B60" s="17" t="s">
        <v>62</v>
      </c>
      <c r="C60" s="65" t="s">
        <v>126</v>
      </c>
      <c r="D60" s="65" t="s">
        <v>23</v>
      </c>
      <c r="E60" s="64"/>
      <c r="F60" s="65" t="s">
        <v>187</v>
      </c>
      <c r="G60" s="65">
        <v>15</v>
      </c>
      <c r="H60" s="65">
        <v>19</v>
      </c>
      <c r="I60" s="64">
        <f t="shared" si="0"/>
        <v>34</v>
      </c>
      <c r="J60" s="65">
        <v>7896630712</v>
      </c>
      <c r="K60" s="65" t="s">
        <v>206</v>
      </c>
      <c r="L60" s="18" t="s">
        <v>236</v>
      </c>
      <c r="M60" s="18">
        <v>8638416681</v>
      </c>
      <c r="N60" s="18" t="s">
        <v>241</v>
      </c>
      <c r="O60" s="18">
        <v>9365878974</v>
      </c>
      <c r="P60" s="65" t="s">
        <v>214</v>
      </c>
      <c r="Q60" s="65" t="s">
        <v>213</v>
      </c>
      <c r="R60" s="18"/>
      <c r="S60" s="18" t="s">
        <v>226</v>
      </c>
      <c r="T60" s="18"/>
    </row>
    <row r="61" spans="1:20">
      <c r="A61" s="4">
        <v>57</v>
      </c>
      <c r="B61" s="17" t="s">
        <v>63</v>
      </c>
      <c r="C61" s="65" t="s">
        <v>127</v>
      </c>
      <c r="D61" s="65" t="s">
        <v>23</v>
      </c>
      <c r="E61" s="64">
        <v>207202</v>
      </c>
      <c r="F61" s="65" t="s">
        <v>187</v>
      </c>
      <c r="G61" s="65">
        <v>25</v>
      </c>
      <c r="H61" s="65">
        <v>28</v>
      </c>
      <c r="I61" s="64">
        <f t="shared" si="0"/>
        <v>53</v>
      </c>
      <c r="J61" s="65">
        <v>9435561865</v>
      </c>
      <c r="K61" s="65" t="s">
        <v>207</v>
      </c>
      <c r="L61" s="18" t="s">
        <v>237</v>
      </c>
      <c r="M61" s="18">
        <v>9678946736</v>
      </c>
      <c r="N61" s="18" t="s">
        <v>311</v>
      </c>
      <c r="O61" s="18">
        <v>9531342026</v>
      </c>
      <c r="P61" s="65" t="s">
        <v>214</v>
      </c>
      <c r="Q61" s="65" t="s">
        <v>213</v>
      </c>
      <c r="R61" s="18"/>
      <c r="S61" s="18" t="s">
        <v>227</v>
      </c>
      <c r="T61" s="18"/>
    </row>
    <row r="62" spans="1:20">
      <c r="A62" s="4">
        <v>58</v>
      </c>
      <c r="B62" s="68"/>
      <c r="C62" s="69"/>
      <c r="D62" s="69"/>
      <c r="E62" s="71"/>
      <c r="F62" s="69"/>
      <c r="G62" s="69"/>
      <c r="H62" s="69"/>
      <c r="I62" s="69"/>
      <c r="J62" s="69"/>
      <c r="K62" s="69"/>
      <c r="L62" s="69"/>
      <c r="M62" s="69"/>
      <c r="N62" s="69"/>
      <c r="O62" s="18"/>
      <c r="P62" s="69" t="s">
        <v>192</v>
      </c>
      <c r="Q62" s="69" t="s">
        <v>191</v>
      </c>
      <c r="R62" s="69"/>
      <c r="S62" s="18"/>
      <c r="T62" s="18"/>
    </row>
    <row r="63" spans="1:20">
      <c r="A63" s="4">
        <v>59</v>
      </c>
      <c r="B63" s="68"/>
      <c r="C63" s="69"/>
      <c r="D63" s="69"/>
      <c r="E63" s="71"/>
      <c r="F63" s="69"/>
      <c r="G63" s="69"/>
      <c r="H63" s="69"/>
      <c r="I63" s="69"/>
      <c r="J63" s="69"/>
      <c r="K63" s="69"/>
      <c r="L63" s="69"/>
      <c r="M63" s="69"/>
      <c r="N63" s="69"/>
      <c r="O63" s="18"/>
      <c r="P63" s="69" t="s">
        <v>193</v>
      </c>
      <c r="Q63" s="69" t="s">
        <v>194</v>
      </c>
      <c r="R63" s="69" t="s">
        <v>195</v>
      </c>
      <c r="S63" s="18"/>
      <c r="T63" s="18"/>
    </row>
    <row r="64" spans="1:20">
      <c r="A64" s="4">
        <v>60</v>
      </c>
      <c r="B64" s="17" t="s">
        <v>62</v>
      </c>
      <c r="C64" s="65" t="s">
        <v>128</v>
      </c>
      <c r="D64" s="65" t="s">
        <v>23</v>
      </c>
      <c r="E64" s="65">
        <v>18170206803</v>
      </c>
      <c r="F64" s="65" t="s">
        <v>187</v>
      </c>
      <c r="G64" s="65">
        <v>5</v>
      </c>
      <c r="H64" s="65">
        <v>5</v>
      </c>
      <c r="I64" s="64">
        <f t="shared" si="0"/>
        <v>10</v>
      </c>
      <c r="J64" s="65">
        <v>9957488485</v>
      </c>
      <c r="K64" s="65" t="s">
        <v>206</v>
      </c>
      <c r="L64" s="18" t="s">
        <v>236</v>
      </c>
      <c r="M64" s="18">
        <v>8638416681</v>
      </c>
      <c r="N64" s="18" t="s">
        <v>247</v>
      </c>
      <c r="O64" s="18">
        <v>8011371120</v>
      </c>
      <c r="P64" s="65" t="s">
        <v>215</v>
      </c>
      <c r="Q64" s="65" t="s">
        <v>210</v>
      </c>
      <c r="R64" s="18"/>
      <c r="S64" s="18" t="s">
        <v>226</v>
      </c>
      <c r="T64" s="18"/>
    </row>
    <row r="65" spans="1:20">
      <c r="A65" s="4">
        <v>61</v>
      </c>
      <c r="B65" s="17" t="s">
        <v>62</v>
      </c>
      <c r="C65" s="65" t="s">
        <v>129</v>
      </c>
      <c r="D65" s="65" t="s">
        <v>23</v>
      </c>
      <c r="E65" s="65">
        <v>18170206805</v>
      </c>
      <c r="F65" s="65" t="s">
        <v>188</v>
      </c>
      <c r="G65" s="65">
        <v>15</v>
      </c>
      <c r="H65" s="65">
        <v>15</v>
      </c>
      <c r="I65" s="64">
        <f t="shared" si="0"/>
        <v>30</v>
      </c>
      <c r="J65" s="65">
        <v>9954982801</v>
      </c>
      <c r="K65" s="65" t="s">
        <v>206</v>
      </c>
      <c r="L65" s="18" t="s">
        <v>236</v>
      </c>
      <c r="M65" s="18">
        <v>8638416681</v>
      </c>
      <c r="N65" s="18" t="s">
        <v>247</v>
      </c>
      <c r="O65" s="18">
        <v>8011371120</v>
      </c>
      <c r="P65" s="65" t="s">
        <v>215</v>
      </c>
      <c r="Q65" s="65" t="s">
        <v>210</v>
      </c>
      <c r="R65" s="18"/>
      <c r="S65" s="18" t="s">
        <v>226</v>
      </c>
      <c r="T65" s="18"/>
    </row>
    <row r="66" spans="1:20">
      <c r="A66" s="4">
        <v>62</v>
      </c>
      <c r="B66" s="17" t="s">
        <v>62</v>
      </c>
      <c r="C66" s="65" t="s">
        <v>130</v>
      </c>
      <c r="D66" s="65" t="s">
        <v>25</v>
      </c>
      <c r="E66" s="65">
        <v>18290020219</v>
      </c>
      <c r="F66" s="65"/>
      <c r="G66" s="65">
        <v>5</v>
      </c>
      <c r="H66" s="65">
        <v>6</v>
      </c>
      <c r="I66" s="64">
        <f t="shared" si="0"/>
        <v>11</v>
      </c>
      <c r="J66" s="65">
        <v>8876842433</v>
      </c>
      <c r="K66" s="65" t="s">
        <v>206</v>
      </c>
      <c r="L66" s="18" t="s">
        <v>236</v>
      </c>
      <c r="M66" s="18">
        <v>8638416681</v>
      </c>
      <c r="N66" s="18" t="s">
        <v>247</v>
      </c>
      <c r="O66" s="18">
        <v>8011371120</v>
      </c>
      <c r="P66" s="65" t="s">
        <v>215</v>
      </c>
      <c r="Q66" s="65" t="s">
        <v>210</v>
      </c>
      <c r="R66" s="18"/>
      <c r="S66" s="18" t="s">
        <v>226</v>
      </c>
      <c r="T66" s="18"/>
    </row>
    <row r="67" spans="1:20">
      <c r="A67" s="4">
        <v>63</v>
      </c>
      <c r="B67" s="17" t="s">
        <v>63</v>
      </c>
      <c r="C67" s="65" t="s">
        <v>131</v>
      </c>
      <c r="D67" s="65" t="s">
        <v>25</v>
      </c>
      <c r="E67" s="65">
        <v>18290020408</v>
      </c>
      <c r="F67" s="65"/>
      <c r="G67" s="65">
        <v>15</v>
      </c>
      <c r="H67" s="65">
        <v>15</v>
      </c>
      <c r="I67" s="64">
        <f t="shared" si="0"/>
        <v>30</v>
      </c>
      <c r="J67" s="65">
        <v>9435878559</v>
      </c>
      <c r="K67" s="65" t="s">
        <v>207</v>
      </c>
      <c r="L67" s="18" t="s">
        <v>237</v>
      </c>
      <c r="M67" s="18">
        <v>9678946736</v>
      </c>
      <c r="N67" s="18" t="s">
        <v>311</v>
      </c>
      <c r="O67" s="18">
        <v>9531342026</v>
      </c>
      <c r="P67" s="65" t="s">
        <v>215</v>
      </c>
      <c r="Q67" s="65" t="s">
        <v>210</v>
      </c>
      <c r="R67" s="18"/>
      <c r="S67" s="18" t="s">
        <v>227</v>
      </c>
      <c r="T67" s="18"/>
    </row>
    <row r="68" spans="1:20">
      <c r="A68" s="4">
        <v>64</v>
      </c>
      <c r="B68" s="17" t="s">
        <v>63</v>
      </c>
      <c r="C68" s="65" t="s">
        <v>132</v>
      </c>
      <c r="D68" s="65" t="s">
        <v>23</v>
      </c>
      <c r="E68" s="65">
        <v>207204</v>
      </c>
      <c r="F68" s="65" t="s">
        <v>187</v>
      </c>
      <c r="G68" s="65">
        <v>12</v>
      </c>
      <c r="H68" s="65">
        <v>12</v>
      </c>
      <c r="I68" s="64">
        <f t="shared" si="0"/>
        <v>24</v>
      </c>
      <c r="J68" s="65">
        <v>9859910281</v>
      </c>
      <c r="K68" s="65" t="s">
        <v>207</v>
      </c>
      <c r="L68" s="18" t="s">
        <v>237</v>
      </c>
      <c r="M68" s="18">
        <v>9678946736</v>
      </c>
      <c r="N68" s="18" t="s">
        <v>311</v>
      </c>
      <c r="O68" s="18">
        <v>9531342026</v>
      </c>
      <c r="P68" s="65" t="s">
        <v>215</v>
      </c>
      <c r="Q68" s="65" t="s">
        <v>210</v>
      </c>
      <c r="R68" s="18"/>
      <c r="S68" s="18" t="s">
        <v>227</v>
      </c>
      <c r="T68" s="18"/>
    </row>
    <row r="69" spans="1:20">
      <c r="A69" s="4">
        <v>65</v>
      </c>
      <c r="B69" s="68"/>
      <c r="C69" s="69"/>
      <c r="D69" s="69"/>
      <c r="E69" s="69"/>
      <c r="F69" s="69"/>
      <c r="G69" s="69"/>
      <c r="H69" s="69"/>
      <c r="I69" s="69"/>
      <c r="J69" s="69"/>
      <c r="K69" s="69"/>
      <c r="L69" s="69"/>
      <c r="M69" s="69"/>
      <c r="N69" s="69"/>
      <c r="O69" s="18"/>
      <c r="P69" s="69" t="s">
        <v>196</v>
      </c>
      <c r="Q69" s="69" t="s">
        <v>197</v>
      </c>
      <c r="R69" s="69" t="s">
        <v>198</v>
      </c>
      <c r="S69" s="18"/>
      <c r="T69" s="18"/>
    </row>
    <row r="70" spans="1:20">
      <c r="A70" s="4">
        <v>66</v>
      </c>
      <c r="B70" s="17" t="s">
        <v>62</v>
      </c>
      <c r="C70" s="65" t="s">
        <v>133</v>
      </c>
      <c r="D70" s="65" t="s">
        <v>25</v>
      </c>
      <c r="E70" s="65">
        <v>18</v>
      </c>
      <c r="F70" s="65"/>
      <c r="G70" s="65">
        <v>10</v>
      </c>
      <c r="H70" s="65">
        <v>6</v>
      </c>
      <c r="I70" s="64">
        <f t="shared" ref="I70:I133" si="1">(G70+H70)</f>
        <v>16</v>
      </c>
      <c r="J70" s="65">
        <v>9101108449</v>
      </c>
      <c r="K70" s="65" t="s">
        <v>206</v>
      </c>
      <c r="L70" s="18" t="s">
        <v>236</v>
      </c>
      <c r="M70" s="18">
        <v>8638416681</v>
      </c>
      <c r="N70" s="18" t="s">
        <v>241</v>
      </c>
      <c r="O70" s="18">
        <v>9365878974</v>
      </c>
      <c r="P70" s="65" t="s">
        <v>216</v>
      </c>
      <c r="Q70" s="65" t="s">
        <v>212</v>
      </c>
      <c r="R70" s="18"/>
      <c r="S70" s="18" t="s">
        <v>226</v>
      </c>
      <c r="T70" s="18"/>
    </row>
    <row r="71" spans="1:20">
      <c r="A71" s="4">
        <v>67</v>
      </c>
      <c r="B71" s="17" t="s">
        <v>62</v>
      </c>
      <c r="C71" s="65" t="s">
        <v>134</v>
      </c>
      <c r="D71" s="65" t="s">
        <v>23</v>
      </c>
      <c r="E71" s="65"/>
      <c r="F71" s="65" t="s">
        <v>187</v>
      </c>
      <c r="G71" s="65">
        <v>5</v>
      </c>
      <c r="H71" s="65">
        <v>5</v>
      </c>
      <c r="I71" s="64">
        <f t="shared" si="1"/>
        <v>10</v>
      </c>
      <c r="J71" s="65">
        <v>9577425664</v>
      </c>
      <c r="K71" s="65" t="s">
        <v>206</v>
      </c>
      <c r="L71" s="18" t="s">
        <v>236</v>
      </c>
      <c r="M71" s="18">
        <v>8638416681</v>
      </c>
      <c r="N71" s="18" t="s">
        <v>241</v>
      </c>
      <c r="O71" s="18">
        <v>9365878974</v>
      </c>
      <c r="P71" s="65" t="s">
        <v>216</v>
      </c>
      <c r="Q71" s="65" t="s">
        <v>212</v>
      </c>
      <c r="R71" s="18"/>
      <c r="S71" s="18" t="s">
        <v>226</v>
      </c>
      <c r="T71" s="18"/>
    </row>
    <row r="72" spans="1:20">
      <c r="A72" s="4">
        <v>68</v>
      </c>
      <c r="B72" s="17" t="s">
        <v>62</v>
      </c>
      <c r="C72" s="65" t="s">
        <v>135</v>
      </c>
      <c r="D72" s="65" t="s">
        <v>23</v>
      </c>
      <c r="E72" s="65">
        <v>18170205601</v>
      </c>
      <c r="F72" s="65" t="s">
        <v>187</v>
      </c>
      <c r="G72" s="65">
        <v>22</v>
      </c>
      <c r="H72" s="65">
        <v>22</v>
      </c>
      <c r="I72" s="64">
        <f t="shared" si="1"/>
        <v>44</v>
      </c>
      <c r="J72" s="65">
        <v>9957036744</v>
      </c>
      <c r="K72" s="65" t="s">
        <v>206</v>
      </c>
      <c r="L72" s="18" t="s">
        <v>236</v>
      </c>
      <c r="M72" s="18">
        <v>8638416681</v>
      </c>
      <c r="N72" s="18" t="s">
        <v>240</v>
      </c>
      <c r="O72" s="18">
        <v>9954072408</v>
      </c>
      <c r="P72" s="65" t="s">
        <v>216</v>
      </c>
      <c r="Q72" s="65" t="s">
        <v>212</v>
      </c>
      <c r="R72" s="18"/>
      <c r="S72" s="18" t="s">
        <v>226</v>
      </c>
      <c r="T72" s="18"/>
    </row>
    <row r="73" spans="1:20">
      <c r="A73" s="4">
        <v>69</v>
      </c>
      <c r="B73" s="17" t="s">
        <v>63</v>
      </c>
      <c r="C73" s="65" t="s">
        <v>136</v>
      </c>
      <c r="D73" s="65" t="s">
        <v>25</v>
      </c>
      <c r="E73" s="65">
        <v>18290020407</v>
      </c>
      <c r="F73" s="65"/>
      <c r="G73" s="65">
        <v>20</v>
      </c>
      <c r="H73" s="65">
        <v>20</v>
      </c>
      <c r="I73" s="64">
        <f t="shared" si="1"/>
        <v>40</v>
      </c>
      <c r="J73" s="65">
        <v>8638460982</v>
      </c>
      <c r="K73" s="65" t="s">
        <v>207</v>
      </c>
      <c r="L73" s="18" t="s">
        <v>237</v>
      </c>
      <c r="M73" s="18">
        <v>9678946736</v>
      </c>
      <c r="N73" s="18" t="s">
        <v>314</v>
      </c>
      <c r="O73" s="18">
        <v>9435594495</v>
      </c>
      <c r="P73" s="65" t="s">
        <v>216</v>
      </c>
      <c r="Q73" s="65" t="s">
        <v>212</v>
      </c>
      <c r="R73" s="18"/>
      <c r="S73" s="18" t="s">
        <v>227</v>
      </c>
      <c r="T73" s="18"/>
    </row>
    <row r="74" spans="1:20">
      <c r="A74" s="4">
        <v>70</v>
      </c>
      <c r="B74" s="17" t="s">
        <v>63</v>
      </c>
      <c r="C74" s="65" t="s">
        <v>137</v>
      </c>
      <c r="D74" s="65" t="s">
        <v>23</v>
      </c>
      <c r="E74" s="65">
        <v>201301</v>
      </c>
      <c r="F74" s="65" t="s">
        <v>187</v>
      </c>
      <c r="G74" s="65">
        <v>18</v>
      </c>
      <c r="H74" s="65">
        <v>10</v>
      </c>
      <c r="I74" s="64">
        <f t="shared" si="1"/>
        <v>28</v>
      </c>
      <c r="J74" s="65">
        <v>9435357949</v>
      </c>
      <c r="K74" s="65" t="s">
        <v>207</v>
      </c>
      <c r="L74" s="18" t="s">
        <v>237</v>
      </c>
      <c r="M74" s="18">
        <v>9678946736</v>
      </c>
      <c r="N74" s="18" t="s">
        <v>314</v>
      </c>
      <c r="O74" s="18">
        <v>9435594495</v>
      </c>
      <c r="P74" s="65" t="s">
        <v>216</v>
      </c>
      <c r="Q74" s="65" t="s">
        <v>212</v>
      </c>
      <c r="R74" s="18"/>
      <c r="S74" s="18" t="s">
        <v>227</v>
      </c>
      <c r="T74" s="18"/>
    </row>
    <row r="75" spans="1:20">
      <c r="A75" s="4">
        <v>71</v>
      </c>
      <c r="B75" s="68"/>
      <c r="C75" s="69"/>
      <c r="D75" s="69"/>
      <c r="E75" s="69"/>
      <c r="F75" s="69"/>
      <c r="G75" s="69"/>
      <c r="H75" s="69"/>
      <c r="I75" s="69"/>
      <c r="J75" s="69"/>
      <c r="K75" s="69"/>
      <c r="L75" s="69"/>
      <c r="M75" s="69"/>
      <c r="N75" s="69"/>
      <c r="O75" s="18"/>
      <c r="P75" s="69" t="s">
        <v>199</v>
      </c>
      <c r="Q75" s="69" t="s">
        <v>200</v>
      </c>
      <c r="R75" s="69" t="s">
        <v>201</v>
      </c>
      <c r="S75" s="18"/>
      <c r="T75" s="18"/>
    </row>
    <row r="76" spans="1:20">
      <c r="A76" s="4">
        <v>72</v>
      </c>
      <c r="B76" s="17" t="s">
        <v>62</v>
      </c>
      <c r="C76" s="65" t="s">
        <v>138</v>
      </c>
      <c r="D76" s="65" t="s">
        <v>25</v>
      </c>
      <c r="E76" s="65">
        <v>19</v>
      </c>
      <c r="F76" s="65"/>
      <c r="G76" s="65">
        <v>10</v>
      </c>
      <c r="H76" s="65">
        <v>7</v>
      </c>
      <c r="I76" s="64">
        <f t="shared" si="1"/>
        <v>17</v>
      </c>
      <c r="J76" s="65">
        <v>9613547933</v>
      </c>
      <c r="K76" s="65" t="s">
        <v>206</v>
      </c>
      <c r="L76" s="18" t="s">
        <v>236</v>
      </c>
      <c r="M76" s="18">
        <v>8638416681</v>
      </c>
      <c r="N76" s="18" t="s">
        <v>248</v>
      </c>
      <c r="O76" s="18">
        <v>936587974</v>
      </c>
      <c r="P76" s="65" t="s">
        <v>217</v>
      </c>
      <c r="Q76" s="65" t="s">
        <v>213</v>
      </c>
      <c r="R76" s="18"/>
      <c r="S76" s="18" t="s">
        <v>226</v>
      </c>
      <c r="T76" s="18"/>
    </row>
    <row r="77" spans="1:20">
      <c r="A77" s="4">
        <v>73</v>
      </c>
      <c r="B77" s="17" t="s">
        <v>62</v>
      </c>
      <c r="C77" s="65" t="s">
        <v>139</v>
      </c>
      <c r="D77" s="65" t="s">
        <v>23</v>
      </c>
      <c r="E77" s="65">
        <v>18170206804</v>
      </c>
      <c r="F77" s="65" t="s">
        <v>187</v>
      </c>
      <c r="G77" s="65">
        <v>13</v>
      </c>
      <c r="H77" s="65">
        <v>20</v>
      </c>
      <c r="I77" s="64">
        <f t="shared" si="1"/>
        <v>33</v>
      </c>
      <c r="J77" s="65">
        <v>9954073361</v>
      </c>
      <c r="K77" s="65" t="s">
        <v>206</v>
      </c>
      <c r="L77" s="18" t="s">
        <v>236</v>
      </c>
      <c r="M77" s="18">
        <v>8638416681</v>
      </c>
      <c r="N77" s="18" t="s">
        <v>248</v>
      </c>
      <c r="O77" s="18">
        <v>936587974</v>
      </c>
      <c r="P77" s="65" t="s">
        <v>217</v>
      </c>
      <c r="Q77" s="65" t="s">
        <v>213</v>
      </c>
      <c r="R77" s="18"/>
      <c r="S77" s="18" t="s">
        <v>226</v>
      </c>
      <c r="T77" s="18"/>
    </row>
    <row r="78" spans="1:20">
      <c r="A78" s="4">
        <v>74</v>
      </c>
      <c r="B78" s="17" t="s">
        <v>62</v>
      </c>
      <c r="C78" s="65" t="s">
        <v>140</v>
      </c>
      <c r="D78" s="65" t="s">
        <v>23</v>
      </c>
      <c r="E78" s="65">
        <v>18290020220</v>
      </c>
      <c r="F78" s="65" t="s">
        <v>187</v>
      </c>
      <c r="G78" s="65">
        <v>10</v>
      </c>
      <c r="H78" s="65">
        <v>6</v>
      </c>
      <c r="I78" s="64">
        <f t="shared" si="1"/>
        <v>16</v>
      </c>
      <c r="J78" s="65">
        <v>9957781484</v>
      </c>
      <c r="K78" s="65" t="s">
        <v>206</v>
      </c>
      <c r="L78" s="18" t="s">
        <v>236</v>
      </c>
      <c r="M78" s="18">
        <v>8638416681</v>
      </c>
      <c r="N78" s="18" t="s">
        <v>247</v>
      </c>
      <c r="O78" s="18">
        <v>8011371120</v>
      </c>
      <c r="P78" s="65" t="s">
        <v>217</v>
      </c>
      <c r="Q78" s="65" t="s">
        <v>213</v>
      </c>
      <c r="R78" s="18"/>
      <c r="S78" s="18" t="s">
        <v>226</v>
      </c>
      <c r="T78" s="18"/>
    </row>
    <row r="79" spans="1:20">
      <c r="A79" s="4">
        <v>75</v>
      </c>
      <c r="B79" s="17" t="s">
        <v>62</v>
      </c>
      <c r="C79" s="65" t="s">
        <v>141</v>
      </c>
      <c r="D79" s="65" t="s">
        <v>23</v>
      </c>
      <c r="E79" s="65">
        <v>18170206802</v>
      </c>
      <c r="F79" s="65" t="s">
        <v>187</v>
      </c>
      <c r="G79" s="65">
        <v>4</v>
      </c>
      <c r="H79" s="65">
        <v>5</v>
      </c>
      <c r="I79" s="64">
        <f t="shared" si="1"/>
        <v>9</v>
      </c>
      <c r="J79" s="65">
        <v>8254930823</v>
      </c>
      <c r="K79" s="65" t="s">
        <v>206</v>
      </c>
      <c r="L79" s="18" t="s">
        <v>236</v>
      </c>
      <c r="M79" s="18">
        <v>8638416681</v>
      </c>
      <c r="N79" s="18" t="s">
        <v>247</v>
      </c>
      <c r="O79" s="18">
        <v>8011371120</v>
      </c>
      <c r="P79" s="65" t="s">
        <v>217</v>
      </c>
      <c r="Q79" s="65" t="s">
        <v>213</v>
      </c>
      <c r="R79" s="18"/>
      <c r="S79" s="18" t="s">
        <v>226</v>
      </c>
      <c r="T79" s="18"/>
    </row>
    <row r="80" spans="1:20">
      <c r="A80" s="4">
        <v>76</v>
      </c>
      <c r="B80" s="17" t="s">
        <v>63</v>
      </c>
      <c r="C80" s="65" t="s">
        <v>142</v>
      </c>
      <c r="D80" s="65" t="s">
        <v>25</v>
      </c>
      <c r="E80" s="65">
        <v>18290020526</v>
      </c>
      <c r="F80" s="65"/>
      <c r="G80" s="65">
        <v>15</v>
      </c>
      <c r="H80" s="65">
        <v>15</v>
      </c>
      <c r="I80" s="64">
        <f t="shared" si="1"/>
        <v>30</v>
      </c>
      <c r="J80" s="65">
        <v>9365234623</v>
      </c>
      <c r="K80" s="65" t="s">
        <v>207</v>
      </c>
      <c r="L80" s="18" t="s">
        <v>237</v>
      </c>
      <c r="M80" s="18">
        <v>9678946736</v>
      </c>
      <c r="N80" s="18" t="s">
        <v>443</v>
      </c>
      <c r="O80" s="18">
        <v>9365468686</v>
      </c>
      <c r="P80" s="65" t="s">
        <v>217</v>
      </c>
      <c r="Q80" s="65" t="s">
        <v>213</v>
      </c>
      <c r="R80" s="18"/>
      <c r="S80" s="18" t="s">
        <v>227</v>
      </c>
      <c r="T80" s="18"/>
    </row>
    <row r="81" spans="1:20">
      <c r="A81" s="4">
        <v>77</v>
      </c>
      <c r="B81" s="17" t="s">
        <v>63</v>
      </c>
      <c r="C81" s="65" t="s">
        <v>143</v>
      </c>
      <c r="D81" s="65" t="s">
        <v>25</v>
      </c>
      <c r="E81" s="65"/>
      <c r="F81" s="65"/>
      <c r="G81" s="65">
        <v>10</v>
      </c>
      <c r="H81" s="65">
        <v>11</v>
      </c>
      <c r="I81" s="64">
        <f t="shared" si="1"/>
        <v>21</v>
      </c>
      <c r="J81" s="65"/>
      <c r="K81" s="65" t="s">
        <v>207</v>
      </c>
      <c r="L81" s="18" t="s">
        <v>237</v>
      </c>
      <c r="M81" s="18">
        <v>9678946736</v>
      </c>
      <c r="N81" s="18" t="s">
        <v>443</v>
      </c>
      <c r="O81" s="18">
        <v>9365468686</v>
      </c>
      <c r="P81" s="65" t="s">
        <v>217</v>
      </c>
      <c r="Q81" s="65" t="s">
        <v>213</v>
      </c>
      <c r="R81" s="18"/>
      <c r="S81" s="18" t="s">
        <v>227</v>
      </c>
      <c r="T81" s="18"/>
    </row>
    <row r="82" spans="1:20">
      <c r="A82" s="4">
        <v>78</v>
      </c>
      <c r="B82" s="17" t="s">
        <v>63</v>
      </c>
      <c r="C82" s="65" t="s">
        <v>144</v>
      </c>
      <c r="D82" s="65" t="s">
        <v>23</v>
      </c>
      <c r="E82" s="65">
        <v>207802</v>
      </c>
      <c r="F82" s="65" t="s">
        <v>187</v>
      </c>
      <c r="G82" s="65">
        <v>17</v>
      </c>
      <c r="H82" s="65">
        <v>10</v>
      </c>
      <c r="I82" s="64">
        <f t="shared" si="1"/>
        <v>27</v>
      </c>
      <c r="J82" s="65">
        <v>8404043349</v>
      </c>
      <c r="K82" s="65" t="s">
        <v>207</v>
      </c>
      <c r="L82" s="18" t="s">
        <v>237</v>
      </c>
      <c r="M82" s="18">
        <v>9678946736</v>
      </c>
      <c r="N82" s="18" t="s">
        <v>443</v>
      </c>
      <c r="O82" s="18">
        <v>9365468686</v>
      </c>
      <c r="P82" s="65" t="s">
        <v>217</v>
      </c>
      <c r="Q82" s="65" t="s">
        <v>213</v>
      </c>
      <c r="R82" s="18"/>
      <c r="S82" s="18" t="s">
        <v>227</v>
      </c>
      <c r="T82" s="18"/>
    </row>
    <row r="83" spans="1:20">
      <c r="A83" s="4">
        <v>79</v>
      </c>
      <c r="B83" s="68"/>
      <c r="C83" s="69"/>
      <c r="D83" s="69"/>
      <c r="E83" s="69"/>
      <c r="F83" s="69"/>
      <c r="G83" s="69"/>
      <c r="H83" s="69"/>
      <c r="I83" s="69"/>
      <c r="J83" s="69"/>
      <c r="K83" s="69"/>
      <c r="L83" s="69"/>
      <c r="M83" s="69"/>
      <c r="N83" s="69"/>
      <c r="O83" s="18"/>
      <c r="P83" s="69" t="s">
        <v>202</v>
      </c>
      <c r="Q83" s="69" t="s">
        <v>191</v>
      </c>
      <c r="R83" s="18"/>
      <c r="S83" s="18"/>
      <c r="T83" s="18"/>
    </row>
    <row r="84" spans="1:20">
      <c r="A84" s="4">
        <v>80</v>
      </c>
      <c r="B84" s="17" t="s">
        <v>62</v>
      </c>
      <c r="C84" s="65" t="s">
        <v>145</v>
      </c>
      <c r="D84" s="65" t="s">
        <v>23</v>
      </c>
      <c r="E84" s="65">
        <v>18170205902</v>
      </c>
      <c r="F84" s="65" t="s">
        <v>188</v>
      </c>
      <c r="G84" s="65">
        <v>10</v>
      </c>
      <c r="H84" s="65">
        <v>9</v>
      </c>
      <c r="I84" s="64">
        <f t="shared" si="1"/>
        <v>19</v>
      </c>
      <c r="J84" s="65">
        <v>9365830877</v>
      </c>
      <c r="K84" s="65" t="s">
        <v>206</v>
      </c>
      <c r="L84" s="18" t="s">
        <v>236</v>
      </c>
      <c r="M84" s="18">
        <v>8638416681</v>
      </c>
      <c r="N84" s="18" t="s">
        <v>240</v>
      </c>
      <c r="O84" s="18">
        <v>9954072408</v>
      </c>
      <c r="P84" s="65" t="s">
        <v>218</v>
      </c>
      <c r="Q84" s="65" t="s">
        <v>194</v>
      </c>
      <c r="R84" s="18"/>
      <c r="S84" s="18" t="s">
        <v>226</v>
      </c>
      <c r="T84" s="18"/>
    </row>
    <row r="85" spans="1:20">
      <c r="A85" s="4">
        <v>81</v>
      </c>
      <c r="B85" s="17" t="s">
        <v>62</v>
      </c>
      <c r="C85" s="65" t="s">
        <v>146</v>
      </c>
      <c r="D85" s="65" t="s">
        <v>23</v>
      </c>
      <c r="E85" s="65">
        <v>18170206103</v>
      </c>
      <c r="F85" s="65" t="s">
        <v>190</v>
      </c>
      <c r="G85" s="65">
        <v>16</v>
      </c>
      <c r="H85" s="65">
        <v>10</v>
      </c>
      <c r="I85" s="64">
        <f t="shared" si="1"/>
        <v>26</v>
      </c>
      <c r="J85" s="65">
        <v>7002875624</v>
      </c>
      <c r="K85" s="65" t="s">
        <v>206</v>
      </c>
      <c r="L85" s="18" t="s">
        <v>236</v>
      </c>
      <c r="M85" s="18">
        <v>8638416681</v>
      </c>
      <c r="N85" s="18" t="s">
        <v>240</v>
      </c>
      <c r="O85" s="18">
        <v>9954072408</v>
      </c>
      <c r="P85" s="65" t="s">
        <v>218</v>
      </c>
      <c r="Q85" s="65" t="s">
        <v>194</v>
      </c>
      <c r="R85" s="18"/>
      <c r="S85" s="18" t="s">
        <v>226</v>
      </c>
      <c r="T85" s="18"/>
    </row>
    <row r="86" spans="1:20">
      <c r="A86" s="4">
        <v>82</v>
      </c>
      <c r="B86" s="17" t="s">
        <v>62</v>
      </c>
      <c r="C86" s="65" t="s">
        <v>147</v>
      </c>
      <c r="D86" s="65" t="s">
        <v>23</v>
      </c>
      <c r="E86" s="65">
        <v>18170206801</v>
      </c>
      <c r="F86" s="65" t="s">
        <v>187</v>
      </c>
      <c r="G86" s="65">
        <v>0</v>
      </c>
      <c r="H86" s="65">
        <v>5</v>
      </c>
      <c r="I86" s="64">
        <f t="shared" si="1"/>
        <v>5</v>
      </c>
      <c r="J86" s="65">
        <v>9954473515</v>
      </c>
      <c r="K86" s="65" t="s">
        <v>206</v>
      </c>
      <c r="L86" s="18" t="s">
        <v>236</v>
      </c>
      <c r="M86" s="18">
        <v>8638416681</v>
      </c>
      <c r="N86" s="18" t="s">
        <v>240</v>
      </c>
      <c r="O86" s="18">
        <v>9954072408</v>
      </c>
      <c r="P86" s="65" t="s">
        <v>218</v>
      </c>
      <c r="Q86" s="65" t="s">
        <v>194</v>
      </c>
      <c r="R86" s="18"/>
      <c r="S86" s="18" t="s">
        <v>226</v>
      </c>
      <c r="T86" s="18"/>
    </row>
    <row r="87" spans="1:20">
      <c r="A87" s="4">
        <v>83</v>
      </c>
      <c r="B87" s="17" t="s">
        <v>62</v>
      </c>
      <c r="C87" s="66" t="s">
        <v>148</v>
      </c>
      <c r="D87" s="65" t="s">
        <v>25</v>
      </c>
      <c r="E87" s="66">
        <v>20218</v>
      </c>
      <c r="F87" s="65"/>
      <c r="G87" s="66">
        <v>6</v>
      </c>
      <c r="H87" s="66">
        <v>6</v>
      </c>
      <c r="I87" s="64">
        <f t="shared" si="1"/>
        <v>12</v>
      </c>
      <c r="J87" s="66">
        <v>940131197</v>
      </c>
      <c r="K87" s="66" t="s">
        <v>206</v>
      </c>
      <c r="L87" s="18" t="s">
        <v>236</v>
      </c>
      <c r="M87" s="18">
        <v>8638416681</v>
      </c>
      <c r="N87" s="18" t="s">
        <v>240</v>
      </c>
      <c r="O87" s="18">
        <v>9954072408</v>
      </c>
      <c r="P87" s="65" t="s">
        <v>218</v>
      </c>
      <c r="Q87" s="65" t="s">
        <v>194</v>
      </c>
      <c r="R87" s="18"/>
      <c r="S87" s="18" t="s">
        <v>226</v>
      </c>
      <c r="T87" s="18"/>
    </row>
    <row r="88" spans="1:20">
      <c r="A88" s="4">
        <v>84</v>
      </c>
      <c r="B88" s="17" t="s">
        <v>63</v>
      </c>
      <c r="C88" s="65" t="s">
        <v>149</v>
      </c>
      <c r="D88" s="65" t="s">
        <v>25</v>
      </c>
      <c r="E88" s="65">
        <v>18290020522</v>
      </c>
      <c r="F88" s="65"/>
      <c r="G88" s="65">
        <v>10</v>
      </c>
      <c r="H88" s="65">
        <v>10</v>
      </c>
      <c r="I88" s="64">
        <f t="shared" si="1"/>
        <v>20</v>
      </c>
      <c r="J88" s="65"/>
      <c r="K88" s="65" t="s">
        <v>207</v>
      </c>
      <c r="L88" s="18" t="s">
        <v>237</v>
      </c>
      <c r="M88" s="18">
        <v>9678946736</v>
      </c>
      <c r="N88" s="18" t="s">
        <v>756</v>
      </c>
      <c r="O88" s="18">
        <v>9401427304</v>
      </c>
      <c r="P88" s="65" t="s">
        <v>218</v>
      </c>
      <c r="Q88" s="65" t="s">
        <v>194</v>
      </c>
      <c r="R88" s="18"/>
      <c r="S88" s="18" t="s">
        <v>227</v>
      </c>
      <c r="T88" s="18"/>
    </row>
    <row r="89" spans="1:20">
      <c r="A89" s="4">
        <v>85</v>
      </c>
      <c r="B89" s="17" t="s">
        <v>63</v>
      </c>
      <c r="C89" s="65" t="s">
        <v>150</v>
      </c>
      <c r="D89" s="65" t="s">
        <v>23</v>
      </c>
      <c r="E89" s="65">
        <v>207301</v>
      </c>
      <c r="F89" s="65" t="s">
        <v>187</v>
      </c>
      <c r="G89" s="65">
        <v>30</v>
      </c>
      <c r="H89" s="65">
        <v>28</v>
      </c>
      <c r="I89" s="64">
        <f t="shared" si="1"/>
        <v>58</v>
      </c>
      <c r="J89" s="65">
        <v>9101376404</v>
      </c>
      <c r="K89" s="65" t="s">
        <v>207</v>
      </c>
      <c r="L89" s="18" t="s">
        <v>237</v>
      </c>
      <c r="M89" s="18">
        <v>9678946736</v>
      </c>
      <c r="N89" s="18" t="s">
        <v>756</v>
      </c>
      <c r="O89" s="18">
        <v>9401427304</v>
      </c>
      <c r="P89" s="65" t="s">
        <v>218</v>
      </c>
      <c r="Q89" s="65" t="s">
        <v>194</v>
      </c>
      <c r="R89" s="18"/>
      <c r="S89" s="18" t="s">
        <v>227</v>
      </c>
      <c r="T89" s="18"/>
    </row>
    <row r="90" spans="1:20">
      <c r="A90" s="4">
        <v>86</v>
      </c>
      <c r="B90" s="17" t="s">
        <v>63</v>
      </c>
      <c r="C90" s="65" t="s">
        <v>151</v>
      </c>
      <c r="D90" s="65" t="s">
        <v>25</v>
      </c>
      <c r="E90" s="65">
        <v>18290020525</v>
      </c>
      <c r="F90" s="65"/>
      <c r="G90" s="65">
        <v>15</v>
      </c>
      <c r="H90" s="65">
        <v>15</v>
      </c>
      <c r="I90" s="64">
        <f t="shared" si="1"/>
        <v>30</v>
      </c>
      <c r="J90" s="65">
        <v>9401332480</v>
      </c>
      <c r="K90" s="65" t="s">
        <v>207</v>
      </c>
      <c r="L90" s="18" t="s">
        <v>237</v>
      </c>
      <c r="M90" s="18">
        <v>9678946736</v>
      </c>
      <c r="N90" s="18" t="s">
        <v>443</v>
      </c>
      <c r="O90" s="18">
        <v>9365468686</v>
      </c>
      <c r="P90" s="65" t="s">
        <v>218</v>
      </c>
      <c r="Q90" s="65" t="s">
        <v>194</v>
      </c>
      <c r="R90" s="18"/>
      <c r="S90" s="18" t="s">
        <v>227</v>
      </c>
      <c r="T90" s="18"/>
    </row>
    <row r="91" spans="1:20">
      <c r="A91" s="4">
        <v>87</v>
      </c>
      <c r="B91" s="17" t="s">
        <v>63</v>
      </c>
      <c r="C91" s="65" t="s">
        <v>152</v>
      </c>
      <c r="D91" s="65" t="s">
        <v>23</v>
      </c>
      <c r="E91" s="65">
        <v>207801</v>
      </c>
      <c r="F91" s="65" t="s">
        <v>187</v>
      </c>
      <c r="G91" s="65">
        <v>15</v>
      </c>
      <c r="H91" s="65">
        <v>17</v>
      </c>
      <c r="I91" s="64">
        <f t="shared" si="1"/>
        <v>32</v>
      </c>
      <c r="J91" s="65">
        <v>9954811445</v>
      </c>
      <c r="K91" s="65" t="s">
        <v>207</v>
      </c>
      <c r="L91" s="18" t="s">
        <v>237</v>
      </c>
      <c r="M91" s="18">
        <v>9678946736</v>
      </c>
      <c r="N91" s="18" t="s">
        <v>443</v>
      </c>
      <c r="O91" s="18">
        <v>9365468686</v>
      </c>
      <c r="P91" s="65" t="s">
        <v>218</v>
      </c>
      <c r="Q91" s="65" t="s">
        <v>194</v>
      </c>
      <c r="R91" s="18"/>
      <c r="S91" s="18" t="s">
        <v>227</v>
      </c>
      <c r="T91" s="18"/>
    </row>
    <row r="92" spans="1:20">
      <c r="A92" s="4">
        <v>88</v>
      </c>
      <c r="B92" s="17" t="s">
        <v>62</v>
      </c>
      <c r="C92" s="65" t="s">
        <v>153</v>
      </c>
      <c r="D92" s="65" t="s">
        <v>25</v>
      </c>
      <c r="E92" s="65">
        <v>18290020105</v>
      </c>
      <c r="F92" s="65"/>
      <c r="G92" s="65">
        <v>15</v>
      </c>
      <c r="H92" s="65">
        <v>30</v>
      </c>
      <c r="I92" s="64">
        <f t="shared" si="1"/>
        <v>45</v>
      </c>
      <c r="J92" s="65">
        <v>7896278029</v>
      </c>
      <c r="K92" s="65" t="s">
        <v>208</v>
      </c>
      <c r="L92" s="18" t="s">
        <v>238</v>
      </c>
      <c r="M92" s="18">
        <v>9854820599</v>
      </c>
      <c r="N92" s="18" t="s">
        <v>249</v>
      </c>
      <c r="O92" s="18">
        <v>9101997353</v>
      </c>
      <c r="P92" s="65" t="s">
        <v>219</v>
      </c>
      <c r="Q92" s="65" t="s">
        <v>210</v>
      </c>
      <c r="R92" s="18"/>
      <c r="S92" s="18" t="s">
        <v>226</v>
      </c>
      <c r="T92" s="18"/>
    </row>
    <row r="93" spans="1:20">
      <c r="A93" s="4">
        <v>89</v>
      </c>
      <c r="B93" s="17" t="s">
        <v>62</v>
      </c>
      <c r="C93" s="65" t="s">
        <v>154</v>
      </c>
      <c r="D93" s="65" t="s">
        <v>23</v>
      </c>
      <c r="E93" s="65">
        <v>207403</v>
      </c>
      <c r="F93" s="65" t="s">
        <v>187</v>
      </c>
      <c r="G93" s="65">
        <v>40</v>
      </c>
      <c r="H93" s="65">
        <v>30</v>
      </c>
      <c r="I93" s="64">
        <f t="shared" si="1"/>
        <v>70</v>
      </c>
      <c r="J93" s="65">
        <v>9401115590</v>
      </c>
      <c r="K93" s="65" t="s">
        <v>208</v>
      </c>
      <c r="L93" s="18" t="s">
        <v>238</v>
      </c>
      <c r="M93" s="18">
        <v>9854820599</v>
      </c>
      <c r="N93" s="18" t="s">
        <v>249</v>
      </c>
      <c r="O93" s="18">
        <v>9101997353</v>
      </c>
      <c r="P93" s="65" t="s">
        <v>219</v>
      </c>
      <c r="Q93" s="65" t="s">
        <v>210</v>
      </c>
      <c r="R93" s="18"/>
      <c r="S93" s="18" t="s">
        <v>226</v>
      </c>
      <c r="T93" s="18"/>
    </row>
    <row r="94" spans="1:20">
      <c r="A94" s="4">
        <v>90</v>
      </c>
      <c r="B94" s="17" t="s">
        <v>63</v>
      </c>
      <c r="C94" s="65" t="s">
        <v>155</v>
      </c>
      <c r="D94" s="65" t="s">
        <v>23</v>
      </c>
      <c r="E94" s="65">
        <v>207205</v>
      </c>
      <c r="F94" s="65" t="s">
        <v>189</v>
      </c>
      <c r="G94" s="65">
        <v>100</v>
      </c>
      <c r="H94" s="65">
        <v>151</v>
      </c>
      <c r="I94" s="64">
        <f t="shared" si="1"/>
        <v>251</v>
      </c>
      <c r="J94" s="65">
        <v>9101091539</v>
      </c>
      <c r="K94" s="65" t="s">
        <v>207</v>
      </c>
      <c r="L94" s="18" t="s">
        <v>237</v>
      </c>
      <c r="M94" s="18">
        <v>9678946736</v>
      </c>
      <c r="N94" s="18" t="s">
        <v>756</v>
      </c>
      <c r="O94" s="18">
        <v>9401427304</v>
      </c>
      <c r="P94" s="65" t="s">
        <v>219</v>
      </c>
      <c r="Q94" s="65" t="s">
        <v>210</v>
      </c>
      <c r="R94" s="18"/>
      <c r="S94" s="18" t="s">
        <v>227</v>
      </c>
      <c r="T94" s="18"/>
    </row>
    <row r="95" spans="1:20">
      <c r="A95" s="4">
        <v>91</v>
      </c>
      <c r="B95" s="17" t="s">
        <v>62</v>
      </c>
      <c r="C95" s="65" t="s">
        <v>156</v>
      </c>
      <c r="D95" s="65" t="s">
        <v>23</v>
      </c>
      <c r="E95" s="65">
        <v>200802</v>
      </c>
      <c r="F95" s="65" t="s">
        <v>188</v>
      </c>
      <c r="G95" s="65">
        <v>40</v>
      </c>
      <c r="H95" s="65">
        <v>41</v>
      </c>
      <c r="I95" s="64">
        <f t="shared" si="1"/>
        <v>81</v>
      </c>
      <c r="J95" s="65">
        <v>9401351682</v>
      </c>
      <c r="K95" s="65" t="s">
        <v>208</v>
      </c>
      <c r="L95" s="18" t="s">
        <v>238</v>
      </c>
      <c r="M95" s="18">
        <v>9854820599</v>
      </c>
      <c r="N95" s="18" t="s">
        <v>250</v>
      </c>
      <c r="O95" s="18">
        <v>9435746032</v>
      </c>
      <c r="P95" s="65" t="s">
        <v>220</v>
      </c>
      <c r="Q95" s="65" t="s">
        <v>197</v>
      </c>
      <c r="R95" s="18"/>
      <c r="S95" s="18" t="s">
        <v>226</v>
      </c>
      <c r="T95" s="18"/>
    </row>
    <row r="96" spans="1:20">
      <c r="A96" s="4">
        <v>92</v>
      </c>
      <c r="B96" s="17" t="s">
        <v>62</v>
      </c>
      <c r="C96" s="65" t="s">
        <v>157</v>
      </c>
      <c r="D96" s="65" t="s">
        <v>25</v>
      </c>
      <c r="E96" s="65">
        <v>18290020108</v>
      </c>
      <c r="F96" s="65"/>
      <c r="G96" s="65">
        <v>9</v>
      </c>
      <c r="H96" s="65">
        <v>9</v>
      </c>
      <c r="I96" s="64">
        <f t="shared" si="1"/>
        <v>18</v>
      </c>
      <c r="J96" s="65">
        <v>7002469686</v>
      </c>
      <c r="K96" s="65" t="s">
        <v>208</v>
      </c>
      <c r="L96" s="18" t="s">
        <v>238</v>
      </c>
      <c r="M96" s="18">
        <v>9854820599</v>
      </c>
      <c r="N96" s="18" t="s">
        <v>249</v>
      </c>
      <c r="O96" s="18">
        <v>9101997353</v>
      </c>
      <c r="P96" s="65" t="s">
        <v>221</v>
      </c>
      <c r="Q96" s="65" t="s">
        <v>212</v>
      </c>
      <c r="R96" s="18"/>
      <c r="S96" s="18" t="s">
        <v>226</v>
      </c>
      <c r="T96" s="18"/>
    </row>
    <row r="97" spans="1:20">
      <c r="A97" s="4">
        <v>93</v>
      </c>
      <c r="B97" s="17" t="s">
        <v>62</v>
      </c>
      <c r="C97" s="65" t="s">
        <v>158</v>
      </c>
      <c r="D97" s="65" t="s">
        <v>23</v>
      </c>
      <c r="E97" s="65">
        <v>207901</v>
      </c>
      <c r="F97" s="65" t="s">
        <v>187</v>
      </c>
      <c r="G97" s="65">
        <v>16</v>
      </c>
      <c r="H97" s="65">
        <v>15</v>
      </c>
      <c r="I97" s="64">
        <f t="shared" si="1"/>
        <v>31</v>
      </c>
      <c r="J97" s="65">
        <v>9085349718</v>
      </c>
      <c r="K97" s="65" t="s">
        <v>208</v>
      </c>
      <c r="L97" s="18" t="s">
        <v>238</v>
      </c>
      <c r="M97" s="18">
        <v>9854820599</v>
      </c>
      <c r="N97" s="18" t="s">
        <v>249</v>
      </c>
      <c r="O97" s="18">
        <v>9101997353</v>
      </c>
      <c r="P97" s="65" t="s">
        <v>221</v>
      </c>
      <c r="Q97" s="65" t="s">
        <v>212</v>
      </c>
      <c r="R97" s="18"/>
      <c r="S97" s="18" t="s">
        <v>226</v>
      </c>
      <c r="T97" s="18"/>
    </row>
    <row r="98" spans="1:20">
      <c r="A98" s="4">
        <v>94</v>
      </c>
      <c r="B98" s="17" t="s">
        <v>62</v>
      </c>
      <c r="C98" s="65" t="s">
        <v>159</v>
      </c>
      <c r="D98" s="65" t="s">
        <v>23</v>
      </c>
      <c r="E98" s="65">
        <v>200703</v>
      </c>
      <c r="F98" s="65" t="s">
        <v>187</v>
      </c>
      <c r="G98" s="65">
        <v>16</v>
      </c>
      <c r="H98" s="65">
        <v>15</v>
      </c>
      <c r="I98" s="64">
        <f t="shared" si="1"/>
        <v>31</v>
      </c>
      <c r="J98" s="65">
        <v>9854694895</v>
      </c>
      <c r="K98" s="65" t="s">
        <v>208</v>
      </c>
      <c r="L98" s="18" t="s">
        <v>238</v>
      </c>
      <c r="M98" s="18">
        <v>9854820599</v>
      </c>
      <c r="N98" s="18" t="s">
        <v>249</v>
      </c>
      <c r="O98" s="18">
        <v>9101997353</v>
      </c>
      <c r="P98" s="65" t="s">
        <v>221</v>
      </c>
      <c r="Q98" s="65" t="s">
        <v>212</v>
      </c>
      <c r="R98" s="18"/>
      <c r="S98" s="18" t="s">
        <v>226</v>
      </c>
      <c r="T98" s="18"/>
    </row>
    <row r="99" spans="1:20">
      <c r="A99" s="4">
        <v>95</v>
      </c>
      <c r="B99" s="17" t="s">
        <v>63</v>
      </c>
      <c r="C99" s="65" t="s">
        <v>160</v>
      </c>
      <c r="D99" s="65" t="s">
        <v>23</v>
      </c>
      <c r="E99" s="65">
        <v>207205</v>
      </c>
      <c r="F99" s="65" t="s">
        <v>189</v>
      </c>
      <c r="G99" s="65">
        <v>0</v>
      </c>
      <c r="H99" s="65">
        <v>0</v>
      </c>
      <c r="I99" s="64">
        <f t="shared" si="1"/>
        <v>0</v>
      </c>
      <c r="J99" s="65">
        <v>9101091539</v>
      </c>
      <c r="K99" s="65" t="s">
        <v>207</v>
      </c>
      <c r="L99" s="18" t="s">
        <v>237</v>
      </c>
      <c r="M99" s="18">
        <v>9678946736</v>
      </c>
      <c r="N99" s="18" t="s">
        <v>756</v>
      </c>
      <c r="O99" s="18">
        <v>9401427304</v>
      </c>
      <c r="P99" s="65" t="s">
        <v>221</v>
      </c>
      <c r="Q99" s="65" t="s">
        <v>212</v>
      </c>
      <c r="R99" s="18"/>
      <c r="S99" s="18" t="s">
        <v>227</v>
      </c>
      <c r="T99" s="18"/>
    </row>
    <row r="100" spans="1:20">
      <c r="A100" s="4">
        <v>96</v>
      </c>
      <c r="B100" s="17" t="s">
        <v>62</v>
      </c>
      <c r="C100" s="65" t="s">
        <v>161</v>
      </c>
      <c r="D100" s="65" t="s">
        <v>25</v>
      </c>
      <c r="E100" s="65">
        <v>18290020107</v>
      </c>
      <c r="F100" s="65"/>
      <c r="G100" s="65">
        <v>17</v>
      </c>
      <c r="H100" s="65">
        <v>21</v>
      </c>
      <c r="I100" s="64">
        <f t="shared" si="1"/>
        <v>38</v>
      </c>
      <c r="J100" s="65">
        <v>8135917893</v>
      </c>
      <c r="K100" s="65" t="s">
        <v>208</v>
      </c>
      <c r="L100" s="18" t="s">
        <v>238</v>
      </c>
      <c r="M100" s="18">
        <v>9854820599</v>
      </c>
      <c r="N100" s="18" t="s">
        <v>249</v>
      </c>
      <c r="O100" s="18">
        <v>9101997353</v>
      </c>
      <c r="P100" s="65" t="s">
        <v>222</v>
      </c>
      <c r="Q100" s="65" t="s">
        <v>200</v>
      </c>
      <c r="R100" s="18"/>
      <c r="S100" s="18" t="s">
        <v>226</v>
      </c>
      <c r="T100" s="18"/>
    </row>
    <row r="101" spans="1:20">
      <c r="A101" s="4">
        <v>97</v>
      </c>
      <c r="B101" s="17" t="s">
        <v>62</v>
      </c>
      <c r="C101" s="65" t="s">
        <v>162</v>
      </c>
      <c r="D101" s="65" t="s">
        <v>23</v>
      </c>
      <c r="E101" s="65">
        <v>207902</v>
      </c>
      <c r="F101" s="65" t="s">
        <v>187</v>
      </c>
      <c r="G101" s="65">
        <v>16</v>
      </c>
      <c r="H101" s="65">
        <v>15</v>
      </c>
      <c r="I101" s="64">
        <f t="shared" si="1"/>
        <v>31</v>
      </c>
      <c r="J101" s="65">
        <v>8812875185</v>
      </c>
      <c r="K101" s="65" t="s">
        <v>208</v>
      </c>
      <c r="L101" s="18" t="s">
        <v>238</v>
      </c>
      <c r="M101" s="18">
        <v>9854820599</v>
      </c>
      <c r="N101" s="18" t="s">
        <v>249</v>
      </c>
      <c r="O101" s="18">
        <v>9101997353</v>
      </c>
      <c r="P101" s="65" t="s">
        <v>222</v>
      </c>
      <c r="Q101" s="65" t="s">
        <v>200</v>
      </c>
      <c r="R101" s="18"/>
      <c r="S101" s="18" t="s">
        <v>226</v>
      </c>
      <c r="T101" s="18"/>
    </row>
    <row r="102" spans="1:20">
      <c r="A102" s="4">
        <v>98</v>
      </c>
      <c r="B102" s="17" t="s">
        <v>62</v>
      </c>
      <c r="C102" s="65" t="s">
        <v>163</v>
      </c>
      <c r="D102" s="65" t="s">
        <v>23</v>
      </c>
      <c r="E102" s="65">
        <v>20703</v>
      </c>
      <c r="F102" s="65" t="s">
        <v>187</v>
      </c>
      <c r="G102" s="65">
        <v>16</v>
      </c>
      <c r="H102" s="65">
        <v>16</v>
      </c>
      <c r="I102" s="64">
        <f t="shared" si="1"/>
        <v>32</v>
      </c>
      <c r="J102" s="65">
        <v>9678382348</v>
      </c>
      <c r="K102" s="65" t="s">
        <v>208</v>
      </c>
      <c r="L102" s="18" t="s">
        <v>238</v>
      </c>
      <c r="M102" s="18">
        <v>9854820599</v>
      </c>
      <c r="N102" s="18" t="s">
        <v>249</v>
      </c>
      <c r="O102" s="18">
        <v>9101997353</v>
      </c>
      <c r="P102" s="65" t="s">
        <v>222</v>
      </c>
      <c r="Q102" s="65" t="s">
        <v>200</v>
      </c>
      <c r="R102" s="18"/>
      <c r="S102" s="18" t="s">
        <v>226</v>
      </c>
      <c r="T102" s="18"/>
    </row>
    <row r="103" spans="1:20">
      <c r="A103" s="4">
        <v>99</v>
      </c>
      <c r="B103" s="17" t="s">
        <v>63</v>
      </c>
      <c r="C103" s="65" t="s">
        <v>164</v>
      </c>
      <c r="D103" s="65" t="s">
        <v>25</v>
      </c>
      <c r="E103" s="65">
        <v>18290020206</v>
      </c>
      <c r="F103" s="65" t="s">
        <v>187</v>
      </c>
      <c r="G103" s="65">
        <v>6</v>
      </c>
      <c r="H103" s="65">
        <v>5</v>
      </c>
      <c r="I103" s="64">
        <f t="shared" si="1"/>
        <v>11</v>
      </c>
      <c r="J103" s="65">
        <v>9954344726</v>
      </c>
      <c r="K103" s="65" t="s">
        <v>209</v>
      </c>
      <c r="L103" s="18" t="s">
        <v>239</v>
      </c>
      <c r="M103" s="18">
        <v>9613487601</v>
      </c>
      <c r="N103" s="18" t="s">
        <v>246</v>
      </c>
      <c r="O103" s="18">
        <v>9365625825</v>
      </c>
      <c r="P103" s="65" t="s">
        <v>222</v>
      </c>
      <c r="Q103" s="65" t="s">
        <v>200</v>
      </c>
      <c r="R103" s="18"/>
      <c r="S103" s="18" t="s">
        <v>227</v>
      </c>
      <c r="T103" s="18"/>
    </row>
    <row r="104" spans="1:20">
      <c r="A104" s="4">
        <v>100</v>
      </c>
      <c r="B104" s="17" t="s">
        <v>63</v>
      </c>
      <c r="C104" s="65" t="s">
        <v>165</v>
      </c>
      <c r="D104" s="65" t="s">
        <v>23</v>
      </c>
      <c r="E104" s="65">
        <v>18170205401</v>
      </c>
      <c r="F104" s="65" t="s">
        <v>187</v>
      </c>
      <c r="G104" s="65">
        <v>5</v>
      </c>
      <c r="H104" s="65">
        <v>6</v>
      </c>
      <c r="I104" s="64">
        <f t="shared" si="1"/>
        <v>11</v>
      </c>
      <c r="J104" s="65">
        <v>9401006029</v>
      </c>
      <c r="K104" s="65" t="s">
        <v>209</v>
      </c>
      <c r="L104" s="18" t="s">
        <v>239</v>
      </c>
      <c r="M104" s="18">
        <v>9613487601</v>
      </c>
      <c r="N104" s="18" t="s">
        <v>246</v>
      </c>
      <c r="O104" s="18">
        <v>9365625825</v>
      </c>
      <c r="P104" s="65" t="s">
        <v>222</v>
      </c>
      <c r="Q104" s="65" t="s">
        <v>200</v>
      </c>
      <c r="R104" s="18"/>
      <c r="S104" s="18" t="s">
        <v>227</v>
      </c>
      <c r="T104" s="18"/>
    </row>
    <row r="105" spans="1:20">
      <c r="A105" s="4">
        <v>101</v>
      </c>
      <c r="B105" s="17" t="s">
        <v>63</v>
      </c>
      <c r="C105" s="65" t="s">
        <v>166</v>
      </c>
      <c r="D105" s="65" t="s">
        <v>25</v>
      </c>
      <c r="E105" s="65">
        <v>2008</v>
      </c>
      <c r="F105" s="65"/>
      <c r="G105" s="65">
        <v>4</v>
      </c>
      <c r="H105" s="65">
        <v>4</v>
      </c>
      <c r="I105" s="64">
        <f t="shared" si="1"/>
        <v>8</v>
      </c>
      <c r="J105" s="65">
        <v>8638569985</v>
      </c>
      <c r="K105" s="65" t="s">
        <v>209</v>
      </c>
      <c r="L105" s="18" t="s">
        <v>239</v>
      </c>
      <c r="M105" s="18">
        <v>9613487601</v>
      </c>
      <c r="N105" s="18" t="s">
        <v>246</v>
      </c>
      <c r="O105" s="18">
        <v>9365625825</v>
      </c>
      <c r="P105" s="65" t="s">
        <v>222</v>
      </c>
      <c r="Q105" s="65" t="s">
        <v>200</v>
      </c>
      <c r="R105" s="18"/>
      <c r="S105" s="18" t="s">
        <v>227</v>
      </c>
      <c r="T105" s="18"/>
    </row>
    <row r="106" spans="1:20">
      <c r="A106" s="4">
        <v>102</v>
      </c>
      <c r="B106" s="17" t="s">
        <v>63</v>
      </c>
      <c r="C106" s="65" t="s">
        <v>167</v>
      </c>
      <c r="D106" s="65" t="s">
        <v>23</v>
      </c>
      <c r="E106" s="65"/>
      <c r="F106" s="65" t="s">
        <v>187</v>
      </c>
      <c r="G106" s="65">
        <v>11</v>
      </c>
      <c r="H106" s="65">
        <v>12</v>
      </c>
      <c r="I106" s="64">
        <f t="shared" si="1"/>
        <v>23</v>
      </c>
      <c r="J106" s="65">
        <v>9954493902</v>
      </c>
      <c r="K106" s="65" t="s">
        <v>209</v>
      </c>
      <c r="L106" s="18" t="s">
        <v>239</v>
      </c>
      <c r="M106" s="18">
        <v>9613487601</v>
      </c>
      <c r="N106" s="18" t="s">
        <v>246</v>
      </c>
      <c r="O106" s="18">
        <v>9365625825</v>
      </c>
      <c r="P106" s="65" t="s">
        <v>222</v>
      </c>
      <c r="Q106" s="65" t="s">
        <v>200</v>
      </c>
      <c r="R106" s="18"/>
      <c r="S106" s="18" t="s">
        <v>227</v>
      </c>
      <c r="T106" s="18"/>
    </row>
    <row r="107" spans="1:20">
      <c r="A107" s="4">
        <v>103</v>
      </c>
      <c r="B107" s="17" t="s">
        <v>62</v>
      </c>
      <c r="C107" s="65" t="s">
        <v>168</v>
      </c>
      <c r="D107" s="65" t="s">
        <v>25</v>
      </c>
      <c r="E107" s="65">
        <v>1829002010</v>
      </c>
      <c r="F107" s="65"/>
      <c r="G107" s="65">
        <v>34</v>
      </c>
      <c r="H107" s="65">
        <v>33</v>
      </c>
      <c r="I107" s="64">
        <f t="shared" si="1"/>
        <v>67</v>
      </c>
      <c r="J107" s="65">
        <v>6900870357</v>
      </c>
      <c r="K107" s="65" t="s">
        <v>208</v>
      </c>
      <c r="L107" s="18" t="s">
        <v>238</v>
      </c>
      <c r="M107" s="18">
        <v>9854820599</v>
      </c>
      <c r="N107" s="18" t="s">
        <v>251</v>
      </c>
      <c r="O107" s="18">
        <v>6000702762</v>
      </c>
      <c r="P107" s="65" t="s">
        <v>223</v>
      </c>
      <c r="Q107" s="65" t="s">
        <v>213</v>
      </c>
      <c r="R107" s="18"/>
      <c r="S107" s="18" t="s">
        <v>226</v>
      </c>
      <c r="T107" s="18"/>
    </row>
    <row r="108" spans="1:20">
      <c r="A108" s="4">
        <v>104</v>
      </c>
      <c r="B108" s="17" t="s">
        <v>62</v>
      </c>
      <c r="C108" s="65" t="s">
        <v>169</v>
      </c>
      <c r="D108" s="65" t="s">
        <v>23</v>
      </c>
      <c r="E108" s="65">
        <v>207501</v>
      </c>
      <c r="F108" s="65" t="s">
        <v>187</v>
      </c>
      <c r="G108" s="65">
        <v>30</v>
      </c>
      <c r="H108" s="65">
        <v>30</v>
      </c>
      <c r="I108" s="64">
        <f t="shared" si="1"/>
        <v>60</v>
      </c>
      <c r="J108" s="65">
        <v>9365320389</v>
      </c>
      <c r="K108" s="65" t="s">
        <v>208</v>
      </c>
      <c r="L108" s="18" t="s">
        <v>238</v>
      </c>
      <c r="M108" s="18">
        <v>9854820599</v>
      </c>
      <c r="N108" s="18" t="s">
        <v>251</v>
      </c>
      <c r="O108" s="18">
        <v>6000702762</v>
      </c>
      <c r="P108" s="65" t="s">
        <v>223</v>
      </c>
      <c r="Q108" s="65" t="s">
        <v>213</v>
      </c>
      <c r="R108" s="18"/>
      <c r="S108" s="18" t="s">
        <v>226</v>
      </c>
      <c r="T108" s="18"/>
    </row>
    <row r="109" spans="1:20">
      <c r="A109" s="4">
        <v>105</v>
      </c>
      <c r="B109" s="17" t="s">
        <v>63</v>
      </c>
      <c r="C109" s="65" t="s">
        <v>170</v>
      </c>
      <c r="D109" s="65" t="s">
        <v>25</v>
      </c>
      <c r="E109" s="65">
        <v>2002001</v>
      </c>
      <c r="F109" s="65"/>
      <c r="G109" s="65">
        <v>10</v>
      </c>
      <c r="H109" s="65">
        <v>8</v>
      </c>
      <c r="I109" s="64">
        <f t="shared" si="1"/>
        <v>18</v>
      </c>
      <c r="J109" s="65">
        <v>9365408793</v>
      </c>
      <c r="K109" s="65" t="s">
        <v>209</v>
      </c>
      <c r="L109" s="18" t="s">
        <v>239</v>
      </c>
      <c r="M109" s="18">
        <v>9613487601</v>
      </c>
      <c r="N109" s="18" t="s">
        <v>246</v>
      </c>
      <c r="O109" s="18">
        <v>9365625825</v>
      </c>
      <c r="P109" s="65" t="s">
        <v>223</v>
      </c>
      <c r="Q109" s="65" t="s">
        <v>213</v>
      </c>
      <c r="R109" s="18"/>
      <c r="S109" s="18" t="s">
        <v>227</v>
      </c>
      <c r="T109" s="18"/>
    </row>
    <row r="110" spans="1:20">
      <c r="A110" s="4">
        <v>106</v>
      </c>
      <c r="B110" s="17" t="s">
        <v>63</v>
      </c>
      <c r="C110" s="65" t="s">
        <v>171</v>
      </c>
      <c r="D110" s="65" t="s">
        <v>23</v>
      </c>
      <c r="E110" s="65">
        <v>18170201701</v>
      </c>
      <c r="F110" s="65" t="s">
        <v>187</v>
      </c>
      <c r="G110" s="65">
        <v>11</v>
      </c>
      <c r="H110" s="65">
        <v>11</v>
      </c>
      <c r="I110" s="64">
        <f t="shared" si="1"/>
        <v>22</v>
      </c>
      <c r="J110" s="65">
        <v>9678369244</v>
      </c>
      <c r="K110" s="65" t="s">
        <v>209</v>
      </c>
      <c r="L110" s="18" t="s">
        <v>239</v>
      </c>
      <c r="M110" s="18">
        <v>9613487601</v>
      </c>
      <c r="N110" s="18" t="s">
        <v>246</v>
      </c>
      <c r="O110" s="18">
        <v>9365625825</v>
      </c>
      <c r="P110" s="65" t="s">
        <v>223</v>
      </c>
      <c r="Q110" s="65" t="s">
        <v>213</v>
      </c>
      <c r="R110" s="18"/>
      <c r="S110" s="18" t="s">
        <v>227</v>
      </c>
      <c r="T110" s="18"/>
    </row>
    <row r="111" spans="1:20">
      <c r="A111" s="4">
        <v>107</v>
      </c>
      <c r="B111" s="17" t="s">
        <v>63</v>
      </c>
      <c r="C111" s="65" t="s">
        <v>172</v>
      </c>
      <c r="D111" s="65" t="s">
        <v>23</v>
      </c>
      <c r="E111" s="65">
        <v>18170205301</v>
      </c>
      <c r="F111" s="65" t="s">
        <v>187</v>
      </c>
      <c r="G111" s="65">
        <v>0</v>
      </c>
      <c r="H111" s="65">
        <v>5</v>
      </c>
      <c r="I111" s="64">
        <f t="shared" si="1"/>
        <v>5</v>
      </c>
      <c r="J111" s="65">
        <v>7896100932</v>
      </c>
      <c r="K111" s="65" t="s">
        <v>209</v>
      </c>
      <c r="L111" s="18" t="s">
        <v>239</v>
      </c>
      <c r="M111" s="18">
        <v>9613487601</v>
      </c>
      <c r="N111" s="18" t="s">
        <v>246</v>
      </c>
      <c r="O111" s="18">
        <v>9365625825</v>
      </c>
      <c r="P111" s="65" t="s">
        <v>223</v>
      </c>
      <c r="Q111" s="65" t="s">
        <v>213</v>
      </c>
      <c r="R111" s="18"/>
      <c r="S111" s="18" t="s">
        <v>227</v>
      </c>
      <c r="T111" s="18"/>
    </row>
    <row r="112" spans="1:20">
      <c r="A112" s="4">
        <v>108</v>
      </c>
      <c r="B112" s="17" t="s">
        <v>63</v>
      </c>
      <c r="C112" s="65" t="s">
        <v>173</v>
      </c>
      <c r="D112" s="65" t="s">
        <v>23</v>
      </c>
      <c r="E112" s="65">
        <v>18170205303</v>
      </c>
      <c r="F112" s="65" t="s">
        <v>187</v>
      </c>
      <c r="G112" s="65">
        <v>6</v>
      </c>
      <c r="H112" s="65">
        <v>6</v>
      </c>
      <c r="I112" s="64">
        <f t="shared" si="1"/>
        <v>12</v>
      </c>
      <c r="J112" s="65">
        <v>7896798304</v>
      </c>
      <c r="K112" s="65" t="s">
        <v>209</v>
      </c>
      <c r="L112" s="18" t="s">
        <v>239</v>
      </c>
      <c r="M112" s="18">
        <v>9613487601</v>
      </c>
      <c r="N112" s="18" t="s">
        <v>246</v>
      </c>
      <c r="O112" s="18">
        <v>9365625825</v>
      </c>
      <c r="P112" s="65" t="s">
        <v>223</v>
      </c>
      <c r="Q112" s="65" t="s">
        <v>213</v>
      </c>
      <c r="R112" s="18"/>
      <c r="S112" s="18" t="s">
        <v>227</v>
      </c>
      <c r="T112" s="18"/>
    </row>
    <row r="113" spans="1:20">
      <c r="A113" s="4">
        <v>109</v>
      </c>
      <c r="B113" s="68"/>
      <c r="C113" s="69"/>
      <c r="D113" s="69"/>
      <c r="E113" s="69"/>
      <c r="F113" s="69"/>
      <c r="G113" s="69"/>
      <c r="H113" s="69"/>
      <c r="I113" s="69"/>
      <c r="J113" s="69"/>
      <c r="K113" s="69"/>
      <c r="L113" s="69"/>
      <c r="M113" s="69"/>
      <c r="N113" s="69"/>
      <c r="O113" s="18"/>
      <c r="P113" s="69" t="s">
        <v>203</v>
      </c>
      <c r="Q113" s="69" t="s">
        <v>191</v>
      </c>
      <c r="R113" s="18"/>
      <c r="S113" s="18"/>
      <c r="T113" s="18"/>
    </row>
    <row r="114" spans="1:20">
      <c r="A114" s="4">
        <v>110</v>
      </c>
      <c r="B114" s="17" t="s">
        <v>62</v>
      </c>
      <c r="C114" s="65" t="s">
        <v>174</v>
      </c>
      <c r="D114" s="65" t="s">
        <v>25</v>
      </c>
      <c r="E114" s="65">
        <v>18290020104</v>
      </c>
      <c r="F114" s="65"/>
      <c r="G114" s="65">
        <v>30</v>
      </c>
      <c r="H114" s="65">
        <v>28</v>
      </c>
      <c r="I114" s="64">
        <f t="shared" si="1"/>
        <v>58</v>
      </c>
      <c r="J114" s="65">
        <v>8011055075</v>
      </c>
      <c r="K114" s="65" t="s">
        <v>208</v>
      </c>
      <c r="L114" s="18" t="s">
        <v>238</v>
      </c>
      <c r="M114" s="18">
        <v>9854820599</v>
      </c>
      <c r="N114" s="18" t="s">
        <v>251</v>
      </c>
      <c r="O114" s="18">
        <v>6000702762</v>
      </c>
      <c r="P114" s="65" t="s">
        <v>224</v>
      </c>
      <c r="Q114" s="65" t="s">
        <v>194</v>
      </c>
      <c r="R114" s="18"/>
      <c r="S114" s="18" t="s">
        <v>226</v>
      </c>
      <c r="T114" s="18"/>
    </row>
    <row r="115" spans="1:20">
      <c r="A115" s="4">
        <v>111</v>
      </c>
      <c r="B115" s="17" t="s">
        <v>62</v>
      </c>
      <c r="C115" s="65" t="s">
        <v>175</v>
      </c>
      <c r="D115" s="65" t="s">
        <v>23</v>
      </c>
      <c r="E115" s="65">
        <v>207502</v>
      </c>
      <c r="F115" s="65" t="s">
        <v>187</v>
      </c>
      <c r="G115" s="65">
        <v>60</v>
      </c>
      <c r="H115" s="65">
        <v>60</v>
      </c>
      <c r="I115" s="64">
        <f t="shared" si="1"/>
        <v>120</v>
      </c>
      <c r="J115" s="65">
        <v>9365385479</v>
      </c>
      <c r="K115" s="65" t="s">
        <v>208</v>
      </c>
      <c r="L115" s="18" t="s">
        <v>238</v>
      </c>
      <c r="M115" s="18">
        <v>9854820599</v>
      </c>
      <c r="N115" s="18" t="s">
        <v>251</v>
      </c>
      <c r="O115" s="18">
        <v>6000702762</v>
      </c>
      <c r="P115" s="65" t="s">
        <v>224</v>
      </c>
      <c r="Q115" s="65" t="s">
        <v>194</v>
      </c>
      <c r="R115" s="18"/>
      <c r="S115" s="18" t="s">
        <v>226</v>
      </c>
      <c r="T115" s="18"/>
    </row>
    <row r="116" spans="1:20">
      <c r="A116" s="4">
        <v>112</v>
      </c>
      <c r="B116" s="17" t="s">
        <v>63</v>
      </c>
      <c r="C116" s="65" t="s">
        <v>176</v>
      </c>
      <c r="D116" s="65" t="s">
        <v>25</v>
      </c>
      <c r="E116" s="65">
        <v>20309</v>
      </c>
      <c r="F116" s="65"/>
      <c r="G116" s="65">
        <v>4</v>
      </c>
      <c r="H116" s="65">
        <v>4</v>
      </c>
      <c r="I116" s="64">
        <f t="shared" si="1"/>
        <v>8</v>
      </c>
      <c r="J116" s="65">
        <v>9707426234</v>
      </c>
      <c r="K116" s="65" t="s">
        <v>209</v>
      </c>
      <c r="L116" s="18" t="s">
        <v>239</v>
      </c>
      <c r="M116" s="18">
        <v>9613487601</v>
      </c>
      <c r="N116" s="18" t="s">
        <v>245</v>
      </c>
      <c r="O116" s="18">
        <v>9678204620</v>
      </c>
      <c r="P116" s="65" t="s">
        <v>224</v>
      </c>
      <c r="Q116" s="65" t="s">
        <v>194</v>
      </c>
      <c r="R116" s="18"/>
      <c r="S116" s="18" t="s">
        <v>227</v>
      </c>
      <c r="T116" s="18"/>
    </row>
    <row r="117" spans="1:20">
      <c r="A117" s="4">
        <v>113</v>
      </c>
      <c r="B117" s="17" t="s">
        <v>63</v>
      </c>
      <c r="C117" s="66" t="s">
        <v>177</v>
      </c>
      <c r="D117" s="65" t="s">
        <v>25</v>
      </c>
      <c r="E117" s="66">
        <v>18170206401</v>
      </c>
      <c r="F117" s="65" t="s">
        <v>187</v>
      </c>
      <c r="G117" s="66">
        <v>24</v>
      </c>
      <c r="H117" s="66">
        <v>22</v>
      </c>
      <c r="I117" s="64">
        <f t="shared" si="1"/>
        <v>46</v>
      </c>
      <c r="J117" s="66">
        <v>9531336270</v>
      </c>
      <c r="K117" s="66" t="s">
        <v>209</v>
      </c>
      <c r="L117" s="18" t="s">
        <v>239</v>
      </c>
      <c r="M117" s="18">
        <v>9613487601</v>
      </c>
      <c r="N117" s="18" t="s">
        <v>245</v>
      </c>
      <c r="O117" s="18">
        <v>9678204620</v>
      </c>
      <c r="P117" s="65" t="s">
        <v>224</v>
      </c>
      <c r="Q117" s="65" t="s">
        <v>194</v>
      </c>
      <c r="R117" s="18"/>
      <c r="S117" s="18" t="s">
        <v>227</v>
      </c>
      <c r="T117" s="18"/>
    </row>
    <row r="118" spans="1:20">
      <c r="A118" s="4">
        <v>114</v>
      </c>
      <c r="B118" s="17" t="s">
        <v>63</v>
      </c>
      <c r="C118" s="66" t="s">
        <v>178</v>
      </c>
      <c r="D118" s="65" t="s">
        <v>23</v>
      </c>
      <c r="E118" s="66">
        <v>18170206402</v>
      </c>
      <c r="F118" s="65" t="s">
        <v>187</v>
      </c>
      <c r="G118" s="66">
        <v>10</v>
      </c>
      <c r="H118" s="66">
        <v>5</v>
      </c>
      <c r="I118" s="64">
        <f t="shared" si="1"/>
        <v>15</v>
      </c>
      <c r="J118" s="66">
        <v>8812057761</v>
      </c>
      <c r="K118" s="66" t="s">
        <v>209</v>
      </c>
      <c r="L118" s="18" t="s">
        <v>239</v>
      </c>
      <c r="M118" s="18">
        <v>9613487601</v>
      </c>
      <c r="N118" s="18" t="s">
        <v>245</v>
      </c>
      <c r="O118" s="18">
        <v>9678204620</v>
      </c>
      <c r="P118" s="65" t="s">
        <v>224</v>
      </c>
      <c r="Q118" s="65" t="s">
        <v>194</v>
      </c>
      <c r="R118" s="18"/>
      <c r="S118" s="18" t="s">
        <v>227</v>
      </c>
      <c r="T118" s="18"/>
    </row>
    <row r="119" spans="1:20">
      <c r="A119" s="4">
        <v>115</v>
      </c>
      <c r="B119" s="17" t="s">
        <v>62</v>
      </c>
      <c r="C119" s="66" t="s">
        <v>179</v>
      </c>
      <c r="D119" s="65" t="s">
        <v>23</v>
      </c>
      <c r="E119" s="66">
        <v>18170206404</v>
      </c>
      <c r="F119" s="65" t="s">
        <v>188</v>
      </c>
      <c r="G119" s="66">
        <v>5</v>
      </c>
      <c r="H119" s="66">
        <v>5</v>
      </c>
      <c r="I119" s="64">
        <f t="shared" si="1"/>
        <v>10</v>
      </c>
      <c r="J119" s="66">
        <v>9954669153</v>
      </c>
      <c r="K119" s="66" t="s">
        <v>209</v>
      </c>
      <c r="L119" s="18" t="s">
        <v>239</v>
      </c>
      <c r="M119" s="18">
        <v>9613487601</v>
      </c>
      <c r="N119" s="18"/>
      <c r="O119" s="18"/>
      <c r="P119" s="65"/>
      <c r="Q119" s="65"/>
      <c r="R119" s="18"/>
      <c r="S119" s="18" t="s">
        <v>226</v>
      </c>
      <c r="T119" s="18"/>
    </row>
    <row r="120" spans="1:20" ht="33">
      <c r="A120" s="4">
        <v>116</v>
      </c>
      <c r="B120" s="17" t="s">
        <v>62</v>
      </c>
      <c r="C120" s="65" t="s">
        <v>180</v>
      </c>
      <c r="D120" s="65" t="s">
        <v>25</v>
      </c>
      <c r="E120" s="65">
        <v>207701</v>
      </c>
      <c r="F120" s="65"/>
      <c r="G120" s="65">
        <v>10</v>
      </c>
      <c r="H120" s="65">
        <v>3</v>
      </c>
      <c r="I120" s="64">
        <f t="shared" si="1"/>
        <v>13</v>
      </c>
      <c r="J120" s="65">
        <v>9401858068</v>
      </c>
      <c r="K120" s="65" t="s">
        <v>208</v>
      </c>
      <c r="L120" s="18" t="s">
        <v>238</v>
      </c>
      <c r="M120" s="18">
        <v>9854820599</v>
      </c>
      <c r="N120" s="18" t="s">
        <v>252</v>
      </c>
      <c r="O120" s="18">
        <v>9678104062</v>
      </c>
      <c r="P120" s="65" t="s">
        <v>225</v>
      </c>
      <c r="Q120" s="65" t="s">
        <v>210</v>
      </c>
      <c r="R120" s="18"/>
      <c r="S120" s="18" t="s">
        <v>226</v>
      </c>
      <c r="T120" s="18"/>
    </row>
    <row r="121" spans="1:20">
      <c r="A121" s="4">
        <v>117</v>
      </c>
      <c r="B121" s="17" t="s">
        <v>62</v>
      </c>
      <c r="C121" s="65" t="s">
        <v>181</v>
      </c>
      <c r="D121" s="65" t="s">
        <v>23</v>
      </c>
      <c r="E121" s="65">
        <v>18290020106</v>
      </c>
      <c r="F121" s="65"/>
      <c r="G121" s="65">
        <v>27</v>
      </c>
      <c r="H121" s="65">
        <v>30</v>
      </c>
      <c r="I121" s="64">
        <f t="shared" si="1"/>
        <v>57</v>
      </c>
      <c r="J121" s="65">
        <v>7896399392</v>
      </c>
      <c r="K121" s="65" t="s">
        <v>208</v>
      </c>
      <c r="L121" s="18" t="s">
        <v>238</v>
      </c>
      <c r="M121" s="18">
        <v>9854820599</v>
      </c>
      <c r="N121" s="18" t="s">
        <v>253</v>
      </c>
      <c r="O121" s="18">
        <v>9678104062</v>
      </c>
      <c r="P121" s="65" t="s">
        <v>225</v>
      </c>
      <c r="Q121" s="65" t="s">
        <v>210</v>
      </c>
      <c r="R121" s="18"/>
      <c r="S121" s="18" t="s">
        <v>226</v>
      </c>
      <c r="T121" s="18"/>
    </row>
    <row r="122" spans="1:20">
      <c r="A122" s="4">
        <v>118</v>
      </c>
      <c r="B122" s="17" t="s">
        <v>62</v>
      </c>
      <c r="C122" s="65" t="s">
        <v>182</v>
      </c>
      <c r="D122" s="65" t="s">
        <v>23</v>
      </c>
      <c r="E122" s="65">
        <v>207702</v>
      </c>
      <c r="F122" s="65" t="s">
        <v>187</v>
      </c>
      <c r="G122" s="65">
        <v>30</v>
      </c>
      <c r="H122" s="65">
        <v>40</v>
      </c>
      <c r="I122" s="64">
        <f t="shared" si="1"/>
        <v>70</v>
      </c>
      <c r="J122" s="65">
        <v>9435418648</v>
      </c>
      <c r="K122" s="65" t="s">
        <v>208</v>
      </c>
      <c r="L122" s="18" t="s">
        <v>238</v>
      </c>
      <c r="M122" s="18">
        <v>9854820599</v>
      </c>
      <c r="N122" s="18" t="s">
        <v>253</v>
      </c>
      <c r="O122" s="18">
        <v>9678104062</v>
      </c>
      <c r="P122" s="65" t="s">
        <v>225</v>
      </c>
      <c r="Q122" s="65" t="s">
        <v>210</v>
      </c>
      <c r="R122" s="18"/>
      <c r="S122" s="18" t="s">
        <v>226</v>
      </c>
      <c r="T122" s="18"/>
    </row>
    <row r="123" spans="1:20">
      <c r="A123" s="4">
        <v>119</v>
      </c>
      <c r="B123" s="17" t="s">
        <v>63</v>
      </c>
      <c r="C123" s="65" t="s">
        <v>183</v>
      </c>
      <c r="D123" s="65" t="s">
        <v>25</v>
      </c>
      <c r="E123" s="65">
        <v>18290020210</v>
      </c>
      <c r="F123" s="65"/>
      <c r="G123" s="65">
        <v>4</v>
      </c>
      <c r="H123" s="65">
        <v>5</v>
      </c>
      <c r="I123" s="64">
        <f t="shared" si="1"/>
        <v>9</v>
      </c>
      <c r="J123" s="65">
        <v>8011142482</v>
      </c>
      <c r="K123" s="65" t="s">
        <v>209</v>
      </c>
      <c r="L123" s="18" t="s">
        <v>239</v>
      </c>
      <c r="M123" s="18">
        <v>9613487601</v>
      </c>
      <c r="N123" s="18" t="s">
        <v>244</v>
      </c>
      <c r="O123" s="18">
        <v>9577473945</v>
      </c>
      <c r="P123" s="65" t="s">
        <v>225</v>
      </c>
      <c r="Q123" s="65" t="s">
        <v>210</v>
      </c>
      <c r="R123" s="18"/>
      <c r="S123" s="18" t="s">
        <v>227</v>
      </c>
      <c r="T123" s="18"/>
    </row>
    <row r="124" spans="1:20">
      <c r="A124" s="4">
        <v>120</v>
      </c>
      <c r="B124" s="17" t="s">
        <v>63</v>
      </c>
      <c r="C124" s="66" t="s">
        <v>184</v>
      </c>
      <c r="D124" s="66" t="s">
        <v>23</v>
      </c>
      <c r="E124" s="66">
        <v>18170205302</v>
      </c>
      <c r="F124" s="65" t="s">
        <v>190</v>
      </c>
      <c r="G124" s="66">
        <v>30</v>
      </c>
      <c r="H124" s="66">
        <v>21</v>
      </c>
      <c r="I124" s="64">
        <f t="shared" si="1"/>
        <v>51</v>
      </c>
      <c r="J124" s="66">
        <v>9401428177</v>
      </c>
      <c r="K124" s="66" t="s">
        <v>209</v>
      </c>
      <c r="L124" s="18" t="s">
        <v>239</v>
      </c>
      <c r="M124" s="18">
        <v>9613487601</v>
      </c>
      <c r="N124" s="18" t="s">
        <v>244</v>
      </c>
      <c r="O124" s="18">
        <v>9577473945</v>
      </c>
      <c r="P124" s="65" t="s">
        <v>225</v>
      </c>
      <c r="Q124" s="65" t="s">
        <v>210</v>
      </c>
      <c r="R124" s="18"/>
      <c r="S124" s="18" t="s">
        <v>227</v>
      </c>
      <c r="T124" s="18"/>
    </row>
    <row r="125" spans="1:20">
      <c r="A125" s="4">
        <v>121</v>
      </c>
      <c r="B125" s="17" t="s">
        <v>63</v>
      </c>
      <c r="C125" s="66" t="s">
        <v>185</v>
      </c>
      <c r="D125" s="66" t="s">
        <v>25</v>
      </c>
      <c r="E125" s="66">
        <v>18290020207</v>
      </c>
      <c r="F125" s="65"/>
      <c r="G125" s="66">
        <v>10</v>
      </c>
      <c r="H125" s="66">
        <v>3</v>
      </c>
      <c r="I125" s="64">
        <f t="shared" si="1"/>
        <v>13</v>
      </c>
      <c r="J125" s="66">
        <v>7896279659</v>
      </c>
      <c r="K125" s="66" t="s">
        <v>209</v>
      </c>
      <c r="L125" s="18" t="s">
        <v>239</v>
      </c>
      <c r="M125" s="18">
        <v>9613487601</v>
      </c>
      <c r="N125" s="18" t="s">
        <v>244</v>
      </c>
      <c r="O125" s="18">
        <v>9577473945</v>
      </c>
      <c r="P125" s="65" t="s">
        <v>225</v>
      </c>
      <c r="Q125" s="65" t="s">
        <v>210</v>
      </c>
      <c r="R125" s="18"/>
      <c r="S125" s="18" t="s">
        <v>227</v>
      </c>
      <c r="T125" s="18"/>
    </row>
    <row r="126" spans="1:20">
      <c r="A126" s="4">
        <v>122</v>
      </c>
      <c r="B126" s="17" t="s">
        <v>63</v>
      </c>
      <c r="C126" s="66" t="s">
        <v>186</v>
      </c>
      <c r="D126" s="66" t="s">
        <v>23</v>
      </c>
      <c r="E126" s="66">
        <v>18170206405</v>
      </c>
      <c r="F126" s="65" t="s">
        <v>189</v>
      </c>
      <c r="G126" s="66">
        <v>100</v>
      </c>
      <c r="H126" s="66">
        <v>138</v>
      </c>
      <c r="I126" s="64">
        <f t="shared" si="1"/>
        <v>238</v>
      </c>
      <c r="J126" s="65">
        <v>7399734390</v>
      </c>
      <c r="K126" s="66" t="s">
        <v>209</v>
      </c>
      <c r="L126" s="18" t="s">
        <v>239</v>
      </c>
      <c r="M126" s="18">
        <v>9613487601</v>
      </c>
      <c r="N126" s="18" t="s">
        <v>244</v>
      </c>
      <c r="O126" s="18">
        <v>9577473945</v>
      </c>
      <c r="P126" s="65" t="s">
        <v>225</v>
      </c>
      <c r="Q126" s="65" t="s">
        <v>210</v>
      </c>
      <c r="R126" s="18"/>
      <c r="S126" s="18" t="s">
        <v>227</v>
      </c>
      <c r="T126" s="18"/>
    </row>
    <row r="127" spans="1:20">
      <c r="A127" s="4">
        <v>123</v>
      </c>
      <c r="B127" s="17"/>
      <c r="C127" s="65"/>
      <c r="D127" s="65"/>
      <c r="E127" s="65"/>
      <c r="F127" s="18"/>
      <c r="G127" s="19"/>
      <c r="H127" s="19"/>
      <c r="I127" s="64">
        <f t="shared" si="1"/>
        <v>0</v>
      </c>
      <c r="J127" s="18"/>
      <c r="K127" s="65"/>
      <c r="L127" s="18"/>
      <c r="M127" s="18"/>
      <c r="N127" s="18"/>
      <c r="O127" s="18"/>
      <c r="P127" s="24"/>
      <c r="Q127" s="18"/>
      <c r="R127" s="18"/>
      <c r="S127" s="18"/>
      <c r="T127" s="18"/>
    </row>
    <row r="128" spans="1:20">
      <c r="A128" s="4">
        <v>124</v>
      </c>
      <c r="B128" s="17"/>
      <c r="C128" s="18"/>
      <c r="D128" s="18"/>
      <c r="E128" s="19"/>
      <c r="F128" s="18"/>
      <c r="G128" s="19"/>
      <c r="H128" s="19"/>
      <c r="I128" s="64">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4">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4">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4">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4">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4">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4">
        <f t="shared" ref="I134:I146" si="2">(G134+H134)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4">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4">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4">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4">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4">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4">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4">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4">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4">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4">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4">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4">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ref="I147:I164" si="3">SUM(G147:H147)</f>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3"/>
        <v>0</v>
      </c>
      <c r="J164" s="18"/>
      <c r="K164" s="18"/>
      <c r="L164" s="18"/>
      <c r="M164" s="18"/>
      <c r="N164" s="18"/>
      <c r="O164" s="18"/>
      <c r="P164" s="24"/>
      <c r="Q164" s="18"/>
      <c r="R164" s="18"/>
      <c r="S164" s="18"/>
      <c r="T164" s="18"/>
    </row>
    <row r="165" spans="1:20">
      <c r="A165" s="3" t="s">
        <v>11</v>
      </c>
      <c r="B165" s="39"/>
      <c r="C165" s="3">
        <f>COUNTIFS(C5:C164,"*")</f>
        <v>115</v>
      </c>
      <c r="D165" s="3"/>
      <c r="E165" s="13"/>
      <c r="F165" s="3"/>
      <c r="G165" s="58">
        <f>SUM(G5:G164)</f>
        <v>2400</v>
      </c>
      <c r="H165" s="58">
        <f>SUM(H5:H164)</f>
        <v>2443</v>
      </c>
      <c r="I165" s="58">
        <f>SUM(I5:I164)</f>
        <v>4843</v>
      </c>
      <c r="J165" s="3"/>
      <c r="K165" s="7"/>
      <c r="L165" s="21"/>
      <c r="M165" s="21"/>
      <c r="N165" s="7"/>
      <c r="O165" s="7"/>
      <c r="P165" s="14"/>
      <c r="Q165" s="3"/>
      <c r="R165" s="3"/>
      <c r="S165" s="3"/>
      <c r="T165" s="12"/>
    </row>
    <row r="166" spans="1:20">
      <c r="A166" s="44" t="s">
        <v>62</v>
      </c>
      <c r="B166" s="10">
        <f>COUNTIF(B$5:B$164,"Team 1")</f>
        <v>60</v>
      </c>
      <c r="C166" s="44" t="s">
        <v>25</v>
      </c>
      <c r="D166" s="10">
        <f>COUNTIF(D5:D164,"Anganwadi")</f>
        <v>45</v>
      </c>
    </row>
    <row r="167" spans="1:20">
      <c r="A167" s="44" t="s">
        <v>63</v>
      </c>
      <c r="B167" s="10">
        <f>COUNTIF(B$6:B$164,"Team 2")</f>
        <v>55</v>
      </c>
      <c r="C167" s="44" t="s">
        <v>23</v>
      </c>
      <c r="D167" s="10">
        <f>COUNTIF(D5:D164,"School")</f>
        <v>70</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5" scale="5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zoomScale="78" zoomScaleNormal="78" workbookViewId="0">
      <pane xSplit="3" ySplit="4" topLeftCell="M5" activePane="bottomRight" state="frozen"/>
      <selection pane="topRight" activeCell="C1" sqref="C1"/>
      <selection pane="bottomLeft" activeCell="A5" sqref="A5"/>
      <selection pane="bottomRight" activeCell="N75" sqref="N75:O75"/>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35" t="s">
        <v>70</v>
      </c>
      <c r="B1" s="135"/>
      <c r="C1" s="135"/>
      <c r="D1" s="55"/>
      <c r="E1" s="55"/>
      <c r="F1" s="55"/>
      <c r="G1" s="55"/>
      <c r="H1" s="55"/>
      <c r="I1" s="55"/>
      <c r="J1" s="55"/>
      <c r="K1" s="55"/>
      <c r="L1" s="55"/>
      <c r="M1" s="136"/>
      <c r="N1" s="136"/>
      <c r="O1" s="136"/>
      <c r="P1" s="136"/>
      <c r="Q1" s="136"/>
      <c r="R1" s="136"/>
      <c r="S1" s="136"/>
      <c r="T1" s="136"/>
    </row>
    <row r="2" spans="1:20">
      <c r="A2" s="131" t="s">
        <v>59</v>
      </c>
      <c r="B2" s="132"/>
      <c r="C2" s="132"/>
      <c r="D2" s="25">
        <v>43586</v>
      </c>
      <c r="E2" s="22"/>
      <c r="F2" s="22"/>
      <c r="G2" s="22"/>
      <c r="H2" s="22"/>
      <c r="I2" s="22"/>
      <c r="J2" s="22"/>
      <c r="K2" s="22"/>
      <c r="L2" s="22"/>
      <c r="M2" s="22"/>
      <c r="N2" s="22"/>
      <c r="O2" s="22"/>
      <c r="P2" s="22"/>
      <c r="Q2" s="22"/>
      <c r="R2" s="22"/>
      <c r="S2" s="22"/>
    </row>
    <row r="3" spans="1:20" ht="24" customHeight="1">
      <c r="A3" s="127" t="s">
        <v>14</v>
      </c>
      <c r="B3" s="129" t="s">
        <v>61</v>
      </c>
      <c r="C3" s="126" t="s">
        <v>7</v>
      </c>
      <c r="D3" s="126" t="s">
        <v>55</v>
      </c>
      <c r="E3" s="126" t="s">
        <v>16</v>
      </c>
      <c r="F3" s="133" t="s">
        <v>17</v>
      </c>
      <c r="G3" s="126" t="s">
        <v>8</v>
      </c>
      <c r="H3" s="126"/>
      <c r="I3" s="126"/>
      <c r="J3" s="126" t="s">
        <v>31</v>
      </c>
      <c r="K3" s="129" t="s">
        <v>33</v>
      </c>
      <c r="L3" s="129" t="s">
        <v>50</v>
      </c>
      <c r="M3" s="129" t="s">
        <v>51</v>
      </c>
      <c r="N3" s="129" t="s">
        <v>34</v>
      </c>
      <c r="O3" s="129" t="s">
        <v>35</v>
      </c>
      <c r="P3" s="127" t="s">
        <v>54</v>
      </c>
      <c r="Q3" s="126" t="s">
        <v>52</v>
      </c>
      <c r="R3" s="126" t="s">
        <v>32</v>
      </c>
      <c r="S3" s="126" t="s">
        <v>53</v>
      </c>
      <c r="T3" s="126" t="s">
        <v>13</v>
      </c>
    </row>
    <row r="4" spans="1:20" ht="25.5" customHeight="1">
      <c r="A4" s="127"/>
      <c r="B4" s="134"/>
      <c r="C4" s="126"/>
      <c r="D4" s="126"/>
      <c r="E4" s="126"/>
      <c r="F4" s="133"/>
      <c r="G4" s="23" t="s">
        <v>9</v>
      </c>
      <c r="H4" s="23" t="s">
        <v>10</v>
      </c>
      <c r="I4" s="23" t="s">
        <v>11</v>
      </c>
      <c r="J4" s="126"/>
      <c r="K4" s="130"/>
      <c r="L4" s="130"/>
      <c r="M4" s="130"/>
      <c r="N4" s="130"/>
      <c r="O4" s="130"/>
      <c r="P4" s="127"/>
      <c r="Q4" s="127"/>
      <c r="R4" s="126"/>
      <c r="S4" s="126"/>
      <c r="T4" s="126"/>
    </row>
    <row r="5" spans="1:20">
      <c r="A5" s="4">
        <v>1</v>
      </c>
      <c r="B5" s="17"/>
      <c r="C5" s="48"/>
      <c r="D5" s="48"/>
      <c r="E5" s="19"/>
      <c r="F5" s="48"/>
      <c r="G5" s="19"/>
      <c r="H5" s="19"/>
      <c r="I5" s="59">
        <f>SUM(G5:H5)</f>
        <v>0</v>
      </c>
      <c r="J5" s="48"/>
      <c r="K5" s="48"/>
      <c r="L5" s="48"/>
      <c r="M5" s="48"/>
      <c r="N5" s="48"/>
      <c r="O5" s="48"/>
      <c r="P5" s="49">
        <v>43586</v>
      </c>
      <c r="Q5" s="48" t="s">
        <v>197</v>
      </c>
      <c r="R5" s="48"/>
      <c r="S5" s="18"/>
      <c r="T5" s="48" t="s">
        <v>492</v>
      </c>
    </row>
    <row r="6" spans="1:20">
      <c r="A6" s="4">
        <v>2</v>
      </c>
      <c r="B6" s="17" t="s">
        <v>62</v>
      </c>
      <c r="C6" s="48" t="s">
        <v>462</v>
      </c>
      <c r="D6" s="48" t="s">
        <v>25</v>
      </c>
      <c r="E6" s="19">
        <v>182900206002</v>
      </c>
      <c r="F6" s="48"/>
      <c r="G6" s="19">
        <v>5</v>
      </c>
      <c r="H6" s="19">
        <v>6</v>
      </c>
      <c r="I6" s="59">
        <f t="shared" ref="I6:I69" si="0">SUM(G6:H6)</f>
        <v>11</v>
      </c>
      <c r="J6" s="48">
        <v>7727699122</v>
      </c>
      <c r="K6" s="48" t="s">
        <v>395</v>
      </c>
      <c r="L6" s="48" t="s">
        <v>467</v>
      </c>
      <c r="M6" s="48">
        <v>9957267629</v>
      </c>
      <c r="N6" s="48" t="s">
        <v>463</v>
      </c>
      <c r="O6" s="48">
        <v>9401173799</v>
      </c>
      <c r="P6" s="49">
        <v>43587</v>
      </c>
      <c r="Q6" s="48" t="s">
        <v>212</v>
      </c>
      <c r="R6" s="48"/>
      <c r="S6" s="18" t="s">
        <v>227</v>
      </c>
      <c r="T6" s="48"/>
    </row>
    <row r="7" spans="1:20">
      <c r="A7" s="4">
        <v>3</v>
      </c>
      <c r="B7" s="17" t="s">
        <v>62</v>
      </c>
      <c r="C7" s="48" t="s">
        <v>464</v>
      </c>
      <c r="D7" s="48" t="s">
        <v>23</v>
      </c>
      <c r="E7" s="19">
        <v>18170205803</v>
      </c>
      <c r="F7" s="48" t="s">
        <v>187</v>
      </c>
      <c r="G7" s="19">
        <v>10</v>
      </c>
      <c r="H7" s="19">
        <v>6</v>
      </c>
      <c r="I7" s="59">
        <f t="shared" si="0"/>
        <v>16</v>
      </c>
      <c r="J7" s="48">
        <v>9706390183</v>
      </c>
      <c r="K7" s="48" t="s">
        <v>395</v>
      </c>
      <c r="L7" s="48" t="s">
        <v>467</v>
      </c>
      <c r="M7" s="48">
        <v>9957267629</v>
      </c>
      <c r="N7" s="48" t="s">
        <v>463</v>
      </c>
      <c r="O7" s="48">
        <v>9401173799</v>
      </c>
      <c r="P7" s="49">
        <v>43587</v>
      </c>
      <c r="Q7" s="48" t="s">
        <v>212</v>
      </c>
      <c r="R7" s="48"/>
      <c r="S7" s="18" t="s">
        <v>227</v>
      </c>
      <c r="T7" s="48"/>
    </row>
    <row r="8" spans="1:20">
      <c r="A8" s="4">
        <v>4</v>
      </c>
      <c r="B8" s="17" t="s">
        <v>62</v>
      </c>
      <c r="C8" s="48" t="s">
        <v>465</v>
      </c>
      <c r="D8" s="48" t="s">
        <v>25</v>
      </c>
      <c r="E8" s="19">
        <v>182900203007</v>
      </c>
      <c r="F8" s="48"/>
      <c r="G8" s="19">
        <v>16</v>
      </c>
      <c r="H8" s="19">
        <v>18</v>
      </c>
      <c r="I8" s="59">
        <f t="shared" si="0"/>
        <v>34</v>
      </c>
      <c r="J8" s="17">
        <v>9401073460</v>
      </c>
      <c r="K8" s="48" t="s">
        <v>395</v>
      </c>
      <c r="L8" s="48" t="s">
        <v>467</v>
      </c>
      <c r="M8" s="48">
        <v>9957267629</v>
      </c>
      <c r="N8" s="48" t="s">
        <v>463</v>
      </c>
      <c r="O8" s="48">
        <v>9401173799</v>
      </c>
      <c r="P8" s="49">
        <v>43587</v>
      </c>
      <c r="Q8" s="48" t="s">
        <v>212</v>
      </c>
      <c r="R8" s="48"/>
      <c r="S8" s="18" t="s">
        <v>227</v>
      </c>
      <c r="T8" s="48"/>
    </row>
    <row r="9" spans="1:20">
      <c r="A9" s="4">
        <v>5</v>
      </c>
      <c r="B9" s="17" t="s">
        <v>62</v>
      </c>
      <c r="C9" s="48" t="s">
        <v>466</v>
      </c>
      <c r="D9" s="48" t="s">
        <v>23</v>
      </c>
      <c r="E9" s="19">
        <v>18170206202</v>
      </c>
      <c r="F9" s="48" t="s">
        <v>187</v>
      </c>
      <c r="G9" s="19">
        <v>6</v>
      </c>
      <c r="H9" s="19">
        <v>5</v>
      </c>
      <c r="I9" s="59">
        <f t="shared" si="0"/>
        <v>11</v>
      </c>
      <c r="J9" s="48">
        <v>8822086801</v>
      </c>
      <c r="K9" s="48" t="s">
        <v>395</v>
      </c>
      <c r="L9" s="48" t="s">
        <v>467</v>
      </c>
      <c r="M9" s="48">
        <v>9957267629</v>
      </c>
      <c r="N9" s="48" t="s">
        <v>463</v>
      </c>
      <c r="O9" s="48">
        <v>9401173799</v>
      </c>
      <c r="P9" s="49">
        <v>43587</v>
      </c>
      <c r="Q9" s="48" t="s">
        <v>212</v>
      </c>
      <c r="R9" s="48"/>
      <c r="S9" s="18" t="s">
        <v>227</v>
      </c>
      <c r="T9" s="48"/>
    </row>
    <row r="10" spans="1:20">
      <c r="A10" s="4">
        <v>6</v>
      </c>
      <c r="B10" s="17" t="s">
        <v>63</v>
      </c>
      <c r="C10" s="48" t="s">
        <v>468</v>
      </c>
      <c r="D10" s="48" t="s">
        <v>25</v>
      </c>
      <c r="E10" s="19">
        <v>18290020606</v>
      </c>
      <c r="F10" s="48"/>
      <c r="G10" s="19">
        <v>26</v>
      </c>
      <c r="H10" s="19">
        <v>33</v>
      </c>
      <c r="I10" s="59">
        <f t="shared" si="0"/>
        <v>59</v>
      </c>
      <c r="J10" s="48">
        <v>6900786630</v>
      </c>
      <c r="K10" s="48" t="s">
        <v>461</v>
      </c>
      <c r="L10" s="48" t="s">
        <v>405</v>
      </c>
      <c r="M10" s="48">
        <v>8638733279</v>
      </c>
      <c r="N10" s="48" t="s">
        <v>409</v>
      </c>
      <c r="O10" s="48">
        <v>9435687381</v>
      </c>
      <c r="P10" s="49">
        <v>43587</v>
      </c>
      <c r="Q10" s="48" t="s">
        <v>212</v>
      </c>
      <c r="R10" s="48"/>
      <c r="S10" s="18" t="s">
        <v>226</v>
      </c>
      <c r="T10" s="48"/>
    </row>
    <row r="11" spans="1:20">
      <c r="A11" s="4">
        <v>7</v>
      </c>
      <c r="B11" s="17" t="s">
        <v>63</v>
      </c>
      <c r="C11" s="48" t="s">
        <v>474</v>
      </c>
      <c r="D11" s="48" t="s">
        <v>23</v>
      </c>
      <c r="E11" s="19">
        <v>18170211401</v>
      </c>
      <c r="F11" s="48" t="s">
        <v>187</v>
      </c>
      <c r="G11" s="19">
        <v>28</v>
      </c>
      <c r="H11" s="19">
        <v>20</v>
      </c>
      <c r="I11" s="59">
        <f t="shared" si="0"/>
        <v>48</v>
      </c>
      <c r="J11" s="48">
        <v>9678376375</v>
      </c>
      <c r="K11" s="48" t="s">
        <v>461</v>
      </c>
      <c r="L11" s="48" t="s">
        <v>405</v>
      </c>
      <c r="M11" s="48">
        <v>8638733279</v>
      </c>
      <c r="N11" s="48" t="s">
        <v>409</v>
      </c>
      <c r="O11" s="48">
        <v>9435687381</v>
      </c>
      <c r="P11" s="49">
        <v>43587</v>
      </c>
      <c r="Q11" s="48" t="s">
        <v>212</v>
      </c>
      <c r="R11" s="48"/>
      <c r="S11" s="18" t="s">
        <v>226</v>
      </c>
      <c r="T11" s="48"/>
    </row>
    <row r="12" spans="1:20">
      <c r="A12" s="4">
        <v>8</v>
      </c>
      <c r="B12" s="17" t="s">
        <v>62</v>
      </c>
      <c r="C12" s="48" t="s">
        <v>431</v>
      </c>
      <c r="D12" s="48" t="s">
        <v>25</v>
      </c>
      <c r="E12" s="19">
        <v>182900200308</v>
      </c>
      <c r="F12" s="48"/>
      <c r="G12" s="19">
        <v>15</v>
      </c>
      <c r="H12" s="19">
        <v>16</v>
      </c>
      <c r="I12" s="59">
        <f t="shared" si="0"/>
        <v>31</v>
      </c>
      <c r="J12" s="48">
        <v>9435786170</v>
      </c>
      <c r="K12" s="48" t="s">
        <v>461</v>
      </c>
      <c r="L12" s="48" t="s">
        <v>467</v>
      </c>
      <c r="M12" s="48">
        <v>9957267629</v>
      </c>
      <c r="N12" s="48" t="s">
        <v>463</v>
      </c>
      <c r="O12" s="48">
        <v>9401173799</v>
      </c>
      <c r="P12" s="49">
        <v>43587</v>
      </c>
      <c r="Q12" s="48" t="s">
        <v>212</v>
      </c>
      <c r="R12" s="48"/>
      <c r="S12" s="18" t="s">
        <v>226</v>
      </c>
      <c r="T12" s="48"/>
    </row>
    <row r="13" spans="1:20">
      <c r="A13" s="4">
        <v>9</v>
      </c>
      <c r="B13" s="17" t="s">
        <v>62</v>
      </c>
      <c r="C13" s="48" t="s">
        <v>470</v>
      </c>
      <c r="D13" s="48" t="s">
        <v>23</v>
      </c>
      <c r="E13" s="19">
        <v>18170206203</v>
      </c>
      <c r="F13" s="48" t="s">
        <v>187</v>
      </c>
      <c r="G13" s="19">
        <v>15</v>
      </c>
      <c r="H13" s="19">
        <v>10</v>
      </c>
      <c r="I13" s="59">
        <f t="shared" si="0"/>
        <v>25</v>
      </c>
      <c r="J13" s="19">
        <v>9854832533</v>
      </c>
      <c r="K13" s="48" t="s">
        <v>461</v>
      </c>
      <c r="L13" s="48" t="s">
        <v>467</v>
      </c>
      <c r="M13" s="48">
        <v>9957267629</v>
      </c>
      <c r="N13" s="48" t="s">
        <v>463</v>
      </c>
      <c r="O13" s="48">
        <v>9401173799</v>
      </c>
      <c r="P13" s="49">
        <v>43588</v>
      </c>
      <c r="Q13" s="48" t="s">
        <v>200</v>
      </c>
      <c r="R13" s="48"/>
      <c r="S13" s="18" t="s">
        <v>227</v>
      </c>
      <c r="T13" s="48"/>
    </row>
    <row r="14" spans="1:20">
      <c r="A14" s="4">
        <v>10</v>
      </c>
      <c r="B14" s="17" t="s">
        <v>62</v>
      </c>
      <c r="C14" s="48" t="s">
        <v>471</v>
      </c>
      <c r="D14" s="48" t="s">
        <v>25</v>
      </c>
      <c r="E14" s="19">
        <v>18290020621</v>
      </c>
      <c r="F14" s="48"/>
      <c r="G14" s="19">
        <v>10</v>
      </c>
      <c r="H14" s="19">
        <v>8</v>
      </c>
      <c r="I14" s="59">
        <f t="shared" si="0"/>
        <v>18</v>
      </c>
      <c r="J14" s="48">
        <v>8876464383</v>
      </c>
      <c r="K14" s="48" t="s">
        <v>395</v>
      </c>
      <c r="L14" s="48" t="s">
        <v>467</v>
      </c>
      <c r="M14" s="48">
        <v>9957267629</v>
      </c>
      <c r="N14" s="48" t="s">
        <v>472</v>
      </c>
      <c r="O14" s="48">
        <v>9613357679</v>
      </c>
      <c r="P14" s="49">
        <v>43588</v>
      </c>
      <c r="Q14" s="48" t="s">
        <v>200</v>
      </c>
      <c r="R14" s="48"/>
      <c r="S14" s="18" t="s">
        <v>227</v>
      </c>
      <c r="T14" s="48"/>
    </row>
    <row r="15" spans="1:20">
      <c r="A15" s="4">
        <v>11</v>
      </c>
      <c r="B15" s="17" t="s">
        <v>62</v>
      </c>
      <c r="C15" s="48" t="s">
        <v>473</v>
      </c>
      <c r="D15" s="48" t="s">
        <v>23</v>
      </c>
      <c r="E15" s="19">
        <v>18170206001</v>
      </c>
      <c r="F15" s="48" t="s">
        <v>187</v>
      </c>
      <c r="G15" s="19">
        <v>10</v>
      </c>
      <c r="H15" s="19">
        <v>5</v>
      </c>
      <c r="I15" s="59">
        <f t="shared" si="0"/>
        <v>15</v>
      </c>
      <c r="J15" s="19">
        <v>9365126894</v>
      </c>
      <c r="K15" s="48" t="s">
        <v>395</v>
      </c>
      <c r="L15" s="48" t="s">
        <v>467</v>
      </c>
      <c r="M15" s="48">
        <v>9957267629</v>
      </c>
      <c r="N15" s="48" t="s">
        <v>472</v>
      </c>
      <c r="O15" s="48">
        <v>9613357679</v>
      </c>
      <c r="P15" s="49">
        <v>43588</v>
      </c>
      <c r="Q15" s="48" t="s">
        <v>200</v>
      </c>
      <c r="R15" s="48"/>
      <c r="S15" s="18" t="s">
        <v>227</v>
      </c>
      <c r="T15" s="48"/>
    </row>
    <row r="16" spans="1:20">
      <c r="A16" s="4">
        <v>12</v>
      </c>
      <c r="B16" s="17" t="s">
        <v>63</v>
      </c>
      <c r="C16" s="57" t="s">
        <v>407</v>
      </c>
      <c r="D16" s="57" t="s">
        <v>25</v>
      </c>
      <c r="E16" s="17">
        <v>18290020607</v>
      </c>
      <c r="F16" s="57"/>
      <c r="G16" s="17">
        <v>28</v>
      </c>
      <c r="H16" s="17">
        <v>22</v>
      </c>
      <c r="I16" s="59">
        <f t="shared" si="0"/>
        <v>50</v>
      </c>
      <c r="J16" s="57">
        <v>8761060590</v>
      </c>
      <c r="K16" s="48" t="s">
        <v>461</v>
      </c>
      <c r="L16" s="48" t="s">
        <v>405</v>
      </c>
      <c r="M16" s="48">
        <v>8638733279</v>
      </c>
      <c r="N16" s="48" t="s">
        <v>409</v>
      </c>
      <c r="O16" s="48">
        <v>9435687381</v>
      </c>
      <c r="P16" s="49">
        <v>43588</v>
      </c>
      <c r="Q16" s="48" t="s">
        <v>200</v>
      </c>
      <c r="R16" s="48"/>
      <c r="S16" s="18" t="s">
        <v>226</v>
      </c>
      <c r="T16" s="48"/>
    </row>
    <row r="17" spans="1:20">
      <c r="A17" s="4">
        <v>13</v>
      </c>
      <c r="B17" s="17" t="s">
        <v>63</v>
      </c>
      <c r="C17" s="48" t="s">
        <v>469</v>
      </c>
      <c r="D17" s="48" t="s">
        <v>23</v>
      </c>
      <c r="E17" s="19">
        <v>18170211402</v>
      </c>
      <c r="F17" s="48" t="s">
        <v>187</v>
      </c>
      <c r="G17" s="19">
        <v>40</v>
      </c>
      <c r="H17" s="19">
        <v>38</v>
      </c>
      <c r="I17" s="59">
        <f t="shared" si="0"/>
        <v>78</v>
      </c>
      <c r="J17" s="48">
        <v>8638752482</v>
      </c>
      <c r="K17" s="48" t="s">
        <v>461</v>
      </c>
      <c r="L17" s="48" t="s">
        <v>405</v>
      </c>
      <c r="M17" s="48">
        <v>8638733279</v>
      </c>
      <c r="N17" s="48" t="s">
        <v>409</v>
      </c>
      <c r="O17" s="48">
        <v>9435687381</v>
      </c>
      <c r="P17" s="49">
        <v>43588</v>
      </c>
      <c r="Q17" s="48" t="s">
        <v>200</v>
      </c>
      <c r="R17" s="48"/>
      <c r="S17" s="18" t="s">
        <v>226</v>
      </c>
      <c r="T17" s="48"/>
    </row>
    <row r="18" spans="1:20">
      <c r="A18" s="4">
        <v>14</v>
      </c>
      <c r="B18" s="17" t="s">
        <v>62</v>
      </c>
      <c r="C18" s="48" t="s">
        <v>475</v>
      </c>
      <c r="D18" s="48" t="s">
        <v>25</v>
      </c>
      <c r="E18" s="19">
        <v>182900206001</v>
      </c>
      <c r="F18" s="48"/>
      <c r="G18" s="19">
        <v>16</v>
      </c>
      <c r="H18" s="19">
        <v>17</v>
      </c>
      <c r="I18" s="59">
        <f t="shared" si="0"/>
        <v>33</v>
      </c>
      <c r="J18" s="48">
        <v>6900565887</v>
      </c>
      <c r="K18" s="48" t="s">
        <v>395</v>
      </c>
      <c r="L18" s="48" t="s">
        <v>467</v>
      </c>
      <c r="M18" s="48">
        <v>9957267629</v>
      </c>
      <c r="N18" s="48" t="s">
        <v>476</v>
      </c>
      <c r="O18" s="48">
        <v>9678937589</v>
      </c>
      <c r="P18" s="49">
        <v>43589</v>
      </c>
      <c r="Q18" s="48" t="s">
        <v>213</v>
      </c>
      <c r="R18" s="48"/>
      <c r="S18" s="18" t="s">
        <v>227</v>
      </c>
      <c r="T18" s="48"/>
    </row>
    <row r="19" spans="1:20">
      <c r="A19" s="4">
        <v>15</v>
      </c>
      <c r="B19" s="17" t="s">
        <v>62</v>
      </c>
      <c r="C19" s="48" t="s">
        <v>477</v>
      </c>
      <c r="D19" s="48" t="s">
        <v>23</v>
      </c>
      <c r="E19" s="19">
        <v>18170206002</v>
      </c>
      <c r="F19" s="48" t="s">
        <v>187</v>
      </c>
      <c r="G19" s="19">
        <v>10</v>
      </c>
      <c r="H19" s="19">
        <v>7</v>
      </c>
      <c r="I19" s="59">
        <f t="shared" si="0"/>
        <v>17</v>
      </c>
      <c r="J19" s="48">
        <v>9085465219</v>
      </c>
      <c r="K19" s="48" t="s">
        <v>395</v>
      </c>
      <c r="L19" s="48" t="s">
        <v>467</v>
      </c>
      <c r="M19" s="48">
        <v>9957267629</v>
      </c>
      <c r="N19" s="48" t="s">
        <v>476</v>
      </c>
      <c r="O19" s="48">
        <v>9678937589</v>
      </c>
      <c r="P19" s="49">
        <v>43589</v>
      </c>
      <c r="Q19" s="48" t="s">
        <v>213</v>
      </c>
      <c r="R19" s="48"/>
      <c r="S19" s="18" t="s">
        <v>227</v>
      </c>
      <c r="T19" s="48"/>
    </row>
    <row r="20" spans="1:20">
      <c r="A20" s="4">
        <v>16</v>
      </c>
      <c r="B20" s="17" t="s">
        <v>62</v>
      </c>
      <c r="C20" s="48" t="s">
        <v>478</v>
      </c>
      <c r="D20" s="48" t="s">
        <v>23</v>
      </c>
      <c r="E20" s="19">
        <v>18170206003</v>
      </c>
      <c r="F20" s="48" t="s">
        <v>187</v>
      </c>
      <c r="G20" s="19">
        <v>10</v>
      </c>
      <c r="H20" s="19">
        <v>5</v>
      </c>
      <c r="I20" s="59">
        <f t="shared" si="0"/>
        <v>15</v>
      </c>
      <c r="J20" s="48">
        <v>8134995610</v>
      </c>
      <c r="K20" s="48" t="s">
        <v>395</v>
      </c>
      <c r="L20" s="48" t="s">
        <v>467</v>
      </c>
      <c r="M20" s="48">
        <v>9957267629</v>
      </c>
      <c r="N20" s="48" t="s">
        <v>476</v>
      </c>
      <c r="O20" s="48">
        <v>9678937589</v>
      </c>
      <c r="P20" s="49">
        <v>43589</v>
      </c>
      <c r="Q20" s="48" t="s">
        <v>213</v>
      </c>
      <c r="R20" s="48"/>
      <c r="S20" s="18" t="s">
        <v>227</v>
      </c>
      <c r="T20" s="48"/>
    </row>
    <row r="21" spans="1:20">
      <c r="A21" s="4">
        <v>17</v>
      </c>
      <c r="B21" s="17" t="s">
        <v>63</v>
      </c>
      <c r="C21" s="48" t="s">
        <v>418</v>
      </c>
      <c r="D21" s="48" t="s">
        <v>25</v>
      </c>
      <c r="E21" s="19">
        <v>18290020612</v>
      </c>
      <c r="F21" s="48"/>
      <c r="G21" s="19">
        <v>22</v>
      </c>
      <c r="H21" s="19">
        <v>21</v>
      </c>
      <c r="I21" s="59">
        <f t="shared" si="0"/>
        <v>43</v>
      </c>
      <c r="J21" s="48">
        <v>9365086002</v>
      </c>
      <c r="K21" s="48" t="s">
        <v>461</v>
      </c>
      <c r="L21" s="48" t="s">
        <v>438</v>
      </c>
      <c r="M21" s="48">
        <v>8011143802</v>
      </c>
      <c r="N21" s="48" t="s">
        <v>240</v>
      </c>
      <c r="O21" s="48">
        <v>9365606979</v>
      </c>
      <c r="P21" s="49">
        <v>43589</v>
      </c>
      <c r="Q21" s="48" t="s">
        <v>213</v>
      </c>
      <c r="R21" s="48"/>
      <c r="S21" s="18" t="s">
        <v>226</v>
      </c>
      <c r="T21" s="48"/>
    </row>
    <row r="22" spans="1:20">
      <c r="A22" s="4">
        <v>18</v>
      </c>
      <c r="B22" s="17" t="s">
        <v>63</v>
      </c>
      <c r="C22" s="48" t="s">
        <v>479</v>
      </c>
      <c r="D22" s="48" t="s">
        <v>23</v>
      </c>
      <c r="E22" s="17">
        <v>18170211404</v>
      </c>
      <c r="F22" s="48" t="s">
        <v>187</v>
      </c>
      <c r="G22" s="19">
        <v>15</v>
      </c>
      <c r="H22" s="19">
        <v>10</v>
      </c>
      <c r="I22" s="59">
        <f t="shared" si="0"/>
        <v>25</v>
      </c>
      <c r="J22" s="48">
        <v>9854187959</v>
      </c>
      <c r="K22" s="48" t="s">
        <v>461</v>
      </c>
      <c r="L22" s="48" t="s">
        <v>438</v>
      </c>
      <c r="M22" s="48">
        <v>8011143802</v>
      </c>
      <c r="N22" s="48" t="s">
        <v>240</v>
      </c>
      <c r="O22" s="48">
        <v>9365606979</v>
      </c>
      <c r="P22" s="49">
        <v>43589</v>
      </c>
      <c r="Q22" s="48" t="s">
        <v>213</v>
      </c>
      <c r="R22" s="48"/>
      <c r="S22" s="18" t="s">
        <v>226</v>
      </c>
      <c r="T22" s="48"/>
    </row>
    <row r="23" spans="1:20">
      <c r="A23" s="4">
        <v>19</v>
      </c>
      <c r="B23" s="17"/>
      <c r="C23" s="57"/>
      <c r="D23" s="57"/>
      <c r="E23" s="17"/>
      <c r="F23" s="57"/>
      <c r="G23" s="17"/>
      <c r="H23" s="17"/>
      <c r="I23" s="59">
        <f t="shared" si="0"/>
        <v>0</v>
      </c>
      <c r="J23" s="57"/>
      <c r="K23" s="57"/>
      <c r="L23" s="57"/>
      <c r="M23" s="57"/>
      <c r="N23" s="57"/>
      <c r="O23" s="57"/>
      <c r="P23" s="49">
        <v>43590</v>
      </c>
      <c r="Q23" s="48" t="s">
        <v>191</v>
      </c>
      <c r="R23" s="48"/>
      <c r="S23" s="18"/>
      <c r="T23" s="48"/>
    </row>
    <row r="24" spans="1:20">
      <c r="A24" s="4">
        <v>20</v>
      </c>
      <c r="B24" s="17" t="s">
        <v>62</v>
      </c>
      <c r="C24" s="48" t="s">
        <v>399</v>
      </c>
      <c r="D24" s="48" t="s">
        <v>25</v>
      </c>
      <c r="E24" s="19">
        <v>182900204004</v>
      </c>
      <c r="F24" s="48"/>
      <c r="G24" s="19">
        <v>15</v>
      </c>
      <c r="H24" s="19">
        <v>10</v>
      </c>
      <c r="I24" s="59">
        <f t="shared" si="0"/>
        <v>25</v>
      </c>
      <c r="J24" s="48">
        <v>8135977999</v>
      </c>
      <c r="K24" s="48" t="s">
        <v>395</v>
      </c>
      <c r="L24" s="48" t="s">
        <v>467</v>
      </c>
      <c r="M24" s="48">
        <v>9957267629</v>
      </c>
      <c r="N24" s="48" t="s">
        <v>480</v>
      </c>
      <c r="O24" s="48">
        <v>8472948686</v>
      </c>
      <c r="P24" s="49">
        <v>43591</v>
      </c>
      <c r="Q24" s="48" t="s">
        <v>194</v>
      </c>
      <c r="R24" s="48"/>
      <c r="S24" s="18" t="s">
        <v>227</v>
      </c>
      <c r="T24" s="48"/>
    </row>
    <row r="25" spans="1:20">
      <c r="A25" s="4">
        <v>21</v>
      </c>
      <c r="B25" s="17" t="s">
        <v>62</v>
      </c>
      <c r="C25" s="48" t="s">
        <v>481</v>
      </c>
      <c r="D25" s="48" t="s">
        <v>25</v>
      </c>
      <c r="E25" s="19">
        <v>18170211602</v>
      </c>
      <c r="F25" s="48" t="s">
        <v>187</v>
      </c>
      <c r="G25" s="19">
        <v>40</v>
      </c>
      <c r="H25" s="19">
        <v>31</v>
      </c>
      <c r="I25" s="59">
        <f t="shared" si="0"/>
        <v>71</v>
      </c>
      <c r="J25" s="48">
        <v>8011654911</v>
      </c>
      <c r="K25" s="48" t="s">
        <v>395</v>
      </c>
      <c r="L25" s="48" t="s">
        <v>467</v>
      </c>
      <c r="M25" s="48">
        <v>9957267629</v>
      </c>
      <c r="N25" s="48" t="s">
        <v>420</v>
      </c>
      <c r="O25" s="48">
        <v>9435687505</v>
      </c>
      <c r="P25" s="49">
        <v>43591</v>
      </c>
      <c r="Q25" s="48" t="s">
        <v>194</v>
      </c>
      <c r="R25" s="48"/>
      <c r="S25" s="18" t="s">
        <v>227</v>
      </c>
      <c r="T25" s="48"/>
    </row>
    <row r="26" spans="1:20">
      <c r="A26" s="4">
        <v>22</v>
      </c>
      <c r="B26" s="17" t="s">
        <v>63</v>
      </c>
      <c r="C26" s="48" t="s">
        <v>410</v>
      </c>
      <c r="D26" s="48" t="s">
        <v>25</v>
      </c>
      <c r="E26" s="19">
        <v>18290020615</v>
      </c>
      <c r="F26" s="48"/>
      <c r="G26" s="19">
        <v>39</v>
      </c>
      <c r="H26" s="19">
        <v>26</v>
      </c>
      <c r="I26" s="59">
        <f t="shared" si="0"/>
        <v>65</v>
      </c>
      <c r="J26" s="48">
        <v>7002533384</v>
      </c>
      <c r="K26" s="48" t="s">
        <v>461</v>
      </c>
      <c r="L26" s="48" t="s">
        <v>467</v>
      </c>
      <c r="M26" s="48">
        <v>9957267629</v>
      </c>
      <c r="N26" s="48" t="s">
        <v>420</v>
      </c>
      <c r="O26" s="48">
        <v>9435687505</v>
      </c>
      <c r="P26" s="49">
        <v>43591</v>
      </c>
      <c r="Q26" s="48" t="s">
        <v>194</v>
      </c>
      <c r="R26" s="48"/>
      <c r="S26" s="18" t="s">
        <v>226</v>
      </c>
      <c r="T26" s="48"/>
    </row>
    <row r="27" spans="1:20" ht="33">
      <c r="A27" s="4">
        <v>23</v>
      </c>
      <c r="B27" s="17" t="s">
        <v>63</v>
      </c>
      <c r="C27" s="48" t="s">
        <v>482</v>
      </c>
      <c r="D27" s="48" t="s">
        <v>23</v>
      </c>
      <c r="E27" s="19">
        <v>18170211801</v>
      </c>
      <c r="F27" s="48" t="s">
        <v>187</v>
      </c>
      <c r="G27" s="19">
        <v>20</v>
      </c>
      <c r="H27" s="19">
        <v>27</v>
      </c>
      <c r="I27" s="59">
        <f t="shared" si="0"/>
        <v>47</v>
      </c>
      <c r="J27" s="48">
        <v>9577006707</v>
      </c>
      <c r="K27" s="48" t="s">
        <v>461</v>
      </c>
      <c r="L27" s="48" t="s">
        <v>467</v>
      </c>
      <c r="M27" s="48">
        <v>9957267629</v>
      </c>
      <c r="N27" s="48" t="s">
        <v>420</v>
      </c>
      <c r="O27" s="48">
        <v>9435687505</v>
      </c>
      <c r="P27" s="49">
        <v>43591</v>
      </c>
      <c r="Q27" s="48" t="s">
        <v>194</v>
      </c>
      <c r="R27" s="48"/>
      <c r="S27" s="18" t="s">
        <v>226</v>
      </c>
      <c r="T27" s="48"/>
    </row>
    <row r="28" spans="1:20">
      <c r="A28" s="4">
        <v>24</v>
      </c>
      <c r="B28" s="17" t="s">
        <v>62</v>
      </c>
      <c r="C28" s="48" t="s">
        <v>483</v>
      </c>
      <c r="D28" s="48" t="s">
        <v>25</v>
      </c>
      <c r="E28" s="19">
        <v>18290020601</v>
      </c>
      <c r="F28" s="48"/>
      <c r="G28" s="19">
        <v>20</v>
      </c>
      <c r="H28" s="19">
        <v>21</v>
      </c>
      <c r="I28" s="59">
        <f t="shared" si="0"/>
        <v>41</v>
      </c>
      <c r="J28" s="48">
        <v>7086334647</v>
      </c>
      <c r="K28" s="48" t="s">
        <v>395</v>
      </c>
      <c r="L28" s="48" t="s">
        <v>405</v>
      </c>
      <c r="M28" s="48">
        <v>8638733279</v>
      </c>
      <c r="N28" s="48" t="s">
        <v>486</v>
      </c>
      <c r="O28" s="48">
        <v>6900788581</v>
      </c>
      <c r="P28" s="49">
        <v>43592</v>
      </c>
      <c r="Q28" s="48" t="s">
        <v>210</v>
      </c>
      <c r="R28" s="48"/>
      <c r="S28" s="18" t="s">
        <v>227</v>
      </c>
      <c r="T28" s="48"/>
    </row>
    <row r="29" spans="1:20">
      <c r="A29" s="4">
        <v>25</v>
      </c>
      <c r="B29" s="17" t="s">
        <v>62</v>
      </c>
      <c r="C29" s="48" t="s">
        <v>484</v>
      </c>
      <c r="D29" s="48" t="s">
        <v>25</v>
      </c>
      <c r="E29" s="19">
        <v>18290020602</v>
      </c>
      <c r="F29" s="48"/>
      <c r="G29" s="19">
        <v>14</v>
      </c>
      <c r="H29" s="19">
        <v>13</v>
      </c>
      <c r="I29" s="59">
        <f t="shared" si="0"/>
        <v>27</v>
      </c>
      <c r="J29" s="48">
        <v>7635964632</v>
      </c>
      <c r="K29" s="48" t="s">
        <v>395</v>
      </c>
      <c r="L29" s="48" t="s">
        <v>405</v>
      </c>
      <c r="M29" s="48">
        <v>8638733279</v>
      </c>
      <c r="N29" s="48" t="s">
        <v>486</v>
      </c>
      <c r="O29" s="48">
        <v>6900788581</v>
      </c>
      <c r="P29" s="49">
        <v>43592</v>
      </c>
      <c r="Q29" s="48" t="s">
        <v>210</v>
      </c>
      <c r="R29" s="48"/>
      <c r="S29" s="18" t="s">
        <v>227</v>
      </c>
      <c r="T29" s="48"/>
    </row>
    <row r="30" spans="1:20">
      <c r="A30" s="4">
        <v>26</v>
      </c>
      <c r="B30" s="17" t="s">
        <v>62</v>
      </c>
      <c r="C30" s="57" t="s">
        <v>485</v>
      </c>
      <c r="D30" s="57" t="s">
        <v>23</v>
      </c>
      <c r="E30" s="17"/>
      <c r="F30" s="57" t="s">
        <v>187</v>
      </c>
      <c r="G30" s="17">
        <v>40</v>
      </c>
      <c r="H30" s="17">
        <v>34</v>
      </c>
      <c r="I30" s="59">
        <f t="shared" si="0"/>
        <v>74</v>
      </c>
      <c r="J30" s="57">
        <v>8011495399</v>
      </c>
      <c r="K30" s="57" t="s">
        <v>395</v>
      </c>
      <c r="L30" s="57" t="s">
        <v>405</v>
      </c>
      <c r="M30" s="48">
        <v>8638733279</v>
      </c>
      <c r="N30" s="48" t="s">
        <v>486</v>
      </c>
      <c r="O30" s="48">
        <v>6900788581</v>
      </c>
      <c r="P30" s="49">
        <v>43592</v>
      </c>
      <c r="Q30" s="48" t="s">
        <v>210</v>
      </c>
      <c r="R30" s="48"/>
      <c r="S30" s="18" t="s">
        <v>227</v>
      </c>
      <c r="T30" s="48"/>
    </row>
    <row r="31" spans="1:20">
      <c r="A31" s="4">
        <v>27</v>
      </c>
      <c r="B31" s="17" t="s">
        <v>63</v>
      </c>
      <c r="C31" s="48" t="s">
        <v>487</v>
      </c>
      <c r="D31" s="48" t="s">
        <v>25</v>
      </c>
      <c r="E31" s="19">
        <v>18290020608</v>
      </c>
      <c r="F31" s="48"/>
      <c r="G31" s="19">
        <v>25</v>
      </c>
      <c r="H31" s="19">
        <v>18</v>
      </c>
      <c r="I31" s="59">
        <f t="shared" si="0"/>
        <v>43</v>
      </c>
      <c r="J31" s="48">
        <v>9476669991</v>
      </c>
      <c r="K31" s="48" t="s">
        <v>461</v>
      </c>
      <c r="L31" s="48" t="s">
        <v>405</v>
      </c>
      <c r="M31" s="48">
        <v>8638733279</v>
      </c>
      <c r="N31" s="48" t="s">
        <v>409</v>
      </c>
      <c r="O31" s="48">
        <v>9435687381</v>
      </c>
      <c r="P31" s="49">
        <v>43592</v>
      </c>
      <c r="Q31" s="48" t="s">
        <v>210</v>
      </c>
      <c r="R31" s="48"/>
      <c r="S31" s="18" t="s">
        <v>226</v>
      </c>
      <c r="T31" s="48"/>
    </row>
    <row r="32" spans="1:20">
      <c r="A32" s="4">
        <v>28</v>
      </c>
      <c r="B32" s="17" t="s">
        <v>63</v>
      </c>
      <c r="C32" s="48" t="s">
        <v>488</v>
      </c>
      <c r="D32" s="48" t="s">
        <v>23</v>
      </c>
      <c r="E32" s="19">
        <v>18170212601</v>
      </c>
      <c r="F32" s="48" t="s">
        <v>187</v>
      </c>
      <c r="G32" s="19">
        <v>22</v>
      </c>
      <c r="H32" s="19">
        <v>22</v>
      </c>
      <c r="I32" s="59">
        <f t="shared" si="0"/>
        <v>44</v>
      </c>
      <c r="J32" s="48">
        <v>9707537269</v>
      </c>
      <c r="K32" s="48" t="s">
        <v>461</v>
      </c>
      <c r="L32" s="48" t="s">
        <v>405</v>
      </c>
      <c r="M32" s="48">
        <v>8638733279</v>
      </c>
      <c r="N32" s="48" t="s">
        <v>409</v>
      </c>
      <c r="O32" s="48">
        <v>9435687381</v>
      </c>
      <c r="P32" s="49">
        <v>43592</v>
      </c>
      <c r="Q32" s="48" t="s">
        <v>210</v>
      </c>
      <c r="R32" s="48"/>
      <c r="S32" s="18" t="s">
        <v>226</v>
      </c>
      <c r="T32" s="48"/>
    </row>
    <row r="33" spans="1:20">
      <c r="A33" s="4">
        <v>29</v>
      </c>
      <c r="B33" s="17" t="s">
        <v>63</v>
      </c>
      <c r="C33" s="48" t="s">
        <v>489</v>
      </c>
      <c r="D33" s="48" t="s">
        <v>23</v>
      </c>
      <c r="E33" s="19">
        <v>18170215402</v>
      </c>
      <c r="F33" s="48" t="s">
        <v>187</v>
      </c>
      <c r="G33" s="19">
        <v>19</v>
      </c>
      <c r="H33" s="19">
        <v>10</v>
      </c>
      <c r="I33" s="59">
        <f t="shared" si="0"/>
        <v>29</v>
      </c>
      <c r="J33" s="48">
        <v>7086276324</v>
      </c>
      <c r="K33" s="48" t="s">
        <v>461</v>
      </c>
      <c r="L33" s="48" t="s">
        <v>405</v>
      </c>
      <c r="M33" s="48">
        <v>8638733279</v>
      </c>
      <c r="N33" s="48" t="s">
        <v>409</v>
      </c>
      <c r="O33" s="48">
        <v>9435687381</v>
      </c>
      <c r="P33" s="49">
        <v>43592</v>
      </c>
      <c r="Q33" s="48" t="s">
        <v>210</v>
      </c>
      <c r="R33" s="48"/>
      <c r="S33" s="18" t="s">
        <v>226</v>
      </c>
      <c r="T33" s="48"/>
    </row>
    <row r="34" spans="1:20">
      <c r="A34" s="4">
        <v>30</v>
      </c>
      <c r="B34" s="17" t="s">
        <v>62</v>
      </c>
      <c r="C34" s="48" t="s">
        <v>491</v>
      </c>
      <c r="D34" s="48" t="s">
        <v>23</v>
      </c>
      <c r="E34" s="19">
        <v>18170212502</v>
      </c>
      <c r="F34" s="48" t="s">
        <v>188</v>
      </c>
      <c r="G34" s="19">
        <v>85</v>
      </c>
      <c r="H34" s="19">
        <v>40</v>
      </c>
      <c r="I34" s="59">
        <f t="shared" si="0"/>
        <v>125</v>
      </c>
      <c r="J34" s="48">
        <v>9435489461</v>
      </c>
      <c r="K34" s="48" t="s">
        <v>395</v>
      </c>
      <c r="L34" s="48" t="s">
        <v>405</v>
      </c>
      <c r="M34" s="48">
        <v>8638733279</v>
      </c>
      <c r="N34" s="48" t="s">
        <v>403</v>
      </c>
      <c r="O34" s="48">
        <v>7086662155</v>
      </c>
      <c r="P34" s="49">
        <v>43593</v>
      </c>
      <c r="Q34" s="48" t="s">
        <v>197</v>
      </c>
      <c r="R34" s="48"/>
      <c r="S34" s="18" t="s">
        <v>227</v>
      </c>
      <c r="T34" s="48"/>
    </row>
    <row r="35" spans="1:20">
      <c r="A35" s="4">
        <v>31</v>
      </c>
      <c r="B35" s="17" t="s">
        <v>62</v>
      </c>
      <c r="C35" s="48" t="s">
        <v>493</v>
      </c>
      <c r="D35" s="48" t="s">
        <v>25</v>
      </c>
      <c r="E35" s="19">
        <v>18290020621</v>
      </c>
      <c r="F35" s="48"/>
      <c r="G35" s="19">
        <v>16</v>
      </c>
      <c r="H35" s="19">
        <v>20</v>
      </c>
      <c r="I35" s="59">
        <f t="shared" si="0"/>
        <v>36</v>
      </c>
      <c r="J35" s="48">
        <v>7086466744</v>
      </c>
      <c r="K35" s="48" t="s">
        <v>395</v>
      </c>
      <c r="L35" s="48" t="s">
        <v>467</v>
      </c>
      <c r="M35" s="48">
        <v>8638733279</v>
      </c>
      <c r="N35" s="48" t="s">
        <v>494</v>
      </c>
      <c r="O35" s="48">
        <v>9954383954</v>
      </c>
      <c r="P35" s="49">
        <v>43594</v>
      </c>
      <c r="Q35" s="48" t="s">
        <v>212</v>
      </c>
      <c r="R35" s="48"/>
      <c r="S35" s="18" t="s">
        <v>227</v>
      </c>
      <c r="T35" s="48"/>
    </row>
    <row r="36" spans="1:20">
      <c r="A36" s="4">
        <v>32</v>
      </c>
      <c r="B36" s="17" t="s">
        <v>62</v>
      </c>
      <c r="C36" s="18" t="s">
        <v>495</v>
      </c>
      <c r="D36" s="18" t="s">
        <v>23</v>
      </c>
      <c r="E36" s="19">
        <v>18170212501</v>
      </c>
      <c r="F36" s="18" t="s">
        <v>187</v>
      </c>
      <c r="G36" s="19">
        <v>40</v>
      </c>
      <c r="H36" s="19">
        <v>59</v>
      </c>
      <c r="I36" s="59">
        <f t="shared" si="0"/>
        <v>99</v>
      </c>
      <c r="J36" s="18">
        <v>9954594765</v>
      </c>
      <c r="K36" s="18" t="s">
        <v>395</v>
      </c>
      <c r="L36" s="18" t="s">
        <v>467</v>
      </c>
      <c r="M36" s="48">
        <v>8638733279</v>
      </c>
      <c r="N36" s="18" t="s">
        <v>494</v>
      </c>
      <c r="O36" s="48">
        <v>9954383954</v>
      </c>
      <c r="P36" s="49">
        <v>43594</v>
      </c>
      <c r="Q36" s="48" t="s">
        <v>212</v>
      </c>
      <c r="R36" s="18"/>
      <c r="S36" s="18" t="s">
        <v>227</v>
      </c>
      <c r="T36" s="18"/>
    </row>
    <row r="37" spans="1:20">
      <c r="A37" s="4">
        <v>33</v>
      </c>
      <c r="B37" s="17" t="s">
        <v>63</v>
      </c>
      <c r="C37" s="18" t="s">
        <v>496</v>
      </c>
      <c r="D37" s="18" t="s">
        <v>25</v>
      </c>
      <c r="E37" s="19">
        <v>1829002051</v>
      </c>
      <c r="F37" s="18"/>
      <c r="G37" s="19">
        <v>26</v>
      </c>
      <c r="H37" s="19">
        <v>15</v>
      </c>
      <c r="I37" s="59">
        <f t="shared" si="0"/>
        <v>41</v>
      </c>
      <c r="J37" s="18">
        <v>9435604087</v>
      </c>
      <c r="K37" s="18" t="s">
        <v>461</v>
      </c>
      <c r="L37" s="18" t="s">
        <v>405</v>
      </c>
      <c r="M37" s="48">
        <v>8638733279</v>
      </c>
      <c r="N37" s="18" t="s">
        <v>434</v>
      </c>
      <c r="O37" s="18">
        <v>9957484559</v>
      </c>
      <c r="P37" s="49">
        <v>43594</v>
      </c>
      <c r="Q37" s="48" t="s">
        <v>212</v>
      </c>
      <c r="R37" s="18"/>
      <c r="S37" s="18" t="s">
        <v>226</v>
      </c>
      <c r="T37" s="18"/>
    </row>
    <row r="38" spans="1:20">
      <c r="A38" s="4">
        <v>34</v>
      </c>
      <c r="B38" s="17" t="s">
        <v>63</v>
      </c>
      <c r="C38" s="18" t="s">
        <v>497</v>
      </c>
      <c r="D38" s="18" t="s">
        <v>23</v>
      </c>
      <c r="E38" s="19">
        <v>18170215401</v>
      </c>
      <c r="F38" s="18" t="s">
        <v>187</v>
      </c>
      <c r="G38" s="19">
        <v>20</v>
      </c>
      <c r="H38" s="19">
        <v>19</v>
      </c>
      <c r="I38" s="59">
        <f t="shared" si="0"/>
        <v>39</v>
      </c>
      <c r="J38" s="18">
        <v>7002253636</v>
      </c>
      <c r="K38" s="18" t="s">
        <v>461</v>
      </c>
      <c r="L38" s="18" t="s">
        <v>405</v>
      </c>
      <c r="M38" s="48">
        <v>8638733279</v>
      </c>
      <c r="N38" s="18" t="s">
        <v>434</v>
      </c>
      <c r="O38" s="18">
        <v>9957484559</v>
      </c>
      <c r="P38" s="49">
        <v>43594</v>
      </c>
      <c r="Q38" s="48" t="s">
        <v>212</v>
      </c>
      <c r="R38" s="18"/>
      <c r="S38" s="18" t="s">
        <v>226</v>
      </c>
      <c r="T38" s="18"/>
    </row>
    <row r="39" spans="1:20">
      <c r="A39" s="4">
        <v>35</v>
      </c>
      <c r="B39" s="17" t="s">
        <v>63</v>
      </c>
      <c r="C39" s="18" t="s">
        <v>498</v>
      </c>
      <c r="D39" s="18" t="s">
        <v>23</v>
      </c>
      <c r="E39" s="19">
        <v>18170215501</v>
      </c>
      <c r="F39" s="18" t="s">
        <v>187</v>
      </c>
      <c r="G39" s="19">
        <v>16</v>
      </c>
      <c r="H39" s="19">
        <v>17</v>
      </c>
      <c r="I39" s="59">
        <f t="shared" si="0"/>
        <v>33</v>
      </c>
      <c r="J39" s="18">
        <v>9085909291</v>
      </c>
      <c r="K39" s="18" t="s">
        <v>461</v>
      </c>
      <c r="L39" s="18" t="s">
        <v>405</v>
      </c>
      <c r="M39" s="48">
        <v>8638733279</v>
      </c>
      <c r="N39" s="18" t="s">
        <v>434</v>
      </c>
      <c r="O39" s="18">
        <v>9957484559</v>
      </c>
      <c r="P39" s="49">
        <v>43594</v>
      </c>
      <c r="Q39" s="48" t="s">
        <v>212</v>
      </c>
      <c r="R39" s="18"/>
      <c r="S39" s="18" t="s">
        <v>226</v>
      </c>
      <c r="T39" s="18"/>
    </row>
    <row r="40" spans="1:20">
      <c r="A40" s="4">
        <v>36</v>
      </c>
      <c r="B40" s="17" t="s">
        <v>62</v>
      </c>
      <c r="C40" s="18" t="s">
        <v>499</v>
      </c>
      <c r="D40" s="18" t="s">
        <v>25</v>
      </c>
      <c r="E40" s="19">
        <v>18290020603</v>
      </c>
      <c r="F40" s="18"/>
      <c r="G40" s="19">
        <v>5</v>
      </c>
      <c r="H40" s="19">
        <v>5</v>
      </c>
      <c r="I40" s="59">
        <f t="shared" si="0"/>
        <v>10</v>
      </c>
      <c r="J40" s="18">
        <v>9531285435</v>
      </c>
      <c r="K40" s="18" t="s">
        <v>395</v>
      </c>
      <c r="L40" s="18" t="s">
        <v>405</v>
      </c>
      <c r="M40" s="48">
        <v>8638733279</v>
      </c>
      <c r="N40" s="18" t="s">
        <v>502</v>
      </c>
      <c r="O40" s="18">
        <v>8011589625</v>
      </c>
      <c r="P40" s="24">
        <v>43595</v>
      </c>
      <c r="Q40" s="18" t="s">
        <v>200</v>
      </c>
      <c r="R40" s="18"/>
      <c r="S40" s="18" t="s">
        <v>227</v>
      </c>
      <c r="T40" s="18"/>
    </row>
    <row r="41" spans="1:20" ht="33">
      <c r="A41" s="4">
        <v>37</v>
      </c>
      <c r="B41" s="17" t="s">
        <v>62</v>
      </c>
      <c r="C41" s="18" t="s">
        <v>500</v>
      </c>
      <c r="D41" s="18" t="s">
        <v>23</v>
      </c>
      <c r="E41" s="19">
        <v>18170206201</v>
      </c>
      <c r="F41" s="18" t="s">
        <v>187</v>
      </c>
      <c r="G41" s="19">
        <v>10</v>
      </c>
      <c r="H41" s="19">
        <v>3</v>
      </c>
      <c r="I41" s="59">
        <f t="shared" si="0"/>
        <v>13</v>
      </c>
      <c r="J41" s="18">
        <v>9859717506</v>
      </c>
      <c r="K41" s="18" t="s">
        <v>395</v>
      </c>
      <c r="L41" s="18" t="s">
        <v>405</v>
      </c>
      <c r="M41" s="48">
        <v>8638733279</v>
      </c>
      <c r="N41" s="18" t="s">
        <v>502</v>
      </c>
      <c r="O41" s="18">
        <v>8011589625</v>
      </c>
      <c r="P41" s="24">
        <v>43595</v>
      </c>
      <c r="Q41" s="18" t="s">
        <v>200</v>
      </c>
      <c r="R41" s="18"/>
      <c r="S41" s="18" t="s">
        <v>227</v>
      </c>
      <c r="T41" s="18"/>
    </row>
    <row r="42" spans="1:20">
      <c r="A42" s="4">
        <v>38</v>
      </c>
      <c r="B42" s="17" t="s">
        <v>62</v>
      </c>
      <c r="C42" s="18" t="s">
        <v>501</v>
      </c>
      <c r="D42" s="18" t="s">
        <v>23</v>
      </c>
      <c r="E42" s="19">
        <v>18170206301</v>
      </c>
      <c r="F42" s="18" t="s">
        <v>187</v>
      </c>
      <c r="G42" s="19">
        <v>10</v>
      </c>
      <c r="H42" s="19">
        <v>7</v>
      </c>
      <c r="I42" s="59">
        <f t="shared" si="0"/>
        <v>17</v>
      </c>
      <c r="J42" s="18">
        <v>8638864442</v>
      </c>
      <c r="K42" s="18" t="s">
        <v>395</v>
      </c>
      <c r="L42" s="18" t="s">
        <v>405</v>
      </c>
      <c r="M42" s="48">
        <v>8638733279</v>
      </c>
      <c r="N42" s="18" t="s">
        <v>502</v>
      </c>
      <c r="O42" s="18">
        <v>8011589625</v>
      </c>
      <c r="P42" s="24">
        <v>43595</v>
      </c>
      <c r="Q42" s="18" t="s">
        <v>200</v>
      </c>
      <c r="R42" s="18"/>
      <c r="S42" s="18" t="s">
        <v>227</v>
      </c>
      <c r="T42" s="18"/>
    </row>
    <row r="43" spans="1:20">
      <c r="A43" s="4">
        <v>39</v>
      </c>
      <c r="B43" s="17" t="s">
        <v>63</v>
      </c>
      <c r="C43" s="18" t="s">
        <v>503</v>
      </c>
      <c r="D43" s="18" t="s">
        <v>25</v>
      </c>
      <c r="E43" s="19">
        <v>18290020511</v>
      </c>
      <c r="F43" s="18"/>
      <c r="G43" s="19">
        <v>14</v>
      </c>
      <c r="H43" s="19">
        <v>18</v>
      </c>
      <c r="I43" s="59">
        <f t="shared" si="0"/>
        <v>32</v>
      </c>
      <c r="J43" s="18">
        <v>8011589726</v>
      </c>
      <c r="K43" s="18" t="s">
        <v>395</v>
      </c>
      <c r="L43" s="18" t="s">
        <v>405</v>
      </c>
      <c r="M43" s="48">
        <v>8638733279</v>
      </c>
      <c r="N43" s="18" t="s">
        <v>434</v>
      </c>
      <c r="O43" s="18">
        <v>9957484559</v>
      </c>
      <c r="P43" s="24">
        <v>43595</v>
      </c>
      <c r="Q43" s="18" t="s">
        <v>200</v>
      </c>
      <c r="R43" s="18"/>
      <c r="S43" s="18" t="s">
        <v>226</v>
      </c>
      <c r="T43" s="18"/>
    </row>
    <row r="44" spans="1:20">
      <c r="A44" s="4">
        <v>40</v>
      </c>
      <c r="B44" s="17" t="s">
        <v>63</v>
      </c>
      <c r="C44" s="18" t="s">
        <v>504</v>
      </c>
      <c r="D44" s="18" t="s">
        <v>23</v>
      </c>
      <c r="E44" s="19">
        <v>18170215502</v>
      </c>
      <c r="F44" s="18" t="s">
        <v>187</v>
      </c>
      <c r="G44" s="19">
        <v>19</v>
      </c>
      <c r="H44" s="19">
        <v>10</v>
      </c>
      <c r="I44" s="59">
        <f t="shared" si="0"/>
        <v>29</v>
      </c>
      <c r="J44" s="19">
        <v>9957486385</v>
      </c>
      <c r="K44" s="18" t="s">
        <v>461</v>
      </c>
      <c r="L44" s="18" t="s">
        <v>405</v>
      </c>
      <c r="M44" s="48">
        <v>8638733279</v>
      </c>
      <c r="N44" s="18" t="s">
        <v>434</v>
      </c>
      <c r="O44" s="18">
        <v>9957484559</v>
      </c>
      <c r="P44" s="24">
        <v>43595</v>
      </c>
      <c r="Q44" s="18" t="s">
        <v>200</v>
      </c>
      <c r="R44" s="18"/>
      <c r="S44" s="18" t="s">
        <v>226</v>
      </c>
      <c r="T44" s="18"/>
    </row>
    <row r="45" spans="1:20">
      <c r="A45" s="4">
        <v>41</v>
      </c>
      <c r="B45" s="17" t="s">
        <v>63</v>
      </c>
      <c r="C45" s="18" t="s">
        <v>505</v>
      </c>
      <c r="D45" s="18" t="s">
        <v>23</v>
      </c>
      <c r="E45" s="19">
        <v>18170219401</v>
      </c>
      <c r="F45" s="18" t="s">
        <v>187</v>
      </c>
      <c r="G45" s="19">
        <v>20</v>
      </c>
      <c r="H45" s="19">
        <v>20</v>
      </c>
      <c r="I45" s="59">
        <f t="shared" si="0"/>
        <v>40</v>
      </c>
      <c r="J45" s="18">
        <v>9678238592</v>
      </c>
      <c r="K45" s="18" t="s">
        <v>461</v>
      </c>
      <c r="L45" s="18" t="s">
        <v>405</v>
      </c>
      <c r="M45" s="48">
        <v>8638733279</v>
      </c>
      <c r="N45" s="18" t="s">
        <v>434</v>
      </c>
      <c r="O45" s="18">
        <v>9957484559</v>
      </c>
      <c r="P45" s="24">
        <v>43595</v>
      </c>
      <c r="Q45" s="18" t="s">
        <v>200</v>
      </c>
      <c r="R45" s="18"/>
      <c r="S45" s="18" t="s">
        <v>226</v>
      </c>
      <c r="T45" s="18"/>
    </row>
    <row r="46" spans="1:20">
      <c r="A46" s="4">
        <v>42</v>
      </c>
      <c r="B46" s="17" t="s">
        <v>62</v>
      </c>
      <c r="C46" s="18" t="s">
        <v>506</v>
      </c>
      <c r="D46" s="18" t="s">
        <v>25</v>
      </c>
      <c r="E46" s="19">
        <v>18290020502</v>
      </c>
      <c r="F46" s="18"/>
      <c r="G46" s="19">
        <v>17</v>
      </c>
      <c r="H46" s="19">
        <v>10</v>
      </c>
      <c r="I46" s="59">
        <f t="shared" si="0"/>
        <v>27</v>
      </c>
      <c r="J46" s="18">
        <v>9401863839</v>
      </c>
      <c r="K46" s="18" t="s">
        <v>395</v>
      </c>
      <c r="L46" s="48" t="s">
        <v>467</v>
      </c>
      <c r="M46" s="48">
        <v>8638733279</v>
      </c>
      <c r="N46" s="18" t="s">
        <v>427</v>
      </c>
      <c r="O46" s="18">
        <v>9401958369</v>
      </c>
      <c r="P46" s="24">
        <v>43596</v>
      </c>
      <c r="Q46" s="18" t="s">
        <v>213</v>
      </c>
      <c r="R46" s="18"/>
      <c r="S46" s="18" t="s">
        <v>227</v>
      </c>
      <c r="T46" s="18"/>
    </row>
    <row r="47" spans="1:20">
      <c r="A47" s="4">
        <v>43</v>
      </c>
      <c r="B47" s="17" t="s">
        <v>62</v>
      </c>
      <c r="C47" s="18" t="s">
        <v>507</v>
      </c>
      <c r="D47" s="18" t="s">
        <v>23</v>
      </c>
      <c r="E47" s="19">
        <v>18170206302</v>
      </c>
      <c r="F47" s="18"/>
      <c r="G47" s="19">
        <v>24</v>
      </c>
      <c r="H47" s="19">
        <v>25</v>
      </c>
      <c r="I47" s="59">
        <f t="shared" si="0"/>
        <v>49</v>
      </c>
      <c r="J47" s="18">
        <v>9435489484</v>
      </c>
      <c r="K47" s="18" t="s">
        <v>395</v>
      </c>
      <c r="L47" s="48" t="s">
        <v>467</v>
      </c>
      <c r="M47" s="48">
        <v>8638733279</v>
      </c>
      <c r="N47" s="18" t="s">
        <v>427</v>
      </c>
      <c r="O47" s="18">
        <v>9401958369</v>
      </c>
      <c r="P47" s="24">
        <v>43596</v>
      </c>
      <c r="Q47" s="18" t="s">
        <v>213</v>
      </c>
      <c r="R47" s="18"/>
      <c r="S47" s="18" t="s">
        <v>227</v>
      </c>
      <c r="T47" s="18"/>
    </row>
    <row r="48" spans="1:20">
      <c r="A48" s="4">
        <v>44</v>
      </c>
      <c r="B48" s="17" t="s">
        <v>63</v>
      </c>
      <c r="C48" s="18" t="s">
        <v>508</v>
      </c>
      <c r="D48" s="18" t="s">
        <v>25</v>
      </c>
      <c r="E48" s="19">
        <v>18290020515</v>
      </c>
      <c r="F48" s="18"/>
      <c r="G48" s="19">
        <v>16</v>
      </c>
      <c r="H48" s="19">
        <v>10</v>
      </c>
      <c r="I48" s="59">
        <f t="shared" si="0"/>
        <v>26</v>
      </c>
      <c r="J48" s="18">
        <v>8812984496</v>
      </c>
      <c r="K48" s="18" t="s">
        <v>461</v>
      </c>
      <c r="L48" s="18" t="s">
        <v>438</v>
      </c>
      <c r="M48" s="48">
        <v>8011143802</v>
      </c>
      <c r="N48" s="18" t="s">
        <v>510</v>
      </c>
      <c r="O48" s="18">
        <v>9957459750</v>
      </c>
      <c r="P48" s="24">
        <v>43596</v>
      </c>
      <c r="Q48" s="18" t="s">
        <v>213</v>
      </c>
      <c r="R48" s="18"/>
      <c r="S48" s="18" t="s">
        <v>226</v>
      </c>
      <c r="T48" s="18"/>
    </row>
    <row r="49" spans="1:20">
      <c r="A49" s="4">
        <v>45</v>
      </c>
      <c r="B49" s="17" t="s">
        <v>63</v>
      </c>
      <c r="C49" s="18" t="s">
        <v>509</v>
      </c>
      <c r="D49" s="18" t="s">
        <v>23</v>
      </c>
      <c r="E49" s="19">
        <v>18170215901</v>
      </c>
      <c r="F49" s="18" t="s">
        <v>187</v>
      </c>
      <c r="G49" s="19">
        <v>20</v>
      </c>
      <c r="H49" s="19">
        <v>20</v>
      </c>
      <c r="I49" s="59">
        <f t="shared" si="0"/>
        <v>40</v>
      </c>
      <c r="J49" s="18">
        <v>9435897775</v>
      </c>
      <c r="K49" s="18" t="s">
        <v>461</v>
      </c>
      <c r="L49" s="18" t="s">
        <v>438</v>
      </c>
      <c r="M49" s="48">
        <v>8011143802</v>
      </c>
      <c r="N49" s="18" t="s">
        <v>510</v>
      </c>
      <c r="O49" s="18">
        <v>9957459750</v>
      </c>
      <c r="P49" s="24">
        <v>43596</v>
      </c>
      <c r="Q49" s="18" t="s">
        <v>213</v>
      </c>
      <c r="R49" s="18"/>
      <c r="S49" s="18" t="s">
        <v>226</v>
      </c>
      <c r="T49" s="18"/>
    </row>
    <row r="50" spans="1:20">
      <c r="A50" s="4">
        <v>46</v>
      </c>
      <c r="B50" s="17"/>
      <c r="C50" s="18"/>
      <c r="D50" s="18"/>
      <c r="E50" s="19"/>
      <c r="F50" s="18"/>
      <c r="G50" s="19"/>
      <c r="H50" s="19"/>
      <c r="I50" s="59">
        <f t="shared" si="0"/>
        <v>0</v>
      </c>
      <c r="J50" s="18"/>
      <c r="K50" s="18"/>
      <c r="L50" s="48"/>
      <c r="M50" s="48"/>
      <c r="N50" s="48"/>
      <c r="O50" s="48"/>
      <c r="P50" s="24">
        <v>43597</v>
      </c>
      <c r="Q50" s="18" t="s">
        <v>191</v>
      </c>
      <c r="R50" s="18"/>
      <c r="S50" s="18"/>
      <c r="T50" s="18"/>
    </row>
    <row r="51" spans="1:20">
      <c r="A51" s="4">
        <v>47</v>
      </c>
      <c r="B51" s="17" t="s">
        <v>62</v>
      </c>
      <c r="C51" s="18" t="s">
        <v>511</v>
      </c>
      <c r="D51" s="18" t="s">
        <v>25</v>
      </c>
      <c r="E51" s="19">
        <v>18290020501</v>
      </c>
      <c r="F51" s="18"/>
      <c r="G51" s="19">
        <v>20</v>
      </c>
      <c r="H51" s="19">
        <v>20</v>
      </c>
      <c r="I51" s="59">
        <f t="shared" si="0"/>
        <v>40</v>
      </c>
      <c r="J51" s="18">
        <v>9401351297</v>
      </c>
      <c r="K51" s="18" t="s">
        <v>395</v>
      </c>
      <c r="L51" s="48" t="s">
        <v>467</v>
      </c>
      <c r="M51" s="48">
        <v>9957267629</v>
      </c>
      <c r="N51" s="48" t="s">
        <v>480</v>
      </c>
      <c r="O51" s="48">
        <v>8472948686</v>
      </c>
      <c r="P51" s="24">
        <v>43598</v>
      </c>
      <c r="Q51" s="18" t="s">
        <v>194</v>
      </c>
      <c r="R51" s="18"/>
      <c r="S51" s="18" t="s">
        <v>227</v>
      </c>
      <c r="T51" s="18"/>
    </row>
    <row r="52" spans="1:20">
      <c r="A52" s="4">
        <v>48</v>
      </c>
      <c r="B52" s="17" t="s">
        <v>62</v>
      </c>
      <c r="C52" s="18" t="s">
        <v>512</v>
      </c>
      <c r="D52" s="18" t="s">
        <v>23</v>
      </c>
      <c r="E52" s="19">
        <v>18170216401</v>
      </c>
      <c r="F52" s="18" t="s">
        <v>187</v>
      </c>
      <c r="G52" s="19">
        <v>10</v>
      </c>
      <c r="H52" s="19">
        <v>17</v>
      </c>
      <c r="I52" s="59">
        <f t="shared" si="0"/>
        <v>27</v>
      </c>
      <c r="J52" s="18">
        <v>9612548104</v>
      </c>
      <c r="K52" s="18" t="s">
        <v>395</v>
      </c>
      <c r="L52" s="48" t="s">
        <v>467</v>
      </c>
      <c r="M52" s="48">
        <v>9957267629</v>
      </c>
      <c r="N52" s="48" t="s">
        <v>480</v>
      </c>
      <c r="O52" s="48">
        <v>8472948686</v>
      </c>
      <c r="P52" s="24">
        <v>43598</v>
      </c>
      <c r="Q52" s="18" t="s">
        <v>194</v>
      </c>
      <c r="R52" s="18"/>
      <c r="S52" s="18" t="s">
        <v>227</v>
      </c>
      <c r="T52" s="18"/>
    </row>
    <row r="53" spans="1:20">
      <c r="A53" s="4">
        <v>49</v>
      </c>
      <c r="B53" s="17" t="s">
        <v>62</v>
      </c>
      <c r="C53" s="18" t="s">
        <v>513</v>
      </c>
      <c r="D53" s="18" t="s">
        <v>23</v>
      </c>
      <c r="E53" s="19">
        <v>18170216403</v>
      </c>
      <c r="F53" s="18" t="s">
        <v>187</v>
      </c>
      <c r="G53" s="19">
        <v>10</v>
      </c>
      <c r="H53" s="19">
        <v>4</v>
      </c>
      <c r="I53" s="59">
        <f t="shared" si="0"/>
        <v>14</v>
      </c>
      <c r="J53" s="18">
        <v>8253940523</v>
      </c>
      <c r="K53" s="18" t="s">
        <v>395</v>
      </c>
      <c r="L53" s="48" t="s">
        <v>467</v>
      </c>
      <c r="M53" s="48">
        <v>9957267629</v>
      </c>
      <c r="N53" s="48" t="s">
        <v>480</v>
      </c>
      <c r="O53" s="48">
        <v>8472948686</v>
      </c>
      <c r="P53" s="24">
        <v>43598</v>
      </c>
      <c r="Q53" s="18" t="s">
        <v>194</v>
      </c>
      <c r="R53" s="18"/>
      <c r="S53" s="18" t="s">
        <v>227</v>
      </c>
      <c r="T53" s="18"/>
    </row>
    <row r="54" spans="1:20">
      <c r="A54" s="4">
        <v>50</v>
      </c>
      <c r="B54" s="17" t="s">
        <v>63</v>
      </c>
      <c r="C54" s="57" t="s">
        <v>514</v>
      </c>
      <c r="D54" s="57" t="s">
        <v>25</v>
      </c>
      <c r="E54" s="17">
        <v>18290020719</v>
      </c>
      <c r="F54" s="57"/>
      <c r="G54" s="17">
        <v>8</v>
      </c>
      <c r="H54" s="17">
        <v>12</v>
      </c>
      <c r="I54" s="59">
        <f t="shared" si="0"/>
        <v>20</v>
      </c>
      <c r="J54" s="57">
        <v>6000425695</v>
      </c>
      <c r="K54" s="57" t="s">
        <v>461</v>
      </c>
      <c r="L54" s="18" t="s">
        <v>438</v>
      </c>
      <c r="M54" s="48">
        <v>8011143802</v>
      </c>
      <c r="N54" s="18" t="s">
        <v>517</v>
      </c>
      <c r="O54" s="18">
        <v>9577698076</v>
      </c>
      <c r="P54" s="24">
        <v>43598</v>
      </c>
      <c r="Q54" s="18" t="s">
        <v>194</v>
      </c>
      <c r="R54" s="18"/>
      <c r="S54" s="18" t="s">
        <v>226</v>
      </c>
      <c r="T54" s="18"/>
    </row>
    <row r="55" spans="1:20">
      <c r="A55" s="4">
        <v>51</v>
      </c>
      <c r="B55" s="17" t="s">
        <v>63</v>
      </c>
      <c r="C55" s="18" t="s">
        <v>515</v>
      </c>
      <c r="D55" s="18" t="s">
        <v>25</v>
      </c>
      <c r="E55" s="19">
        <v>18170216102</v>
      </c>
      <c r="F55" s="18" t="s">
        <v>187</v>
      </c>
      <c r="G55" s="19">
        <v>30</v>
      </c>
      <c r="H55" s="19">
        <v>26</v>
      </c>
      <c r="I55" s="59">
        <f t="shared" si="0"/>
        <v>56</v>
      </c>
      <c r="J55" s="18">
        <v>7086688720</v>
      </c>
      <c r="K55" s="18" t="s">
        <v>461</v>
      </c>
      <c r="L55" s="18" t="s">
        <v>438</v>
      </c>
      <c r="M55" s="48">
        <v>8011143802</v>
      </c>
      <c r="N55" s="18" t="s">
        <v>517</v>
      </c>
      <c r="O55" s="18">
        <v>9577698076</v>
      </c>
      <c r="P55" s="24">
        <v>43598</v>
      </c>
      <c r="Q55" s="18" t="s">
        <v>194</v>
      </c>
      <c r="R55" s="18"/>
      <c r="S55" s="18" t="s">
        <v>226</v>
      </c>
      <c r="T55" s="18"/>
    </row>
    <row r="56" spans="1:20">
      <c r="A56" s="4">
        <v>52</v>
      </c>
      <c r="B56" s="17" t="s">
        <v>63</v>
      </c>
      <c r="C56" s="18" t="s">
        <v>516</v>
      </c>
      <c r="D56" s="18" t="s">
        <v>23</v>
      </c>
      <c r="E56" s="19">
        <v>18170215603</v>
      </c>
      <c r="F56" s="18" t="s">
        <v>187</v>
      </c>
      <c r="G56" s="19">
        <v>12</v>
      </c>
      <c r="H56" s="19">
        <v>10</v>
      </c>
      <c r="I56" s="59">
        <f t="shared" si="0"/>
        <v>22</v>
      </c>
      <c r="J56" s="18">
        <v>9085671038</v>
      </c>
      <c r="K56" s="18" t="s">
        <v>461</v>
      </c>
      <c r="L56" s="18" t="s">
        <v>438</v>
      </c>
      <c r="M56" s="48">
        <v>8011143802</v>
      </c>
      <c r="N56" s="18" t="s">
        <v>517</v>
      </c>
      <c r="O56" s="18">
        <v>9577698076</v>
      </c>
      <c r="P56" s="24">
        <v>43598</v>
      </c>
      <c r="Q56" s="18" t="s">
        <v>194</v>
      </c>
      <c r="R56" s="18"/>
      <c r="S56" s="18" t="s">
        <v>226</v>
      </c>
      <c r="T56" s="18"/>
    </row>
    <row r="57" spans="1:20">
      <c r="A57" s="4">
        <v>53</v>
      </c>
      <c r="B57" s="17" t="s">
        <v>62</v>
      </c>
      <c r="C57" s="18" t="s">
        <v>519</v>
      </c>
      <c r="D57" s="18" t="s">
        <v>25</v>
      </c>
      <c r="E57" s="19">
        <v>18290020221</v>
      </c>
      <c r="F57" s="18"/>
      <c r="G57" s="19">
        <v>15</v>
      </c>
      <c r="H57" s="19">
        <v>15</v>
      </c>
      <c r="I57" s="59">
        <f t="shared" si="0"/>
        <v>30</v>
      </c>
      <c r="J57" s="18">
        <v>6900867460</v>
      </c>
      <c r="K57" s="18" t="s">
        <v>395</v>
      </c>
      <c r="L57" s="48" t="s">
        <v>467</v>
      </c>
      <c r="M57" s="48">
        <v>9957267629</v>
      </c>
      <c r="N57" s="48" t="s">
        <v>476</v>
      </c>
      <c r="O57" s="48">
        <v>9678937589</v>
      </c>
      <c r="P57" s="24">
        <v>43599</v>
      </c>
      <c r="Q57" s="18" t="s">
        <v>210</v>
      </c>
      <c r="R57" s="18"/>
      <c r="S57" s="18" t="s">
        <v>227</v>
      </c>
      <c r="T57" s="18"/>
    </row>
    <row r="58" spans="1:20">
      <c r="A58" s="4">
        <v>54</v>
      </c>
      <c r="B58" s="17" t="s">
        <v>62</v>
      </c>
      <c r="C58" s="18" t="s">
        <v>520</v>
      </c>
      <c r="D58" s="18" t="s">
        <v>23</v>
      </c>
      <c r="E58" s="19">
        <v>18170206004</v>
      </c>
      <c r="F58" s="18" t="s">
        <v>190</v>
      </c>
      <c r="G58" s="19">
        <v>17</v>
      </c>
      <c r="H58" s="19">
        <v>16</v>
      </c>
      <c r="I58" s="59">
        <f t="shared" si="0"/>
        <v>33</v>
      </c>
      <c r="J58" s="18">
        <v>9454105869</v>
      </c>
      <c r="K58" s="18" t="s">
        <v>395</v>
      </c>
      <c r="L58" s="48" t="s">
        <v>467</v>
      </c>
      <c r="M58" s="48">
        <v>9957267629</v>
      </c>
      <c r="N58" s="48" t="s">
        <v>476</v>
      </c>
      <c r="O58" s="48">
        <v>9678937589</v>
      </c>
      <c r="P58" s="24">
        <v>43599</v>
      </c>
      <c r="Q58" s="18" t="s">
        <v>210</v>
      </c>
      <c r="R58" s="18"/>
      <c r="S58" s="18" t="s">
        <v>227</v>
      </c>
      <c r="T58" s="18"/>
    </row>
    <row r="59" spans="1:20">
      <c r="A59" s="4">
        <v>55</v>
      </c>
      <c r="B59" s="17" t="s">
        <v>62</v>
      </c>
      <c r="C59" s="18" t="s">
        <v>521</v>
      </c>
      <c r="D59" s="18" t="s">
        <v>23</v>
      </c>
      <c r="E59" s="19">
        <v>18170206005</v>
      </c>
      <c r="F59" s="18" t="s">
        <v>189</v>
      </c>
      <c r="G59" s="19">
        <v>43</v>
      </c>
      <c r="H59" s="19">
        <v>44</v>
      </c>
      <c r="I59" s="59">
        <f t="shared" si="0"/>
        <v>87</v>
      </c>
      <c r="J59" s="18">
        <v>9706924385</v>
      </c>
      <c r="K59" s="18" t="s">
        <v>395</v>
      </c>
      <c r="L59" s="48" t="s">
        <v>467</v>
      </c>
      <c r="M59" s="48">
        <v>9957267629</v>
      </c>
      <c r="N59" s="48" t="s">
        <v>476</v>
      </c>
      <c r="O59" s="48">
        <v>9678937589</v>
      </c>
      <c r="P59" s="24">
        <v>43599</v>
      </c>
      <c r="Q59" s="18" t="s">
        <v>210</v>
      </c>
      <c r="R59" s="18"/>
      <c r="S59" s="18" t="s">
        <v>227</v>
      </c>
      <c r="T59" s="18"/>
    </row>
    <row r="60" spans="1:20">
      <c r="A60" s="4">
        <v>56</v>
      </c>
      <c r="B60" s="17" t="s">
        <v>63</v>
      </c>
      <c r="C60" s="18" t="s">
        <v>522</v>
      </c>
      <c r="D60" s="18" t="s">
        <v>25</v>
      </c>
      <c r="E60" s="19">
        <v>18290020508</v>
      </c>
      <c r="F60" s="18"/>
      <c r="G60" s="19">
        <v>18</v>
      </c>
      <c r="H60" s="19">
        <v>16</v>
      </c>
      <c r="I60" s="59">
        <f t="shared" si="0"/>
        <v>34</v>
      </c>
      <c r="J60" s="18">
        <v>6000047522</v>
      </c>
      <c r="K60" s="18" t="s">
        <v>461</v>
      </c>
      <c r="L60" s="18" t="s">
        <v>438</v>
      </c>
      <c r="M60" s="48">
        <v>8011143802</v>
      </c>
      <c r="N60" s="18" t="s">
        <v>517</v>
      </c>
      <c r="O60" s="18">
        <v>9577698076</v>
      </c>
      <c r="P60" s="24">
        <v>43599</v>
      </c>
      <c r="Q60" s="18" t="s">
        <v>210</v>
      </c>
      <c r="R60" s="18"/>
      <c r="S60" s="18" t="s">
        <v>226</v>
      </c>
      <c r="T60" s="18"/>
    </row>
    <row r="61" spans="1:20">
      <c r="A61" s="4">
        <v>57</v>
      </c>
      <c r="B61" s="17" t="s">
        <v>63</v>
      </c>
      <c r="C61" s="57" t="s">
        <v>523</v>
      </c>
      <c r="D61" s="57" t="s">
        <v>23</v>
      </c>
      <c r="E61" s="17">
        <v>18170216103</v>
      </c>
      <c r="F61" s="57" t="s">
        <v>187</v>
      </c>
      <c r="G61" s="17">
        <v>45</v>
      </c>
      <c r="H61" s="17">
        <v>40</v>
      </c>
      <c r="I61" s="59">
        <f t="shared" si="0"/>
        <v>85</v>
      </c>
      <c r="J61" s="57">
        <v>9707812918</v>
      </c>
      <c r="K61" s="57" t="s">
        <v>461</v>
      </c>
      <c r="L61" s="18" t="s">
        <v>438</v>
      </c>
      <c r="M61" s="48">
        <v>8011143802</v>
      </c>
      <c r="N61" s="18" t="s">
        <v>517</v>
      </c>
      <c r="O61" s="18">
        <v>9577698076</v>
      </c>
      <c r="P61" s="24">
        <v>43599</v>
      </c>
      <c r="Q61" s="18" t="s">
        <v>210</v>
      </c>
      <c r="R61" s="18"/>
      <c r="S61" s="18" t="s">
        <v>226</v>
      </c>
      <c r="T61" s="18"/>
    </row>
    <row r="62" spans="1:20">
      <c r="A62" s="4">
        <v>58</v>
      </c>
      <c r="B62" s="17" t="s">
        <v>63</v>
      </c>
      <c r="C62" s="18" t="s">
        <v>524</v>
      </c>
      <c r="D62" s="18" t="s">
        <v>23</v>
      </c>
      <c r="E62" s="19">
        <v>18170215602</v>
      </c>
      <c r="F62" s="18" t="s">
        <v>189</v>
      </c>
      <c r="G62" s="19">
        <v>90</v>
      </c>
      <c r="H62" s="19">
        <v>56</v>
      </c>
      <c r="I62" s="59">
        <f t="shared" si="0"/>
        <v>146</v>
      </c>
      <c r="J62" s="18">
        <v>9954276646</v>
      </c>
      <c r="K62" s="18" t="s">
        <v>461</v>
      </c>
      <c r="L62" s="18" t="s">
        <v>438</v>
      </c>
      <c r="M62" s="48">
        <v>8011143802</v>
      </c>
      <c r="N62" s="18" t="s">
        <v>517</v>
      </c>
      <c r="O62" s="18">
        <v>9577698076</v>
      </c>
      <c r="P62" s="24">
        <v>43600</v>
      </c>
      <c r="Q62" s="18" t="s">
        <v>197</v>
      </c>
      <c r="R62" s="18"/>
      <c r="S62" s="18" t="s">
        <v>226</v>
      </c>
      <c r="T62" s="18"/>
    </row>
    <row r="63" spans="1:20">
      <c r="A63" s="4">
        <v>59</v>
      </c>
      <c r="B63" s="17" t="s">
        <v>62</v>
      </c>
      <c r="C63" s="18" t="s">
        <v>525</v>
      </c>
      <c r="D63" s="18" t="s">
        <v>25</v>
      </c>
      <c r="E63" s="19">
        <v>18290020622</v>
      </c>
      <c r="F63" s="18"/>
      <c r="G63" s="19">
        <v>24</v>
      </c>
      <c r="H63" s="19">
        <v>22</v>
      </c>
      <c r="I63" s="59">
        <f t="shared" si="0"/>
        <v>46</v>
      </c>
      <c r="J63" s="18">
        <v>7401354782</v>
      </c>
      <c r="K63" s="18" t="s">
        <v>395</v>
      </c>
      <c r="L63" s="48" t="s">
        <v>405</v>
      </c>
      <c r="M63" s="48">
        <v>8638733279</v>
      </c>
      <c r="N63" s="48" t="s">
        <v>403</v>
      </c>
      <c r="O63" s="48">
        <v>7086662155</v>
      </c>
      <c r="P63" s="24">
        <v>43601</v>
      </c>
      <c r="Q63" s="18" t="s">
        <v>212</v>
      </c>
      <c r="R63" s="18"/>
      <c r="S63" s="18" t="s">
        <v>227</v>
      </c>
      <c r="T63" s="18"/>
    </row>
    <row r="64" spans="1:20">
      <c r="A64" s="4">
        <v>60</v>
      </c>
      <c r="B64" s="17" t="s">
        <v>62</v>
      </c>
      <c r="C64" s="18" t="s">
        <v>526</v>
      </c>
      <c r="D64" s="18" t="s">
        <v>23</v>
      </c>
      <c r="E64" s="19">
        <v>18170211902</v>
      </c>
      <c r="F64" s="18" t="s">
        <v>189</v>
      </c>
      <c r="G64" s="19">
        <v>60</v>
      </c>
      <c r="H64" s="19">
        <v>50</v>
      </c>
      <c r="I64" s="59">
        <f t="shared" si="0"/>
        <v>110</v>
      </c>
      <c r="J64" s="18">
        <v>9101174249</v>
      </c>
      <c r="K64" s="18" t="s">
        <v>395</v>
      </c>
      <c r="L64" s="48" t="s">
        <v>405</v>
      </c>
      <c r="M64" s="48">
        <v>8638733279</v>
      </c>
      <c r="N64" s="48" t="s">
        <v>403</v>
      </c>
      <c r="O64" s="48">
        <v>7086662155</v>
      </c>
      <c r="P64" s="24">
        <v>43601</v>
      </c>
      <c r="Q64" s="18" t="s">
        <v>212</v>
      </c>
      <c r="R64" s="18"/>
      <c r="S64" s="18" t="s">
        <v>227</v>
      </c>
      <c r="T64" s="18"/>
    </row>
    <row r="65" spans="1:20">
      <c r="A65" s="4">
        <v>61</v>
      </c>
      <c r="B65" s="17" t="s">
        <v>63</v>
      </c>
      <c r="C65" s="18" t="s">
        <v>527</v>
      </c>
      <c r="D65" s="18" t="s">
        <v>25</v>
      </c>
      <c r="E65" s="19">
        <v>18290020516</v>
      </c>
      <c r="F65" s="18"/>
      <c r="G65" s="19">
        <v>11</v>
      </c>
      <c r="H65" s="19">
        <v>14</v>
      </c>
      <c r="I65" s="59">
        <f t="shared" si="0"/>
        <v>25</v>
      </c>
      <c r="J65" s="18">
        <v>6000511919</v>
      </c>
      <c r="K65" s="18" t="s">
        <v>461</v>
      </c>
      <c r="L65" s="18" t="s">
        <v>405</v>
      </c>
      <c r="M65" s="48">
        <v>8638733279</v>
      </c>
      <c r="N65" s="18" t="s">
        <v>434</v>
      </c>
      <c r="O65" s="18">
        <v>9957484559</v>
      </c>
      <c r="P65" s="24">
        <v>43601</v>
      </c>
      <c r="Q65" s="18" t="s">
        <v>212</v>
      </c>
      <c r="R65" s="18"/>
      <c r="S65" s="18" t="s">
        <v>226</v>
      </c>
      <c r="T65" s="18"/>
    </row>
    <row r="66" spans="1:20">
      <c r="A66" s="4">
        <v>62</v>
      </c>
      <c r="B66" s="17" t="s">
        <v>63</v>
      </c>
      <c r="C66" s="18" t="s">
        <v>528</v>
      </c>
      <c r="D66" s="18" t="s">
        <v>23</v>
      </c>
      <c r="E66" s="19">
        <v>18170216201</v>
      </c>
      <c r="F66" s="18" t="s">
        <v>187</v>
      </c>
      <c r="G66" s="19">
        <v>20</v>
      </c>
      <c r="H66" s="19">
        <v>19</v>
      </c>
      <c r="I66" s="59">
        <f t="shared" si="0"/>
        <v>39</v>
      </c>
      <c r="J66" s="18">
        <v>9435129635</v>
      </c>
      <c r="K66" s="18" t="s">
        <v>461</v>
      </c>
      <c r="L66" s="18" t="s">
        <v>405</v>
      </c>
      <c r="M66" s="48">
        <v>8638733279</v>
      </c>
      <c r="N66" s="18" t="s">
        <v>434</v>
      </c>
      <c r="O66" s="18">
        <v>9957484559</v>
      </c>
      <c r="P66" s="24">
        <v>43601</v>
      </c>
      <c r="Q66" s="18" t="s">
        <v>212</v>
      </c>
      <c r="R66" s="18"/>
      <c r="S66" s="18" t="s">
        <v>226</v>
      </c>
      <c r="T66" s="18"/>
    </row>
    <row r="67" spans="1:20">
      <c r="A67" s="4">
        <v>63</v>
      </c>
      <c r="B67" s="17" t="s">
        <v>63</v>
      </c>
      <c r="C67" s="18" t="s">
        <v>529</v>
      </c>
      <c r="D67" s="18" t="s">
        <v>23</v>
      </c>
      <c r="E67" s="19">
        <v>18170211403</v>
      </c>
      <c r="F67" s="18" t="s">
        <v>188</v>
      </c>
      <c r="G67" s="19">
        <v>30</v>
      </c>
      <c r="H67" s="19">
        <v>46</v>
      </c>
      <c r="I67" s="59">
        <f t="shared" si="0"/>
        <v>76</v>
      </c>
      <c r="J67" s="18">
        <v>9707693091</v>
      </c>
      <c r="K67" s="18" t="s">
        <v>461</v>
      </c>
      <c r="L67" s="18" t="s">
        <v>405</v>
      </c>
      <c r="M67" s="48">
        <v>8638733279</v>
      </c>
      <c r="N67" s="48" t="s">
        <v>409</v>
      </c>
      <c r="O67" s="48">
        <v>9435687381</v>
      </c>
      <c r="P67" s="24">
        <v>43601</v>
      </c>
      <c r="Q67" s="18" t="s">
        <v>212</v>
      </c>
      <c r="R67" s="18"/>
      <c r="S67" s="18" t="s">
        <v>226</v>
      </c>
      <c r="T67" s="18"/>
    </row>
    <row r="68" spans="1:20">
      <c r="A68" s="4">
        <v>64</v>
      </c>
      <c r="B68" s="17" t="s">
        <v>62</v>
      </c>
      <c r="C68" s="18" t="s">
        <v>530</v>
      </c>
      <c r="D68" s="18" t="s">
        <v>23</v>
      </c>
      <c r="E68" s="19">
        <v>18170200050</v>
      </c>
      <c r="F68" s="18" t="s">
        <v>189</v>
      </c>
      <c r="G68" s="19">
        <v>90</v>
      </c>
      <c r="H68" s="19">
        <v>77</v>
      </c>
      <c r="I68" s="59">
        <f t="shared" si="0"/>
        <v>167</v>
      </c>
      <c r="J68" s="18">
        <v>8011829424</v>
      </c>
      <c r="K68" s="18" t="s">
        <v>395</v>
      </c>
      <c r="L68" s="48" t="s">
        <v>405</v>
      </c>
      <c r="M68" s="48">
        <v>8638733279</v>
      </c>
      <c r="N68" s="48" t="s">
        <v>403</v>
      </c>
      <c r="O68" s="48">
        <v>7086662155</v>
      </c>
      <c r="P68" s="24">
        <v>43602</v>
      </c>
      <c r="Q68" s="18" t="s">
        <v>200</v>
      </c>
      <c r="R68" s="18"/>
      <c r="S68" s="18" t="s">
        <v>227</v>
      </c>
      <c r="T68" s="18"/>
    </row>
    <row r="69" spans="1:20">
      <c r="A69" s="4">
        <v>65</v>
      </c>
      <c r="B69" s="17" t="s">
        <v>63</v>
      </c>
      <c r="C69" s="18" t="s">
        <v>531</v>
      </c>
      <c r="D69" s="18" t="s">
        <v>25</v>
      </c>
      <c r="E69" s="19">
        <v>18290020519</v>
      </c>
      <c r="F69" s="18"/>
      <c r="G69" s="19">
        <v>8</v>
      </c>
      <c r="H69" s="19">
        <v>11</v>
      </c>
      <c r="I69" s="59">
        <f t="shared" si="0"/>
        <v>19</v>
      </c>
      <c r="J69" s="18">
        <v>9854853331</v>
      </c>
      <c r="K69" s="18" t="s">
        <v>461</v>
      </c>
      <c r="L69" s="18" t="s">
        <v>438</v>
      </c>
      <c r="M69" s="48">
        <v>8011143802</v>
      </c>
      <c r="N69" s="18" t="s">
        <v>510</v>
      </c>
      <c r="O69" s="18">
        <v>9957459750</v>
      </c>
      <c r="P69" s="24">
        <v>43602</v>
      </c>
      <c r="Q69" s="18" t="s">
        <v>200</v>
      </c>
      <c r="R69" s="18"/>
      <c r="S69" s="18" t="s">
        <v>226</v>
      </c>
      <c r="T69" s="18"/>
    </row>
    <row r="70" spans="1:20">
      <c r="A70" s="4">
        <v>66</v>
      </c>
      <c r="B70" s="17" t="s">
        <v>63</v>
      </c>
      <c r="C70" s="18" t="s">
        <v>532</v>
      </c>
      <c r="D70" s="18" t="s">
        <v>23</v>
      </c>
      <c r="E70" s="19">
        <v>18170215701</v>
      </c>
      <c r="F70" s="18" t="s">
        <v>187</v>
      </c>
      <c r="G70" s="19">
        <v>35</v>
      </c>
      <c r="H70" s="19">
        <v>20</v>
      </c>
      <c r="I70" s="59">
        <f t="shared" ref="I70:I133" si="1">SUM(G70:H70)</f>
        <v>55</v>
      </c>
      <c r="J70" s="18">
        <v>9957663482</v>
      </c>
      <c r="K70" s="18" t="s">
        <v>461</v>
      </c>
      <c r="L70" s="18" t="s">
        <v>438</v>
      </c>
      <c r="M70" s="48">
        <v>8011143802</v>
      </c>
      <c r="N70" s="18" t="s">
        <v>510</v>
      </c>
      <c r="O70" s="18">
        <v>9957459750</v>
      </c>
      <c r="P70" s="24">
        <v>43602</v>
      </c>
      <c r="Q70" s="18" t="s">
        <v>200</v>
      </c>
      <c r="R70" s="18"/>
      <c r="S70" s="18" t="s">
        <v>226</v>
      </c>
      <c r="T70" s="18"/>
    </row>
    <row r="71" spans="1:20">
      <c r="A71" s="4">
        <v>67</v>
      </c>
      <c r="B71" s="17" t="s">
        <v>63</v>
      </c>
      <c r="C71" s="18" t="s">
        <v>533</v>
      </c>
      <c r="D71" s="18" t="s">
        <v>25</v>
      </c>
      <c r="E71" s="19">
        <v>18290020518</v>
      </c>
      <c r="F71" s="18"/>
      <c r="G71" s="19">
        <v>27</v>
      </c>
      <c r="H71" s="19">
        <v>20</v>
      </c>
      <c r="I71" s="59">
        <f t="shared" si="1"/>
        <v>47</v>
      </c>
      <c r="J71" s="18">
        <v>9126766296</v>
      </c>
      <c r="K71" s="18" t="s">
        <v>461</v>
      </c>
      <c r="L71" s="18" t="s">
        <v>438</v>
      </c>
      <c r="M71" s="48">
        <v>8011143802</v>
      </c>
      <c r="N71" s="18" t="s">
        <v>510</v>
      </c>
      <c r="O71" s="18">
        <v>9957459750</v>
      </c>
      <c r="P71" s="24">
        <v>43602</v>
      </c>
      <c r="Q71" s="18" t="s">
        <v>200</v>
      </c>
      <c r="R71" s="18"/>
      <c r="S71" s="18" t="s">
        <v>226</v>
      </c>
      <c r="T71" s="18"/>
    </row>
    <row r="72" spans="1:20">
      <c r="A72" s="4">
        <v>68</v>
      </c>
      <c r="B72" s="17" t="s">
        <v>63</v>
      </c>
      <c r="C72" s="18" t="s">
        <v>534</v>
      </c>
      <c r="D72" s="18" t="s">
        <v>23</v>
      </c>
      <c r="E72" s="19">
        <v>18170215702</v>
      </c>
      <c r="F72" s="18" t="s">
        <v>187</v>
      </c>
      <c r="G72" s="19">
        <v>10</v>
      </c>
      <c r="H72" s="19">
        <v>11</v>
      </c>
      <c r="I72" s="59">
        <f t="shared" si="1"/>
        <v>21</v>
      </c>
      <c r="J72" s="18">
        <v>9401682295</v>
      </c>
      <c r="K72" s="18" t="s">
        <v>461</v>
      </c>
      <c r="L72" s="18" t="s">
        <v>438</v>
      </c>
      <c r="M72" s="48">
        <v>8011143802</v>
      </c>
      <c r="N72" s="18" t="s">
        <v>510</v>
      </c>
      <c r="O72" s="18">
        <v>9957459750</v>
      </c>
      <c r="P72" s="24">
        <v>43602</v>
      </c>
      <c r="Q72" s="18" t="s">
        <v>200</v>
      </c>
      <c r="R72" s="18"/>
      <c r="S72" s="18" t="s">
        <v>226</v>
      </c>
      <c r="T72" s="18"/>
    </row>
    <row r="73" spans="1:20">
      <c r="A73" s="4">
        <v>69</v>
      </c>
      <c r="B73" s="17"/>
      <c r="C73" s="18"/>
      <c r="D73" s="18"/>
      <c r="E73" s="19"/>
      <c r="F73" s="18"/>
      <c r="G73" s="19"/>
      <c r="H73" s="19"/>
      <c r="I73" s="59">
        <f t="shared" si="1"/>
        <v>0</v>
      </c>
      <c r="J73" s="18"/>
      <c r="K73" s="18"/>
      <c r="L73" s="48"/>
      <c r="M73" s="48"/>
      <c r="N73" s="18"/>
      <c r="O73" s="18"/>
      <c r="P73" s="24">
        <v>43603</v>
      </c>
      <c r="Q73" s="18" t="s">
        <v>213</v>
      </c>
      <c r="R73" s="18" t="s">
        <v>536</v>
      </c>
      <c r="S73" s="24"/>
      <c r="T73" s="18"/>
    </row>
    <row r="74" spans="1:20">
      <c r="A74" s="4">
        <v>70</v>
      </c>
      <c r="B74" s="17"/>
      <c r="C74" s="18"/>
      <c r="D74" s="18"/>
      <c r="E74" s="19"/>
      <c r="F74" s="18"/>
      <c r="G74" s="19"/>
      <c r="H74" s="19"/>
      <c r="I74" s="59">
        <f t="shared" si="1"/>
        <v>0</v>
      </c>
      <c r="J74" s="18"/>
      <c r="K74" s="18"/>
      <c r="L74" s="48"/>
      <c r="M74" s="48"/>
      <c r="N74" s="48"/>
      <c r="O74" s="48"/>
      <c r="P74" s="24">
        <v>43604</v>
      </c>
      <c r="Q74" s="18" t="s">
        <v>191</v>
      </c>
      <c r="R74" s="18"/>
      <c r="S74" s="18"/>
      <c r="T74" s="18"/>
    </row>
    <row r="75" spans="1:20">
      <c r="A75" s="4">
        <v>71</v>
      </c>
      <c r="B75" s="17" t="s">
        <v>62</v>
      </c>
      <c r="C75" s="18" t="s">
        <v>539</v>
      </c>
      <c r="D75" s="18" t="s">
        <v>23</v>
      </c>
      <c r="E75" s="19">
        <v>18170211603</v>
      </c>
      <c r="F75" s="18" t="s">
        <v>189</v>
      </c>
      <c r="G75" s="19">
        <v>0</v>
      </c>
      <c r="H75" s="19">
        <v>160</v>
      </c>
      <c r="I75" s="59">
        <f t="shared" si="1"/>
        <v>160</v>
      </c>
      <c r="J75" s="18">
        <v>9678376421</v>
      </c>
      <c r="K75" s="18" t="s">
        <v>395</v>
      </c>
      <c r="L75" s="48" t="s">
        <v>405</v>
      </c>
      <c r="M75" s="48">
        <v>8638733279</v>
      </c>
      <c r="N75" s="48" t="s">
        <v>240</v>
      </c>
      <c r="O75" s="48">
        <v>9365606979</v>
      </c>
      <c r="P75" s="24">
        <v>43605</v>
      </c>
      <c r="Q75" s="18" t="s">
        <v>194</v>
      </c>
      <c r="R75" s="18"/>
      <c r="S75" s="18" t="s">
        <v>227</v>
      </c>
      <c r="T75" s="18"/>
    </row>
    <row r="76" spans="1:20">
      <c r="A76" s="4">
        <v>72</v>
      </c>
      <c r="B76" s="17" t="s">
        <v>63</v>
      </c>
      <c r="C76" s="18" t="s">
        <v>417</v>
      </c>
      <c r="D76" s="18" t="s">
        <v>25</v>
      </c>
      <c r="E76" s="19">
        <v>18290020611</v>
      </c>
      <c r="F76" s="18"/>
      <c r="G76" s="19">
        <v>13</v>
      </c>
      <c r="H76" s="19">
        <v>24</v>
      </c>
      <c r="I76" s="59">
        <f t="shared" si="1"/>
        <v>37</v>
      </c>
      <c r="J76" s="18">
        <v>6900565887</v>
      </c>
      <c r="K76" s="18" t="s">
        <v>461</v>
      </c>
      <c r="L76" s="48" t="s">
        <v>438</v>
      </c>
      <c r="M76" s="48">
        <v>8011143802</v>
      </c>
      <c r="N76" s="48" t="s">
        <v>240</v>
      </c>
      <c r="O76" s="48">
        <v>9365606979</v>
      </c>
      <c r="P76" s="24">
        <v>43605</v>
      </c>
      <c r="Q76" s="18" t="s">
        <v>194</v>
      </c>
      <c r="R76" s="18"/>
      <c r="S76" s="18" t="s">
        <v>226</v>
      </c>
      <c r="T76" s="18"/>
    </row>
    <row r="77" spans="1:20">
      <c r="A77" s="4">
        <v>73</v>
      </c>
      <c r="B77" s="17" t="s">
        <v>63</v>
      </c>
      <c r="C77" s="18" t="s">
        <v>535</v>
      </c>
      <c r="D77" s="18" t="s">
        <v>23</v>
      </c>
      <c r="E77" s="19">
        <v>18170211601</v>
      </c>
      <c r="F77" s="18" t="s">
        <v>187</v>
      </c>
      <c r="G77" s="19">
        <v>22</v>
      </c>
      <c r="H77" s="19">
        <v>22</v>
      </c>
      <c r="I77" s="59">
        <f t="shared" si="1"/>
        <v>44</v>
      </c>
      <c r="J77" s="18">
        <v>9854918657</v>
      </c>
      <c r="K77" s="18" t="s">
        <v>461</v>
      </c>
      <c r="L77" s="48" t="s">
        <v>438</v>
      </c>
      <c r="M77" s="48">
        <v>8011143802</v>
      </c>
      <c r="N77" s="48" t="s">
        <v>240</v>
      </c>
      <c r="O77" s="48">
        <v>9365606979</v>
      </c>
      <c r="P77" s="24">
        <v>43605</v>
      </c>
      <c r="Q77" s="18" t="s">
        <v>194</v>
      </c>
      <c r="R77" s="18"/>
      <c r="S77" s="18" t="s">
        <v>226</v>
      </c>
      <c r="T77" s="18"/>
    </row>
    <row r="78" spans="1:20">
      <c r="A78" s="4">
        <v>74</v>
      </c>
      <c r="B78" s="17" t="s">
        <v>63</v>
      </c>
      <c r="C78" s="18" t="s">
        <v>537</v>
      </c>
      <c r="D78" s="18" t="s">
        <v>25</v>
      </c>
      <c r="E78" s="19"/>
      <c r="F78" s="18"/>
      <c r="G78" s="19">
        <v>10</v>
      </c>
      <c r="H78" s="19">
        <v>5</v>
      </c>
      <c r="I78" s="59">
        <f t="shared" si="1"/>
        <v>15</v>
      </c>
      <c r="J78" s="18">
        <v>9613427935</v>
      </c>
      <c r="K78" s="18" t="s">
        <v>461</v>
      </c>
      <c r="L78" s="48" t="s">
        <v>438</v>
      </c>
      <c r="M78" s="48">
        <v>8011143802</v>
      </c>
      <c r="N78" s="48" t="s">
        <v>240</v>
      </c>
      <c r="O78" s="48">
        <v>9365606979</v>
      </c>
      <c r="P78" s="24">
        <v>43605</v>
      </c>
      <c r="Q78" s="18" t="s">
        <v>194</v>
      </c>
      <c r="R78" s="18"/>
      <c r="S78" s="18" t="s">
        <v>226</v>
      </c>
      <c r="T78" s="18"/>
    </row>
    <row r="79" spans="1:20">
      <c r="A79" s="4">
        <v>75</v>
      </c>
      <c r="B79" s="17" t="s">
        <v>63</v>
      </c>
      <c r="C79" s="18" t="s">
        <v>538</v>
      </c>
      <c r="D79" s="18" t="s">
        <v>23</v>
      </c>
      <c r="E79" s="19">
        <v>18170216302</v>
      </c>
      <c r="F79" s="18" t="s">
        <v>187</v>
      </c>
      <c r="G79" s="19">
        <v>33</v>
      </c>
      <c r="H79" s="19">
        <v>29</v>
      </c>
      <c r="I79" s="59">
        <f t="shared" si="1"/>
        <v>62</v>
      </c>
      <c r="J79" s="18">
        <v>9613453301</v>
      </c>
      <c r="K79" s="18" t="s">
        <v>461</v>
      </c>
      <c r="L79" s="48" t="s">
        <v>438</v>
      </c>
      <c r="M79" s="48">
        <v>8011143802</v>
      </c>
      <c r="N79" s="48" t="s">
        <v>240</v>
      </c>
      <c r="O79" s="48">
        <v>9365606979</v>
      </c>
      <c r="P79" s="24">
        <v>43605</v>
      </c>
      <c r="Q79" s="18" t="s">
        <v>194</v>
      </c>
      <c r="R79" s="18"/>
      <c r="S79" s="18" t="s">
        <v>226</v>
      </c>
      <c r="T79" s="18"/>
    </row>
    <row r="80" spans="1:20">
      <c r="A80" s="4">
        <v>76</v>
      </c>
      <c r="B80" s="17" t="s">
        <v>62</v>
      </c>
      <c r="C80" s="18" t="s">
        <v>540</v>
      </c>
      <c r="D80" s="18" t="s">
        <v>23</v>
      </c>
      <c r="E80" s="19">
        <v>18170211604</v>
      </c>
      <c r="F80" s="18" t="s">
        <v>547</v>
      </c>
      <c r="G80" s="19">
        <v>50</v>
      </c>
      <c r="H80" s="19">
        <v>50</v>
      </c>
      <c r="I80" s="59">
        <f t="shared" si="1"/>
        <v>100</v>
      </c>
      <c r="J80" s="18">
        <v>8876658245</v>
      </c>
      <c r="K80" s="18" t="s">
        <v>395</v>
      </c>
      <c r="L80" s="48" t="s">
        <v>405</v>
      </c>
      <c r="M80" s="48">
        <v>8638733279</v>
      </c>
      <c r="N80" s="18" t="s">
        <v>794</v>
      </c>
      <c r="O80" s="18">
        <v>7429133520</v>
      </c>
      <c r="P80" s="24">
        <v>43606</v>
      </c>
      <c r="Q80" s="18" t="s">
        <v>210</v>
      </c>
      <c r="R80" s="18"/>
      <c r="S80" s="18" t="s">
        <v>227</v>
      </c>
      <c r="T80" s="18"/>
    </row>
    <row r="81" spans="1:20">
      <c r="A81" s="4">
        <v>77</v>
      </c>
      <c r="B81" s="17" t="s">
        <v>63</v>
      </c>
      <c r="C81" s="18" t="s">
        <v>541</v>
      </c>
      <c r="D81" s="18" t="s">
        <v>25</v>
      </c>
      <c r="E81" s="19">
        <v>18290020503</v>
      </c>
      <c r="F81" s="18"/>
      <c r="G81" s="19">
        <v>19</v>
      </c>
      <c r="H81" s="19">
        <v>29</v>
      </c>
      <c r="I81" s="59">
        <f t="shared" si="1"/>
        <v>48</v>
      </c>
      <c r="J81" s="18">
        <v>9365821174</v>
      </c>
      <c r="K81" s="18" t="s">
        <v>461</v>
      </c>
      <c r="L81" s="48" t="s">
        <v>405</v>
      </c>
      <c r="M81" s="48">
        <v>8638733279</v>
      </c>
      <c r="N81" s="18" t="s">
        <v>794</v>
      </c>
      <c r="O81" s="18">
        <v>7429133520</v>
      </c>
      <c r="P81" s="24">
        <v>43606</v>
      </c>
      <c r="Q81" s="18" t="s">
        <v>210</v>
      </c>
      <c r="R81" s="18"/>
      <c r="S81" s="18" t="s">
        <v>226</v>
      </c>
      <c r="T81" s="18"/>
    </row>
    <row r="82" spans="1:20">
      <c r="A82" s="4">
        <v>78</v>
      </c>
      <c r="B82" s="17" t="s">
        <v>63</v>
      </c>
      <c r="C82" s="18" t="s">
        <v>542</v>
      </c>
      <c r="D82" s="18" t="s">
        <v>23</v>
      </c>
      <c r="E82" s="19">
        <v>18170216301</v>
      </c>
      <c r="F82" s="18" t="s">
        <v>187</v>
      </c>
      <c r="G82" s="19">
        <v>40</v>
      </c>
      <c r="H82" s="19">
        <v>41</v>
      </c>
      <c r="I82" s="59">
        <f t="shared" si="1"/>
        <v>81</v>
      </c>
      <c r="J82" s="18">
        <v>8011926804</v>
      </c>
      <c r="K82" s="18" t="s">
        <v>461</v>
      </c>
      <c r="L82" s="48" t="s">
        <v>405</v>
      </c>
      <c r="M82" s="48">
        <v>8638733279</v>
      </c>
      <c r="N82" s="18" t="s">
        <v>794</v>
      </c>
      <c r="O82" s="18">
        <v>7429133520</v>
      </c>
      <c r="P82" s="24">
        <v>43606</v>
      </c>
      <c r="Q82" s="18" t="s">
        <v>210</v>
      </c>
      <c r="R82" s="18"/>
      <c r="S82" s="18" t="s">
        <v>226</v>
      </c>
      <c r="T82" s="18"/>
    </row>
    <row r="83" spans="1:20">
      <c r="A83" s="4">
        <v>79</v>
      </c>
      <c r="B83" s="17" t="s">
        <v>62</v>
      </c>
      <c r="C83" s="18" t="s">
        <v>543</v>
      </c>
      <c r="D83" s="18" t="s">
        <v>23</v>
      </c>
      <c r="E83" s="19">
        <v>18170211604</v>
      </c>
      <c r="F83" s="18" t="s">
        <v>547</v>
      </c>
      <c r="G83" s="19">
        <v>50</v>
      </c>
      <c r="H83" s="19">
        <v>50</v>
      </c>
      <c r="I83" s="59">
        <f t="shared" si="1"/>
        <v>100</v>
      </c>
      <c r="J83" s="18">
        <v>8876658245</v>
      </c>
      <c r="K83" s="18" t="s">
        <v>395</v>
      </c>
      <c r="L83" s="48" t="s">
        <v>405</v>
      </c>
      <c r="M83" s="48">
        <v>8638733279</v>
      </c>
      <c r="N83" s="18" t="s">
        <v>794</v>
      </c>
      <c r="O83" s="18">
        <v>7429133520</v>
      </c>
      <c r="P83" s="24">
        <v>43607</v>
      </c>
      <c r="Q83" s="18" t="s">
        <v>197</v>
      </c>
      <c r="R83" s="18"/>
      <c r="S83" s="18" t="s">
        <v>227</v>
      </c>
      <c r="T83" s="18"/>
    </row>
    <row r="84" spans="1:20">
      <c r="A84" s="4">
        <v>80</v>
      </c>
      <c r="B84" s="17" t="s">
        <v>63</v>
      </c>
      <c r="C84" s="18" t="s">
        <v>544</v>
      </c>
      <c r="D84" s="18" t="s">
        <v>23</v>
      </c>
      <c r="E84" s="19">
        <v>18170216104</v>
      </c>
      <c r="F84" s="18" t="s">
        <v>188</v>
      </c>
      <c r="G84" s="19">
        <v>40</v>
      </c>
      <c r="H84" s="19">
        <v>32</v>
      </c>
      <c r="I84" s="59">
        <f t="shared" si="1"/>
        <v>72</v>
      </c>
      <c r="J84" s="18">
        <v>9854667892</v>
      </c>
      <c r="K84" s="18" t="s">
        <v>461</v>
      </c>
      <c r="L84" s="48" t="s">
        <v>405</v>
      </c>
      <c r="M84" s="48">
        <v>8638733279</v>
      </c>
      <c r="N84" s="18" t="s">
        <v>794</v>
      </c>
      <c r="O84" s="18">
        <v>7429133520</v>
      </c>
      <c r="P84" s="24">
        <v>43608</v>
      </c>
      <c r="Q84" s="18" t="s">
        <v>212</v>
      </c>
      <c r="R84" s="18"/>
      <c r="S84" s="18" t="s">
        <v>226</v>
      </c>
      <c r="T84" s="18"/>
    </row>
    <row r="85" spans="1:20" ht="33">
      <c r="A85" s="4">
        <v>81</v>
      </c>
      <c r="B85" s="17" t="s">
        <v>62</v>
      </c>
      <c r="C85" s="18" t="s">
        <v>545</v>
      </c>
      <c r="D85" s="18" t="s">
        <v>23</v>
      </c>
      <c r="E85" s="19">
        <v>18170211604</v>
      </c>
      <c r="F85" s="18" t="s">
        <v>547</v>
      </c>
      <c r="G85" s="19">
        <v>50</v>
      </c>
      <c r="H85" s="19">
        <v>50</v>
      </c>
      <c r="I85" s="59">
        <f t="shared" si="1"/>
        <v>100</v>
      </c>
      <c r="J85" s="18">
        <v>8876658245</v>
      </c>
      <c r="K85" s="18" t="s">
        <v>395</v>
      </c>
      <c r="L85" s="48" t="s">
        <v>405</v>
      </c>
      <c r="M85" s="48">
        <v>8638733279</v>
      </c>
      <c r="N85" s="18" t="s">
        <v>794</v>
      </c>
      <c r="O85" s="18">
        <v>7429133520</v>
      </c>
      <c r="P85" s="24">
        <v>43609</v>
      </c>
      <c r="Q85" s="18" t="s">
        <v>200</v>
      </c>
      <c r="R85" s="18"/>
      <c r="S85" s="18" t="s">
        <v>227</v>
      </c>
      <c r="T85" s="18"/>
    </row>
    <row r="86" spans="1:20">
      <c r="A86" s="4">
        <v>82</v>
      </c>
      <c r="B86" s="17" t="s">
        <v>63</v>
      </c>
      <c r="C86" s="18" t="s">
        <v>546</v>
      </c>
      <c r="D86" s="18" t="s">
        <v>23</v>
      </c>
      <c r="E86" s="19">
        <v>18170216202</v>
      </c>
      <c r="F86" s="18" t="s">
        <v>188</v>
      </c>
      <c r="G86" s="19">
        <v>40</v>
      </c>
      <c r="H86" s="19">
        <v>42</v>
      </c>
      <c r="I86" s="59">
        <f t="shared" si="1"/>
        <v>82</v>
      </c>
      <c r="J86" s="18">
        <v>9435691474</v>
      </c>
      <c r="K86" s="18" t="s">
        <v>461</v>
      </c>
      <c r="L86" s="48" t="s">
        <v>405</v>
      </c>
      <c r="M86" s="48">
        <v>8638733279</v>
      </c>
      <c r="N86" s="18" t="s">
        <v>794</v>
      </c>
      <c r="O86" s="18">
        <v>7429133520</v>
      </c>
      <c r="P86" s="24">
        <v>43609</v>
      </c>
      <c r="Q86" s="18" t="s">
        <v>200</v>
      </c>
      <c r="R86" s="18"/>
      <c r="S86" s="18" t="s">
        <v>226</v>
      </c>
      <c r="T86" s="18"/>
    </row>
    <row r="87" spans="1:20" ht="33">
      <c r="A87" s="4">
        <v>83</v>
      </c>
      <c r="B87" s="17" t="s">
        <v>62</v>
      </c>
      <c r="C87" s="18" t="s">
        <v>548</v>
      </c>
      <c r="D87" s="18" t="s">
        <v>25</v>
      </c>
      <c r="E87" s="19">
        <v>18290020427</v>
      </c>
      <c r="F87" s="18"/>
      <c r="G87" s="19">
        <v>16</v>
      </c>
      <c r="H87" s="19">
        <v>17</v>
      </c>
      <c r="I87" s="59">
        <f t="shared" si="1"/>
        <v>33</v>
      </c>
      <c r="J87" s="18">
        <v>9365134389</v>
      </c>
      <c r="K87" s="18" t="s">
        <v>300</v>
      </c>
      <c r="L87" s="18" t="s">
        <v>550</v>
      </c>
      <c r="M87" s="18">
        <v>9101245015</v>
      </c>
      <c r="N87" s="18" t="s">
        <v>303</v>
      </c>
      <c r="O87" s="18">
        <v>9365314179</v>
      </c>
      <c r="P87" s="24">
        <v>43610</v>
      </c>
      <c r="Q87" s="18" t="s">
        <v>213</v>
      </c>
      <c r="R87" s="18"/>
      <c r="S87" s="18" t="s">
        <v>227</v>
      </c>
      <c r="T87" s="18"/>
    </row>
    <row r="88" spans="1:20" ht="33">
      <c r="A88" s="4">
        <v>84</v>
      </c>
      <c r="B88" s="17" t="s">
        <v>62</v>
      </c>
      <c r="C88" s="18" t="s">
        <v>549</v>
      </c>
      <c r="D88" s="18" t="s">
        <v>23</v>
      </c>
      <c r="E88" s="19">
        <v>18170209601</v>
      </c>
      <c r="F88" s="18" t="s">
        <v>187</v>
      </c>
      <c r="G88" s="19">
        <v>60</v>
      </c>
      <c r="H88" s="19">
        <v>60</v>
      </c>
      <c r="I88" s="59">
        <f t="shared" si="1"/>
        <v>120</v>
      </c>
      <c r="J88" s="18">
        <v>9365405532</v>
      </c>
      <c r="K88" s="18" t="s">
        <v>300</v>
      </c>
      <c r="L88" s="18" t="s">
        <v>550</v>
      </c>
      <c r="M88" s="18">
        <v>9101245015</v>
      </c>
      <c r="N88" s="18" t="s">
        <v>303</v>
      </c>
      <c r="O88" s="18">
        <v>9365314179</v>
      </c>
      <c r="P88" s="24">
        <v>43610</v>
      </c>
      <c r="Q88" s="18" t="s">
        <v>213</v>
      </c>
      <c r="R88" s="18"/>
      <c r="S88" s="18" t="s">
        <v>227</v>
      </c>
      <c r="T88" s="18"/>
    </row>
    <row r="89" spans="1:20">
      <c r="A89" s="4">
        <v>85</v>
      </c>
      <c r="B89" s="17" t="s">
        <v>63</v>
      </c>
      <c r="C89" s="18" t="s">
        <v>551</v>
      </c>
      <c r="D89" s="18" t="s">
        <v>25</v>
      </c>
      <c r="E89" s="19">
        <v>18290020720</v>
      </c>
      <c r="F89" s="18"/>
      <c r="G89" s="19">
        <v>7</v>
      </c>
      <c r="H89" s="19">
        <v>10</v>
      </c>
      <c r="I89" s="59">
        <f t="shared" si="1"/>
        <v>17</v>
      </c>
      <c r="J89" s="18">
        <v>9401334128</v>
      </c>
      <c r="K89" s="18" t="s">
        <v>552</v>
      </c>
      <c r="L89" s="18" t="s">
        <v>518</v>
      </c>
      <c r="M89" s="18">
        <v>9859745158</v>
      </c>
      <c r="N89" s="18" t="s">
        <v>583</v>
      </c>
      <c r="O89" s="18">
        <v>8403962327</v>
      </c>
      <c r="P89" s="24">
        <v>43610</v>
      </c>
      <c r="Q89" s="18" t="s">
        <v>213</v>
      </c>
      <c r="R89" s="18"/>
      <c r="S89" s="18" t="s">
        <v>226</v>
      </c>
      <c r="T89" s="18"/>
    </row>
    <row r="90" spans="1:20" ht="33">
      <c r="A90" s="4">
        <v>86</v>
      </c>
      <c r="B90" s="17" t="s">
        <v>63</v>
      </c>
      <c r="C90" s="18" t="s">
        <v>553</v>
      </c>
      <c r="D90" s="18" t="s">
        <v>23</v>
      </c>
      <c r="E90" s="19">
        <v>18170213901</v>
      </c>
      <c r="F90" s="18" t="s">
        <v>187</v>
      </c>
      <c r="G90" s="19">
        <v>10</v>
      </c>
      <c r="H90" s="19">
        <v>6</v>
      </c>
      <c r="I90" s="59">
        <f t="shared" si="1"/>
        <v>16</v>
      </c>
      <c r="J90" s="18">
        <v>9365461560</v>
      </c>
      <c r="K90" s="18" t="s">
        <v>552</v>
      </c>
      <c r="L90" s="18" t="s">
        <v>518</v>
      </c>
      <c r="M90" s="18">
        <v>9859745158</v>
      </c>
      <c r="N90" s="18" t="s">
        <v>583</v>
      </c>
      <c r="O90" s="18">
        <v>8403962327</v>
      </c>
      <c r="P90" s="24">
        <v>43610</v>
      </c>
      <c r="Q90" s="18" t="s">
        <v>213</v>
      </c>
      <c r="R90" s="18"/>
      <c r="S90" s="18" t="s">
        <v>226</v>
      </c>
      <c r="T90" s="18"/>
    </row>
    <row r="91" spans="1:20">
      <c r="A91" s="4">
        <v>87</v>
      </c>
      <c r="B91" s="17" t="s">
        <v>63</v>
      </c>
      <c r="C91" s="18" t="s">
        <v>554</v>
      </c>
      <c r="D91" s="18" t="s">
        <v>23</v>
      </c>
      <c r="E91" s="19">
        <v>18170214304</v>
      </c>
      <c r="F91" s="18" t="s">
        <v>187</v>
      </c>
      <c r="G91" s="19">
        <v>10</v>
      </c>
      <c r="H91" s="19">
        <v>8</v>
      </c>
      <c r="I91" s="59">
        <f t="shared" si="1"/>
        <v>18</v>
      </c>
      <c r="J91" s="18">
        <v>9531047683</v>
      </c>
      <c r="K91" s="18" t="s">
        <v>552</v>
      </c>
      <c r="L91" s="18" t="s">
        <v>518</v>
      </c>
      <c r="M91" s="18">
        <v>9859745158</v>
      </c>
      <c r="N91" s="18" t="s">
        <v>583</v>
      </c>
      <c r="O91" s="18">
        <v>8403962327</v>
      </c>
      <c r="P91" s="24">
        <v>43610</v>
      </c>
      <c r="Q91" s="18" t="s">
        <v>213</v>
      </c>
      <c r="R91" s="18"/>
      <c r="S91" s="18" t="s">
        <v>226</v>
      </c>
      <c r="T91" s="18"/>
    </row>
    <row r="92" spans="1:20">
      <c r="A92" s="4">
        <v>88</v>
      </c>
      <c r="B92" s="17"/>
      <c r="C92" s="18"/>
      <c r="D92" s="18"/>
      <c r="E92" s="19"/>
      <c r="F92" s="18"/>
      <c r="G92" s="19"/>
      <c r="H92" s="19"/>
      <c r="I92" s="59">
        <f t="shared" si="1"/>
        <v>0</v>
      </c>
      <c r="J92" s="18"/>
      <c r="K92" s="18"/>
      <c r="L92" s="18"/>
      <c r="M92" s="18"/>
      <c r="N92" s="18"/>
      <c r="O92" s="18"/>
      <c r="P92" s="24">
        <v>43611</v>
      </c>
      <c r="Q92" s="18" t="s">
        <v>191</v>
      </c>
      <c r="R92" s="18"/>
      <c r="S92" s="18"/>
      <c r="T92" s="18"/>
    </row>
    <row r="93" spans="1:20">
      <c r="A93" s="4">
        <v>89</v>
      </c>
      <c r="B93" s="17" t="s">
        <v>62</v>
      </c>
      <c r="C93" s="18" t="s">
        <v>555</v>
      </c>
      <c r="D93" s="18" t="s">
        <v>25</v>
      </c>
      <c r="E93" s="19">
        <v>18290020419</v>
      </c>
      <c r="F93" s="18"/>
      <c r="G93" s="19">
        <v>16</v>
      </c>
      <c r="H93" s="19">
        <v>15</v>
      </c>
      <c r="I93" s="59">
        <f t="shared" si="1"/>
        <v>31</v>
      </c>
      <c r="J93" s="18">
        <v>9613159701</v>
      </c>
      <c r="K93" s="18" t="s">
        <v>300</v>
      </c>
      <c r="L93" s="18" t="s">
        <v>684</v>
      </c>
      <c r="M93" s="18">
        <v>9854432880</v>
      </c>
      <c r="N93" s="18" t="s">
        <v>307</v>
      </c>
      <c r="O93" s="18">
        <v>9401829536</v>
      </c>
      <c r="P93" s="24">
        <v>43612</v>
      </c>
      <c r="Q93" s="18" t="s">
        <v>194</v>
      </c>
      <c r="R93" s="18"/>
      <c r="S93" s="18" t="s">
        <v>227</v>
      </c>
      <c r="T93" s="18"/>
    </row>
    <row r="94" spans="1:20">
      <c r="A94" s="4">
        <v>90</v>
      </c>
      <c r="B94" s="17" t="s">
        <v>62</v>
      </c>
      <c r="C94" s="18" t="s">
        <v>556</v>
      </c>
      <c r="D94" s="18" t="s">
        <v>23</v>
      </c>
      <c r="E94" s="19">
        <v>18170209801</v>
      </c>
      <c r="F94" s="18" t="s">
        <v>187</v>
      </c>
      <c r="G94" s="19">
        <v>40</v>
      </c>
      <c r="H94" s="19">
        <v>43</v>
      </c>
      <c r="I94" s="59">
        <f t="shared" si="1"/>
        <v>83</v>
      </c>
      <c r="J94" s="18">
        <v>9859347930</v>
      </c>
      <c r="K94" s="18" t="s">
        <v>300</v>
      </c>
      <c r="L94" s="18" t="s">
        <v>684</v>
      </c>
      <c r="M94" s="18">
        <v>9854432880</v>
      </c>
      <c r="N94" s="18" t="s">
        <v>307</v>
      </c>
      <c r="O94" s="18">
        <v>9401829536</v>
      </c>
      <c r="P94" s="24">
        <v>43612</v>
      </c>
      <c r="Q94" s="18" t="s">
        <v>194</v>
      </c>
      <c r="R94" s="18"/>
      <c r="S94" s="18" t="s">
        <v>227</v>
      </c>
      <c r="T94" s="18"/>
    </row>
    <row r="95" spans="1:20">
      <c r="A95" s="4">
        <v>91</v>
      </c>
      <c r="B95" s="17" t="s">
        <v>63</v>
      </c>
      <c r="C95" s="18" t="s">
        <v>557</v>
      </c>
      <c r="D95" s="18" t="s">
        <v>25</v>
      </c>
      <c r="E95" s="19">
        <v>18290020722</v>
      </c>
      <c r="F95" s="18"/>
      <c r="G95" s="19">
        <v>14</v>
      </c>
      <c r="H95" s="19">
        <v>13</v>
      </c>
      <c r="I95" s="59">
        <f t="shared" si="1"/>
        <v>27</v>
      </c>
      <c r="J95" s="18">
        <v>9954995051</v>
      </c>
      <c r="K95" s="18" t="s">
        <v>552</v>
      </c>
      <c r="L95" s="18" t="s">
        <v>518</v>
      </c>
      <c r="M95" s="18">
        <v>9859745158</v>
      </c>
      <c r="N95" s="18" t="s">
        <v>458</v>
      </c>
      <c r="O95" s="18">
        <v>8403962327</v>
      </c>
      <c r="P95" s="24">
        <v>43612</v>
      </c>
      <c r="Q95" s="18" t="s">
        <v>194</v>
      </c>
      <c r="R95" s="18"/>
      <c r="S95" s="18" t="s">
        <v>226</v>
      </c>
      <c r="T95" s="18"/>
    </row>
    <row r="96" spans="1:20">
      <c r="A96" s="4">
        <v>92</v>
      </c>
      <c r="B96" s="17" t="s">
        <v>63</v>
      </c>
      <c r="C96" s="18" t="s">
        <v>558</v>
      </c>
      <c r="D96" s="18" t="s">
        <v>23</v>
      </c>
      <c r="E96" s="19">
        <v>18170214305</v>
      </c>
      <c r="F96" s="18" t="s">
        <v>187</v>
      </c>
      <c r="G96" s="19">
        <v>60</v>
      </c>
      <c r="H96" s="19">
        <v>58</v>
      </c>
      <c r="I96" s="59">
        <f t="shared" si="1"/>
        <v>118</v>
      </c>
      <c r="J96" s="18">
        <v>9435229898</v>
      </c>
      <c r="K96" s="18" t="s">
        <v>552</v>
      </c>
      <c r="L96" s="18" t="s">
        <v>518</v>
      </c>
      <c r="M96" s="18">
        <v>9859745158</v>
      </c>
      <c r="N96" s="18" t="s">
        <v>458</v>
      </c>
      <c r="O96" s="18">
        <v>8403962327</v>
      </c>
      <c r="P96" s="24">
        <v>43612</v>
      </c>
      <c r="Q96" s="18" t="s">
        <v>194</v>
      </c>
      <c r="R96" s="18"/>
      <c r="S96" s="18" t="s">
        <v>226</v>
      </c>
      <c r="T96" s="18"/>
    </row>
    <row r="97" spans="1:20">
      <c r="A97" s="4">
        <v>93</v>
      </c>
      <c r="B97" s="17" t="s">
        <v>62</v>
      </c>
      <c r="C97" s="18" t="s">
        <v>559</v>
      </c>
      <c r="D97" s="18" t="s">
        <v>25</v>
      </c>
      <c r="E97" s="19">
        <v>18290020423</v>
      </c>
      <c r="F97" s="18"/>
      <c r="G97" s="19">
        <v>10</v>
      </c>
      <c r="H97" s="19">
        <v>8</v>
      </c>
      <c r="I97" s="59">
        <f t="shared" si="1"/>
        <v>18</v>
      </c>
      <c r="J97" s="18">
        <v>8638667911</v>
      </c>
      <c r="K97" s="18" t="s">
        <v>300</v>
      </c>
      <c r="L97" s="18" t="s">
        <v>684</v>
      </c>
      <c r="M97" s="18">
        <v>9854432880</v>
      </c>
      <c r="N97" s="18" t="s">
        <v>561</v>
      </c>
      <c r="O97" s="18">
        <v>7035387191</v>
      </c>
      <c r="P97" s="24">
        <v>43613</v>
      </c>
      <c r="Q97" s="18" t="s">
        <v>210</v>
      </c>
      <c r="R97" s="18"/>
      <c r="S97" s="18" t="s">
        <v>227</v>
      </c>
      <c r="T97" s="18"/>
    </row>
    <row r="98" spans="1:20">
      <c r="A98" s="4">
        <v>94</v>
      </c>
      <c r="B98" s="17" t="s">
        <v>62</v>
      </c>
      <c r="C98" s="18" t="s">
        <v>560</v>
      </c>
      <c r="D98" s="18" t="s">
        <v>23</v>
      </c>
      <c r="E98" s="19">
        <v>1817210303</v>
      </c>
      <c r="F98" s="18" t="s">
        <v>187</v>
      </c>
      <c r="G98" s="19">
        <v>14</v>
      </c>
      <c r="H98" s="19">
        <v>10</v>
      </c>
      <c r="I98" s="59">
        <f t="shared" si="1"/>
        <v>24</v>
      </c>
      <c r="J98" s="18">
        <v>9859368932</v>
      </c>
      <c r="K98" s="18" t="s">
        <v>300</v>
      </c>
      <c r="L98" s="18" t="s">
        <v>684</v>
      </c>
      <c r="M98" s="18">
        <v>9854432880</v>
      </c>
      <c r="N98" s="18" t="s">
        <v>561</v>
      </c>
      <c r="O98" s="18">
        <v>7035387191</v>
      </c>
      <c r="P98" s="24">
        <v>43613</v>
      </c>
      <c r="Q98" s="18" t="s">
        <v>210</v>
      </c>
      <c r="R98" s="18"/>
      <c r="S98" s="18" t="s">
        <v>227</v>
      </c>
      <c r="T98" s="18"/>
    </row>
    <row r="99" spans="1:20">
      <c r="A99" s="4">
        <v>95</v>
      </c>
      <c r="B99" s="17" t="s">
        <v>62</v>
      </c>
      <c r="C99" s="18" t="s">
        <v>562</v>
      </c>
      <c r="D99" s="18" t="s">
        <v>25</v>
      </c>
      <c r="E99" s="19">
        <v>18290020416</v>
      </c>
      <c r="F99" s="18"/>
      <c r="G99" s="19">
        <v>10</v>
      </c>
      <c r="H99" s="19">
        <v>8</v>
      </c>
      <c r="I99" s="59">
        <f t="shared" si="1"/>
        <v>18</v>
      </c>
      <c r="J99" s="18">
        <v>7399657689</v>
      </c>
      <c r="K99" s="18" t="s">
        <v>300</v>
      </c>
      <c r="L99" s="18" t="s">
        <v>684</v>
      </c>
      <c r="M99" s="18">
        <v>9854432880</v>
      </c>
      <c r="N99" s="18" t="s">
        <v>561</v>
      </c>
      <c r="O99" s="18">
        <v>7035387191</v>
      </c>
      <c r="P99" s="24">
        <v>43613</v>
      </c>
      <c r="Q99" s="18" t="s">
        <v>210</v>
      </c>
      <c r="R99" s="18"/>
      <c r="S99" s="18" t="s">
        <v>227</v>
      </c>
      <c r="T99" s="18"/>
    </row>
    <row r="100" spans="1:20">
      <c r="A100" s="4">
        <v>96</v>
      </c>
      <c r="B100" s="17" t="s">
        <v>62</v>
      </c>
      <c r="C100" s="18" t="s">
        <v>563</v>
      </c>
      <c r="D100" s="18" t="s">
        <v>23</v>
      </c>
      <c r="E100" s="19"/>
      <c r="F100" s="18" t="s">
        <v>187</v>
      </c>
      <c r="G100" s="19">
        <v>16</v>
      </c>
      <c r="H100" s="19">
        <v>16</v>
      </c>
      <c r="I100" s="59">
        <f t="shared" si="1"/>
        <v>32</v>
      </c>
      <c r="J100" s="18">
        <v>9859715383</v>
      </c>
      <c r="K100" s="18" t="s">
        <v>300</v>
      </c>
      <c r="L100" s="18" t="s">
        <v>684</v>
      </c>
      <c r="M100" s="18">
        <v>9854432880</v>
      </c>
      <c r="N100" s="18" t="s">
        <v>561</v>
      </c>
      <c r="O100" s="18">
        <v>7035387191</v>
      </c>
      <c r="P100" s="24">
        <v>43613</v>
      </c>
      <c r="Q100" s="18" t="s">
        <v>210</v>
      </c>
      <c r="R100" s="18"/>
      <c r="S100" s="18" t="s">
        <v>227</v>
      </c>
      <c r="T100" s="18"/>
    </row>
    <row r="101" spans="1:20">
      <c r="A101" s="4">
        <v>97</v>
      </c>
      <c r="B101" s="17" t="s">
        <v>63</v>
      </c>
      <c r="C101" s="18" t="s">
        <v>564</v>
      </c>
      <c r="D101" s="18" t="s">
        <v>25</v>
      </c>
      <c r="E101" s="19">
        <v>18290020405</v>
      </c>
      <c r="F101" s="18"/>
      <c r="G101" s="19">
        <v>7</v>
      </c>
      <c r="H101" s="19">
        <v>8</v>
      </c>
      <c r="I101" s="59">
        <f t="shared" si="1"/>
        <v>15</v>
      </c>
      <c r="J101" s="18">
        <v>9127334507</v>
      </c>
      <c r="K101" s="18" t="s">
        <v>552</v>
      </c>
      <c r="L101" s="18" t="s">
        <v>518</v>
      </c>
      <c r="M101" s="18">
        <v>9859745158</v>
      </c>
      <c r="N101" s="18" t="s">
        <v>568</v>
      </c>
      <c r="O101" s="18">
        <v>9531052060</v>
      </c>
      <c r="P101" s="24">
        <v>43613</v>
      </c>
      <c r="Q101" s="18" t="s">
        <v>210</v>
      </c>
      <c r="R101" s="18"/>
      <c r="S101" s="18" t="s">
        <v>226</v>
      </c>
      <c r="T101" s="18"/>
    </row>
    <row r="102" spans="1:20">
      <c r="A102" s="4">
        <v>98</v>
      </c>
      <c r="B102" s="17" t="s">
        <v>63</v>
      </c>
      <c r="C102" s="18" t="s">
        <v>565</v>
      </c>
      <c r="D102" s="18" t="s">
        <v>23</v>
      </c>
      <c r="E102" s="19">
        <v>207601</v>
      </c>
      <c r="F102" s="18" t="s">
        <v>187</v>
      </c>
      <c r="G102" s="19">
        <v>10</v>
      </c>
      <c r="H102" s="19">
        <v>4</v>
      </c>
      <c r="I102" s="59">
        <f t="shared" si="1"/>
        <v>14</v>
      </c>
      <c r="J102" s="18">
        <v>9127874648</v>
      </c>
      <c r="K102" s="18" t="s">
        <v>552</v>
      </c>
      <c r="L102" s="18" t="s">
        <v>518</v>
      </c>
      <c r="M102" s="18">
        <v>9859745158</v>
      </c>
      <c r="N102" s="18" t="s">
        <v>568</v>
      </c>
      <c r="O102" s="18">
        <v>9531052060</v>
      </c>
      <c r="P102" s="24">
        <v>43613</v>
      </c>
      <c r="Q102" s="18" t="s">
        <v>210</v>
      </c>
      <c r="R102" s="18"/>
      <c r="S102" s="18" t="s">
        <v>226</v>
      </c>
      <c r="T102" s="18"/>
    </row>
    <row r="103" spans="1:20">
      <c r="A103" s="4">
        <v>99</v>
      </c>
      <c r="B103" s="17" t="s">
        <v>63</v>
      </c>
      <c r="C103" s="18" t="s">
        <v>566</v>
      </c>
      <c r="D103" s="18" t="s">
        <v>25</v>
      </c>
      <c r="E103" s="19">
        <v>201008</v>
      </c>
      <c r="F103" s="18"/>
      <c r="G103" s="19">
        <v>8</v>
      </c>
      <c r="H103" s="19">
        <v>23</v>
      </c>
      <c r="I103" s="59">
        <f t="shared" si="1"/>
        <v>31</v>
      </c>
      <c r="J103" s="18">
        <v>9678939261</v>
      </c>
      <c r="K103" s="18" t="s">
        <v>552</v>
      </c>
      <c r="L103" s="18" t="s">
        <v>518</v>
      </c>
      <c r="M103" s="18">
        <v>9859745158</v>
      </c>
      <c r="N103" s="18" t="s">
        <v>568</v>
      </c>
      <c r="O103" s="18">
        <v>9531052060</v>
      </c>
      <c r="P103" s="24">
        <v>43613</v>
      </c>
      <c r="Q103" s="18" t="s">
        <v>210</v>
      </c>
      <c r="R103" s="18"/>
      <c r="S103" s="18" t="s">
        <v>226</v>
      </c>
      <c r="T103" s="18"/>
    </row>
    <row r="104" spans="1:20" ht="33">
      <c r="A104" s="4">
        <v>100</v>
      </c>
      <c r="B104" s="17" t="s">
        <v>63</v>
      </c>
      <c r="C104" s="18" t="s">
        <v>567</v>
      </c>
      <c r="D104" s="18" t="s">
        <v>23</v>
      </c>
      <c r="E104" s="19"/>
      <c r="F104" s="18" t="s">
        <v>187</v>
      </c>
      <c r="G104" s="19">
        <v>10</v>
      </c>
      <c r="H104" s="19">
        <v>6</v>
      </c>
      <c r="I104" s="59">
        <f t="shared" si="1"/>
        <v>16</v>
      </c>
      <c r="J104" s="18">
        <v>8822518458</v>
      </c>
      <c r="K104" s="18" t="s">
        <v>552</v>
      </c>
      <c r="L104" s="18" t="s">
        <v>518</v>
      </c>
      <c r="M104" s="18">
        <v>9859745158</v>
      </c>
      <c r="N104" s="18" t="s">
        <v>568</v>
      </c>
      <c r="O104" s="18">
        <v>9531052060</v>
      </c>
      <c r="P104" s="24">
        <v>43613</v>
      </c>
      <c r="Q104" s="18" t="s">
        <v>210</v>
      </c>
      <c r="R104" s="18"/>
      <c r="S104" s="18" t="s">
        <v>226</v>
      </c>
      <c r="T104" s="18"/>
    </row>
    <row r="105" spans="1:20">
      <c r="A105" s="4">
        <v>101</v>
      </c>
      <c r="B105" s="17" t="s">
        <v>62</v>
      </c>
      <c r="C105" s="18" t="s">
        <v>569</v>
      </c>
      <c r="D105" s="18" t="s">
        <v>23</v>
      </c>
      <c r="E105" s="19">
        <v>209801</v>
      </c>
      <c r="F105" s="18" t="s">
        <v>187</v>
      </c>
      <c r="G105" s="19">
        <v>70</v>
      </c>
      <c r="H105" s="19">
        <v>90</v>
      </c>
      <c r="I105" s="59">
        <f t="shared" si="1"/>
        <v>160</v>
      </c>
      <c r="J105" s="18">
        <v>9577319931</v>
      </c>
      <c r="K105" s="18" t="s">
        <v>300</v>
      </c>
      <c r="L105" s="18" t="s">
        <v>684</v>
      </c>
      <c r="M105" s="18">
        <v>9854432880</v>
      </c>
      <c r="N105" s="18" t="s">
        <v>307</v>
      </c>
      <c r="O105" s="18">
        <v>9401829536</v>
      </c>
      <c r="P105" s="24">
        <v>43614</v>
      </c>
      <c r="Q105" s="18" t="s">
        <v>197</v>
      </c>
      <c r="R105" s="18"/>
      <c r="S105" s="18" t="s">
        <v>227</v>
      </c>
      <c r="T105" s="18"/>
    </row>
    <row r="106" spans="1:20">
      <c r="A106" s="4">
        <v>102</v>
      </c>
      <c r="B106" s="17" t="s">
        <v>62</v>
      </c>
      <c r="C106" s="18" t="s">
        <v>570</v>
      </c>
      <c r="D106" s="18" t="s">
        <v>25</v>
      </c>
      <c r="E106" s="19">
        <v>18290020425</v>
      </c>
      <c r="F106" s="18"/>
      <c r="G106" s="19">
        <v>16</v>
      </c>
      <c r="H106" s="19">
        <v>17</v>
      </c>
      <c r="I106" s="59">
        <f t="shared" si="1"/>
        <v>33</v>
      </c>
      <c r="J106" s="18">
        <v>9854106041</v>
      </c>
      <c r="K106" s="18" t="s">
        <v>300</v>
      </c>
      <c r="L106" s="18" t="s">
        <v>684</v>
      </c>
      <c r="M106" s="18">
        <v>9854432880</v>
      </c>
      <c r="N106" s="18" t="s">
        <v>572</v>
      </c>
      <c r="O106" s="18">
        <v>9401776975</v>
      </c>
      <c r="P106" s="24">
        <v>43615</v>
      </c>
      <c r="Q106" s="18" t="s">
        <v>212</v>
      </c>
      <c r="R106" s="18"/>
      <c r="S106" s="18" t="s">
        <v>227</v>
      </c>
      <c r="T106" s="18"/>
    </row>
    <row r="107" spans="1:20">
      <c r="A107" s="4">
        <v>103</v>
      </c>
      <c r="B107" s="17" t="s">
        <v>62</v>
      </c>
      <c r="C107" s="18" t="s">
        <v>571</v>
      </c>
      <c r="D107" s="18" t="s">
        <v>23</v>
      </c>
      <c r="E107" s="19">
        <v>210701</v>
      </c>
      <c r="F107" s="18" t="s">
        <v>187</v>
      </c>
      <c r="G107" s="19">
        <v>10</v>
      </c>
      <c r="H107" s="19">
        <v>8</v>
      </c>
      <c r="I107" s="59">
        <f t="shared" si="1"/>
        <v>18</v>
      </c>
      <c r="J107" s="18">
        <v>6900565469</v>
      </c>
      <c r="K107" s="18" t="s">
        <v>300</v>
      </c>
      <c r="L107" s="18" t="s">
        <v>684</v>
      </c>
      <c r="M107" s="18">
        <v>9854432880</v>
      </c>
      <c r="N107" s="18" t="s">
        <v>572</v>
      </c>
      <c r="O107" s="18">
        <v>9401776975</v>
      </c>
      <c r="P107" s="24">
        <v>43615</v>
      </c>
      <c r="Q107" s="18" t="s">
        <v>212</v>
      </c>
      <c r="R107" s="18"/>
      <c r="S107" s="18" t="s">
        <v>227</v>
      </c>
      <c r="T107" s="18"/>
    </row>
    <row r="108" spans="1:20">
      <c r="A108" s="4">
        <v>104</v>
      </c>
      <c r="B108" s="17" t="s">
        <v>62</v>
      </c>
      <c r="C108" s="18" t="s">
        <v>573</v>
      </c>
      <c r="D108" s="18" t="s">
        <v>25</v>
      </c>
      <c r="E108" s="19">
        <v>18290020426</v>
      </c>
      <c r="F108" s="18"/>
      <c r="G108" s="19">
        <v>9</v>
      </c>
      <c r="H108" s="19">
        <v>10</v>
      </c>
      <c r="I108" s="59">
        <f t="shared" si="1"/>
        <v>19</v>
      </c>
      <c r="J108" s="18">
        <v>9085545247</v>
      </c>
      <c r="K108" s="18" t="s">
        <v>300</v>
      </c>
      <c r="L108" s="18" t="s">
        <v>684</v>
      </c>
      <c r="M108" s="18">
        <v>9854432880</v>
      </c>
      <c r="N108" s="18" t="s">
        <v>572</v>
      </c>
      <c r="O108" s="18">
        <v>9401776975</v>
      </c>
      <c r="P108" s="24">
        <v>43615</v>
      </c>
      <c r="Q108" s="18" t="s">
        <v>212</v>
      </c>
      <c r="R108" s="18"/>
      <c r="S108" s="18" t="s">
        <v>227</v>
      </c>
      <c r="T108" s="18"/>
    </row>
    <row r="109" spans="1:20">
      <c r="A109" s="4">
        <v>105</v>
      </c>
      <c r="B109" s="17" t="s">
        <v>62</v>
      </c>
      <c r="C109" s="18" t="s">
        <v>574</v>
      </c>
      <c r="D109" s="18" t="s">
        <v>23</v>
      </c>
      <c r="E109" s="19">
        <v>210702</v>
      </c>
      <c r="F109" s="18" t="s">
        <v>187</v>
      </c>
      <c r="G109" s="19">
        <v>15</v>
      </c>
      <c r="H109" s="19">
        <v>5</v>
      </c>
      <c r="I109" s="59">
        <f t="shared" si="1"/>
        <v>20</v>
      </c>
      <c r="J109" s="18">
        <v>9613282216</v>
      </c>
      <c r="K109" s="18" t="s">
        <v>300</v>
      </c>
      <c r="L109" s="18" t="s">
        <v>684</v>
      </c>
      <c r="M109" s="18">
        <v>9854432880</v>
      </c>
      <c r="N109" s="18" t="s">
        <v>572</v>
      </c>
      <c r="O109" s="18">
        <v>9401776975</v>
      </c>
      <c r="P109" s="24">
        <v>43615</v>
      </c>
      <c r="Q109" s="18" t="s">
        <v>212</v>
      </c>
      <c r="R109" s="18"/>
      <c r="S109" s="18" t="s">
        <v>227</v>
      </c>
      <c r="T109" s="18"/>
    </row>
    <row r="110" spans="1:20">
      <c r="A110" s="4">
        <v>106</v>
      </c>
      <c r="B110" s="17" t="s">
        <v>63</v>
      </c>
      <c r="C110" s="18" t="s">
        <v>282</v>
      </c>
      <c r="D110" s="18" t="s">
        <v>25</v>
      </c>
      <c r="E110" s="19">
        <v>18290020320</v>
      </c>
      <c r="F110" s="18"/>
      <c r="G110" s="19">
        <v>15</v>
      </c>
      <c r="H110" s="19">
        <v>22</v>
      </c>
      <c r="I110" s="59">
        <f t="shared" si="1"/>
        <v>37</v>
      </c>
      <c r="J110" s="18">
        <v>9678964898</v>
      </c>
      <c r="K110" s="18" t="s">
        <v>552</v>
      </c>
      <c r="L110" s="18" t="s">
        <v>518</v>
      </c>
      <c r="M110" s="18">
        <v>9859745158</v>
      </c>
      <c r="N110" s="18" t="s">
        <v>286</v>
      </c>
      <c r="O110" s="18"/>
      <c r="P110" s="24">
        <v>43615</v>
      </c>
      <c r="Q110" s="18" t="s">
        <v>212</v>
      </c>
      <c r="R110" s="18"/>
      <c r="S110" s="18" t="s">
        <v>226</v>
      </c>
      <c r="T110" s="18"/>
    </row>
    <row r="111" spans="1:20">
      <c r="A111" s="4">
        <v>107</v>
      </c>
      <c r="B111" s="17" t="s">
        <v>63</v>
      </c>
      <c r="C111" s="18" t="s">
        <v>575</v>
      </c>
      <c r="D111" s="18" t="s">
        <v>23</v>
      </c>
      <c r="E111" s="19"/>
      <c r="F111" s="18" t="s">
        <v>187</v>
      </c>
      <c r="G111" s="19">
        <v>36</v>
      </c>
      <c r="H111" s="19">
        <v>30</v>
      </c>
      <c r="I111" s="59">
        <f t="shared" si="1"/>
        <v>66</v>
      </c>
      <c r="J111" s="18">
        <v>9365413324</v>
      </c>
      <c r="K111" s="18" t="s">
        <v>552</v>
      </c>
      <c r="L111" s="18" t="s">
        <v>518</v>
      </c>
      <c r="M111" s="18">
        <v>9859745158</v>
      </c>
      <c r="N111" s="18" t="s">
        <v>286</v>
      </c>
      <c r="O111" s="18"/>
      <c r="P111" s="24">
        <v>43615</v>
      </c>
      <c r="Q111" s="18" t="s">
        <v>212</v>
      </c>
      <c r="R111" s="18"/>
      <c r="S111" s="18" t="s">
        <v>226</v>
      </c>
      <c r="T111" s="18"/>
    </row>
    <row r="112" spans="1:20">
      <c r="A112" s="4">
        <v>108</v>
      </c>
      <c r="B112" s="17" t="s">
        <v>62</v>
      </c>
      <c r="C112" s="18" t="s">
        <v>576</v>
      </c>
      <c r="D112" s="18" t="s">
        <v>25</v>
      </c>
      <c r="E112" s="19">
        <v>18290020413</v>
      </c>
      <c r="F112" s="18"/>
      <c r="G112" s="19">
        <v>10</v>
      </c>
      <c r="H112" s="19">
        <v>7</v>
      </c>
      <c r="I112" s="59">
        <f t="shared" si="1"/>
        <v>17</v>
      </c>
      <c r="J112" s="18">
        <v>9854602466</v>
      </c>
      <c r="K112" s="18" t="s">
        <v>300</v>
      </c>
      <c r="L112" s="18" t="s">
        <v>684</v>
      </c>
      <c r="M112" s="18">
        <v>9854432880</v>
      </c>
      <c r="N112" s="18" t="s">
        <v>578</v>
      </c>
      <c r="O112" s="18">
        <v>9401776946</v>
      </c>
      <c r="P112" s="24">
        <v>43616</v>
      </c>
      <c r="Q112" s="18" t="s">
        <v>200</v>
      </c>
      <c r="R112" s="18"/>
      <c r="S112" s="18" t="s">
        <v>227</v>
      </c>
      <c r="T112" s="18"/>
    </row>
    <row r="113" spans="1:20">
      <c r="A113" s="4">
        <v>109</v>
      </c>
      <c r="B113" s="17" t="s">
        <v>62</v>
      </c>
      <c r="C113" s="18" t="s">
        <v>577</v>
      </c>
      <c r="D113" s="18" t="s">
        <v>23</v>
      </c>
      <c r="E113" s="19">
        <v>210403</v>
      </c>
      <c r="F113" s="18" t="s">
        <v>187</v>
      </c>
      <c r="G113" s="19">
        <v>15</v>
      </c>
      <c r="H113" s="19">
        <v>15</v>
      </c>
      <c r="I113" s="59">
        <f t="shared" si="1"/>
        <v>30</v>
      </c>
      <c r="J113" s="18">
        <v>7002151958</v>
      </c>
      <c r="K113" s="18" t="s">
        <v>300</v>
      </c>
      <c r="L113" s="18" t="s">
        <v>684</v>
      </c>
      <c r="M113" s="18">
        <v>9854432880</v>
      </c>
      <c r="N113" s="18" t="s">
        <v>578</v>
      </c>
      <c r="O113" s="18">
        <v>9401776946</v>
      </c>
      <c r="P113" s="24">
        <v>43616</v>
      </c>
      <c r="Q113" s="18" t="s">
        <v>200</v>
      </c>
      <c r="R113" s="18"/>
      <c r="S113" s="18" t="s">
        <v>227</v>
      </c>
      <c r="T113" s="18"/>
    </row>
    <row r="114" spans="1:20">
      <c r="A114" s="4">
        <v>110</v>
      </c>
      <c r="B114" s="17" t="s">
        <v>62</v>
      </c>
      <c r="C114" s="18" t="s">
        <v>579</v>
      </c>
      <c r="D114" s="18" t="s">
        <v>23</v>
      </c>
      <c r="E114" s="19">
        <v>210703</v>
      </c>
      <c r="F114" s="18" t="s">
        <v>187</v>
      </c>
      <c r="G114" s="19">
        <v>10</v>
      </c>
      <c r="H114" s="19">
        <v>3</v>
      </c>
      <c r="I114" s="59">
        <f t="shared" si="1"/>
        <v>13</v>
      </c>
      <c r="J114" s="18">
        <v>9957371157</v>
      </c>
      <c r="K114" s="18" t="s">
        <v>300</v>
      </c>
      <c r="L114" s="18" t="s">
        <v>684</v>
      </c>
      <c r="M114" s="18">
        <v>9854432880</v>
      </c>
      <c r="N114" s="18" t="s">
        <v>572</v>
      </c>
      <c r="O114" s="18">
        <v>9401776975</v>
      </c>
      <c r="P114" s="24">
        <v>43616</v>
      </c>
      <c r="Q114" s="18" t="s">
        <v>200</v>
      </c>
      <c r="R114" s="18"/>
      <c r="S114" s="18" t="s">
        <v>227</v>
      </c>
      <c r="T114" s="18"/>
    </row>
    <row r="115" spans="1:20">
      <c r="A115" s="4">
        <v>111</v>
      </c>
      <c r="B115" s="17" t="s">
        <v>63</v>
      </c>
      <c r="C115" s="18" t="s">
        <v>580</v>
      </c>
      <c r="D115" s="18" t="s">
        <v>25</v>
      </c>
      <c r="E115" s="19">
        <v>18290020322</v>
      </c>
      <c r="F115" s="18"/>
      <c r="G115" s="19">
        <v>8</v>
      </c>
      <c r="H115" s="19">
        <v>11</v>
      </c>
      <c r="I115" s="59">
        <f t="shared" si="1"/>
        <v>19</v>
      </c>
      <c r="J115" s="18">
        <v>8472830762</v>
      </c>
      <c r="K115" s="18" t="s">
        <v>552</v>
      </c>
      <c r="L115" s="18" t="s">
        <v>518</v>
      </c>
      <c r="M115" s="18">
        <v>9859745158</v>
      </c>
      <c r="N115" s="18" t="s">
        <v>458</v>
      </c>
      <c r="O115" s="18">
        <v>8403962327</v>
      </c>
      <c r="P115" s="24">
        <v>43616</v>
      </c>
      <c r="Q115" s="18" t="s">
        <v>200</v>
      </c>
      <c r="R115" s="18"/>
      <c r="S115" s="18" t="s">
        <v>226</v>
      </c>
      <c r="T115" s="18"/>
    </row>
    <row r="116" spans="1:20">
      <c r="A116" s="4">
        <v>112</v>
      </c>
      <c r="B116" s="17" t="s">
        <v>63</v>
      </c>
      <c r="C116" s="18" t="s">
        <v>581</v>
      </c>
      <c r="D116" s="18" t="s">
        <v>23</v>
      </c>
      <c r="E116" s="19"/>
      <c r="F116" s="18" t="s">
        <v>188</v>
      </c>
      <c r="G116" s="19">
        <v>24</v>
      </c>
      <c r="H116" s="19">
        <v>22</v>
      </c>
      <c r="I116" s="59">
        <f t="shared" si="1"/>
        <v>46</v>
      </c>
      <c r="J116" s="18">
        <v>9401907811</v>
      </c>
      <c r="K116" s="18" t="s">
        <v>552</v>
      </c>
      <c r="L116" s="18" t="s">
        <v>518</v>
      </c>
      <c r="M116" s="18">
        <v>9859745158</v>
      </c>
      <c r="N116" s="18" t="s">
        <v>458</v>
      </c>
      <c r="O116" s="18">
        <v>8403962327</v>
      </c>
      <c r="P116" s="24">
        <v>43616</v>
      </c>
      <c r="Q116" s="18" t="s">
        <v>200</v>
      </c>
      <c r="R116" s="18"/>
      <c r="S116" s="18" t="s">
        <v>226</v>
      </c>
      <c r="T116" s="18"/>
    </row>
    <row r="117" spans="1:20">
      <c r="A117" s="4">
        <v>113</v>
      </c>
      <c r="B117" s="17" t="s">
        <v>63</v>
      </c>
      <c r="C117" s="18" t="s">
        <v>582</v>
      </c>
      <c r="D117" s="18" t="s">
        <v>23</v>
      </c>
      <c r="E117" s="19"/>
      <c r="F117" s="18" t="s">
        <v>188</v>
      </c>
      <c r="G117" s="19">
        <v>16</v>
      </c>
      <c r="H117" s="19">
        <v>16</v>
      </c>
      <c r="I117" s="59">
        <f t="shared" si="1"/>
        <v>32</v>
      </c>
      <c r="J117" s="18">
        <v>9365708482</v>
      </c>
      <c r="K117" s="18" t="s">
        <v>552</v>
      </c>
      <c r="L117" s="18" t="s">
        <v>518</v>
      </c>
      <c r="M117" s="18">
        <v>9859745158</v>
      </c>
      <c r="N117" s="18" t="s">
        <v>583</v>
      </c>
      <c r="O117" s="18">
        <v>8403962327</v>
      </c>
      <c r="P117" s="24">
        <v>43616</v>
      </c>
      <c r="Q117" s="18" t="s">
        <v>200</v>
      </c>
      <c r="R117" s="18"/>
      <c r="S117" s="18" t="s">
        <v>226</v>
      </c>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107</v>
      </c>
      <c r="D165" s="21"/>
      <c r="E165" s="13"/>
      <c r="F165" s="21"/>
      <c r="G165" s="60">
        <f>SUM(G5:G164)</f>
        <v>2466</v>
      </c>
      <c r="H165" s="60">
        <f>SUM(H5:H164)</f>
        <v>2426</v>
      </c>
      <c r="I165" s="60">
        <f>SUM(I5:I164)</f>
        <v>4892</v>
      </c>
      <c r="J165" s="21"/>
      <c r="K165" s="21"/>
      <c r="L165" s="21"/>
      <c r="M165" s="21"/>
      <c r="N165" s="21"/>
      <c r="O165" s="21"/>
      <c r="P165" s="14"/>
      <c r="Q165" s="21"/>
      <c r="R165" s="21"/>
      <c r="S165" s="21"/>
      <c r="T165" s="12"/>
    </row>
    <row r="166" spans="1:20">
      <c r="A166" s="44" t="s">
        <v>62</v>
      </c>
      <c r="B166" s="10">
        <f>COUNTIF(B$5:B$164,"Team 1")</f>
        <v>53</v>
      </c>
      <c r="C166" s="44" t="s">
        <v>25</v>
      </c>
      <c r="D166" s="10">
        <f>COUNTIF(D5:D164,"Anganwadi")</f>
        <v>45</v>
      </c>
    </row>
    <row r="167" spans="1:20">
      <c r="A167" s="44" t="s">
        <v>63</v>
      </c>
      <c r="B167" s="10">
        <f>COUNTIF(B$6:B$164,"Team 2")</f>
        <v>54</v>
      </c>
      <c r="C167" s="44" t="s">
        <v>23</v>
      </c>
      <c r="D167" s="10">
        <f>COUNTIF(D5:D164,"School")</f>
        <v>62</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6"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zoomScale="75" zoomScaleNormal="75" workbookViewId="0">
      <pane xSplit="3" ySplit="4" topLeftCell="H5" activePane="bottomRight" state="frozen"/>
      <selection pane="topRight" activeCell="C1" sqref="C1"/>
      <selection pane="bottomLeft" activeCell="A5" sqref="A5"/>
      <selection pane="bottomRight" activeCell="N54" sqref="N54:O54"/>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35" t="s">
        <v>70</v>
      </c>
      <c r="B1" s="135"/>
      <c r="C1" s="135"/>
      <c r="D1" s="55"/>
      <c r="E1" s="55"/>
      <c r="F1" s="55"/>
      <c r="G1" s="55"/>
      <c r="H1" s="55"/>
      <c r="I1" s="55"/>
      <c r="J1" s="55"/>
      <c r="K1" s="55"/>
      <c r="L1" s="55"/>
      <c r="M1" s="136"/>
      <c r="N1" s="136"/>
      <c r="O1" s="136"/>
      <c r="P1" s="136"/>
      <c r="Q1" s="136"/>
      <c r="R1" s="136"/>
      <c r="S1" s="136"/>
      <c r="T1" s="136"/>
    </row>
    <row r="2" spans="1:20">
      <c r="A2" s="131" t="s">
        <v>59</v>
      </c>
      <c r="B2" s="132"/>
      <c r="C2" s="132"/>
      <c r="D2" s="25">
        <v>43617</v>
      </c>
      <c r="E2" s="22"/>
      <c r="F2" s="22"/>
      <c r="G2" s="22"/>
      <c r="H2" s="22"/>
      <c r="I2" s="22"/>
      <c r="J2" s="22"/>
      <c r="K2" s="22"/>
      <c r="L2" s="22"/>
      <c r="M2" s="22"/>
      <c r="N2" s="22"/>
      <c r="O2" s="22"/>
      <c r="P2" s="22"/>
      <c r="Q2" s="22"/>
      <c r="R2" s="22"/>
      <c r="S2" s="22"/>
    </row>
    <row r="3" spans="1:20" ht="24" customHeight="1">
      <c r="A3" s="127" t="s">
        <v>14</v>
      </c>
      <c r="B3" s="129" t="s">
        <v>61</v>
      </c>
      <c r="C3" s="126" t="s">
        <v>7</v>
      </c>
      <c r="D3" s="126" t="s">
        <v>55</v>
      </c>
      <c r="E3" s="126" t="s">
        <v>16</v>
      </c>
      <c r="F3" s="133" t="s">
        <v>17</v>
      </c>
      <c r="G3" s="126" t="s">
        <v>8</v>
      </c>
      <c r="H3" s="126"/>
      <c r="I3" s="126"/>
      <c r="J3" s="126" t="s">
        <v>31</v>
      </c>
      <c r="K3" s="129" t="s">
        <v>33</v>
      </c>
      <c r="L3" s="129" t="s">
        <v>50</v>
      </c>
      <c r="M3" s="129" t="s">
        <v>51</v>
      </c>
      <c r="N3" s="129" t="s">
        <v>34</v>
      </c>
      <c r="O3" s="129" t="s">
        <v>35</v>
      </c>
      <c r="P3" s="127" t="s">
        <v>54</v>
      </c>
      <c r="Q3" s="126" t="s">
        <v>52</v>
      </c>
      <c r="R3" s="126" t="s">
        <v>32</v>
      </c>
      <c r="S3" s="126" t="s">
        <v>53</v>
      </c>
      <c r="T3" s="126" t="s">
        <v>13</v>
      </c>
    </row>
    <row r="4" spans="1:20" ht="25.5" customHeight="1">
      <c r="A4" s="127"/>
      <c r="B4" s="134"/>
      <c r="C4" s="126"/>
      <c r="D4" s="126"/>
      <c r="E4" s="126"/>
      <c r="F4" s="133"/>
      <c r="G4" s="23" t="s">
        <v>9</v>
      </c>
      <c r="H4" s="23" t="s">
        <v>10</v>
      </c>
      <c r="I4" s="23" t="s">
        <v>11</v>
      </c>
      <c r="J4" s="126"/>
      <c r="K4" s="130"/>
      <c r="L4" s="130"/>
      <c r="M4" s="130"/>
      <c r="N4" s="130"/>
      <c r="O4" s="130"/>
      <c r="P4" s="127"/>
      <c r="Q4" s="127"/>
      <c r="R4" s="126"/>
      <c r="S4" s="126"/>
      <c r="T4" s="126"/>
    </row>
    <row r="5" spans="1:20" ht="33">
      <c r="A5" s="4">
        <v>1</v>
      </c>
      <c r="B5" s="17" t="s">
        <v>62</v>
      </c>
      <c r="C5" s="48" t="s">
        <v>584</v>
      </c>
      <c r="D5" s="48" t="s">
        <v>25</v>
      </c>
      <c r="E5" s="19">
        <v>18290020417</v>
      </c>
      <c r="F5" s="48"/>
      <c r="G5" s="19">
        <v>19</v>
      </c>
      <c r="H5" s="19">
        <v>10</v>
      </c>
      <c r="I5" s="59">
        <f>SUM(G5:H5)</f>
        <v>29</v>
      </c>
      <c r="J5" s="48">
        <v>9365375469</v>
      </c>
      <c r="K5" s="48" t="s">
        <v>300</v>
      </c>
      <c r="L5" s="48" t="s">
        <v>550</v>
      </c>
      <c r="M5" s="48">
        <v>9101245015</v>
      </c>
      <c r="N5" s="48" t="s">
        <v>578</v>
      </c>
      <c r="O5" s="48">
        <v>9401776946</v>
      </c>
      <c r="P5" s="24">
        <v>43617</v>
      </c>
      <c r="Q5" s="18" t="s">
        <v>213</v>
      </c>
      <c r="R5" s="48"/>
      <c r="S5" s="18" t="s">
        <v>226</v>
      </c>
      <c r="T5" s="18"/>
    </row>
    <row r="6" spans="1:20" ht="33">
      <c r="A6" s="4">
        <v>2</v>
      </c>
      <c r="B6" s="17" t="s">
        <v>62</v>
      </c>
      <c r="C6" s="57" t="s">
        <v>585</v>
      </c>
      <c r="D6" s="57" t="s">
        <v>23</v>
      </c>
      <c r="E6" s="17">
        <v>210706</v>
      </c>
      <c r="F6" s="57" t="s">
        <v>187</v>
      </c>
      <c r="G6" s="17">
        <v>10</v>
      </c>
      <c r="H6" s="17">
        <v>15</v>
      </c>
      <c r="I6" s="59">
        <f t="shared" ref="I6:I69" si="0">SUM(G6:H6)</f>
        <v>25</v>
      </c>
      <c r="J6" s="57">
        <v>8811870727</v>
      </c>
      <c r="K6" s="57" t="s">
        <v>300</v>
      </c>
      <c r="L6" s="48" t="s">
        <v>550</v>
      </c>
      <c r="M6" s="48">
        <v>9101245015</v>
      </c>
      <c r="N6" s="48" t="s">
        <v>578</v>
      </c>
      <c r="O6" s="48">
        <v>9401776946</v>
      </c>
      <c r="P6" s="24">
        <v>43617</v>
      </c>
      <c r="Q6" s="18" t="s">
        <v>213</v>
      </c>
      <c r="R6" s="48"/>
      <c r="S6" s="18" t="s">
        <v>226</v>
      </c>
      <c r="T6" s="18"/>
    </row>
    <row r="7" spans="1:20" ht="33">
      <c r="A7" s="4">
        <v>3</v>
      </c>
      <c r="B7" s="17" t="s">
        <v>62</v>
      </c>
      <c r="C7" s="48" t="s">
        <v>586</v>
      </c>
      <c r="D7" s="48" t="s">
        <v>25</v>
      </c>
      <c r="E7" s="19">
        <v>18290020418</v>
      </c>
      <c r="F7" s="48"/>
      <c r="G7" s="19">
        <v>10</v>
      </c>
      <c r="H7" s="19">
        <v>17</v>
      </c>
      <c r="I7" s="59">
        <f t="shared" si="0"/>
        <v>27</v>
      </c>
      <c r="J7" s="48">
        <v>9954537535</v>
      </c>
      <c r="K7" s="48" t="s">
        <v>300</v>
      </c>
      <c r="L7" s="48" t="s">
        <v>550</v>
      </c>
      <c r="M7" s="48">
        <v>9101245015</v>
      </c>
      <c r="N7" s="48" t="s">
        <v>578</v>
      </c>
      <c r="O7" s="48">
        <v>9401776946</v>
      </c>
      <c r="P7" s="24">
        <v>43617</v>
      </c>
      <c r="Q7" s="18" t="s">
        <v>213</v>
      </c>
      <c r="R7" s="48"/>
      <c r="S7" s="18" t="s">
        <v>226</v>
      </c>
      <c r="T7" s="18"/>
    </row>
    <row r="8" spans="1:20" ht="33">
      <c r="A8" s="4">
        <v>4</v>
      </c>
      <c r="B8" s="17" t="s">
        <v>62</v>
      </c>
      <c r="C8" s="48" t="s">
        <v>587</v>
      </c>
      <c r="D8" s="48" t="s">
        <v>23</v>
      </c>
      <c r="E8" s="19">
        <v>210709</v>
      </c>
      <c r="F8" s="48" t="s">
        <v>187</v>
      </c>
      <c r="G8" s="19">
        <v>10</v>
      </c>
      <c r="H8" s="19">
        <v>16</v>
      </c>
      <c r="I8" s="59">
        <f t="shared" si="0"/>
        <v>26</v>
      </c>
      <c r="J8" s="48">
        <v>9365640131</v>
      </c>
      <c r="K8" s="48" t="s">
        <v>300</v>
      </c>
      <c r="L8" s="48" t="s">
        <v>550</v>
      </c>
      <c r="M8" s="48">
        <v>9101245015</v>
      </c>
      <c r="N8" s="48" t="s">
        <v>307</v>
      </c>
      <c r="O8" s="48">
        <v>9401829536</v>
      </c>
      <c r="P8" s="24">
        <v>43617</v>
      </c>
      <c r="Q8" s="18" t="s">
        <v>213</v>
      </c>
      <c r="R8" s="48"/>
      <c r="S8" s="18" t="s">
        <v>226</v>
      </c>
      <c r="T8" s="18"/>
    </row>
    <row r="9" spans="1:20">
      <c r="A9" s="4">
        <v>5</v>
      </c>
      <c r="B9" s="17" t="s">
        <v>63</v>
      </c>
      <c r="C9" s="48" t="s">
        <v>284</v>
      </c>
      <c r="D9" s="48" t="s">
        <v>25</v>
      </c>
      <c r="E9" s="19">
        <v>18290020321</v>
      </c>
      <c r="F9" s="48"/>
      <c r="G9" s="19">
        <v>19</v>
      </c>
      <c r="H9" s="19">
        <v>12</v>
      </c>
      <c r="I9" s="59">
        <f t="shared" si="0"/>
        <v>31</v>
      </c>
      <c r="J9" s="48">
        <v>8011143835</v>
      </c>
      <c r="K9" s="48" t="s">
        <v>283</v>
      </c>
      <c r="L9" s="48" t="s">
        <v>518</v>
      </c>
      <c r="M9" s="48">
        <v>9859745158</v>
      </c>
      <c r="N9" s="48" t="s">
        <v>286</v>
      </c>
      <c r="O9" s="48">
        <v>7896615058</v>
      </c>
      <c r="P9" s="24">
        <v>43617</v>
      </c>
      <c r="Q9" s="18" t="s">
        <v>213</v>
      </c>
      <c r="R9" s="48"/>
      <c r="S9" s="18" t="s">
        <v>227</v>
      </c>
      <c r="T9" s="18"/>
    </row>
    <row r="10" spans="1:20">
      <c r="A10" s="4">
        <v>6</v>
      </c>
      <c r="B10" s="17" t="s">
        <v>63</v>
      </c>
      <c r="C10" s="48" t="s">
        <v>588</v>
      </c>
      <c r="D10" s="48" t="s">
        <v>23</v>
      </c>
      <c r="E10" s="19"/>
      <c r="F10" s="48" t="s">
        <v>187</v>
      </c>
      <c r="G10" s="19">
        <v>4</v>
      </c>
      <c r="H10" s="19">
        <v>4</v>
      </c>
      <c r="I10" s="59">
        <f t="shared" si="0"/>
        <v>8</v>
      </c>
      <c r="J10" s="48">
        <v>9365545502</v>
      </c>
      <c r="K10" s="48" t="s">
        <v>283</v>
      </c>
      <c r="L10" s="48" t="s">
        <v>518</v>
      </c>
      <c r="M10" s="48">
        <v>9859745158</v>
      </c>
      <c r="N10" s="48" t="s">
        <v>590</v>
      </c>
      <c r="O10" s="48">
        <v>8403962327</v>
      </c>
      <c r="P10" s="24">
        <v>43617</v>
      </c>
      <c r="Q10" s="18" t="s">
        <v>213</v>
      </c>
      <c r="R10" s="48"/>
      <c r="S10" s="18" t="s">
        <v>227</v>
      </c>
      <c r="T10" s="18"/>
    </row>
    <row r="11" spans="1:20">
      <c r="A11" s="4">
        <v>7</v>
      </c>
      <c r="B11" s="17" t="s">
        <v>63</v>
      </c>
      <c r="C11" s="48" t="s">
        <v>589</v>
      </c>
      <c r="D11" s="48" t="s">
        <v>23</v>
      </c>
      <c r="E11" s="19">
        <v>214301</v>
      </c>
      <c r="F11" s="48" t="s">
        <v>188</v>
      </c>
      <c r="G11" s="19">
        <v>33</v>
      </c>
      <c r="H11" s="19">
        <v>33</v>
      </c>
      <c r="I11" s="59">
        <f t="shared" si="0"/>
        <v>66</v>
      </c>
      <c r="J11" s="48">
        <v>9435489527</v>
      </c>
      <c r="K11" s="48" t="s">
        <v>283</v>
      </c>
      <c r="L11" s="48" t="s">
        <v>518</v>
      </c>
      <c r="M11" s="48">
        <v>9859745158</v>
      </c>
      <c r="N11" s="48" t="s">
        <v>590</v>
      </c>
      <c r="O11" s="48">
        <v>8403962327</v>
      </c>
      <c r="P11" s="24">
        <v>43617</v>
      </c>
      <c r="Q11" s="18" t="s">
        <v>213</v>
      </c>
      <c r="R11" s="48"/>
      <c r="S11" s="18" t="s">
        <v>227</v>
      </c>
      <c r="T11" s="18"/>
    </row>
    <row r="12" spans="1:20">
      <c r="A12" s="4">
        <v>8</v>
      </c>
      <c r="B12" s="17"/>
      <c r="C12" s="48"/>
      <c r="D12" s="48"/>
      <c r="E12" s="19"/>
      <c r="F12" s="48"/>
      <c r="G12" s="19"/>
      <c r="H12" s="19"/>
      <c r="I12" s="59">
        <f t="shared" si="0"/>
        <v>0</v>
      </c>
      <c r="J12" s="48"/>
      <c r="K12" s="48"/>
      <c r="L12" s="48"/>
      <c r="M12" s="48"/>
      <c r="N12" s="48"/>
      <c r="O12" s="48"/>
      <c r="P12" s="24">
        <v>43618</v>
      </c>
      <c r="Q12" s="18" t="s">
        <v>191</v>
      </c>
      <c r="R12" s="48"/>
      <c r="S12" s="18"/>
      <c r="T12" s="18"/>
    </row>
    <row r="13" spans="1:20" ht="33">
      <c r="A13" s="4">
        <v>9</v>
      </c>
      <c r="B13" s="17" t="s">
        <v>62</v>
      </c>
      <c r="C13" s="57" t="s">
        <v>591</v>
      </c>
      <c r="D13" s="57" t="s">
        <v>25</v>
      </c>
      <c r="E13" s="17">
        <v>202001</v>
      </c>
      <c r="F13" s="57"/>
      <c r="G13" s="17">
        <v>10</v>
      </c>
      <c r="H13" s="17">
        <v>6</v>
      </c>
      <c r="I13" s="59">
        <f t="shared" si="0"/>
        <v>16</v>
      </c>
      <c r="J13" s="57"/>
      <c r="K13" s="57" t="s">
        <v>300</v>
      </c>
      <c r="L13" s="48" t="s">
        <v>550</v>
      </c>
      <c r="M13" s="48">
        <v>9101245015</v>
      </c>
      <c r="N13" s="57" t="s">
        <v>301</v>
      </c>
      <c r="O13" s="57">
        <v>9531075902</v>
      </c>
      <c r="P13" s="24">
        <v>43619</v>
      </c>
      <c r="Q13" s="18" t="s">
        <v>194</v>
      </c>
      <c r="R13" s="48"/>
      <c r="S13" s="18" t="s">
        <v>226</v>
      </c>
      <c r="T13" s="18"/>
    </row>
    <row r="14" spans="1:20" ht="33">
      <c r="A14" s="4">
        <v>10</v>
      </c>
      <c r="B14" s="17" t="s">
        <v>62</v>
      </c>
      <c r="C14" s="48" t="s">
        <v>592</v>
      </c>
      <c r="D14" s="48" t="s">
        <v>23</v>
      </c>
      <c r="E14" s="19">
        <v>209803</v>
      </c>
      <c r="F14" s="48" t="s">
        <v>188</v>
      </c>
      <c r="G14" s="19">
        <v>30</v>
      </c>
      <c r="H14" s="19">
        <v>36</v>
      </c>
      <c r="I14" s="59">
        <f t="shared" si="0"/>
        <v>66</v>
      </c>
      <c r="J14" s="48">
        <v>7002813687</v>
      </c>
      <c r="K14" s="48" t="s">
        <v>300</v>
      </c>
      <c r="L14" s="48" t="s">
        <v>550</v>
      </c>
      <c r="M14" s="48">
        <v>9101245015</v>
      </c>
      <c r="N14" s="57" t="s">
        <v>301</v>
      </c>
      <c r="O14" s="57">
        <v>9531075902</v>
      </c>
      <c r="P14" s="24">
        <v>43619</v>
      </c>
      <c r="Q14" s="18" t="s">
        <v>194</v>
      </c>
      <c r="R14" s="48"/>
      <c r="S14" s="18" t="s">
        <v>226</v>
      </c>
      <c r="T14" s="18"/>
    </row>
    <row r="15" spans="1:20" ht="33">
      <c r="A15" s="4">
        <v>11</v>
      </c>
      <c r="B15" s="17" t="s">
        <v>62</v>
      </c>
      <c r="C15" s="48" t="s">
        <v>593</v>
      </c>
      <c r="D15" s="48" t="s">
        <v>23</v>
      </c>
      <c r="E15" s="19"/>
      <c r="F15" s="48" t="s">
        <v>188</v>
      </c>
      <c r="G15" s="19">
        <v>22</v>
      </c>
      <c r="H15" s="19">
        <v>22</v>
      </c>
      <c r="I15" s="59">
        <f t="shared" si="0"/>
        <v>44</v>
      </c>
      <c r="J15" s="48">
        <v>9859368926</v>
      </c>
      <c r="K15" s="48" t="s">
        <v>300</v>
      </c>
      <c r="L15" s="48" t="s">
        <v>550</v>
      </c>
      <c r="M15" s="48">
        <v>9101245015</v>
      </c>
      <c r="N15" s="48" t="s">
        <v>307</v>
      </c>
      <c r="O15" s="48">
        <v>9401829536</v>
      </c>
      <c r="P15" s="24">
        <v>43619</v>
      </c>
      <c r="Q15" s="18" t="s">
        <v>194</v>
      </c>
      <c r="R15" s="48"/>
      <c r="S15" s="18" t="s">
        <v>226</v>
      </c>
      <c r="T15" s="18"/>
    </row>
    <row r="16" spans="1:20">
      <c r="A16" s="4">
        <v>12</v>
      </c>
      <c r="B16" s="17" t="s">
        <v>63</v>
      </c>
      <c r="C16" s="48" t="s">
        <v>594</v>
      </c>
      <c r="D16" s="48" t="s">
        <v>23</v>
      </c>
      <c r="E16" s="19"/>
      <c r="F16" s="48" t="s">
        <v>189</v>
      </c>
      <c r="G16" s="19">
        <v>50</v>
      </c>
      <c r="H16" s="19">
        <v>46</v>
      </c>
      <c r="I16" s="59">
        <f t="shared" si="0"/>
        <v>96</v>
      </c>
      <c r="J16" s="48">
        <v>7086959704</v>
      </c>
      <c r="K16" s="48" t="s">
        <v>283</v>
      </c>
      <c r="L16" s="48" t="s">
        <v>518</v>
      </c>
      <c r="M16" s="48">
        <v>9859745158</v>
      </c>
      <c r="N16" s="48"/>
      <c r="O16" s="48"/>
      <c r="P16" s="24">
        <v>43619</v>
      </c>
      <c r="Q16" s="18" t="s">
        <v>194</v>
      </c>
      <c r="R16" s="48"/>
      <c r="S16" s="18" t="s">
        <v>227</v>
      </c>
      <c r="T16" s="18"/>
    </row>
    <row r="17" spans="1:20" ht="33">
      <c r="A17" s="4">
        <v>13</v>
      </c>
      <c r="B17" s="17" t="s">
        <v>62</v>
      </c>
      <c r="C17" s="48" t="s">
        <v>595</v>
      </c>
      <c r="D17" s="48" t="s">
        <v>23</v>
      </c>
      <c r="E17" s="19">
        <v>210707</v>
      </c>
      <c r="F17" s="48" t="s">
        <v>188</v>
      </c>
      <c r="G17" s="19">
        <v>19</v>
      </c>
      <c r="H17" s="19">
        <v>17</v>
      </c>
      <c r="I17" s="59">
        <f t="shared" si="0"/>
        <v>36</v>
      </c>
      <c r="J17" s="48">
        <v>9101600866</v>
      </c>
      <c r="K17" s="48" t="s">
        <v>300</v>
      </c>
      <c r="L17" s="48" t="s">
        <v>550</v>
      </c>
      <c r="M17" s="48">
        <v>9101245015</v>
      </c>
      <c r="N17" s="48" t="s">
        <v>597</v>
      </c>
      <c r="O17" s="48">
        <v>8811869566</v>
      </c>
      <c r="P17" s="24">
        <v>43620</v>
      </c>
      <c r="Q17" s="18" t="s">
        <v>210</v>
      </c>
      <c r="R17" s="48"/>
      <c r="S17" s="18" t="s">
        <v>227</v>
      </c>
      <c r="T17" s="18"/>
    </row>
    <row r="18" spans="1:20" ht="33">
      <c r="A18" s="4">
        <v>14</v>
      </c>
      <c r="B18" s="17" t="s">
        <v>62</v>
      </c>
      <c r="C18" s="48" t="s">
        <v>596</v>
      </c>
      <c r="D18" s="48" t="s">
        <v>23</v>
      </c>
      <c r="E18" s="19">
        <v>210306</v>
      </c>
      <c r="F18" s="48" t="s">
        <v>189</v>
      </c>
      <c r="G18" s="19">
        <v>60</v>
      </c>
      <c r="H18" s="19">
        <v>50</v>
      </c>
      <c r="I18" s="59">
        <f t="shared" si="0"/>
        <v>110</v>
      </c>
      <c r="J18" s="48">
        <v>9859331127</v>
      </c>
      <c r="K18" s="48" t="s">
        <v>300</v>
      </c>
      <c r="L18" s="48" t="s">
        <v>550</v>
      </c>
      <c r="M18" s="48">
        <v>9101245015</v>
      </c>
      <c r="N18" s="48"/>
      <c r="O18" s="48"/>
      <c r="P18" s="24">
        <v>43620</v>
      </c>
      <c r="Q18" s="18" t="s">
        <v>210</v>
      </c>
      <c r="R18" s="48"/>
      <c r="S18" s="18" t="s">
        <v>227</v>
      </c>
      <c r="T18" s="18"/>
    </row>
    <row r="19" spans="1:20">
      <c r="A19" s="4">
        <v>15</v>
      </c>
      <c r="B19" s="17"/>
      <c r="C19" s="48"/>
      <c r="D19" s="48"/>
      <c r="E19" s="19"/>
      <c r="F19" s="48"/>
      <c r="G19" s="19"/>
      <c r="H19" s="19"/>
      <c r="I19" s="59">
        <f t="shared" si="0"/>
        <v>0</v>
      </c>
      <c r="J19" s="48"/>
      <c r="K19" s="48"/>
      <c r="L19" s="48"/>
      <c r="M19" s="48"/>
      <c r="N19" s="48"/>
      <c r="O19" s="48"/>
      <c r="P19" s="24">
        <v>43621</v>
      </c>
      <c r="Q19" s="18" t="s">
        <v>197</v>
      </c>
      <c r="R19" s="48"/>
      <c r="S19" s="18"/>
      <c r="T19" s="18"/>
    </row>
    <row r="20" spans="1:20">
      <c r="A20" s="4">
        <v>16</v>
      </c>
      <c r="B20" s="17" t="s">
        <v>62</v>
      </c>
      <c r="C20" s="48" t="s">
        <v>598</v>
      </c>
      <c r="D20" s="48" t="s">
        <v>23</v>
      </c>
      <c r="E20" s="19">
        <v>18170214502</v>
      </c>
      <c r="F20" s="48" t="s">
        <v>187</v>
      </c>
      <c r="G20" s="19">
        <v>40</v>
      </c>
      <c r="H20" s="19">
        <v>38</v>
      </c>
      <c r="I20" s="59">
        <f t="shared" si="0"/>
        <v>78</v>
      </c>
      <c r="J20" s="48">
        <v>8638678856</v>
      </c>
      <c r="K20" s="48" t="s">
        <v>257</v>
      </c>
      <c r="L20" s="48" t="s">
        <v>356</v>
      </c>
      <c r="M20" s="48">
        <v>9401115704</v>
      </c>
      <c r="N20" s="48" t="s">
        <v>386</v>
      </c>
      <c r="O20" s="48">
        <v>8011142378</v>
      </c>
      <c r="P20" s="24">
        <v>43622</v>
      </c>
      <c r="Q20" s="18" t="s">
        <v>212</v>
      </c>
      <c r="R20" s="48"/>
      <c r="S20" s="18" t="s">
        <v>226</v>
      </c>
      <c r="T20" s="18"/>
    </row>
    <row r="21" spans="1:20">
      <c r="A21" s="4">
        <v>17</v>
      </c>
      <c r="B21" s="17" t="s">
        <v>62</v>
      </c>
      <c r="C21" s="48" t="s">
        <v>599</v>
      </c>
      <c r="D21" s="48" t="s">
        <v>25</v>
      </c>
      <c r="E21" s="19">
        <v>18290020701</v>
      </c>
      <c r="F21" s="48"/>
      <c r="G21" s="19">
        <v>13</v>
      </c>
      <c r="H21" s="19">
        <v>13</v>
      </c>
      <c r="I21" s="59">
        <f t="shared" si="0"/>
        <v>26</v>
      </c>
      <c r="J21" s="48">
        <v>9678206488</v>
      </c>
      <c r="K21" s="48" t="s">
        <v>257</v>
      </c>
      <c r="L21" s="48" t="s">
        <v>356</v>
      </c>
      <c r="M21" s="48">
        <v>9401115704</v>
      </c>
      <c r="N21" s="48" t="s">
        <v>459</v>
      </c>
      <c r="O21" s="48">
        <v>8761852005</v>
      </c>
      <c r="P21" s="24">
        <v>43623</v>
      </c>
      <c r="Q21" s="18" t="s">
        <v>200</v>
      </c>
      <c r="R21" s="48"/>
      <c r="S21" s="18" t="s">
        <v>226</v>
      </c>
      <c r="T21" s="18"/>
    </row>
    <row r="22" spans="1:20">
      <c r="A22" s="4">
        <v>18</v>
      </c>
      <c r="B22" s="17" t="s">
        <v>62</v>
      </c>
      <c r="C22" s="48" t="s">
        <v>600</v>
      </c>
      <c r="D22" s="48" t="s">
        <v>23</v>
      </c>
      <c r="E22" s="19">
        <v>214302</v>
      </c>
      <c r="F22" s="48" t="s">
        <v>187</v>
      </c>
      <c r="G22" s="19">
        <v>14</v>
      </c>
      <c r="H22" s="19">
        <v>10</v>
      </c>
      <c r="I22" s="59">
        <f t="shared" si="0"/>
        <v>24</v>
      </c>
      <c r="J22" s="48"/>
      <c r="K22" s="48" t="s">
        <v>257</v>
      </c>
      <c r="L22" s="48" t="s">
        <v>356</v>
      </c>
      <c r="M22" s="48">
        <v>9401115704</v>
      </c>
      <c r="N22" s="48" t="s">
        <v>459</v>
      </c>
      <c r="O22" s="48">
        <v>8761852005</v>
      </c>
      <c r="P22" s="24">
        <v>43623</v>
      </c>
      <c r="Q22" s="18" t="s">
        <v>200</v>
      </c>
      <c r="R22" s="48"/>
      <c r="S22" s="18" t="s">
        <v>226</v>
      </c>
      <c r="T22" s="18"/>
    </row>
    <row r="23" spans="1:20" ht="33">
      <c r="A23" s="4">
        <v>19</v>
      </c>
      <c r="B23" s="17" t="s">
        <v>62</v>
      </c>
      <c r="C23" s="48" t="s">
        <v>601</v>
      </c>
      <c r="D23" s="48" t="s">
        <v>23</v>
      </c>
      <c r="E23" s="19">
        <v>18170214601</v>
      </c>
      <c r="F23" s="48" t="s">
        <v>187</v>
      </c>
      <c r="G23" s="19">
        <v>24</v>
      </c>
      <c r="H23" s="19">
        <v>22</v>
      </c>
      <c r="I23" s="59">
        <f t="shared" si="0"/>
        <v>46</v>
      </c>
      <c r="J23" s="48">
        <v>7638832581</v>
      </c>
      <c r="K23" s="48" t="s">
        <v>257</v>
      </c>
      <c r="L23" s="48" t="s">
        <v>602</v>
      </c>
      <c r="M23" s="48">
        <v>7896855718</v>
      </c>
      <c r="N23" s="48" t="s">
        <v>692</v>
      </c>
      <c r="O23" s="48">
        <v>9435103132</v>
      </c>
      <c r="P23" s="24">
        <v>43623</v>
      </c>
      <c r="Q23" s="18" t="s">
        <v>200</v>
      </c>
      <c r="R23" s="48"/>
      <c r="S23" s="18" t="s">
        <v>226</v>
      </c>
      <c r="T23" s="18"/>
    </row>
    <row r="24" spans="1:20">
      <c r="A24" s="4">
        <v>20</v>
      </c>
      <c r="B24" s="17" t="s">
        <v>62</v>
      </c>
      <c r="C24" s="48" t="s">
        <v>603</v>
      </c>
      <c r="D24" s="48" t="s">
        <v>25</v>
      </c>
      <c r="E24" s="19">
        <v>18290020701</v>
      </c>
      <c r="F24" s="48"/>
      <c r="G24" s="19">
        <v>11</v>
      </c>
      <c r="H24" s="19">
        <v>9</v>
      </c>
      <c r="I24" s="59">
        <f t="shared" si="0"/>
        <v>20</v>
      </c>
      <c r="J24" s="48">
        <v>7638819340</v>
      </c>
      <c r="K24" s="48" t="s">
        <v>257</v>
      </c>
      <c r="L24" s="48" t="s">
        <v>602</v>
      </c>
      <c r="M24" s="48">
        <v>7896855718</v>
      </c>
      <c r="N24" s="48" t="s">
        <v>692</v>
      </c>
      <c r="O24" s="48">
        <v>9435103132</v>
      </c>
      <c r="P24" s="24">
        <v>43624</v>
      </c>
      <c r="Q24" s="18" t="s">
        <v>213</v>
      </c>
      <c r="R24" s="48"/>
      <c r="S24" s="18" t="s">
        <v>226</v>
      </c>
      <c r="T24" s="18"/>
    </row>
    <row r="25" spans="1:20">
      <c r="A25" s="4">
        <v>21</v>
      </c>
      <c r="B25" s="17" t="s">
        <v>62</v>
      </c>
      <c r="C25" s="48" t="s">
        <v>604</v>
      </c>
      <c r="D25" s="48" t="s">
        <v>23</v>
      </c>
      <c r="E25" s="19">
        <v>18170214602</v>
      </c>
      <c r="F25" s="48" t="s">
        <v>187</v>
      </c>
      <c r="G25" s="19">
        <v>20</v>
      </c>
      <c r="H25" s="19">
        <v>25</v>
      </c>
      <c r="I25" s="59">
        <f t="shared" si="0"/>
        <v>45</v>
      </c>
      <c r="J25" s="48">
        <v>9101991926</v>
      </c>
      <c r="K25" s="48" t="s">
        <v>257</v>
      </c>
      <c r="L25" s="48" t="s">
        <v>602</v>
      </c>
      <c r="M25" s="48">
        <v>7896855718</v>
      </c>
      <c r="N25" s="48" t="s">
        <v>692</v>
      </c>
      <c r="O25" s="48">
        <v>9435103132</v>
      </c>
      <c r="P25" s="24"/>
      <c r="Q25" s="18"/>
      <c r="R25" s="48"/>
      <c r="S25" s="18" t="s">
        <v>226</v>
      </c>
      <c r="T25" s="18"/>
    </row>
    <row r="26" spans="1:20">
      <c r="A26" s="4">
        <v>22</v>
      </c>
      <c r="B26" s="17"/>
      <c r="C26" s="48"/>
      <c r="D26" s="48"/>
      <c r="E26" s="19"/>
      <c r="F26" s="48"/>
      <c r="G26" s="19"/>
      <c r="H26" s="19"/>
      <c r="I26" s="59">
        <f t="shared" si="0"/>
        <v>0</v>
      </c>
      <c r="J26" s="48"/>
      <c r="K26" s="48" t="s">
        <v>257</v>
      </c>
      <c r="L26" s="48"/>
      <c r="M26" s="48"/>
      <c r="N26" s="48"/>
      <c r="O26" s="48"/>
      <c r="P26" s="24">
        <v>43625</v>
      </c>
      <c r="Q26" s="18" t="s">
        <v>191</v>
      </c>
      <c r="R26" s="48"/>
      <c r="S26" s="18" t="s">
        <v>226</v>
      </c>
      <c r="T26" s="18"/>
    </row>
    <row r="27" spans="1:20">
      <c r="A27" s="4">
        <v>23</v>
      </c>
      <c r="B27" s="17" t="s">
        <v>62</v>
      </c>
      <c r="C27" s="48" t="s">
        <v>605</v>
      </c>
      <c r="D27" s="48" t="s">
        <v>25</v>
      </c>
      <c r="E27" s="19">
        <v>18290020308</v>
      </c>
      <c r="F27" s="48"/>
      <c r="G27" s="19">
        <v>21</v>
      </c>
      <c r="H27" s="19">
        <v>31</v>
      </c>
      <c r="I27" s="59">
        <f t="shared" si="0"/>
        <v>52</v>
      </c>
      <c r="J27" s="48">
        <v>9101326842</v>
      </c>
      <c r="K27" s="48" t="s">
        <v>257</v>
      </c>
      <c r="L27" s="48" t="s">
        <v>338</v>
      </c>
      <c r="M27" s="48">
        <v>9365336799</v>
      </c>
      <c r="N27" s="48" t="s">
        <v>607</v>
      </c>
      <c r="O27" s="48">
        <v>9678910426</v>
      </c>
      <c r="P27" s="24">
        <v>43626</v>
      </c>
      <c r="Q27" s="18" t="s">
        <v>194</v>
      </c>
      <c r="R27" s="48"/>
      <c r="S27" s="18" t="s">
        <v>226</v>
      </c>
      <c r="T27" s="18"/>
    </row>
    <row r="28" spans="1:20">
      <c r="A28" s="4">
        <v>24</v>
      </c>
      <c r="B28" s="17" t="s">
        <v>62</v>
      </c>
      <c r="C28" s="18" t="s">
        <v>606</v>
      </c>
      <c r="D28" s="18" t="s">
        <v>23</v>
      </c>
      <c r="E28" s="19">
        <v>18170200302</v>
      </c>
      <c r="F28" s="18" t="s">
        <v>187</v>
      </c>
      <c r="G28" s="19">
        <v>30</v>
      </c>
      <c r="H28" s="19">
        <v>25</v>
      </c>
      <c r="I28" s="59">
        <f t="shared" si="0"/>
        <v>55</v>
      </c>
      <c r="J28" s="18">
        <v>9435438156</v>
      </c>
      <c r="K28" s="48" t="s">
        <v>257</v>
      </c>
      <c r="L28" s="48" t="s">
        <v>338</v>
      </c>
      <c r="M28" s="48">
        <v>9365336799</v>
      </c>
      <c r="N28" s="48" t="s">
        <v>607</v>
      </c>
      <c r="O28" s="48">
        <v>9678910426</v>
      </c>
      <c r="P28" s="24">
        <v>43626</v>
      </c>
      <c r="Q28" s="18" t="s">
        <v>194</v>
      </c>
      <c r="R28" s="48"/>
      <c r="S28" s="18" t="s">
        <v>226</v>
      </c>
      <c r="T28" s="18"/>
    </row>
    <row r="29" spans="1:20">
      <c r="A29" s="4">
        <v>25</v>
      </c>
      <c r="B29" s="17" t="s">
        <v>62</v>
      </c>
      <c r="C29" s="48" t="s">
        <v>608</v>
      </c>
      <c r="D29" s="48" t="s">
        <v>25</v>
      </c>
      <c r="E29" s="19">
        <v>18290020306</v>
      </c>
      <c r="F29" s="48"/>
      <c r="G29" s="19">
        <v>26</v>
      </c>
      <c r="H29" s="19">
        <v>15</v>
      </c>
      <c r="I29" s="59">
        <f t="shared" si="0"/>
        <v>41</v>
      </c>
      <c r="J29" s="48">
        <v>9085257191</v>
      </c>
      <c r="K29" s="48" t="s">
        <v>257</v>
      </c>
      <c r="L29" s="48"/>
      <c r="M29" s="48"/>
      <c r="N29" s="48"/>
      <c r="O29" s="48"/>
      <c r="P29" s="24">
        <v>43627</v>
      </c>
      <c r="Q29" s="18" t="s">
        <v>210</v>
      </c>
      <c r="R29" s="48"/>
      <c r="S29" s="18"/>
      <c r="T29" s="18"/>
    </row>
    <row r="30" spans="1:20">
      <c r="A30" s="4">
        <v>26</v>
      </c>
      <c r="B30" s="17" t="s">
        <v>62</v>
      </c>
      <c r="C30" s="18" t="s">
        <v>609</v>
      </c>
      <c r="D30" s="18" t="s">
        <v>23</v>
      </c>
      <c r="E30" s="19">
        <v>18170200202</v>
      </c>
      <c r="F30" s="18" t="s">
        <v>187</v>
      </c>
      <c r="G30" s="19">
        <v>34</v>
      </c>
      <c r="H30" s="19">
        <v>20</v>
      </c>
      <c r="I30" s="59">
        <f t="shared" si="0"/>
        <v>54</v>
      </c>
      <c r="J30" s="18">
        <v>9435489769</v>
      </c>
      <c r="K30" s="48" t="s">
        <v>257</v>
      </c>
      <c r="L30" s="18"/>
      <c r="M30" s="18"/>
      <c r="N30" s="18"/>
      <c r="O30" s="18"/>
      <c r="P30" s="24">
        <v>43627</v>
      </c>
      <c r="Q30" s="18" t="s">
        <v>210</v>
      </c>
      <c r="R30" s="48"/>
      <c r="S30" s="18"/>
      <c r="T30" s="18"/>
    </row>
    <row r="31" spans="1:20">
      <c r="A31" s="4">
        <v>27</v>
      </c>
      <c r="B31" s="17" t="s">
        <v>62</v>
      </c>
      <c r="C31" s="18" t="s">
        <v>611</v>
      </c>
      <c r="D31" s="18" t="s">
        <v>23</v>
      </c>
      <c r="E31" s="19">
        <v>214504</v>
      </c>
      <c r="F31" s="18" t="s">
        <v>188</v>
      </c>
      <c r="G31" s="19">
        <v>50</v>
      </c>
      <c r="H31" s="19">
        <v>50</v>
      </c>
      <c r="I31" s="59">
        <f t="shared" si="0"/>
        <v>100</v>
      </c>
      <c r="J31" s="18">
        <v>8011326995</v>
      </c>
      <c r="K31" s="48" t="s">
        <v>257</v>
      </c>
      <c r="L31" s="18" t="s">
        <v>343</v>
      </c>
      <c r="M31" s="18">
        <v>6025218890</v>
      </c>
      <c r="N31" s="18" t="s">
        <v>296</v>
      </c>
      <c r="O31" s="18">
        <v>8812001614</v>
      </c>
      <c r="P31" s="24">
        <v>43628</v>
      </c>
      <c r="Q31" s="18" t="s">
        <v>197</v>
      </c>
      <c r="R31" s="48"/>
      <c r="S31" s="18" t="s">
        <v>226</v>
      </c>
      <c r="T31" s="18"/>
    </row>
    <row r="32" spans="1:20" ht="33">
      <c r="A32" s="4">
        <v>28</v>
      </c>
      <c r="B32" s="17" t="s">
        <v>62</v>
      </c>
      <c r="C32" s="18" t="s">
        <v>612</v>
      </c>
      <c r="D32" s="18" t="s">
        <v>23</v>
      </c>
      <c r="E32" s="19">
        <v>214504</v>
      </c>
      <c r="F32" s="18" t="s">
        <v>188</v>
      </c>
      <c r="G32" s="19">
        <v>105</v>
      </c>
      <c r="H32" s="19">
        <v>120</v>
      </c>
      <c r="I32" s="59">
        <f t="shared" si="0"/>
        <v>225</v>
      </c>
      <c r="J32" s="18">
        <v>8011326995</v>
      </c>
      <c r="K32" s="48" t="s">
        <v>257</v>
      </c>
      <c r="L32" s="18" t="s">
        <v>343</v>
      </c>
      <c r="M32" s="18">
        <v>6025218890</v>
      </c>
      <c r="N32" s="18" t="s">
        <v>296</v>
      </c>
      <c r="O32" s="18">
        <v>8812001614</v>
      </c>
      <c r="P32" s="24">
        <v>43629</v>
      </c>
      <c r="Q32" s="18" t="s">
        <v>212</v>
      </c>
      <c r="R32" s="48"/>
      <c r="S32" s="18" t="s">
        <v>226</v>
      </c>
      <c r="T32" s="18"/>
    </row>
    <row r="33" spans="1:20">
      <c r="A33" s="4">
        <v>29</v>
      </c>
      <c r="B33" s="17" t="s">
        <v>62</v>
      </c>
      <c r="C33" s="18" t="s">
        <v>613</v>
      </c>
      <c r="D33" s="18" t="s">
        <v>25</v>
      </c>
      <c r="E33" s="19">
        <v>18290020323</v>
      </c>
      <c r="F33" s="18"/>
      <c r="G33" s="19">
        <v>39</v>
      </c>
      <c r="H33" s="19">
        <v>31</v>
      </c>
      <c r="I33" s="59">
        <f t="shared" si="0"/>
        <v>70</v>
      </c>
      <c r="J33" s="18">
        <v>8474841051</v>
      </c>
      <c r="K33" s="18" t="s">
        <v>257</v>
      </c>
      <c r="L33" s="18" t="s">
        <v>343</v>
      </c>
      <c r="M33" s="18">
        <v>6025218890</v>
      </c>
      <c r="N33" s="18" t="s">
        <v>290</v>
      </c>
      <c r="O33" s="18">
        <v>8011133959</v>
      </c>
      <c r="P33" s="24">
        <v>43630</v>
      </c>
      <c r="Q33" s="18" t="s">
        <v>200</v>
      </c>
      <c r="R33" s="48"/>
      <c r="S33" s="18" t="s">
        <v>226</v>
      </c>
      <c r="T33" s="18"/>
    </row>
    <row r="34" spans="1:20">
      <c r="A34" s="4">
        <v>30</v>
      </c>
      <c r="B34" s="17" t="s">
        <v>62</v>
      </c>
      <c r="C34" s="18" t="s">
        <v>614</v>
      </c>
      <c r="D34" s="18" t="s">
        <v>23</v>
      </c>
      <c r="E34" s="19">
        <v>18170200202</v>
      </c>
      <c r="F34" s="18" t="s">
        <v>187</v>
      </c>
      <c r="G34" s="19">
        <v>44</v>
      </c>
      <c r="H34" s="19">
        <v>44</v>
      </c>
      <c r="I34" s="59">
        <f t="shared" si="0"/>
        <v>88</v>
      </c>
      <c r="J34" s="18">
        <v>7365850782</v>
      </c>
      <c r="K34" s="18" t="s">
        <v>257</v>
      </c>
      <c r="L34" s="18" t="s">
        <v>343</v>
      </c>
      <c r="M34" s="18">
        <v>6025218890</v>
      </c>
      <c r="N34" s="18" t="s">
        <v>290</v>
      </c>
      <c r="O34" s="18">
        <v>8011133959</v>
      </c>
      <c r="P34" s="24">
        <v>43630</v>
      </c>
      <c r="Q34" s="18" t="s">
        <v>200</v>
      </c>
      <c r="R34" s="18"/>
      <c r="S34" s="18" t="s">
        <v>226</v>
      </c>
      <c r="T34" s="18"/>
    </row>
    <row r="35" spans="1:20">
      <c r="A35" s="4">
        <v>31</v>
      </c>
      <c r="B35" s="17" t="s">
        <v>62</v>
      </c>
      <c r="C35" s="18" t="s">
        <v>615</v>
      </c>
      <c r="D35" s="18" t="s">
        <v>25</v>
      </c>
      <c r="E35" s="19">
        <v>18290020324</v>
      </c>
      <c r="F35" s="18"/>
      <c r="G35" s="19">
        <v>28</v>
      </c>
      <c r="H35" s="19">
        <v>26</v>
      </c>
      <c r="I35" s="59">
        <f t="shared" si="0"/>
        <v>54</v>
      </c>
      <c r="J35" s="18">
        <v>7896529019</v>
      </c>
      <c r="K35" s="18" t="s">
        <v>257</v>
      </c>
      <c r="L35" s="18" t="s">
        <v>343</v>
      </c>
      <c r="M35" s="18">
        <v>6025218890</v>
      </c>
      <c r="N35" s="18" t="s">
        <v>290</v>
      </c>
      <c r="O35" s="18">
        <v>8011133959</v>
      </c>
      <c r="P35" s="24">
        <v>43631</v>
      </c>
      <c r="Q35" s="18" t="s">
        <v>213</v>
      </c>
      <c r="R35" s="18"/>
      <c r="S35" s="18" t="s">
        <v>226</v>
      </c>
      <c r="T35" s="18"/>
    </row>
    <row r="36" spans="1:20">
      <c r="A36" s="4">
        <v>32</v>
      </c>
      <c r="B36" s="17" t="s">
        <v>62</v>
      </c>
      <c r="C36" s="57" t="s">
        <v>616</v>
      </c>
      <c r="D36" s="57" t="s">
        <v>23</v>
      </c>
      <c r="E36" s="17">
        <v>18170200303</v>
      </c>
      <c r="F36" s="57" t="s">
        <v>187</v>
      </c>
      <c r="G36" s="17">
        <v>51</v>
      </c>
      <c r="H36" s="17">
        <v>50</v>
      </c>
      <c r="I36" s="59">
        <f t="shared" si="0"/>
        <v>101</v>
      </c>
      <c r="J36" s="57">
        <v>9707535254</v>
      </c>
      <c r="K36" s="57" t="s">
        <v>257</v>
      </c>
      <c r="L36" s="57" t="s">
        <v>343</v>
      </c>
      <c r="M36" s="18">
        <v>6025218890</v>
      </c>
      <c r="N36" s="18" t="s">
        <v>290</v>
      </c>
      <c r="O36" s="18">
        <v>8011133959</v>
      </c>
      <c r="P36" s="24">
        <v>43633</v>
      </c>
      <c r="Q36" s="18" t="s">
        <v>194</v>
      </c>
      <c r="R36" s="18"/>
      <c r="S36" s="18" t="s">
        <v>226</v>
      </c>
      <c r="T36" s="18"/>
    </row>
    <row r="37" spans="1:20">
      <c r="A37" s="4">
        <v>33</v>
      </c>
      <c r="B37" s="17" t="s">
        <v>62</v>
      </c>
      <c r="C37" s="18" t="s">
        <v>617</v>
      </c>
      <c r="D37" s="18" t="s">
        <v>25</v>
      </c>
      <c r="E37" s="19">
        <v>18290020325</v>
      </c>
      <c r="F37" s="18"/>
      <c r="G37" s="19">
        <v>28</v>
      </c>
      <c r="H37" s="19">
        <v>30</v>
      </c>
      <c r="I37" s="59">
        <f t="shared" si="0"/>
        <v>58</v>
      </c>
      <c r="J37" s="18">
        <v>7086302629</v>
      </c>
      <c r="K37" s="18" t="s">
        <v>257</v>
      </c>
      <c r="L37" s="18" t="s">
        <v>343</v>
      </c>
      <c r="M37" s="18">
        <v>6025218890</v>
      </c>
      <c r="N37" s="18" t="s">
        <v>290</v>
      </c>
      <c r="O37" s="18">
        <v>8011133959</v>
      </c>
      <c r="P37" s="24">
        <v>43634</v>
      </c>
      <c r="Q37" s="18" t="s">
        <v>210</v>
      </c>
      <c r="R37" s="18"/>
      <c r="S37" s="18" t="s">
        <v>226</v>
      </c>
      <c r="T37" s="18"/>
    </row>
    <row r="38" spans="1:20">
      <c r="A38" s="4">
        <v>34</v>
      </c>
      <c r="B38" s="17" t="s">
        <v>62</v>
      </c>
      <c r="C38" s="18" t="s">
        <v>618</v>
      </c>
      <c r="D38" s="18" t="s">
        <v>23</v>
      </c>
      <c r="E38" s="19">
        <v>18170200303</v>
      </c>
      <c r="F38" s="18" t="s">
        <v>187</v>
      </c>
      <c r="G38" s="19">
        <v>22</v>
      </c>
      <c r="H38" s="19">
        <v>20</v>
      </c>
      <c r="I38" s="59">
        <f t="shared" si="0"/>
        <v>42</v>
      </c>
      <c r="J38" s="18">
        <v>9954911160</v>
      </c>
      <c r="K38" s="18" t="s">
        <v>257</v>
      </c>
      <c r="L38" s="18"/>
      <c r="M38" s="18"/>
      <c r="N38" s="18"/>
      <c r="O38" s="18"/>
      <c r="P38" s="24">
        <v>43634</v>
      </c>
      <c r="Q38" s="18" t="s">
        <v>210</v>
      </c>
      <c r="R38" s="18"/>
      <c r="S38" s="18" t="s">
        <v>226</v>
      </c>
      <c r="T38" s="18"/>
    </row>
    <row r="39" spans="1:20">
      <c r="A39" s="4">
        <v>35</v>
      </c>
      <c r="B39" s="17" t="s">
        <v>62</v>
      </c>
      <c r="C39" s="18" t="s">
        <v>619</v>
      </c>
      <c r="D39" s="18" t="s">
        <v>23</v>
      </c>
      <c r="E39" s="19">
        <v>18170200501</v>
      </c>
      <c r="F39" s="18" t="s">
        <v>187</v>
      </c>
      <c r="G39" s="19">
        <v>50</v>
      </c>
      <c r="H39" s="19">
        <v>50</v>
      </c>
      <c r="I39" s="59">
        <f t="shared" si="0"/>
        <v>100</v>
      </c>
      <c r="J39" s="18">
        <v>9435698665</v>
      </c>
      <c r="K39" s="18" t="s">
        <v>257</v>
      </c>
      <c r="L39" s="18" t="s">
        <v>338</v>
      </c>
      <c r="M39" s="18">
        <v>6026218886</v>
      </c>
      <c r="N39" s="18" t="s">
        <v>688</v>
      </c>
      <c r="O39" s="18">
        <v>6900359279</v>
      </c>
      <c r="P39" s="24">
        <v>43635</v>
      </c>
      <c r="Q39" s="18" t="s">
        <v>197</v>
      </c>
      <c r="R39" s="18"/>
      <c r="S39" s="18" t="s">
        <v>226</v>
      </c>
      <c r="T39" s="18"/>
    </row>
    <row r="40" spans="1:20">
      <c r="A40" s="4">
        <v>36</v>
      </c>
      <c r="B40" s="17" t="s">
        <v>62</v>
      </c>
      <c r="C40" s="18" t="s">
        <v>620</v>
      </c>
      <c r="D40" s="18" t="s">
        <v>25</v>
      </c>
      <c r="E40" s="19">
        <v>18290020305</v>
      </c>
      <c r="F40" s="18"/>
      <c r="G40" s="19">
        <v>15</v>
      </c>
      <c r="H40" s="19">
        <v>26</v>
      </c>
      <c r="I40" s="59">
        <f t="shared" si="0"/>
        <v>41</v>
      </c>
      <c r="J40" s="18">
        <v>8638656004</v>
      </c>
      <c r="K40" s="57" t="s">
        <v>257</v>
      </c>
      <c r="L40" s="18" t="s">
        <v>338</v>
      </c>
      <c r="M40" s="18">
        <v>6026218886</v>
      </c>
      <c r="N40" s="18" t="s">
        <v>688</v>
      </c>
      <c r="O40" s="18">
        <v>6900359279</v>
      </c>
      <c r="P40" s="24">
        <v>43636</v>
      </c>
      <c r="Q40" s="18" t="s">
        <v>212</v>
      </c>
      <c r="R40" s="18"/>
      <c r="S40" s="18" t="s">
        <v>226</v>
      </c>
      <c r="T40" s="18"/>
    </row>
    <row r="41" spans="1:20" ht="33">
      <c r="A41" s="4">
        <v>37</v>
      </c>
      <c r="B41" s="17" t="s">
        <v>62</v>
      </c>
      <c r="C41" s="18" t="s">
        <v>621</v>
      </c>
      <c r="D41" s="18" t="s">
        <v>23</v>
      </c>
      <c r="E41" s="19">
        <v>18170200501</v>
      </c>
      <c r="F41" s="18" t="s">
        <v>187</v>
      </c>
      <c r="G41" s="19">
        <v>55</v>
      </c>
      <c r="H41" s="19">
        <v>50</v>
      </c>
      <c r="I41" s="59">
        <f t="shared" si="0"/>
        <v>105</v>
      </c>
      <c r="J41" s="18">
        <v>9435698665</v>
      </c>
      <c r="K41" s="18" t="s">
        <v>257</v>
      </c>
      <c r="L41" s="18" t="s">
        <v>338</v>
      </c>
      <c r="M41" s="18">
        <v>6026218886</v>
      </c>
      <c r="N41" s="18" t="s">
        <v>688</v>
      </c>
      <c r="O41" s="18">
        <v>6900359279</v>
      </c>
      <c r="P41" s="24">
        <v>43636</v>
      </c>
      <c r="Q41" s="18" t="s">
        <v>212</v>
      </c>
      <c r="R41" s="18"/>
      <c r="S41" s="18" t="s">
        <v>226</v>
      </c>
      <c r="T41" s="18"/>
    </row>
    <row r="42" spans="1:20">
      <c r="A42" s="4">
        <v>38</v>
      </c>
      <c r="B42" s="17" t="s">
        <v>62</v>
      </c>
      <c r="C42" s="18" t="s">
        <v>622</v>
      </c>
      <c r="D42" s="18" t="s">
        <v>25</v>
      </c>
      <c r="E42" s="19">
        <v>18290020304</v>
      </c>
      <c r="F42" s="18"/>
      <c r="G42" s="19">
        <v>18</v>
      </c>
      <c r="H42" s="19">
        <v>19</v>
      </c>
      <c r="I42" s="59">
        <f t="shared" si="0"/>
        <v>37</v>
      </c>
      <c r="J42" s="18">
        <v>9859403453</v>
      </c>
      <c r="K42" s="18" t="s">
        <v>257</v>
      </c>
      <c r="L42" s="18" t="s">
        <v>338</v>
      </c>
      <c r="M42" s="18">
        <v>6026218886</v>
      </c>
      <c r="N42" s="18" t="s">
        <v>688</v>
      </c>
      <c r="O42" s="18">
        <v>6900359279</v>
      </c>
      <c r="P42" s="24">
        <v>43637</v>
      </c>
      <c r="Q42" s="18" t="s">
        <v>200</v>
      </c>
      <c r="R42" s="18"/>
      <c r="S42" s="18" t="s">
        <v>226</v>
      </c>
      <c r="T42" s="18"/>
    </row>
    <row r="43" spans="1:20">
      <c r="A43" s="4">
        <v>39</v>
      </c>
      <c r="B43" s="17" t="s">
        <v>62</v>
      </c>
      <c r="C43" s="57" t="s">
        <v>623</v>
      </c>
      <c r="D43" s="57" t="s">
        <v>23</v>
      </c>
      <c r="E43" s="17">
        <v>18170200401</v>
      </c>
      <c r="F43" s="57" t="s">
        <v>187</v>
      </c>
      <c r="G43" s="17">
        <v>35</v>
      </c>
      <c r="H43" s="17">
        <v>30</v>
      </c>
      <c r="I43" s="59">
        <f t="shared" si="0"/>
        <v>65</v>
      </c>
      <c r="J43" s="57">
        <v>9613069207</v>
      </c>
      <c r="K43" s="18" t="s">
        <v>257</v>
      </c>
      <c r="L43" s="18" t="s">
        <v>338</v>
      </c>
      <c r="M43" s="18">
        <v>6026218886</v>
      </c>
      <c r="N43" s="57" t="s">
        <v>688</v>
      </c>
      <c r="O43" s="18">
        <v>6900359279</v>
      </c>
      <c r="P43" s="24">
        <v>43637</v>
      </c>
      <c r="Q43" s="18" t="s">
        <v>200</v>
      </c>
      <c r="R43" s="18"/>
      <c r="S43" s="18" t="s">
        <v>226</v>
      </c>
      <c r="T43" s="18"/>
    </row>
    <row r="44" spans="1:20">
      <c r="A44" s="4">
        <v>40</v>
      </c>
      <c r="B44" s="17" t="s">
        <v>62</v>
      </c>
      <c r="C44" s="18" t="s">
        <v>624</v>
      </c>
      <c r="D44" s="18" t="s">
        <v>25</v>
      </c>
      <c r="E44" s="19">
        <v>18290020301</v>
      </c>
      <c r="F44" s="18"/>
      <c r="G44" s="19">
        <v>37</v>
      </c>
      <c r="H44" s="19">
        <v>23</v>
      </c>
      <c r="I44" s="59">
        <f t="shared" si="0"/>
        <v>60</v>
      </c>
      <c r="J44" s="18">
        <v>9365485890</v>
      </c>
      <c r="K44" s="57" t="s">
        <v>257</v>
      </c>
      <c r="L44" s="18" t="s">
        <v>338</v>
      </c>
      <c r="M44" s="18">
        <v>6026218886</v>
      </c>
      <c r="N44" s="18" t="s">
        <v>688</v>
      </c>
      <c r="O44" s="18">
        <v>6900359279</v>
      </c>
      <c r="P44" s="24">
        <v>43638</v>
      </c>
      <c r="Q44" s="18" t="s">
        <v>213</v>
      </c>
      <c r="R44" s="18"/>
      <c r="S44" s="18" t="s">
        <v>226</v>
      </c>
      <c r="T44" s="18"/>
    </row>
    <row r="45" spans="1:20">
      <c r="A45" s="4">
        <v>41</v>
      </c>
      <c r="B45" s="17" t="s">
        <v>62</v>
      </c>
      <c r="C45" s="18" t="s">
        <v>625</v>
      </c>
      <c r="D45" s="18" t="s">
        <v>23</v>
      </c>
      <c r="E45" s="19">
        <v>18170220101</v>
      </c>
      <c r="F45" s="18" t="s">
        <v>187</v>
      </c>
      <c r="G45" s="19">
        <v>35</v>
      </c>
      <c r="H45" s="19">
        <v>30</v>
      </c>
      <c r="I45" s="59">
        <f t="shared" si="0"/>
        <v>65</v>
      </c>
      <c r="J45" s="18">
        <v>9678599539</v>
      </c>
      <c r="K45" s="18" t="s">
        <v>257</v>
      </c>
      <c r="L45" s="18" t="s">
        <v>338</v>
      </c>
      <c r="M45" s="18">
        <v>6026218886</v>
      </c>
      <c r="N45" s="18" t="s">
        <v>688</v>
      </c>
      <c r="O45" s="18">
        <v>6900359279</v>
      </c>
      <c r="P45" s="24">
        <v>43638</v>
      </c>
      <c r="Q45" s="18" t="s">
        <v>213</v>
      </c>
      <c r="R45" s="18"/>
      <c r="S45" s="18" t="s">
        <v>226</v>
      </c>
      <c r="T45" s="18"/>
    </row>
    <row r="46" spans="1:20">
      <c r="A46" s="4">
        <v>42</v>
      </c>
      <c r="B46" s="17"/>
      <c r="C46" s="18"/>
      <c r="D46" s="18"/>
      <c r="E46" s="19"/>
      <c r="F46" s="18"/>
      <c r="G46" s="19"/>
      <c r="H46" s="19"/>
      <c r="I46" s="59">
        <f t="shared" si="0"/>
        <v>0</v>
      </c>
      <c r="J46" s="18"/>
      <c r="K46" s="18" t="s">
        <v>257</v>
      </c>
      <c r="L46" s="18"/>
      <c r="M46" s="18"/>
      <c r="N46" s="18"/>
      <c r="O46" s="18"/>
      <c r="P46" s="24">
        <v>43639</v>
      </c>
      <c r="Q46" s="18" t="s">
        <v>191</v>
      </c>
      <c r="R46" s="18"/>
      <c r="S46" s="18"/>
      <c r="T46" s="18"/>
    </row>
    <row r="47" spans="1:20">
      <c r="A47" s="4">
        <v>43</v>
      </c>
      <c r="B47" s="17" t="s">
        <v>62</v>
      </c>
      <c r="C47" s="18" t="s">
        <v>626</v>
      </c>
      <c r="D47" s="18" t="s">
        <v>25</v>
      </c>
      <c r="E47" s="19">
        <v>18290020329</v>
      </c>
      <c r="F47" s="18"/>
      <c r="G47" s="19">
        <v>28</v>
      </c>
      <c r="H47" s="19">
        <v>26</v>
      </c>
      <c r="I47" s="59">
        <f t="shared" si="0"/>
        <v>54</v>
      </c>
      <c r="J47" s="18">
        <v>7002206654</v>
      </c>
      <c r="K47" s="18" t="s">
        <v>257</v>
      </c>
      <c r="L47" s="18" t="s">
        <v>343</v>
      </c>
      <c r="M47" s="18">
        <v>6025218890</v>
      </c>
      <c r="N47" s="18" t="s">
        <v>296</v>
      </c>
      <c r="O47" s="18">
        <v>8812001614</v>
      </c>
      <c r="P47" s="24">
        <v>43640</v>
      </c>
      <c r="Q47" s="18" t="s">
        <v>194</v>
      </c>
      <c r="R47" s="18"/>
      <c r="S47" s="18" t="s">
        <v>226</v>
      </c>
      <c r="T47" s="18"/>
    </row>
    <row r="48" spans="1:20">
      <c r="A48" s="4">
        <v>44</v>
      </c>
      <c r="B48" s="17" t="s">
        <v>62</v>
      </c>
      <c r="C48" s="18" t="s">
        <v>610</v>
      </c>
      <c r="D48" s="18" t="s">
        <v>23</v>
      </c>
      <c r="E48" s="19"/>
      <c r="F48" s="18" t="s">
        <v>187</v>
      </c>
      <c r="G48" s="19">
        <v>42</v>
      </c>
      <c r="H48" s="19">
        <v>30</v>
      </c>
      <c r="I48" s="59">
        <f t="shared" si="0"/>
        <v>72</v>
      </c>
      <c r="J48" s="18">
        <v>9957455177</v>
      </c>
      <c r="K48" s="57" t="s">
        <v>257</v>
      </c>
      <c r="L48" s="18" t="s">
        <v>343</v>
      </c>
      <c r="M48" s="18">
        <v>6025218890</v>
      </c>
      <c r="N48" s="18" t="s">
        <v>296</v>
      </c>
      <c r="O48" s="18">
        <v>8812001614</v>
      </c>
      <c r="P48" s="24">
        <v>43640</v>
      </c>
      <c r="Q48" s="18" t="s">
        <v>194</v>
      </c>
      <c r="R48" s="18"/>
      <c r="S48" s="18" t="s">
        <v>226</v>
      </c>
      <c r="T48" s="18"/>
    </row>
    <row r="49" spans="1:20">
      <c r="A49" s="4">
        <v>45</v>
      </c>
      <c r="B49" s="17" t="s">
        <v>62</v>
      </c>
      <c r="C49" s="18" t="s">
        <v>627</v>
      </c>
      <c r="D49" s="18" t="s">
        <v>25</v>
      </c>
      <c r="E49" s="19">
        <v>18290020116</v>
      </c>
      <c r="F49" s="18"/>
      <c r="G49" s="19">
        <v>20</v>
      </c>
      <c r="H49" s="19">
        <v>24</v>
      </c>
      <c r="I49" s="59">
        <f t="shared" si="0"/>
        <v>44</v>
      </c>
      <c r="J49" s="18">
        <v>8638767414</v>
      </c>
      <c r="K49" s="18" t="s">
        <v>257</v>
      </c>
      <c r="L49" s="18" t="s">
        <v>327</v>
      </c>
      <c r="M49" s="57">
        <v>9678562602</v>
      </c>
      <c r="N49" s="18" t="s">
        <v>326</v>
      </c>
      <c r="O49" s="18">
        <v>8486712014</v>
      </c>
      <c r="P49" s="24">
        <v>43641</v>
      </c>
      <c r="Q49" s="18" t="s">
        <v>210</v>
      </c>
      <c r="R49" s="18"/>
      <c r="S49" s="18" t="s">
        <v>226</v>
      </c>
      <c r="T49" s="18"/>
    </row>
    <row r="50" spans="1:20">
      <c r="A50" s="4">
        <v>46</v>
      </c>
      <c r="B50" s="17" t="s">
        <v>62</v>
      </c>
      <c r="C50" s="57" t="s">
        <v>628</v>
      </c>
      <c r="D50" s="57" t="s">
        <v>23</v>
      </c>
      <c r="E50" s="17">
        <v>18170213001</v>
      </c>
      <c r="F50" s="57" t="s">
        <v>187</v>
      </c>
      <c r="G50" s="17">
        <v>38</v>
      </c>
      <c r="H50" s="17">
        <v>30</v>
      </c>
      <c r="I50" s="59">
        <f t="shared" si="0"/>
        <v>68</v>
      </c>
      <c r="J50" s="57">
        <v>9954551440</v>
      </c>
      <c r="K50" s="18" t="s">
        <v>257</v>
      </c>
      <c r="L50" s="57"/>
      <c r="M50" s="57"/>
      <c r="N50" s="57"/>
      <c r="O50" s="57"/>
      <c r="P50" s="24">
        <v>43641</v>
      </c>
      <c r="Q50" s="18" t="s">
        <v>210</v>
      </c>
      <c r="R50" s="18"/>
      <c r="S50" s="18" t="s">
        <v>226</v>
      </c>
      <c r="T50" s="18"/>
    </row>
    <row r="51" spans="1:20">
      <c r="A51" s="4">
        <v>47</v>
      </c>
      <c r="B51" s="17" t="s">
        <v>62</v>
      </c>
      <c r="C51" s="18" t="s">
        <v>629</v>
      </c>
      <c r="D51" s="18" t="s">
        <v>23</v>
      </c>
      <c r="E51" s="19">
        <v>214604</v>
      </c>
      <c r="F51" s="18" t="s">
        <v>188</v>
      </c>
      <c r="G51" s="19">
        <v>70</v>
      </c>
      <c r="H51" s="19">
        <v>100</v>
      </c>
      <c r="I51" s="59">
        <f t="shared" si="0"/>
        <v>170</v>
      </c>
      <c r="J51" s="18">
        <v>9401172337</v>
      </c>
      <c r="K51" s="18" t="s">
        <v>257</v>
      </c>
      <c r="L51" s="48" t="s">
        <v>602</v>
      </c>
      <c r="M51" s="48">
        <v>7896855718</v>
      </c>
      <c r="N51" s="48" t="s">
        <v>692</v>
      </c>
      <c r="O51" s="48">
        <v>9435103132</v>
      </c>
      <c r="P51" s="24">
        <v>43642</v>
      </c>
      <c r="Q51" s="18" t="s">
        <v>197</v>
      </c>
      <c r="R51" s="18"/>
      <c r="S51" s="18" t="s">
        <v>226</v>
      </c>
      <c r="T51" s="18"/>
    </row>
    <row r="52" spans="1:20" ht="33">
      <c r="A52" s="4">
        <v>48</v>
      </c>
      <c r="B52" s="17" t="s">
        <v>62</v>
      </c>
      <c r="C52" s="18" t="s">
        <v>630</v>
      </c>
      <c r="D52" s="18" t="s">
        <v>23</v>
      </c>
      <c r="E52" s="19">
        <v>18170214604</v>
      </c>
      <c r="F52" s="18" t="s">
        <v>547</v>
      </c>
      <c r="G52" s="19">
        <v>65</v>
      </c>
      <c r="H52" s="19">
        <v>90</v>
      </c>
      <c r="I52" s="59">
        <f t="shared" si="0"/>
        <v>155</v>
      </c>
      <c r="J52" s="18">
        <v>9954980344</v>
      </c>
      <c r="K52" s="57" t="s">
        <v>257</v>
      </c>
      <c r="L52" s="48" t="s">
        <v>602</v>
      </c>
      <c r="M52" s="48">
        <v>7896855718</v>
      </c>
      <c r="N52" s="48" t="s">
        <v>692</v>
      </c>
      <c r="O52" s="48">
        <v>9435103132</v>
      </c>
      <c r="P52" s="24">
        <v>43643</v>
      </c>
      <c r="Q52" s="18" t="s">
        <v>212</v>
      </c>
      <c r="R52" s="18"/>
      <c r="S52" s="18" t="s">
        <v>226</v>
      </c>
      <c r="T52" s="18"/>
    </row>
    <row r="53" spans="1:20">
      <c r="A53" s="4">
        <v>49</v>
      </c>
      <c r="B53" s="17" t="s">
        <v>62</v>
      </c>
      <c r="C53" s="18" t="s">
        <v>631</v>
      </c>
      <c r="D53" s="18" t="s">
        <v>23</v>
      </c>
      <c r="E53" s="19">
        <v>18170214501</v>
      </c>
      <c r="F53" s="18" t="s">
        <v>547</v>
      </c>
      <c r="G53" s="19">
        <v>90</v>
      </c>
      <c r="H53" s="19">
        <v>90</v>
      </c>
      <c r="I53" s="59">
        <f t="shared" si="0"/>
        <v>180</v>
      </c>
      <c r="J53" s="18">
        <v>9435247129</v>
      </c>
      <c r="K53" s="18" t="s">
        <v>257</v>
      </c>
      <c r="L53" s="18" t="s">
        <v>356</v>
      </c>
      <c r="M53" s="18">
        <v>9401115704</v>
      </c>
      <c r="N53" s="18" t="s">
        <v>697</v>
      </c>
      <c r="O53" s="18">
        <v>8473074430</v>
      </c>
      <c r="P53" s="24">
        <v>43644</v>
      </c>
      <c r="Q53" s="18" t="s">
        <v>200</v>
      </c>
      <c r="R53" s="18"/>
      <c r="S53" s="18" t="s">
        <v>226</v>
      </c>
      <c r="T53" s="18"/>
    </row>
    <row r="54" spans="1:20">
      <c r="A54" s="4">
        <v>50</v>
      </c>
      <c r="B54" s="17" t="s">
        <v>62</v>
      </c>
      <c r="C54" s="18" t="s">
        <v>632</v>
      </c>
      <c r="D54" s="18" t="s">
        <v>23</v>
      </c>
      <c r="E54" s="19">
        <v>18170214501</v>
      </c>
      <c r="F54" s="18" t="s">
        <v>547</v>
      </c>
      <c r="G54" s="19"/>
      <c r="H54" s="19"/>
      <c r="I54" s="59">
        <f t="shared" si="0"/>
        <v>0</v>
      </c>
      <c r="J54" s="18"/>
      <c r="K54" s="18" t="s">
        <v>257</v>
      </c>
      <c r="L54" s="18" t="s">
        <v>356</v>
      </c>
      <c r="M54" s="18">
        <v>9401115704</v>
      </c>
      <c r="N54" s="18" t="s">
        <v>697</v>
      </c>
      <c r="O54" s="18">
        <v>8473074430</v>
      </c>
      <c r="P54" s="24">
        <v>43645</v>
      </c>
      <c r="Q54" s="18" t="s">
        <v>213</v>
      </c>
      <c r="R54" s="18"/>
      <c r="S54" s="18" t="s">
        <v>226</v>
      </c>
      <c r="T54" s="18"/>
    </row>
    <row r="55" spans="1:20">
      <c r="A55" s="4">
        <v>51</v>
      </c>
      <c r="B55" s="17"/>
      <c r="C55" s="18"/>
      <c r="D55" s="18"/>
      <c r="E55" s="19"/>
      <c r="F55" s="18"/>
      <c r="G55" s="19"/>
      <c r="H55" s="19"/>
      <c r="I55" s="59">
        <f t="shared" si="0"/>
        <v>0</v>
      </c>
      <c r="J55" s="18"/>
      <c r="K55" s="18" t="s">
        <v>257</v>
      </c>
      <c r="L55" s="18"/>
      <c r="M55" s="18"/>
      <c r="N55" s="18"/>
      <c r="O55" s="18"/>
      <c r="P55" s="24">
        <v>43646</v>
      </c>
      <c r="Q55" s="18" t="s">
        <v>191</v>
      </c>
      <c r="R55" s="18"/>
      <c r="S55" s="18" t="s">
        <v>226</v>
      </c>
      <c r="T55" s="18"/>
    </row>
    <row r="56" spans="1:20">
      <c r="A56" s="4">
        <v>52</v>
      </c>
      <c r="B56" s="17" t="s">
        <v>63</v>
      </c>
      <c r="C56" s="18" t="s">
        <v>633</v>
      </c>
      <c r="D56" s="18" t="s">
        <v>25</v>
      </c>
      <c r="E56" s="19">
        <v>18290020315</v>
      </c>
      <c r="F56" s="18"/>
      <c r="G56" s="19">
        <v>18</v>
      </c>
      <c r="H56" s="19">
        <v>9</v>
      </c>
      <c r="I56" s="59">
        <f t="shared" si="0"/>
        <v>27</v>
      </c>
      <c r="J56" s="18">
        <v>7002061799</v>
      </c>
      <c r="K56" s="57" t="s">
        <v>257</v>
      </c>
      <c r="L56" s="18" t="s">
        <v>327</v>
      </c>
      <c r="M56" s="57">
        <v>9678562602</v>
      </c>
      <c r="N56" s="18" t="s">
        <v>326</v>
      </c>
      <c r="O56" s="18">
        <v>8486712014</v>
      </c>
      <c r="P56" s="24">
        <v>43620</v>
      </c>
      <c r="Q56" s="18" t="s">
        <v>210</v>
      </c>
      <c r="R56" s="18"/>
      <c r="S56" s="18" t="s">
        <v>227</v>
      </c>
      <c r="T56" s="18"/>
    </row>
    <row r="57" spans="1:20">
      <c r="A57" s="4">
        <v>53</v>
      </c>
      <c r="B57" s="17" t="s">
        <v>63</v>
      </c>
      <c r="C57" s="57" t="s">
        <v>634</v>
      </c>
      <c r="D57" s="57" t="s">
        <v>23</v>
      </c>
      <c r="E57" s="17">
        <v>213003</v>
      </c>
      <c r="F57" s="57" t="s">
        <v>187</v>
      </c>
      <c r="G57" s="17">
        <v>21</v>
      </c>
      <c r="H57" s="17">
        <v>20</v>
      </c>
      <c r="I57" s="59">
        <f t="shared" si="0"/>
        <v>41</v>
      </c>
      <c r="J57" s="57">
        <v>9101281868</v>
      </c>
      <c r="K57" s="18" t="s">
        <v>257</v>
      </c>
      <c r="L57" s="57" t="s">
        <v>327</v>
      </c>
      <c r="M57" s="57">
        <v>9678562602</v>
      </c>
      <c r="N57" s="18" t="s">
        <v>326</v>
      </c>
      <c r="O57" s="18">
        <v>8486712014</v>
      </c>
      <c r="P57" s="24">
        <v>43620</v>
      </c>
      <c r="Q57" s="18" t="s">
        <v>210</v>
      </c>
      <c r="R57" s="18"/>
      <c r="S57" s="18" t="s">
        <v>227</v>
      </c>
      <c r="T57" s="18"/>
    </row>
    <row r="58" spans="1:20">
      <c r="A58" s="4">
        <v>54</v>
      </c>
      <c r="B58" s="17" t="s">
        <v>63</v>
      </c>
      <c r="C58" s="18" t="s">
        <v>635</v>
      </c>
      <c r="D58" s="18" t="s">
        <v>23</v>
      </c>
      <c r="E58" s="19">
        <v>18170213603</v>
      </c>
      <c r="F58" s="18" t="s">
        <v>188</v>
      </c>
      <c r="G58" s="19">
        <v>28</v>
      </c>
      <c r="H58" s="19">
        <v>20</v>
      </c>
      <c r="I58" s="59">
        <f t="shared" si="0"/>
        <v>48</v>
      </c>
      <c r="J58" s="18">
        <v>9531026097</v>
      </c>
      <c r="K58" s="18" t="s">
        <v>257</v>
      </c>
      <c r="L58" s="18" t="s">
        <v>327</v>
      </c>
      <c r="M58" s="57">
        <v>9678562602</v>
      </c>
      <c r="N58" s="18" t="s">
        <v>687</v>
      </c>
      <c r="O58" s="18">
        <v>9365579137</v>
      </c>
      <c r="P58" s="24">
        <v>43621</v>
      </c>
      <c r="Q58" s="18" t="s">
        <v>197</v>
      </c>
      <c r="R58" s="18"/>
      <c r="S58" s="18" t="s">
        <v>227</v>
      </c>
      <c r="T58" s="18"/>
    </row>
    <row r="59" spans="1:20">
      <c r="A59" s="4">
        <v>55</v>
      </c>
      <c r="B59" s="17" t="s">
        <v>63</v>
      </c>
      <c r="C59" s="18" t="s">
        <v>636</v>
      </c>
      <c r="D59" s="18" t="s">
        <v>25</v>
      </c>
      <c r="E59" s="19">
        <v>18290020113</v>
      </c>
      <c r="F59" s="18"/>
      <c r="G59" s="19">
        <v>11</v>
      </c>
      <c r="H59" s="19">
        <v>6</v>
      </c>
      <c r="I59" s="59">
        <f t="shared" si="0"/>
        <v>17</v>
      </c>
      <c r="J59" s="18">
        <v>8011576258</v>
      </c>
      <c r="K59" s="18" t="s">
        <v>257</v>
      </c>
      <c r="L59" s="18"/>
      <c r="M59" s="18"/>
      <c r="N59" s="18"/>
      <c r="O59" s="18"/>
      <c r="P59" s="24">
        <v>43622</v>
      </c>
      <c r="Q59" s="18" t="s">
        <v>212</v>
      </c>
      <c r="R59" s="18"/>
      <c r="S59" s="18" t="s">
        <v>227</v>
      </c>
      <c r="T59" s="18"/>
    </row>
    <row r="60" spans="1:20">
      <c r="A60" s="4">
        <v>56</v>
      </c>
      <c r="B60" s="17" t="s">
        <v>63</v>
      </c>
      <c r="C60" s="18" t="s">
        <v>637</v>
      </c>
      <c r="D60" s="18" t="s">
        <v>23</v>
      </c>
      <c r="E60" s="19">
        <v>18170202304</v>
      </c>
      <c r="F60" s="18" t="s">
        <v>187</v>
      </c>
      <c r="G60" s="19">
        <v>15</v>
      </c>
      <c r="H60" s="19">
        <v>10</v>
      </c>
      <c r="I60" s="59">
        <f t="shared" si="0"/>
        <v>25</v>
      </c>
      <c r="J60" s="18">
        <v>8011848220</v>
      </c>
      <c r="K60" s="57" t="s">
        <v>257</v>
      </c>
      <c r="L60" s="18"/>
      <c r="M60" s="18"/>
      <c r="N60" s="18"/>
      <c r="O60" s="18"/>
      <c r="P60" s="24">
        <v>43622</v>
      </c>
      <c r="Q60" s="18" t="s">
        <v>212</v>
      </c>
      <c r="R60" s="18"/>
      <c r="S60" s="18" t="s">
        <v>227</v>
      </c>
      <c r="T60" s="18"/>
    </row>
    <row r="61" spans="1:20">
      <c r="A61" s="4">
        <v>57</v>
      </c>
      <c r="B61" s="17" t="s">
        <v>63</v>
      </c>
      <c r="C61" s="18" t="s">
        <v>638</v>
      </c>
      <c r="D61" s="18" t="s">
        <v>23</v>
      </c>
      <c r="E61" s="19">
        <v>214303</v>
      </c>
      <c r="F61" s="18" t="s">
        <v>187</v>
      </c>
      <c r="G61" s="19">
        <v>15</v>
      </c>
      <c r="H61" s="19">
        <v>15</v>
      </c>
      <c r="I61" s="59">
        <f t="shared" si="0"/>
        <v>30</v>
      </c>
      <c r="J61" s="18">
        <v>7002393730</v>
      </c>
      <c r="K61" s="18" t="s">
        <v>257</v>
      </c>
      <c r="L61" s="18" t="s">
        <v>602</v>
      </c>
      <c r="M61" s="18">
        <v>7896855718</v>
      </c>
      <c r="N61" s="18" t="s">
        <v>694</v>
      </c>
      <c r="O61" s="18">
        <v>8403962699</v>
      </c>
      <c r="P61" s="24">
        <v>43622</v>
      </c>
      <c r="Q61" s="18" t="s">
        <v>212</v>
      </c>
      <c r="R61" s="18"/>
      <c r="S61" s="18" t="s">
        <v>227</v>
      </c>
      <c r="T61" s="18"/>
    </row>
    <row r="62" spans="1:20">
      <c r="A62" s="4">
        <v>58</v>
      </c>
      <c r="B62" s="17" t="s">
        <v>63</v>
      </c>
      <c r="C62" s="18" t="s">
        <v>639</v>
      </c>
      <c r="D62" s="18" t="s">
        <v>25</v>
      </c>
      <c r="E62" s="19">
        <v>18290020109</v>
      </c>
      <c r="F62" s="18"/>
      <c r="G62" s="19">
        <v>15</v>
      </c>
      <c r="H62" s="19">
        <v>13</v>
      </c>
      <c r="I62" s="59">
        <f t="shared" si="0"/>
        <v>28</v>
      </c>
      <c r="J62" s="18">
        <v>7636838321</v>
      </c>
      <c r="K62" s="18" t="s">
        <v>257</v>
      </c>
      <c r="L62" s="18" t="s">
        <v>602</v>
      </c>
      <c r="M62" s="18">
        <v>7896855718</v>
      </c>
      <c r="N62" s="18" t="s">
        <v>694</v>
      </c>
      <c r="O62" s="18">
        <v>8403962699</v>
      </c>
      <c r="P62" s="24">
        <v>43623</v>
      </c>
      <c r="Q62" s="18" t="s">
        <v>200</v>
      </c>
      <c r="R62" s="18"/>
      <c r="S62" s="18" t="s">
        <v>227</v>
      </c>
      <c r="T62" s="18"/>
    </row>
    <row r="63" spans="1:20">
      <c r="A63" s="4">
        <v>59</v>
      </c>
      <c r="B63" s="17" t="s">
        <v>63</v>
      </c>
      <c r="C63" s="18" t="s">
        <v>640</v>
      </c>
      <c r="D63" s="18" t="s">
        <v>23</v>
      </c>
      <c r="E63" s="19">
        <v>212702</v>
      </c>
      <c r="F63" s="18" t="s">
        <v>187</v>
      </c>
      <c r="G63" s="19">
        <v>17</v>
      </c>
      <c r="H63" s="19">
        <v>10</v>
      </c>
      <c r="I63" s="59">
        <f t="shared" si="0"/>
        <v>27</v>
      </c>
      <c r="J63" s="18">
        <v>9365377237</v>
      </c>
      <c r="K63" s="18" t="s">
        <v>257</v>
      </c>
      <c r="L63" s="18" t="s">
        <v>602</v>
      </c>
      <c r="M63" s="18">
        <v>7896855718</v>
      </c>
      <c r="N63" s="18" t="s">
        <v>694</v>
      </c>
      <c r="O63" s="18">
        <v>8403962699</v>
      </c>
      <c r="P63" s="24">
        <v>43623</v>
      </c>
      <c r="Q63" s="18" t="s">
        <v>200</v>
      </c>
      <c r="R63" s="18"/>
      <c r="S63" s="18" t="s">
        <v>227</v>
      </c>
      <c r="T63" s="18"/>
    </row>
    <row r="64" spans="1:20">
      <c r="A64" s="4">
        <v>60</v>
      </c>
      <c r="B64" s="17" t="s">
        <v>63</v>
      </c>
      <c r="C64" s="18" t="s">
        <v>452</v>
      </c>
      <c r="D64" s="18" t="s">
        <v>25</v>
      </c>
      <c r="E64" s="19">
        <v>1829002110</v>
      </c>
      <c r="F64" s="18"/>
      <c r="G64" s="19">
        <v>15</v>
      </c>
      <c r="H64" s="19">
        <v>14</v>
      </c>
      <c r="I64" s="59">
        <f t="shared" si="0"/>
        <v>29</v>
      </c>
      <c r="J64" s="18">
        <v>9401778957</v>
      </c>
      <c r="K64" s="57" t="s">
        <v>257</v>
      </c>
      <c r="L64" s="18" t="s">
        <v>343</v>
      </c>
      <c r="M64" s="18">
        <v>6025218890</v>
      </c>
      <c r="N64" s="18" t="s">
        <v>451</v>
      </c>
      <c r="O64" s="18">
        <v>8011213940</v>
      </c>
      <c r="P64" s="24">
        <v>43623</v>
      </c>
      <c r="Q64" s="18" t="s">
        <v>200</v>
      </c>
      <c r="R64" s="18"/>
      <c r="S64" s="18" t="s">
        <v>227</v>
      </c>
      <c r="T64" s="18"/>
    </row>
    <row r="65" spans="1:20">
      <c r="A65" s="4">
        <v>61</v>
      </c>
      <c r="B65" s="17" t="s">
        <v>63</v>
      </c>
      <c r="C65" s="18" t="s">
        <v>641</v>
      </c>
      <c r="D65" s="18" t="s">
        <v>23</v>
      </c>
      <c r="E65" s="19">
        <v>18170212704</v>
      </c>
      <c r="F65" s="18" t="s">
        <v>187</v>
      </c>
      <c r="G65" s="19">
        <v>10</v>
      </c>
      <c r="H65" s="19">
        <v>6</v>
      </c>
      <c r="I65" s="59">
        <f t="shared" si="0"/>
        <v>16</v>
      </c>
      <c r="J65" s="18">
        <v>9085864415</v>
      </c>
      <c r="K65" s="18" t="s">
        <v>257</v>
      </c>
      <c r="L65" s="18" t="s">
        <v>343</v>
      </c>
      <c r="M65" s="18">
        <v>6025218890</v>
      </c>
      <c r="N65" s="18" t="s">
        <v>451</v>
      </c>
      <c r="O65" s="18">
        <v>8011213940</v>
      </c>
      <c r="P65" s="24">
        <v>43623</v>
      </c>
      <c r="Q65" s="18" t="s">
        <v>200</v>
      </c>
      <c r="R65" s="18"/>
      <c r="S65" s="18" t="s">
        <v>227</v>
      </c>
      <c r="T65" s="18"/>
    </row>
    <row r="66" spans="1:20">
      <c r="A66" s="4">
        <v>62</v>
      </c>
      <c r="B66" s="17" t="s">
        <v>63</v>
      </c>
      <c r="C66" s="18" t="s">
        <v>642</v>
      </c>
      <c r="D66" s="18" t="s">
        <v>25</v>
      </c>
      <c r="E66" s="19">
        <v>18290020118</v>
      </c>
      <c r="F66" s="18"/>
      <c r="G66" s="19">
        <v>15</v>
      </c>
      <c r="H66" s="19">
        <v>19</v>
      </c>
      <c r="I66" s="59">
        <f t="shared" si="0"/>
        <v>34</v>
      </c>
      <c r="J66" s="18">
        <v>7896372567</v>
      </c>
      <c r="K66" s="18" t="s">
        <v>257</v>
      </c>
      <c r="L66" s="18" t="s">
        <v>602</v>
      </c>
      <c r="M66" s="18">
        <v>7896855718</v>
      </c>
      <c r="N66" s="18" t="s">
        <v>645</v>
      </c>
      <c r="O66" s="18">
        <v>6001375970</v>
      </c>
      <c r="P66" s="24">
        <v>43624</v>
      </c>
      <c r="Q66" s="18" t="s">
        <v>213</v>
      </c>
      <c r="R66" s="18"/>
      <c r="S66" s="18" t="s">
        <v>227</v>
      </c>
      <c r="T66" s="18"/>
    </row>
    <row r="67" spans="1:20">
      <c r="A67" s="4">
        <v>63</v>
      </c>
      <c r="B67" s="17" t="s">
        <v>63</v>
      </c>
      <c r="C67" s="18" t="s">
        <v>643</v>
      </c>
      <c r="D67" s="18" t="s">
        <v>23</v>
      </c>
      <c r="E67" s="19">
        <v>18170213602</v>
      </c>
      <c r="F67" s="18" t="s">
        <v>187</v>
      </c>
      <c r="G67" s="19">
        <v>20</v>
      </c>
      <c r="H67" s="19">
        <v>23</v>
      </c>
      <c r="I67" s="59">
        <f t="shared" si="0"/>
        <v>43</v>
      </c>
      <c r="J67" s="18">
        <v>9435489582</v>
      </c>
      <c r="K67" s="18" t="s">
        <v>257</v>
      </c>
      <c r="L67" s="18" t="s">
        <v>602</v>
      </c>
      <c r="M67" s="18">
        <v>7896855718</v>
      </c>
      <c r="N67" s="18" t="s">
        <v>645</v>
      </c>
      <c r="O67" s="18">
        <v>6001375970</v>
      </c>
      <c r="P67" s="24">
        <v>43624</v>
      </c>
      <c r="Q67" s="18" t="s">
        <v>213</v>
      </c>
      <c r="R67" s="18"/>
      <c r="S67" s="18" t="s">
        <v>227</v>
      </c>
      <c r="T67" s="18"/>
    </row>
    <row r="68" spans="1:20">
      <c r="A68" s="4">
        <v>64</v>
      </c>
      <c r="B68" s="17"/>
      <c r="C68" s="18"/>
      <c r="D68" s="18"/>
      <c r="E68" s="19"/>
      <c r="F68" s="18"/>
      <c r="G68" s="19"/>
      <c r="H68" s="19"/>
      <c r="I68" s="59">
        <f t="shared" si="0"/>
        <v>0</v>
      </c>
      <c r="J68" s="18"/>
      <c r="K68" s="57"/>
      <c r="L68" s="18"/>
      <c r="M68" s="18"/>
      <c r="N68" s="18"/>
      <c r="O68" s="18"/>
      <c r="P68" s="24">
        <v>43625</v>
      </c>
      <c r="Q68" s="18" t="s">
        <v>191</v>
      </c>
      <c r="R68" s="18"/>
      <c r="S68" s="18"/>
      <c r="T68" s="18"/>
    </row>
    <row r="69" spans="1:20">
      <c r="A69" s="4">
        <v>65</v>
      </c>
      <c r="B69" s="17" t="s">
        <v>63</v>
      </c>
      <c r="C69" s="18" t="s">
        <v>644</v>
      </c>
      <c r="D69" s="18" t="s">
        <v>25</v>
      </c>
      <c r="E69" s="19">
        <v>18290020831</v>
      </c>
      <c r="F69" s="18"/>
      <c r="G69" s="19">
        <v>15</v>
      </c>
      <c r="H69" s="19">
        <v>18</v>
      </c>
      <c r="I69" s="59">
        <f t="shared" si="0"/>
        <v>33</v>
      </c>
      <c r="J69" s="18">
        <v>7035188292</v>
      </c>
      <c r="K69" s="18" t="s">
        <v>257</v>
      </c>
      <c r="L69" s="18" t="s">
        <v>602</v>
      </c>
      <c r="M69" s="18">
        <v>7896855718</v>
      </c>
      <c r="N69" s="18" t="s">
        <v>645</v>
      </c>
      <c r="O69" s="18">
        <v>6001375970</v>
      </c>
      <c r="P69" s="24">
        <v>43626</v>
      </c>
      <c r="Q69" s="18" t="s">
        <v>194</v>
      </c>
      <c r="R69" s="18"/>
      <c r="S69" s="18" t="s">
        <v>227</v>
      </c>
      <c r="T69" s="18"/>
    </row>
    <row r="70" spans="1:20">
      <c r="A70" s="4">
        <v>66</v>
      </c>
      <c r="B70" s="17" t="s">
        <v>63</v>
      </c>
      <c r="C70" s="18" t="s">
        <v>646</v>
      </c>
      <c r="D70" s="18" t="s">
        <v>23</v>
      </c>
      <c r="E70" s="19">
        <v>212705</v>
      </c>
      <c r="F70" s="18" t="s">
        <v>187</v>
      </c>
      <c r="G70" s="19">
        <v>48</v>
      </c>
      <c r="H70" s="19">
        <v>50</v>
      </c>
      <c r="I70" s="59">
        <f t="shared" ref="I70:I133" si="1">SUM(G70:H70)</f>
        <v>98</v>
      </c>
      <c r="J70" s="18">
        <v>9365461658</v>
      </c>
      <c r="K70" s="18" t="s">
        <v>257</v>
      </c>
      <c r="L70" s="18" t="s">
        <v>602</v>
      </c>
      <c r="M70" s="18">
        <v>7896855718</v>
      </c>
      <c r="N70" s="18" t="s">
        <v>645</v>
      </c>
      <c r="O70" s="18">
        <v>6001375970</v>
      </c>
      <c r="P70" s="24">
        <v>43626</v>
      </c>
      <c r="Q70" s="18" t="s">
        <v>194</v>
      </c>
      <c r="R70" s="18"/>
      <c r="S70" s="18" t="s">
        <v>227</v>
      </c>
      <c r="T70" s="18"/>
    </row>
    <row r="71" spans="1:20">
      <c r="A71" s="4">
        <v>67</v>
      </c>
      <c r="B71" s="17" t="s">
        <v>63</v>
      </c>
      <c r="C71" s="18" t="s">
        <v>647</v>
      </c>
      <c r="D71" s="18" t="s">
        <v>25</v>
      </c>
      <c r="E71" s="19">
        <v>18290020111</v>
      </c>
      <c r="F71" s="18"/>
      <c r="G71" s="19">
        <v>23</v>
      </c>
      <c r="H71" s="19">
        <v>27</v>
      </c>
      <c r="I71" s="59">
        <f t="shared" si="1"/>
        <v>50</v>
      </c>
      <c r="J71" s="18">
        <v>8011615196</v>
      </c>
      <c r="K71" s="18" t="s">
        <v>257</v>
      </c>
      <c r="L71" s="18" t="s">
        <v>602</v>
      </c>
      <c r="M71" s="18">
        <v>7896855718</v>
      </c>
      <c r="N71" s="18" t="s">
        <v>693</v>
      </c>
      <c r="O71" s="18">
        <v>9101960235</v>
      </c>
      <c r="P71" s="24">
        <v>43627</v>
      </c>
      <c r="Q71" s="18" t="s">
        <v>210</v>
      </c>
      <c r="R71" s="18"/>
      <c r="S71" s="18" t="s">
        <v>227</v>
      </c>
      <c r="T71" s="18"/>
    </row>
    <row r="72" spans="1:20">
      <c r="A72" s="4">
        <v>68</v>
      </c>
      <c r="B72" s="17" t="s">
        <v>63</v>
      </c>
      <c r="C72" s="18" t="s">
        <v>648</v>
      </c>
      <c r="D72" s="18" t="s">
        <v>23</v>
      </c>
      <c r="E72" s="19">
        <v>18170212706</v>
      </c>
      <c r="F72" s="18" t="s">
        <v>187</v>
      </c>
      <c r="G72" s="19">
        <v>32</v>
      </c>
      <c r="H72" s="19">
        <v>20</v>
      </c>
      <c r="I72" s="59">
        <f t="shared" si="1"/>
        <v>52</v>
      </c>
      <c r="J72" s="18">
        <v>7896279741</v>
      </c>
      <c r="K72" s="57" t="s">
        <v>257</v>
      </c>
      <c r="L72" s="18" t="s">
        <v>602</v>
      </c>
      <c r="M72" s="18">
        <v>7896855718</v>
      </c>
      <c r="N72" s="18" t="s">
        <v>693</v>
      </c>
      <c r="O72" s="18">
        <v>9101960235</v>
      </c>
      <c r="P72" s="24">
        <v>43627</v>
      </c>
      <c r="Q72" s="18" t="s">
        <v>210</v>
      </c>
      <c r="R72" s="18"/>
      <c r="S72" s="18" t="s">
        <v>227</v>
      </c>
      <c r="T72" s="18"/>
    </row>
    <row r="73" spans="1:20">
      <c r="A73" s="4">
        <v>69</v>
      </c>
      <c r="B73" s="17" t="s">
        <v>63</v>
      </c>
      <c r="C73" s="18" t="s">
        <v>649</v>
      </c>
      <c r="D73" s="18" t="s">
        <v>23</v>
      </c>
      <c r="E73" s="19">
        <v>18170212703</v>
      </c>
      <c r="F73" s="18" t="s">
        <v>189</v>
      </c>
      <c r="G73" s="19">
        <v>275</v>
      </c>
      <c r="H73" s="19">
        <v>200</v>
      </c>
      <c r="I73" s="59">
        <f t="shared" si="1"/>
        <v>475</v>
      </c>
      <c r="J73" s="18">
        <v>9435093757</v>
      </c>
      <c r="K73" s="18" t="s">
        <v>257</v>
      </c>
      <c r="L73" s="18" t="s">
        <v>602</v>
      </c>
      <c r="M73" s="18">
        <v>7896855718</v>
      </c>
      <c r="N73" s="18" t="s">
        <v>693</v>
      </c>
      <c r="O73" s="18">
        <v>9101960235</v>
      </c>
      <c r="P73" s="24">
        <v>43628</v>
      </c>
      <c r="Q73" s="18" t="s">
        <v>197</v>
      </c>
      <c r="R73" s="18"/>
      <c r="S73" s="18" t="s">
        <v>227</v>
      </c>
      <c r="T73" s="18"/>
    </row>
    <row r="74" spans="1:20">
      <c r="A74" s="4">
        <v>70</v>
      </c>
      <c r="B74" s="17" t="s">
        <v>63</v>
      </c>
      <c r="C74" s="18" t="s">
        <v>650</v>
      </c>
      <c r="D74" s="18" t="s">
        <v>23</v>
      </c>
      <c r="E74" s="19">
        <v>18170212703</v>
      </c>
      <c r="F74" s="18" t="s">
        <v>189</v>
      </c>
      <c r="G74" s="19"/>
      <c r="H74" s="19"/>
      <c r="I74" s="59">
        <f t="shared" si="1"/>
        <v>0</v>
      </c>
      <c r="J74" s="18" t="s">
        <v>253</v>
      </c>
      <c r="K74" s="18" t="s">
        <v>257</v>
      </c>
      <c r="L74" s="18" t="s">
        <v>602</v>
      </c>
      <c r="M74" s="18">
        <v>7896855718</v>
      </c>
      <c r="N74" s="18" t="s">
        <v>693</v>
      </c>
      <c r="O74" s="18">
        <v>9101960235</v>
      </c>
      <c r="P74" s="24">
        <v>43629</v>
      </c>
      <c r="Q74" s="18" t="s">
        <v>212</v>
      </c>
      <c r="R74" s="18"/>
      <c r="S74" s="18" t="s">
        <v>227</v>
      </c>
      <c r="T74" s="18"/>
    </row>
    <row r="75" spans="1:20">
      <c r="A75" s="4">
        <v>71</v>
      </c>
      <c r="B75" s="17" t="s">
        <v>63</v>
      </c>
      <c r="C75" s="18" t="s">
        <v>651</v>
      </c>
      <c r="D75" s="18" t="s">
        <v>23</v>
      </c>
      <c r="E75" s="19">
        <v>18170212703</v>
      </c>
      <c r="F75" s="18" t="s">
        <v>189</v>
      </c>
      <c r="G75" s="19"/>
      <c r="H75" s="19"/>
      <c r="I75" s="59">
        <f t="shared" si="1"/>
        <v>0</v>
      </c>
      <c r="J75" s="18" t="s">
        <v>253</v>
      </c>
      <c r="K75" s="18" t="s">
        <v>257</v>
      </c>
      <c r="L75" s="18" t="s">
        <v>602</v>
      </c>
      <c r="M75" s="18">
        <v>7896855718</v>
      </c>
      <c r="N75" s="18" t="s">
        <v>693</v>
      </c>
      <c r="O75" s="18">
        <v>9101960235</v>
      </c>
      <c r="P75" s="24">
        <v>43630</v>
      </c>
      <c r="Q75" s="18" t="s">
        <v>200</v>
      </c>
      <c r="R75" s="18"/>
      <c r="S75" s="18" t="s">
        <v>227</v>
      </c>
      <c r="T75" s="18"/>
    </row>
    <row r="76" spans="1:20">
      <c r="A76" s="4">
        <v>72</v>
      </c>
      <c r="B76" s="17" t="s">
        <v>63</v>
      </c>
      <c r="C76" s="18" t="s">
        <v>652</v>
      </c>
      <c r="D76" s="18" t="s">
        <v>23</v>
      </c>
      <c r="E76" s="19">
        <v>18170212703</v>
      </c>
      <c r="F76" s="18" t="s">
        <v>189</v>
      </c>
      <c r="G76" s="19"/>
      <c r="H76" s="19"/>
      <c r="I76" s="59">
        <f t="shared" si="1"/>
        <v>0</v>
      </c>
      <c r="J76" s="18" t="s">
        <v>253</v>
      </c>
      <c r="K76" s="57" t="s">
        <v>257</v>
      </c>
      <c r="L76" s="18" t="s">
        <v>602</v>
      </c>
      <c r="M76" s="18">
        <v>7896855718</v>
      </c>
      <c r="N76" s="18" t="s">
        <v>693</v>
      </c>
      <c r="O76" s="18">
        <v>9101960235</v>
      </c>
      <c r="P76" s="24">
        <v>43631</v>
      </c>
      <c r="Q76" s="18" t="s">
        <v>213</v>
      </c>
      <c r="R76" s="18"/>
      <c r="S76" s="18" t="s">
        <v>227</v>
      </c>
      <c r="T76" s="18"/>
    </row>
    <row r="77" spans="1:20">
      <c r="A77" s="4">
        <v>73</v>
      </c>
      <c r="B77" s="17"/>
      <c r="C77" s="18"/>
      <c r="D77" s="18"/>
      <c r="E77" s="19"/>
      <c r="F77" s="18"/>
      <c r="G77" s="19"/>
      <c r="H77" s="19"/>
      <c r="I77" s="59">
        <f t="shared" si="1"/>
        <v>0</v>
      </c>
      <c r="J77" s="18"/>
      <c r="K77" s="18" t="s">
        <v>257</v>
      </c>
      <c r="L77" s="18"/>
      <c r="M77" s="18"/>
      <c r="N77" s="18"/>
      <c r="O77" s="18"/>
      <c r="P77" s="24">
        <v>43632</v>
      </c>
      <c r="Q77" s="18" t="s">
        <v>191</v>
      </c>
      <c r="R77" s="18"/>
      <c r="S77" s="18" t="s">
        <v>227</v>
      </c>
      <c r="T77" s="18"/>
    </row>
    <row r="78" spans="1:20">
      <c r="A78" s="4">
        <v>74</v>
      </c>
      <c r="B78" s="17" t="s">
        <v>63</v>
      </c>
      <c r="C78" s="18" t="s">
        <v>653</v>
      </c>
      <c r="D78" s="18" t="s">
        <v>25</v>
      </c>
      <c r="E78" s="19">
        <v>18290020121</v>
      </c>
      <c r="F78" s="18"/>
      <c r="G78" s="19">
        <v>16</v>
      </c>
      <c r="H78" s="19">
        <v>19</v>
      </c>
      <c r="I78" s="59">
        <f t="shared" si="1"/>
        <v>35</v>
      </c>
      <c r="J78" s="18">
        <v>8751999159</v>
      </c>
      <c r="K78" s="18" t="s">
        <v>257</v>
      </c>
      <c r="L78" s="18" t="s">
        <v>343</v>
      </c>
      <c r="M78" s="18">
        <v>8638524752</v>
      </c>
      <c r="N78" s="18" t="s">
        <v>793</v>
      </c>
      <c r="O78" s="18">
        <v>9365235788</v>
      </c>
      <c r="P78" s="24">
        <v>43633</v>
      </c>
      <c r="Q78" s="18" t="s">
        <v>194</v>
      </c>
      <c r="R78" s="18"/>
      <c r="S78" s="18" t="s">
        <v>227</v>
      </c>
      <c r="T78" s="18"/>
    </row>
    <row r="79" spans="1:20">
      <c r="A79" s="4">
        <v>75</v>
      </c>
      <c r="B79" s="17" t="s">
        <v>63</v>
      </c>
      <c r="C79" s="18" t="s">
        <v>654</v>
      </c>
      <c r="D79" s="18" t="s">
        <v>23</v>
      </c>
      <c r="E79" s="19">
        <v>213601</v>
      </c>
      <c r="F79" s="18" t="s">
        <v>187</v>
      </c>
      <c r="G79" s="19">
        <v>49</v>
      </c>
      <c r="H79" s="19">
        <v>40</v>
      </c>
      <c r="I79" s="59">
        <f t="shared" si="1"/>
        <v>89</v>
      </c>
      <c r="J79" s="18">
        <v>9365596855</v>
      </c>
      <c r="K79" s="18" t="s">
        <v>257</v>
      </c>
      <c r="L79" s="18" t="s">
        <v>343</v>
      </c>
      <c r="M79" s="18">
        <v>8638524752</v>
      </c>
      <c r="N79" s="18" t="s">
        <v>793</v>
      </c>
      <c r="O79" s="18">
        <v>9365235788</v>
      </c>
      <c r="P79" s="24">
        <v>43633</v>
      </c>
      <c r="Q79" s="18" t="s">
        <v>194</v>
      </c>
      <c r="R79" s="18"/>
      <c r="S79" s="18" t="s">
        <v>227</v>
      </c>
      <c r="T79" s="18"/>
    </row>
    <row r="80" spans="1:20">
      <c r="A80" s="4">
        <v>76</v>
      </c>
      <c r="B80" s="17" t="s">
        <v>63</v>
      </c>
      <c r="C80" s="18" t="s">
        <v>660</v>
      </c>
      <c r="D80" s="18" t="s">
        <v>23</v>
      </c>
      <c r="E80" s="19">
        <v>14</v>
      </c>
      <c r="F80" s="18" t="s">
        <v>189</v>
      </c>
      <c r="G80" s="19">
        <v>162</v>
      </c>
      <c r="H80" s="19">
        <v>152</v>
      </c>
      <c r="I80" s="59">
        <f t="shared" si="1"/>
        <v>314</v>
      </c>
      <c r="J80" s="18">
        <v>7002933734</v>
      </c>
      <c r="K80" s="57" t="s">
        <v>257</v>
      </c>
      <c r="L80" s="57" t="s">
        <v>327</v>
      </c>
      <c r="M80" s="57">
        <v>9678562602</v>
      </c>
      <c r="N80" s="18" t="s">
        <v>323</v>
      </c>
      <c r="O80" s="18">
        <v>9365443445</v>
      </c>
      <c r="P80" s="24">
        <v>43634</v>
      </c>
      <c r="Q80" s="18" t="s">
        <v>210</v>
      </c>
      <c r="R80" s="18"/>
      <c r="S80" s="18" t="s">
        <v>227</v>
      </c>
      <c r="T80" s="18"/>
    </row>
    <row r="81" spans="1:20" ht="33">
      <c r="A81" s="4">
        <v>77</v>
      </c>
      <c r="B81" s="17" t="s">
        <v>63</v>
      </c>
      <c r="C81" s="18" t="s">
        <v>655</v>
      </c>
      <c r="D81" s="18" t="s">
        <v>23</v>
      </c>
      <c r="E81" s="19">
        <v>14</v>
      </c>
      <c r="F81" s="18" t="s">
        <v>189</v>
      </c>
      <c r="G81" s="19"/>
      <c r="H81" s="19"/>
      <c r="I81" s="59">
        <f t="shared" si="1"/>
        <v>0</v>
      </c>
      <c r="J81" s="18">
        <v>7002933734</v>
      </c>
      <c r="K81" s="18" t="s">
        <v>257</v>
      </c>
      <c r="L81" s="18" t="s">
        <v>327</v>
      </c>
      <c r="M81" s="57">
        <v>9678562602</v>
      </c>
      <c r="N81" s="18" t="s">
        <v>323</v>
      </c>
      <c r="O81" s="18">
        <v>9365443445</v>
      </c>
      <c r="P81" s="24">
        <v>43634</v>
      </c>
      <c r="Q81" s="18" t="s">
        <v>210</v>
      </c>
      <c r="R81" s="18"/>
      <c r="S81" s="18" t="s">
        <v>227</v>
      </c>
      <c r="T81" s="18"/>
    </row>
    <row r="82" spans="1:20" ht="33">
      <c r="A82" s="4">
        <v>78</v>
      </c>
      <c r="B82" s="17" t="s">
        <v>63</v>
      </c>
      <c r="C82" s="18" t="s">
        <v>656</v>
      </c>
      <c r="D82" s="18" t="s">
        <v>23</v>
      </c>
      <c r="E82" s="19">
        <v>14</v>
      </c>
      <c r="F82" s="18" t="s">
        <v>189</v>
      </c>
      <c r="G82" s="19"/>
      <c r="H82" s="19"/>
      <c r="I82" s="59">
        <f t="shared" si="1"/>
        <v>0</v>
      </c>
      <c r="J82" s="18">
        <v>7002933734</v>
      </c>
      <c r="K82" s="18" t="s">
        <v>257</v>
      </c>
      <c r="L82" s="57" t="s">
        <v>327</v>
      </c>
      <c r="M82" s="57">
        <v>9678562602</v>
      </c>
      <c r="N82" s="18" t="s">
        <v>323</v>
      </c>
      <c r="O82" s="18">
        <v>9365443445</v>
      </c>
      <c r="P82" s="24">
        <v>43635</v>
      </c>
      <c r="Q82" s="18" t="s">
        <v>197</v>
      </c>
      <c r="R82" s="18"/>
      <c r="S82" s="18" t="s">
        <v>227</v>
      </c>
      <c r="T82" s="18"/>
    </row>
    <row r="83" spans="1:20">
      <c r="A83" s="4">
        <v>79</v>
      </c>
      <c r="B83" s="17" t="s">
        <v>63</v>
      </c>
      <c r="C83" s="18" t="s">
        <v>657</v>
      </c>
      <c r="D83" s="18" t="s">
        <v>23</v>
      </c>
      <c r="E83" s="19">
        <v>18170213603</v>
      </c>
      <c r="F83" s="18" t="s">
        <v>188</v>
      </c>
      <c r="G83" s="19">
        <v>28</v>
      </c>
      <c r="H83" s="19">
        <v>20</v>
      </c>
      <c r="I83" s="59">
        <f t="shared" si="1"/>
        <v>48</v>
      </c>
      <c r="J83" s="18">
        <v>9531026097</v>
      </c>
      <c r="K83" s="18" t="s">
        <v>257</v>
      </c>
      <c r="L83" s="18" t="s">
        <v>602</v>
      </c>
      <c r="M83" s="18">
        <v>7896855718</v>
      </c>
      <c r="N83" s="18" t="s">
        <v>645</v>
      </c>
      <c r="O83" s="18">
        <v>6001375970</v>
      </c>
      <c r="P83" s="24">
        <v>43636</v>
      </c>
      <c r="Q83" s="18" t="s">
        <v>212</v>
      </c>
      <c r="R83" s="18"/>
      <c r="S83" s="18" t="s">
        <v>227</v>
      </c>
      <c r="T83" s="18"/>
    </row>
    <row r="84" spans="1:20">
      <c r="A84" s="4">
        <v>80</v>
      </c>
      <c r="B84" s="17" t="s">
        <v>63</v>
      </c>
      <c r="C84" s="18" t="s">
        <v>658</v>
      </c>
      <c r="D84" s="18" t="s">
        <v>23</v>
      </c>
      <c r="E84" s="19"/>
      <c r="F84" s="18" t="s">
        <v>187</v>
      </c>
      <c r="G84" s="19">
        <v>23</v>
      </c>
      <c r="H84" s="19">
        <v>20</v>
      </c>
      <c r="I84" s="59">
        <f t="shared" si="1"/>
        <v>43</v>
      </c>
      <c r="J84" s="18">
        <v>7896460506</v>
      </c>
      <c r="K84" s="57" t="s">
        <v>257</v>
      </c>
      <c r="L84" s="18" t="s">
        <v>602</v>
      </c>
      <c r="M84" s="18">
        <v>7896855718</v>
      </c>
      <c r="N84" s="18" t="s">
        <v>645</v>
      </c>
      <c r="O84" s="18">
        <v>6001375970</v>
      </c>
      <c r="P84" s="24">
        <v>43636</v>
      </c>
      <c r="Q84" s="18" t="s">
        <v>212</v>
      </c>
      <c r="R84" s="18"/>
      <c r="S84" s="18" t="s">
        <v>227</v>
      </c>
      <c r="T84" s="18"/>
    </row>
    <row r="85" spans="1:20">
      <c r="A85" s="4">
        <v>81</v>
      </c>
      <c r="B85" s="17" t="s">
        <v>63</v>
      </c>
      <c r="C85" s="18" t="s">
        <v>659</v>
      </c>
      <c r="D85" s="18" t="s">
        <v>23</v>
      </c>
      <c r="E85" s="19">
        <v>18170206405</v>
      </c>
      <c r="F85" s="18"/>
      <c r="G85" s="19">
        <v>100</v>
      </c>
      <c r="H85" s="19">
        <v>137</v>
      </c>
      <c r="I85" s="59">
        <f t="shared" si="1"/>
        <v>237</v>
      </c>
      <c r="J85" s="18">
        <v>8403958462</v>
      </c>
      <c r="K85" s="18" t="s">
        <v>257</v>
      </c>
      <c r="L85" s="48" t="s">
        <v>356</v>
      </c>
      <c r="M85" s="48">
        <v>9401115704</v>
      </c>
      <c r="N85" s="48" t="s">
        <v>459</v>
      </c>
      <c r="O85" s="48">
        <v>8761852005</v>
      </c>
      <c r="P85" s="24">
        <v>43637</v>
      </c>
      <c r="Q85" s="18" t="s">
        <v>200</v>
      </c>
      <c r="R85" s="18"/>
      <c r="S85" s="18" t="s">
        <v>227</v>
      </c>
      <c r="T85" s="18"/>
    </row>
    <row r="86" spans="1:20" ht="33">
      <c r="A86" s="4">
        <v>82</v>
      </c>
      <c r="B86" s="17" t="s">
        <v>63</v>
      </c>
      <c r="C86" s="18" t="s">
        <v>661</v>
      </c>
      <c r="D86" s="18" t="s">
        <v>23</v>
      </c>
      <c r="E86" s="19">
        <v>18170206405</v>
      </c>
      <c r="F86" s="18"/>
      <c r="G86" s="19"/>
      <c r="H86" s="19"/>
      <c r="I86" s="59">
        <f t="shared" si="1"/>
        <v>0</v>
      </c>
      <c r="J86" s="18">
        <v>8403958462</v>
      </c>
      <c r="K86" s="18" t="s">
        <v>257</v>
      </c>
      <c r="L86" s="48" t="s">
        <v>356</v>
      </c>
      <c r="M86" s="48">
        <v>9401115704</v>
      </c>
      <c r="N86" s="48" t="s">
        <v>459</v>
      </c>
      <c r="O86" s="48">
        <v>8761852005</v>
      </c>
      <c r="P86" s="24">
        <v>43638</v>
      </c>
      <c r="Q86" s="18" t="s">
        <v>213</v>
      </c>
      <c r="R86" s="18"/>
      <c r="S86" s="18" t="s">
        <v>227</v>
      </c>
      <c r="T86" s="18"/>
    </row>
    <row r="87" spans="1:20">
      <c r="A87" s="4">
        <v>83</v>
      </c>
      <c r="B87" s="17"/>
      <c r="C87" s="18"/>
      <c r="D87" s="18"/>
      <c r="E87" s="19"/>
      <c r="F87" s="18"/>
      <c r="G87" s="19"/>
      <c r="H87" s="19"/>
      <c r="I87" s="59">
        <f t="shared" si="1"/>
        <v>0</v>
      </c>
      <c r="J87" s="18"/>
      <c r="K87" s="18"/>
      <c r="L87" s="18"/>
      <c r="M87" s="18"/>
      <c r="N87" s="18"/>
      <c r="O87" s="18"/>
      <c r="P87" s="24">
        <v>43639</v>
      </c>
      <c r="Q87" s="18" t="s">
        <v>191</v>
      </c>
      <c r="R87" s="18"/>
      <c r="S87" s="18"/>
      <c r="T87" s="18"/>
    </row>
    <row r="88" spans="1:20">
      <c r="A88" s="4">
        <v>84</v>
      </c>
      <c r="B88" s="17" t="s">
        <v>63</v>
      </c>
      <c r="C88" s="18" t="s">
        <v>662</v>
      </c>
      <c r="D88" s="18" t="s">
        <v>25</v>
      </c>
      <c r="E88" s="19">
        <v>18290050703</v>
      </c>
      <c r="F88" s="18"/>
      <c r="G88" s="19">
        <v>14</v>
      </c>
      <c r="H88" s="19">
        <v>20</v>
      </c>
      <c r="I88" s="59">
        <f t="shared" si="1"/>
        <v>34</v>
      </c>
      <c r="J88" s="18">
        <v>8011610854</v>
      </c>
      <c r="K88" s="18" t="s">
        <v>663</v>
      </c>
      <c r="L88" s="18" t="s">
        <v>695</v>
      </c>
      <c r="M88" s="18">
        <v>9101742183</v>
      </c>
      <c r="N88" s="18" t="s">
        <v>664</v>
      </c>
      <c r="O88" s="18">
        <v>9954247913</v>
      </c>
      <c r="P88" s="24">
        <v>43640</v>
      </c>
      <c r="Q88" s="18" t="s">
        <v>194</v>
      </c>
      <c r="R88" s="18"/>
      <c r="S88" s="18" t="s">
        <v>227</v>
      </c>
      <c r="T88" s="18"/>
    </row>
    <row r="89" spans="1:20">
      <c r="A89" s="4">
        <v>85</v>
      </c>
      <c r="B89" s="17" t="s">
        <v>63</v>
      </c>
      <c r="C89" s="18" t="s">
        <v>665</v>
      </c>
      <c r="D89" s="18" t="s">
        <v>23</v>
      </c>
      <c r="E89" s="19">
        <v>209302</v>
      </c>
      <c r="F89" s="18" t="s">
        <v>187</v>
      </c>
      <c r="G89" s="19">
        <v>6</v>
      </c>
      <c r="H89" s="19">
        <v>6</v>
      </c>
      <c r="I89" s="59">
        <f t="shared" si="1"/>
        <v>12</v>
      </c>
      <c r="J89" s="18">
        <v>7636066775</v>
      </c>
      <c r="K89" s="18" t="s">
        <v>663</v>
      </c>
      <c r="L89" s="18" t="s">
        <v>695</v>
      </c>
      <c r="M89" s="18">
        <v>9101742183</v>
      </c>
      <c r="N89" s="18" t="s">
        <v>664</v>
      </c>
      <c r="O89" s="18">
        <v>9954247913</v>
      </c>
      <c r="P89" s="24">
        <v>43640</v>
      </c>
      <c r="Q89" s="18" t="s">
        <v>194</v>
      </c>
      <c r="R89" s="18"/>
      <c r="S89" s="18" t="s">
        <v>227</v>
      </c>
      <c r="T89" s="18"/>
    </row>
    <row r="90" spans="1:20">
      <c r="A90" s="4">
        <v>86</v>
      </c>
      <c r="B90" s="17" t="s">
        <v>63</v>
      </c>
      <c r="C90" s="18" t="s">
        <v>679</v>
      </c>
      <c r="D90" s="18" t="s">
        <v>25</v>
      </c>
      <c r="E90" s="19">
        <v>18290020703</v>
      </c>
      <c r="F90" s="18"/>
      <c r="G90" s="19">
        <v>5</v>
      </c>
      <c r="H90" s="19">
        <v>12</v>
      </c>
      <c r="I90" s="59">
        <f t="shared" si="1"/>
        <v>17</v>
      </c>
      <c r="J90" s="18">
        <v>8399959366</v>
      </c>
      <c r="K90" s="18" t="s">
        <v>663</v>
      </c>
      <c r="L90" s="18" t="s">
        <v>695</v>
      </c>
      <c r="M90" s="18">
        <v>9101742183</v>
      </c>
      <c r="N90" s="18" t="s">
        <v>664</v>
      </c>
      <c r="O90" s="18">
        <v>9954247913</v>
      </c>
      <c r="P90" s="24">
        <v>43640</v>
      </c>
      <c r="Q90" s="18" t="s">
        <v>194</v>
      </c>
      <c r="R90" s="18"/>
      <c r="S90" s="18" t="s">
        <v>227</v>
      </c>
      <c r="T90" s="18"/>
    </row>
    <row r="91" spans="1:20">
      <c r="A91" s="4">
        <v>87</v>
      </c>
      <c r="B91" s="17" t="s">
        <v>63</v>
      </c>
      <c r="C91" s="18" t="s">
        <v>680</v>
      </c>
      <c r="D91" s="18" t="s">
        <v>23</v>
      </c>
      <c r="E91" s="19">
        <v>214406</v>
      </c>
      <c r="F91" s="18" t="s">
        <v>187</v>
      </c>
      <c r="G91" s="19">
        <v>10</v>
      </c>
      <c r="H91" s="19">
        <v>19</v>
      </c>
      <c r="I91" s="59">
        <f t="shared" si="1"/>
        <v>29</v>
      </c>
      <c r="J91" s="18">
        <v>7896631898</v>
      </c>
      <c r="K91" s="18" t="s">
        <v>663</v>
      </c>
      <c r="L91" s="18" t="s">
        <v>695</v>
      </c>
      <c r="M91" s="18">
        <v>9101742183</v>
      </c>
      <c r="N91" s="18" t="s">
        <v>664</v>
      </c>
      <c r="O91" s="18">
        <v>9954247913</v>
      </c>
      <c r="P91" s="24">
        <v>43640</v>
      </c>
      <c r="Q91" s="18" t="s">
        <v>194</v>
      </c>
      <c r="R91" s="18"/>
      <c r="S91" s="18" t="s">
        <v>227</v>
      </c>
      <c r="T91" s="18"/>
    </row>
    <row r="92" spans="1:20">
      <c r="A92" s="4">
        <v>88</v>
      </c>
      <c r="B92" s="17" t="s">
        <v>63</v>
      </c>
      <c r="C92" s="18" t="s">
        <v>666</v>
      </c>
      <c r="D92" s="18" t="s">
        <v>25</v>
      </c>
      <c r="E92" s="19">
        <v>18290020719</v>
      </c>
      <c r="F92" s="18"/>
      <c r="G92" s="19">
        <v>12</v>
      </c>
      <c r="H92" s="19">
        <v>12</v>
      </c>
      <c r="I92" s="59">
        <f t="shared" si="1"/>
        <v>24</v>
      </c>
      <c r="J92" s="18">
        <v>9365609739</v>
      </c>
      <c r="K92" s="18" t="s">
        <v>663</v>
      </c>
      <c r="L92" s="18" t="s">
        <v>695</v>
      </c>
      <c r="M92" s="18">
        <v>9101742183</v>
      </c>
      <c r="N92" s="18" t="s">
        <v>664</v>
      </c>
      <c r="O92" s="18">
        <v>9954247913</v>
      </c>
      <c r="P92" s="24">
        <v>43641</v>
      </c>
      <c r="Q92" s="18" t="s">
        <v>210</v>
      </c>
      <c r="R92" s="18"/>
      <c r="S92" s="18" t="s">
        <v>227</v>
      </c>
      <c r="T92" s="18"/>
    </row>
    <row r="93" spans="1:20">
      <c r="A93" s="4">
        <v>89</v>
      </c>
      <c r="B93" s="17" t="s">
        <v>63</v>
      </c>
      <c r="C93" s="18" t="s">
        <v>515</v>
      </c>
      <c r="D93" s="18" t="s">
        <v>23</v>
      </c>
      <c r="E93" s="19">
        <v>219701</v>
      </c>
      <c r="F93" s="18" t="s">
        <v>187</v>
      </c>
      <c r="G93" s="19">
        <v>6</v>
      </c>
      <c r="H93" s="19">
        <v>6</v>
      </c>
      <c r="I93" s="59">
        <f t="shared" si="1"/>
        <v>12</v>
      </c>
      <c r="J93" s="18">
        <v>7002219878</v>
      </c>
      <c r="K93" s="18" t="s">
        <v>663</v>
      </c>
      <c r="L93" s="18" t="s">
        <v>695</v>
      </c>
      <c r="M93" s="18">
        <v>9101742183</v>
      </c>
      <c r="N93" s="18" t="s">
        <v>664</v>
      </c>
      <c r="O93" s="18">
        <v>9954247913</v>
      </c>
      <c r="P93" s="24">
        <v>43641</v>
      </c>
      <c r="Q93" s="18" t="s">
        <v>210</v>
      </c>
      <c r="R93" s="18"/>
      <c r="S93" s="18" t="s">
        <v>227</v>
      </c>
      <c r="T93" s="18"/>
    </row>
    <row r="94" spans="1:20">
      <c r="A94" s="4">
        <v>90</v>
      </c>
      <c r="B94" s="17" t="s">
        <v>63</v>
      </c>
      <c r="C94" s="18" t="s">
        <v>668</v>
      </c>
      <c r="D94" s="18" t="s">
        <v>25</v>
      </c>
      <c r="E94" s="19">
        <v>18290020018</v>
      </c>
      <c r="F94" s="18"/>
      <c r="G94" s="19">
        <v>7</v>
      </c>
      <c r="H94" s="19">
        <v>8</v>
      </c>
      <c r="I94" s="59">
        <f t="shared" si="1"/>
        <v>15</v>
      </c>
      <c r="J94" s="18">
        <v>6002276187</v>
      </c>
      <c r="K94" s="18" t="s">
        <v>663</v>
      </c>
      <c r="L94" s="18" t="s">
        <v>695</v>
      </c>
      <c r="M94" s="18">
        <v>9101742183</v>
      </c>
      <c r="N94" s="18" t="s">
        <v>667</v>
      </c>
      <c r="O94" s="18">
        <v>9678973985</v>
      </c>
      <c r="P94" s="24">
        <v>43641</v>
      </c>
      <c r="Q94" s="18" t="s">
        <v>210</v>
      </c>
      <c r="R94" s="18"/>
      <c r="S94" s="18" t="s">
        <v>227</v>
      </c>
      <c r="T94" s="18"/>
    </row>
    <row r="95" spans="1:20">
      <c r="A95" s="4">
        <v>91</v>
      </c>
      <c r="B95" s="17" t="s">
        <v>63</v>
      </c>
      <c r="C95" s="18" t="s">
        <v>669</v>
      </c>
      <c r="D95" s="18" t="s">
        <v>23</v>
      </c>
      <c r="E95" s="19">
        <v>219702</v>
      </c>
      <c r="F95" s="18" t="s">
        <v>187</v>
      </c>
      <c r="G95" s="19">
        <v>8</v>
      </c>
      <c r="H95" s="19">
        <v>7</v>
      </c>
      <c r="I95" s="59">
        <f t="shared" si="1"/>
        <v>15</v>
      </c>
      <c r="J95" s="18">
        <v>9365020536</v>
      </c>
      <c r="K95" s="18" t="s">
        <v>663</v>
      </c>
      <c r="L95" s="18" t="s">
        <v>695</v>
      </c>
      <c r="M95" s="18">
        <v>9101742183</v>
      </c>
      <c r="N95" s="18" t="s">
        <v>667</v>
      </c>
      <c r="O95" s="18">
        <v>9678973985</v>
      </c>
      <c r="P95" s="24">
        <v>43641</v>
      </c>
      <c r="Q95" s="18" t="s">
        <v>210</v>
      </c>
      <c r="R95" s="18"/>
      <c r="S95" s="18" t="s">
        <v>227</v>
      </c>
      <c r="T95" s="18"/>
    </row>
    <row r="96" spans="1:20">
      <c r="A96" s="4">
        <v>92</v>
      </c>
      <c r="B96" s="17" t="s">
        <v>63</v>
      </c>
      <c r="C96" s="18" t="s">
        <v>670</v>
      </c>
      <c r="D96" s="18" t="s">
        <v>25</v>
      </c>
      <c r="E96" s="19">
        <v>18290020717</v>
      </c>
      <c r="F96" s="18"/>
      <c r="G96" s="19">
        <v>14</v>
      </c>
      <c r="H96" s="19">
        <v>10</v>
      </c>
      <c r="I96" s="59">
        <f t="shared" si="1"/>
        <v>24</v>
      </c>
      <c r="J96" s="18">
        <v>9365186384</v>
      </c>
      <c r="K96" s="18" t="s">
        <v>663</v>
      </c>
      <c r="L96" s="18" t="s">
        <v>695</v>
      </c>
      <c r="M96" s="18">
        <v>9101742183</v>
      </c>
      <c r="N96" s="18" t="s">
        <v>691</v>
      </c>
      <c r="O96" s="18">
        <v>8011142378</v>
      </c>
      <c r="P96" s="24">
        <v>43641</v>
      </c>
      <c r="Q96" s="18" t="s">
        <v>210</v>
      </c>
      <c r="R96" s="18"/>
      <c r="S96" s="18" t="s">
        <v>227</v>
      </c>
      <c r="T96" s="18"/>
    </row>
    <row r="97" spans="1:20">
      <c r="A97" s="4">
        <v>93</v>
      </c>
      <c r="B97" s="17" t="s">
        <v>63</v>
      </c>
      <c r="C97" s="18" t="s">
        <v>671</v>
      </c>
      <c r="D97" s="18" t="s">
        <v>23</v>
      </c>
      <c r="E97" s="19">
        <v>219701</v>
      </c>
      <c r="F97" s="18" t="s">
        <v>187</v>
      </c>
      <c r="G97" s="19">
        <v>30</v>
      </c>
      <c r="H97" s="19">
        <v>30</v>
      </c>
      <c r="I97" s="59">
        <f t="shared" si="1"/>
        <v>60</v>
      </c>
      <c r="J97" s="18">
        <v>9678945670</v>
      </c>
      <c r="K97" s="18" t="s">
        <v>663</v>
      </c>
      <c r="L97" s="18" t="s">
        <v>695</v>
      </c>
      <c r="M97" s="18">
        <v>9101742183</v>
      </c>
      <c r="N97" s="18" t="s">
        <v>691</v>
      </c>
      <c r="O97" s="18">
        <v>8011142378</v>
      </c>
      <c r="P97" s="24">
        <v>43641</v>
      </c>
      <c r="Q97" s="18" t="s">
        <v>210</v>
      </c>
      <c r="R97" s="18"/>
      <c r="S97" s="18" t="s">
        <v>227</v>
      </c>
      <c r="T97" s="18"/>
    </row>
    <row r="98" spans="1:20">
      <c r="A98" s="4">
        <v>94</v>
      </c>
      <c r="B98" s="17" t="s">
        <v>63</v>
      </c>
      <c r="C98" s="18" t="s">
        <v>672</v>
      </c>
      <c r="D98" s="18" t="s">
        <v>23</v>
      </c>
      <c r="E98" s="19">
        <v>214402</v>
      </c>
      <c r="F98" s="18" t="s">
        <v>189</v>
      </c>
      <c r="G98" s="19">
        <v>27</v>
      </c>
      <c r="H98" s="19">
        <v>57</v>
      </c>
      <c r="I98" s="59">
        <f t="shared" si="1"/>
        <v>84</v>
      </c>
      <c r="J98" s="18">
        <v>6002149134</v>
      </c>
      <c r="K98" s="18" t="s">
        <v>663</v>
      </c>
      <c r="L98" s="18" t="s">
        <v>695</v>
      </c>
      <c r="M98" s="18">
        <v>9101742183</v>
      </c>
      <c r="N98" s="18" t="s">
        <v>690</v>
      </c>
      <c r="O98" s="18">
        <v>9101817088</v>
      </c>
      <c r="P98" s="24">
        <v>43642</v>
      </c>
      <c r="Q98" s="18" t="s">
        <v>197</v>
      </c>
      <c r="R98" s="18"/>
      <c r="S98" s="18" t="s">
        <v>227</v>
      </c>
      <c r="T98" s="18"/>
    </row>
    <row r="99" spans="1:20">
      <c r="A99" s="4">
        <v>95</v>
      </c>
      <c r="B99" s="17" t="s">
        <v>63</v>
      </c>
      <c r="C99" s="18" t="s">
        <v>673</v>
      </c>
      <c r="D99" s="18" t="s">
        <v>25</v>
      </c>
      <c r="E99" s="19">
        <v>18290020711</v>
      </c>
      <c r="F99" s="18"/>
      <c r="G99" s="19">
        <v>31</v>
      </c>
      <c r="H99" s="19">
        <v>24</v>
      </c>
      <c r="I99" s="59">
        <f t="shared" si="1"/>
        <v>55</v>
      </c>
      <c r="J99" s="18">
        <v>9954842878</v>
      </c>
      <c r="K99" s="18" t="s">
        <v>663</v>
      </c>
      <c r="L99" s="18" t="s">
        <v>695</v>
      </c>
      <c r="M99" s="18">
        <v>9101742183</v>
      </c>
      <c r="N99" s="18" t="s">
        <v>689</v>
      </c>
      <c r="O99" s="18">
        <v>9678382588</v>
      </c>
      <c r="P99" s="24">
        <v>43643</v>
      </c>
      <c r="Q99" s="18" t="s">
        <v>212</v>
      </c>
      <c r="R99" s="18"/>
      <c r="S99" s="18" t="s">
        <v>227</v>
      </c>
      <c r="T99" s="18"/>
    </row>
    <row r="100" spans="1:20" ht="33">
      <c r="A100" s="4">
        <v>96</v>
      </c>
      <c r="B100" s="17" t="s">
        <v>63</v>
      </c>
      <c r="C100" s="18" t="s">
        <v>674</v>
      </c>
      <c r="D100" s="18" t="s">
        <v>23</v>
      </c>
      <c r="E100" s="19">
        <v>214201</v>
      </c>
      <c r="F100" s="18" t="s">
        <v>187</v>
      </c>
      <c r="G100" s="19">
        <v>60</v>
      </c>
      <c r="H100" s="19">
        <v>54</v>
      </c>
      <c r="I100" s="59">
        <f t="shared" si="1"/>
        <v>114</v>
      </c>
      <c r="J100" s="18">
        <v>9435489605</v>
      </c>
      <c r="K100" s="18" t="s">
        <v>663</v>
      </c>
      <c r="L100" s="18" t="s">
        <v>695</v>
      </c>
      <c r="M100" s="18">
        <v>9101742183</v>
      </c>
      <c r="N100" s="18" t="s">
        <v>689</v>
      </c>
      <c r="O100" s="18">
        <v>9678382588</v>
      </c>
      <c r="P100" s="24">
        <v>43643</v>
      </c>
      <c r="Q100" s="18" t="s">
        <v>212</v>
      </c>
      <c r="R100" s="18"/>
      <c r="S100" s="18" t="s">
        <v>227</v>
      </c>
      <c r="T100" s="18"/>
    </row>
    <row r="101" spans="1:20">
      <c r="A101" s="4">
        <v>97</v>
      </c>
      <c r="B101" s="17" t="s">
        <v>63</v>
      </c>
      <c r="C101" s="18" t="s">
        <v>675</v>
      </c>
      <c r="D101" s="18" t="s">
        <v>25</v>
      </c>
      <c r="E101" s="19">
        <v>18290020206</v>
      </c>
      <c r="F101" s="18"/>
      <c r="G101" s="19">
        <v>15</v>
      </c>
      <c r="H101" s="19">
        <v>11</v>
      </c>
      <c r="I101" s="59">
        <f t="shared" si="1"/>
        <v>26</v>
      </c>
      <c r="J101" s="18">
        <v>9954817882</v>
      </c>
      <c r="K101" s="18" t="s">
        <v>663</v>
      </c>
      <c r="L101" s="18" t="s">
        <v>695</v>
      </c>
      <c r="M101" s="18">
        <v>9101742183</v>
      </c>
      <c r="N101" s="18" t="s">
        <v>689</v>
      </c>
      <c r="O101" s="18">
        <v>9678382588</v>
      </c>
      <c r="P101" s="24">
        <v>43644</v>
      </c>
      <c r="Q101" s="18" t="s">
        <v>200</v>
      </c>
      <c r="R101" s="18"/>
      <c r="S101" s="18" t="s">
        <v>227</v>
      </c>
      <c r="T101" s="18"/>
    </row>
    <row r="102" spans="1:20">
      <c r="A102" s="4">
        <v>98</v>
      </c>
      <c r="B102" s="17" t="s">
        <v>63</v>
      </c>
      <c r="C102" s="18" t="s">
        <v>676</v>
      </c>
      <c r="D102" s="18" t="s">
        <v>23</v>
      </c>
      <c r="E102" s="19">
        <v>214202</v>
      </c>
      <c r="F102" s="18" t="s">
        <v>187</v>
      </c>
      <c r="G102" s="19">
        <v>19</v>
      </c>
      <c r="H102" s="19">
        <v>10</v>
      </c>
      <c r="I102" s="59">
        <f t="shared" si="1"/>
        <v>29</v>
      </c>
      <c r="J102" s="18">
        <v>8011537937</v>
      </c>
      <c r="K102" s="18" t="s">
        <v>663</v>
      </c>
      <c r="L102" s="18" t="s">
        <v>695</v>
      </c>
      <c r="M102" s="18">
        <v>9101742183</v>
      </c>
      <c r="N102" s="18" t="s">
        <v>689</v>
      </c>
      <c r="O102" s="18">
        <v>9678382588</v>
      </c>
      <c r="P102" s="24">
        <v>43644</v>
      </c>
      <c r="Q102" s="18" t="s">
        <v>200</v>
      </c>
      <c r="R102" s="18"/>
      <c r="S102" s="18" t="s">
        <v>227</v>
      </c>
      <c r="T102" s="18"/>
    </row>
    <row r="103" spans="1:20">
      <c r="A103" s="4">
        <v>99</v>
      </c>
      <c r="B103" s="17" t="s">
        <v>63</v>
      </c>
      <c r="C103" s="18" t="s">
        <v>677</v>
      </c>
      <c r="D103" s="18" t="s">
        <v>23</v>
      </c>
      <c r="E103" s="19">
        <v>214401</v>
      </c>
      <c r="F103" s="18" t="s">
        <v>187</v>
      </c>
      <c r="G103" s="19">
        <v>10</v>
      </c>
      <c r="H103" s="19">
        <v>6</v>
      </c>
      <c r="I103" s="59">
        <f t="shared" si="1"/>
        <v>16</v>
      </c>
      <c r="J103" s="18">
        <v>9859863643</v>
      </c>
      <c r="K103" s="18" t="s">
        <v>663</v>
      </c>
      <c r="L103" s="18" t="s">
        <v>695</v>
      </c>
      <c r="M103" s="18">
        <v>9101742183</v>
      </c>
      <c r="N103" s="18" t="s">
        <v>689</v>
      </c>
      <c r="O103" s="18">
        <v>9678382588</v>
      </c>
      <c r="P103" s="24">
        <v>43644</v>
      </c>
      <c r="Q103" s="18" t="s">
        <v>200</v>
      </c>
      <c r="R103" s="18"/>
      <c r="S103" s="18" t="s">
        <v>227</v>
      </c>
      <c r="T103" s="18"/>
    </row>
    <row r="104" spans="1:20">
      <c r="A104" s="4">
        <v>100</v>
      </c>
      <c r="B104" s="17" t="s">
        <v>63</v>
      </c>
      <c r="C104" s="18" t="s">
        <v>678</v>
      </c>
      <c r="D104" s="18" t="s">
        <v>23</v>
      </c>
      <c r="E104" s="19">
        <v>214403</v>
      </c>
      <c r="F104" s="18" t="s">
        <v>187</v>
      </c>
      <c r="G104" s="19">
        <v>10</v>
      </c>
      <c r="H104" s="19">
        <v>5</v>
      </c>
      <c r="I104" s="59">
        <f t="shared" si="1"/>
        <v>15</v>
      </c>
      <c r="J104" s="18">
        <v>9191060474</v>
      </c>
      <c r="K104" s="18" t="s">
        <v>663</v>
      </c>
      <c r="L104" s="18" t="s">
        <v>695</v>
      </c>
      <c r="M104" s="18">
        <v>9101742183</v>
      </c>
      <c r="N104" s="18" t="s">
        <v>690</v>
      </c>
      <c r="O104" s="18">
        <v>9101817088</v>
      </c>
      <c r="P104" s="24">
        <v>43644</v>
      </c>
      <c r="Q104" s="18" t="s">
        <v>200</v>
      </c>
      <c r="R104" s="18"/>
      <c r="S104" s="18" t="s">
        <v>227</v>
      </c>
      <c r="T104" s="18"/>
    </row>
    <row r="105" spans="1:20">
      <c r="A105" s="4">
        <v>101</v>
      </c>
      <c r="B105" s="17" t="s">
        <v>63</v>
      </c>
      <c r="C105" s="18" t="s">
        <v>681</v>
      </c>
      <c r="D105" s="18" t="s">
        <v>25</v>
      </c>
      <c r="E105" s="19"/>
      <c r="F105" s="18"/>
      <c r="G105" s="19">
        <v>14</v>
      </c>
      <c r="H105" s="19">
        <v>12</v>
      </c>
      <c r="I105" s="59">
        <f t="shared" si="1"/>
        <v>26</v>
      </c>
      <c r="J105" s="18">
        <v>9435479889</v>
      </c>
      <c r="K105" s="18" t="s">
        <v>663</v>
      </c>
      <c r="L105" s="18" t="s">
        <v>695</v>
      </c>
      <c r="M105" s="18">
        <v>9101742183</v>
      </c>
      <c r="N105" s="18" t="s">
        <v>690</v>
      </c>
      <c r="O105" s="18">
        <v>9101817088</v>
      </c>
      <c r="P105" s="24">
        <v>43645</v>
      </c>
      <c r="Q105" s="18" t="s">
        <v>213</v>
      </c>
      <c r="R105" s="18"/>
      <c r="S105" s="18" t="s">
        <v>227</v>
      </c>
      <c r="T105" s="18"/>
    </row>
    <row r="106" spans="1:20">
      <c r="A106" s="4">
        <v>102</v>
      </c>
      <c r="B106" s="17" t="s">
        <v>63</v>
      </c>
      <c r="C106" s="18" t="s">
        <v>682</v>
      </c>
      <c r="D106" s="18" t="s">
        <v>23</v>
      </c>
      <c r="E106" s="19">
        <v>103803</v>
      </c>
      <c r="F106" s="18" t="s">
        <v>188</v>
      </c>
      <c r="G106" s="19">
        <v>44</v>
      </c>
      <c r="H106" s="19">
        <v>40</v>
      </c>
      <c r="I106" s="59">
        <f t="shared" si="1"/>
        <v>84</v>
      </c>
      <c r="J106" s="18">
        <v>9435293485</v>
      </c>
      <c r="K106" s="18" t="s">
        <v>663</v>
      </c>
      <c r="L106" s="18" t="s">
        <v>695</v>
      </c>
      <c r="M106" s="18">
        <v>9101742183</v>
      </c>
      <c r="N106" s="18" t="s">
        <v>690</v>
      </c>
      <c r="O106" s="18">
        <v>9101817088</v>
      </c>
      <c r="P106" s="24">
        <v>43645</v>
      </c>
      <c r="Q106" s="18" t="s">
        <v>213</v>
      </c>
      <c r="R106" s="18"/>
      <c r="S106" s="18" t="s">
        <v>227</v>
      </c>
      <c r="T106" s="18"/>
    </row>
    <row r="107" spans="1:20">
      <c r="A107" s="4">
        <v>103</v>
      </c>
      <c r="B107" s="17" t="s">
        <v>63</v>
      </c>
      <c r="C107" s="18" t="s">
        <v>683</v>
      </c>
      <c r="D107" s="18" t="s">
        <v>23</v>
      </c>
      <c r="E107" s="19">
        <v>2145507</v>
      </c>
      <c r="F107" s="18"/>
      <c r="G107" s="19">
        <v>10</v>
      </c>
      <c r="H107" s="19">
        <v>12</v>
      </c>
      <c r="I107" s="59">
        <f t="shared" si="1"/>
        <v>22</v>
      </c>
      <c r="J107" s="18">
        <v>9435963875</v>
      </c>
      <c r="K107" s="18" t="s">
        <v>663</v>
      </c>
      <c r="L107" s="18" t="s">
        <v>695</v>
      </c>
      <c r="M107" s="18">
        <v>9101742183</v>
      </c>
      <c r="N107" s="18" t="s">
        <v>691</v>
      </c>
      <c r="O107" s="18">
        <v>9101817088</v>
      </c>
      <c r="P107" s="24">
        <v>43645</v>
      </c>
      <c r="Q107" s="18" t="s">
        <v>213</v>
      </c>
      <c r="R107" s="18"/>
      <c r="S107" s="18" t="s">
        <v>227</v>
      </c>
      <c r="T107" s="18"/>
    </row>
    <row r="108" spans="1:20">
      <c r="A108" s="4">
        <v>104</v>
      </c>
      <c r="B108" s="17"/>
      <c r="C108" s="18"/>
      <c r="D108" s="18"/>
      <c r="E108" s="19"/>
      <c r="F108" s="18"/>
      <c r="G108" s="19"/>
      <c r="H108" s="19"/>
      <c r="I108" s="59">
        <f t="shared" si="1"/>
        <v>0</v>
      </c>
      <c r="J108" s="18"/>
      <c r="K108" s="18"/>
      <c r="L108" s="18"/>
      <c r="M108" s="18"/>
      <c r="N108" s="18"/>
      <c r="O108" s="18"/>
      <c r="P108" s="24">
        <v>43646</v>
      </c>
      <c r="Q108" s="18" t="s">
        <v>191</v>
      </c>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95</v>
      </c>
      <c r="D165" s="21"/>
      <c r="E165" s="13"/>
      <c r="F165" s="21"/>
      <c r="G165" s="60">
        <f>SUM(G5:G164)</f>
        <v>2817</v>
      </c>
      <c r="H165" s="60">
        <f>SUM(H5:H164)</f>
        <v>2710</v>
      </c>
      <c r="I165" s="60">
        <f>SUM(I5:I164)</f>
        <v>5527</v>
      </c>
      <c r="J165" s="21"/>
      <c r="K165" s="21"/>
      <c r="L165" s="21"/>
      <c r="M165" s="21"/>
      <c r="N165" s="21"/>
      <c r="O165" s="21"/>
      <c r="P165" s="14"/>
      <c r="Q165" s="21"/>
      <c r="R165" s="21"/>
      <c r="S165" s="21"/>
      <c r="T165" s="12"/>
    </row>
    <row r="166" spans="1:20">
      <c r="A166" s="44" t="s">
        <v>62</v>
      </c>
      <c r="B166" s="10">
        <f>COUNTIF(B$5:B$164,"Team 1")</f>
        <v>42</v>
      </c>
      <c r="C166" s="44" t="s">
        <v>25</v>
      </c>
      <c r="D166" s="10">
        <f>COUNTIF(D5:D164,"Anganwadi")</f>
        <v>32</v>
      </c>
    </row>
    <row r="167" spans="1:20">
      <c r="A167" s="44" t="s">
        <v>63</v>
      </c>
      <c r="B167" s="10">
        <f>COUNTIF(B$6:B$164,"Team 2")</f>
        <v>53</v>
      </c>
      <c r="C167" s="44" t="s">
        <v>23</v>
      </c>
      <c r="D167" s="10">
        <f>COUNTIF(D5:D164,"School")</f>
        <v>63</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57" zoomScaleNormal="57" workbookViewId="0">
      <pane xSplit="3" ySplit="4" topLeftCell="I5" activePane="bottomRight" state="frozen"/>
      <selection pane="topRight" activeCell="C1" sqref="C1"/>
      <selection pane="bottomLeft" activeCell="A5" sqref="A5"/>
      <selection pane="bottomRight" activeCell="P102" sqref="P102:Q102"/>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35" t="s">
        <v>70</v>
      </c>
      <c r="B1" s="135"/>
      <c r="C1" s="135"/>
      <c r="D1" s="55"/>
      <c r="E1" s="55"/>
      <c r="F1" s="55"/>
      <c r="G1" s="55"/>
      <c r="H1" s="55"/>
      <c r="I1" s="55"/>
      <c r="J1" s="55"/>
      <c r="K1" s="55"/>
      <c r="L1" s="55"/>
      <c r="M1" s="137"/>
      <c r="N1" s="137"/>
      <c r="O1" s="137"/>
      <c r="P1" s="137"/>
      <c r="Q1" s="137"/>
      <c r="R1" s="137"/>
      <c r="S1" s="137"/>
      <c r="T1" s="137"/>
    </row>
    <row r="2" spans="1:20">
      <c r="A2" s="131" t="s">
        <v>59</v>
      </c>
      <c r="B2" s="132"/>
      <c r="C2" s="132"/>
      <c r="D2" s="25">
        <v>43647</v>
      </c>
      <c r="E2" s="22"/>
      <c r="F2" s="22"/>
      <c r="G2" s="22"/>
      <c r="H2" s="22"/>
      <c r="I2" s="22"/>
      <c r="J2" s="22"/>
      <c r="K2" s="22"/>
      <c r="L2" s="22"/>
      <c r="M2" s="22"/>
      <c r="N2" s="22"/>
      <c r="O2" s="22"/>
      <c r="P2" s="22"/>
      <c r="Q2" s="22"/>
      <c r="R2" s="22"/>
      <c r="S2" s="22"/>
    </row>
    <row r="3" spans="1:20" ht="24" customHeight="1">
      <c r="A3" s="127" t="s">
        <v>14</v>
      </c>
      <c r="B3" s="129" t="s">
        <v>61</v>
      </c>
      <c r="C3" s="126" t="s">
        <v>7</v>
      </c>
      <c r="D3" s="126" t="s">
        <v>55</v>
      </c>
      <c r="E3" s="126" t="s">
        <v>16</v>
      </c>
      <c r="F3" s="133" t="s">
        <v>17</v>
      </c>
      <c r="G3" s="126" t="s">
        <v>8</v>
      </c>
      <c r="H3" s="126"/>
      <c r="I3" s="126"/>
      <c r="J3" s="126" t="s">
        <v>31</v>
      </c>
      <c r="K3" s="129" t="s">
        <v>33</v>
      </c>
      <c r="L3" s="129" t="s">
        <v>50</v>
      </c>
      <c r="M3" s="129" t="s">
        <v>51</v>
      </c>
      <c r="N3" s="129" t="s">
        <v>34</v>
      </c>
      <c r="O3" s="129" t="s">
        <v>35</v>
      </c>
      <c r="P3" s="127" t="s">
        <v>54</v>
      </c>
      <c r="Q3" s="126" t="s">
        <v>52</v>
      </c>
      <c r="R3" s="126" t="s">
        <v>32</v>
      </c>
      <c r="S3" s="126" t="s">
        <v>53</v>
      </c>
      <c r="T3" s="126" t="s">
        <v>13</v>
      </c>
    </row>
    <row r="4" spans="1:20" ht="25.5" customHeight="1">
      <c r="A4" s="127"/>
      <c r="B4" s="134"/>
      <c r="C4" s="126"/>
      <c r="D4" s="126"/>
      <c r="E4" s="126"/>
      <c r="F4" s="133"/>
      <c r="G4" s="23" t="s">
        <v>9</v>
      </c>
      <c r="H4" s="23" t="s">
        <v>10</v>
      </c>
      <c r="I4" s="23" t="s">
        <v>11</v>
      </c>
      <c r="J4" s="126"/>
      <c r="K4" s="130"/>
      <c r="L4" s="130"/>
      <c r="M4" s="130"/>
      <c r="N4" s="130"/>
      <c r="O4" s="130"/>
      <c r="P4" s="127"/>
      <c r="Q4" s="127"/>
      <c r="R4" s="126"/>
      <c r="S4" s="126"/>
      <c r="T4" s="126"/>
    </row>
    <row r="5" spans="1:20">
      <c r="A5" s="4">
        <v>1</v>
      </c>
      <c r="B5" s="17" t="s">
        <v>62</v>
      </c>
      <c r="C5" s="48" t="s">
        <v>260</v>
      </c>
      <c r="D5" s="48" t="s">
        <v>25</v>
      </c>
      <c r="E5" s="19">
        <v>18290020301</v>
      </c>
      <c r="F5" s="48"/>
      <c r="G5" s="19">
        <v>20</v>
      </c>
      <c r="H5" s="19">
        <v>29</v>
      </c>
      <c r="I5" s="59">
        <f>SUM(G5:H5)</f>
        <v>49</v>
      </c>
      <c r="J5" s="48">
        <v>9365485890</v>
      </c>
      <c r="K5" s="48" t="s">
        <v>257</v>
      </c>
      <c r="L5" s="48" t="s">
        <v>338</v>
      </c>
      <c r="M5" s="57">
        <v>9365336799</v>
      </c>
      <c r="N5" s="48" t="s">
        <v>258</v>
      </c>
      <c r="O5" s="48">
        <v>7896731822</v>
      </c>
      <c r="P5" s="49">
        <v>43647</v>
      </c>
      <c r="Q5" s="48" t="s">
        <v>194</v>
      </c>
      <c r="R5" s="48"/>
      <c r="S5" s="18" t="s">
        <v>227</v>
      </c>
      <c r="T5" s="18"/>
    </row>
    <row r="6" spans="1:20">
      <c r="A6" s="4">
        <v>2</v>
      </c>
      <c r="B6" s="17" t="s">
        <v>62</v>
      </c>
      <c r="C6" s="48" t="s">
        <v>259</v>
      </c>
      <c r="D6" s="48" t="s">
        <v>25</v>
      </c>
      <c r="E6" s="19">
        <v>18290020302</v>
      </c>
      <c r="F6" s="48"/>
      <c r="G6" s="19">
        <v>20</v>
      </c>
      <c r="H6" s="19">
        <v>19</v>
      </c>
      <c r="I6" s="59">
        <f t="shared" ref="I6:I69" si="0">SUM(G6:H6)</f>
        <v>39</v>
      </c>
      <c r="J6" s="48">
        <v>7896855698</v>
      </c>
      <c r="K6" s="48" t="s">
        <v>257</v>
      </c>
      <c r="L6" s="48" t="s">
        <v>356</v>
      </c>
      <c r="M6" s="18">
        <v>9401115704</v>
      </c>
      <c r="N6" s="48" t="s">
        <v>262</v>
      </c>
      <c r="O6" s="48">
        <v>9435103132</v>
      </c>
      <c r="P6" s="49">
        <v>43647</v>
      </c>
      <c r="Q6" s="48" t="s">
        <v>194</v>
      </c>
      <c r="R6" s="48"/>
      <c r="S6" s="18" t="s">
        <v>227</v>
      </c>
      <c r="T6" s="18"/>
    </row>
    <row r="7" spans="1:20">
      <c r="A7" s="4">
        <v>3</v>
      </c>
      <c r="B7" s="17" t="s">
        <v>62</v>
      </c>
      <c r="C7" s="48" t="s">
        <v>261</v>
      </c>
      <c r="D7" s="48" t="s">
        <v>25</v>
      </c>
      <c r="E7" s="19">
        <v>18290020303</v>
      </c>
      <c r="F7" s="48"/>
      <c r="G7" s="19">
        <v>13</v>
      </c>
      <c r="H7" s="19">
        <v>14</v>
      </c>
      <c r="I7" s="59">
        <f t="shared" si="0"/>
        <v>27</v>
      </c>
      <c r="J7" s="48">
        <v>8474888010</v>
      </c>
      <c r="K7" s="48" t="s">
        <v>257</v>
      </c>
      <c r="L7" s="48" t="s">
        <v>338</v>
      </c>
      <c r="M7" s="57">
        <v>9365336799</v>
      </c>
      <c r="N7" s="48" t="s">
        <v>258</v>
      </c>
      <c r="O7" s="48">
        <v>7896731822</v>
      </c>
      <c r="P7" s="49">
        <v>43647</v>
      </c>
      <c r="Q7" s="48" t="s">
        <v>194</v>
      </c>
      <c r="R7" s="48"/>
      <c r="S7" s="18" t="s">
        <v>227</v>
      </c>
      <c r="T7" s="18"/>
    </row>
    <row r="8" spans="1:20" ht="33">
      <c r="A8" s="4">
        <v>4</v>
      </c>
      <c r="B8" s="17" t="s">
        <v>63</v>
      </c>
      <c r="C8" s="48" t="s">
        <v>263</v>
      </c>
      <c r="D8" s="48" t="s">
        <v>25</v>
      </c>
      <c r="E8" s="19">
        <v>18290020313</v>
      </c>
      <c r="F8" s="48"/>
      <c r="G8" s="19">
        <v>21</v>
      </c>
      <c r="H8" s="19">
        <v>24</v>
      </c>
      <c r="I8" s="59">
        <f t="shared" si="0"/>
        <v>45</v>
      </c>
      <c r="J8" s="17">
        <v>9101327954</v>
      </c>
      <c r="K8" s="48" t="s">
        <v>208</v>
      </c>
      <c r="L8" s="48" t="s">
        <v>238</v>
      </c>
      <c r="M8" s="48">
        <v>9854820599</v>
      </c>
      <c r="N8" s="48" t="s">
        <v>266</v>
      </c>
      <c r="O8" s="48">
        <v>9678104062</v>
      </c>
      <c r="P8" s="49">
        <v>43647</v>
      </c>
      <c r="Q8" s="48" t="s">
        <v>194</v>
      </c>
      <c r="R8" s="48"/>
      <c r="S8" s="18" t="s">
        <v>226</v>
      </c>
      <c r="T8" s="18"/>
    </row>
    <row r="9" spans="1:20">
      <c r="A9" s="4">
        <v>5</v>
      </c>
      <c r="B9" s="17" t="s">
        <v>63</v>
      </c>
      <c r="C9" s="48" t="s">
        <v>264</v>
      </c>
      <c r="D9" s="48" t="s">
        <v>25</v>
      </c>
      <c r="E9" s="19">
        <v>18290020314</v>
      </c>
      <c r="F9" s="48"/>
      <c r="G9" s="19">
        <v>18</v>
      </c>
      <c r="H9" s="19">
        <v>22</v>
      </c>
      <c r="I9" s="59">
        <f t="shared" si="0"/>
        <v>40</v>
      </c>
      <c r="J9" s="48">
        <v>9101327954</v>
      </c>
      <c r="K9" s="48" t="s">
        <v>208</v>
      </c>
      <c r="L9" s="48" t="s">
        <v>238</v>
      </c>
      <c r="M9" s="48">
        <v>9854820599</v>
      </c>
      <c r="N9" s="48" t="s">
        <v>267</v>
      </c>
      <c r="O9" s="48">
        <v>7399943966</v>
      </c>
      <c r="P9" s="49">
        <v>43647</v>
      </c>
      <c r="Q9" s="48" t="s">
        <v>194</v>
      </c>
      <c r="R9" s="48"/>
      <c r="S9" s="18" t="s">
        <v>226</v>
      </c>
      <c r="T9" s="18"/>
    </row>
    <row r="10" spans="1:20">
      <c r="A10" s="4">
        <v>6</v>
      </c>
      <c r="B10" s="17" t="s">
        <v>63</v>
      </c>
      <c r="C10" s="48" t="s">
        <v>265</v>
      </c>
      <c r="D10" s="48" t="s">
        <v>25</v>
      </c>
      <c r="E10" s="19">
        <v>18290020315</v>
      </c>
      <c r="F10" s="48"/>
      <c r="G10" s="19">
        <v>24</v>
      </c>
      <c r="H10" s="19">
        <v>18</v>
      </c>
      <c r="I10" s="59">
        <f t="shared" si="0"/>
        <v>42</v>
      </c>
      <c r="J10" s="48">
        <v>9678443053</v>
      </c>
      <c r="K10" s="48" t="s">
        <v>208</v>
      </c>
      <c r="L10" s="48" t="s">
        <v>238</v>
      </c>
      <c r="M10" s="48">
        <v>9854820599</v>
      </c>
      <c r="N10" s="48" t="s">
        <v>250</v>
      </c>
      <c r="O10" s="48">
        <v>9435746032</v>
      </c>
      <c r="P10" s="49">
        <v>43647</v>
      </c>
      <c r="Q10" s="48" t="s">
        <v>194</v>
      </c>
      <c r="R10" s="48"/>
      <c r="S10" s="18" t="s">
        <v>226</v>
      </c>
      <c r="T10" s="18"/>
    </row>
    <row r="11" spans="1:20">
      <c r="A11" s="4">
        <v>7</v>
      </c>
      <c r="B11" s="17" t="s">
        <v>62</v>
      </c>
      <c r="C11" s="57" t="s">
        <v>268</v>
      </c>
      <c r="D11" s="57" t="s">
        <v>25</v>
      </c>
      <c r="E11" s="17">
        <v>18290020304</v>
      </c>
      <c r="F11" s="57"/>
      <c r="G11" s="17">
        <v>20</v>
      </c>
      <c r="H11" s="17">
        <v>15</v>
      </c>
      <c r="I11" s="59">
        <f t="shared" si="0"/>
        <v>35</v>
      </c>
      <c r="J11" s="57">
        <v>9859403453</v>
      </c>
      <c r="K11" s="57" t="s">
        <v>257</v>
      </c>
      <c r="L11" s="57" t="s">
        <v>331</v>
      </c>
      <c r="M11" s="18">
        <v>7896855718</v>
      </c>
      <c r="N11" s="57" t="s">
        <v>271</v>
      </c>
      <c r="O11" s="57">
        <v>9954537362</v>
      </c>
      <c r="P11" s="49">
        <v>43648</v>
      </c>
      <c r="Q11" s="48" t="s">
        <v>210</v>
      </c>
      <c r="R11" s="48"/>
      <c r="S11" s="18" t="s">
        <v>227</v>
      </c>
      <c r="T11" s="18"/>
    </row>
    <row r="12" spans="1:20">
      <c r="A12" s="4">
        <v>8</v>
      </c>
      <c r="B12" s="17" t="s">
        <v>62</v>
      </c>
      <c r="C12" s="48" t="s">
        <v>269</v>
      </c>
      <c r="D12" s="48" t="s">
        <v>25</v>
      </c>
      <c r="E12" s="17">
        <v>18290020305</v>
      </c>
      <c r="F12" s="48"/>
      <c r="G12" s="19">
        <v>13</v>
      </c>
      <c r="H12" s="19">
        <v>23</v>
      </c>
      <c r="I12" s="59">
        <f t="shared" si="0"/>
        <v>36</v>
      </c>
      <c r="J12" s="48">
        <v>8638656004</v>
      </c>
      <c r="K12" s="48" t="s">
        <v>257</v>
      </c>
      <c r="L12" s="48" t="s">
        <v>338</v>
      </c>
      <c r="M12" s="57">
        <v>9365336799</v>
      </c>
      <c r="N12" s="48" t="s">
        <v>272</v>
      </c>
      <c r="O12" s="48">
        <v>6900359279</v>
      </c>
      <c r="P12" s="49">
        <v>43648</v>
      </c>
      <c r="Q12" s="48" t="s">
        <v>210</v>
      </c>
      <c r="R12" s="48"/>
      <c r="S12" s="18" t="s">
        <v>227</v>
      </c>
      <c r="T12" s="18"/>
    </row>
    <row r="13" spans="1:20">
      <c r="A13" s="4">
        <v>9</v>
      </c>
      <c r="B13" s="17" t="s">
        <v>62</v>
      </c>
      <c r="C13" s="48" t="s">
        <v>270</v>
      </c>
      <c r="D13" s="48" t="s">
        <v>25</v>
      </c>
      <c r="E13" s="17">
        <v>18290020306</v>
      </c>
      <c r="F13" s="48"/>
      <c r="G13" s="19">
        <v>22</v>
      </c>
      <c r="H13" s="19">
        <v>23</v>
      </c>
      <c r="I13" s="59">
        <f t="shared" si="0"/>
        <v>45</v>
      </c>
      <c r="J13" s="48">
        <v>9085889593</v>
      </c>
      <c r="K13" s="48" t="s">
        <v>257</v>
      </c>
      <c r="L13" s="48" t="s">
        <v>338</v>
      </c>
      <c r="M13" s="57">
        <v>9365336799</v>
      </c>
      <c r="N13" s="48" t="s">
        <v>273</v>
      </c>
      <c r="O13" s="48">
        <v>9678910426</v>
      </c>
      <c r="P13" s="49">
        <v>43648</v>
      </c>
      <c r="Q13" s="48" t="s">
        <v>210</v>
      </c>
      <c r="R13" s="48"/>
      <c r="S13" s="18" t="s">
        <v>227</v>
      </c>
      <c r="T13" s="18"/>
    </row>
    <row r="14" spans="1:20" ht="33">
      <c r="A14" s="4">
        <v>10</v>
      </c>
      <c r="B14" s="17" t="s">
        <v>63</v>
      </c>
      <c r="C14" s="48" t="s">
        <v>274</v>
      </c>
      <c r="D14" s="48" t="s">
        <v>25</v>
      </c>
      <c r="E14" s="17">
        <v>18290020316</v>
      </c>
      <c r="F14" s="48"/>
      <c r="G14" s="19">
        <v>31</v>
      </c>
      <c r="H14" s="19">
        <v>30</v>
      </c>
      <c r="I14" s="59">
        <f t="shared" si="0"/>
        <v>61</v>
      </c>
      <c r="J14" s="48">
        <v>7662991515</v>
      </c>
      <c r="K14" s="48" t="s">
        <v>208</v>
      </c>
      <c r="L14" s="48" t="s">
        <v>238</v>
      </c>
      <c r="M14" s="48">
        <v>9854820599</v>
      </c>
      <c r="N14" s="48" t="s">
        <v>266</v>
      </c>
      <c r="O14" s="48">
        <v>9678104062</v>
      </c>
      <c r="P14" s="49">
        <v>43648</v>
      </c>
      <c r="Q14" s="48" t="s">
        <v>210</v>
      </c>
      <c r="R14" s="48"/>
      <c r="S14" s="18" t="s">
        <v>226</v>
      </c>
      <c r="T14" s="18"/>
    </row>
    <row r="15" spans="1:20">
      <c r="A15" s="4">
        <v>11</v>
      </c>
      <c r="B15" s="17" t="s">
        <v>63</v>
      </c>
      <c r="C15" s="48" t="s">
        <v>275</v>
      </c>
      <c r="D15" s="48" t="s">
        <v>25</v>
      </c>
      <c r="E15" s="17">
        <v>18290020317</v>
      </c>
      <c r="F15" s="48"/>
      <c r="G15" s="19">
        <v>14</v>
      </c>
      <c r="H15" s="19">
        <v>26</v>
      </c>
      <c r="I15" s="59">
        <f t="shared" si="0"/>
        <v>40</v>
      </c>
      <c r="J15" s="48">
        <v>9101990298</v>
      </c>
      <c r="K15" s="48" t="s">
        <v>208</v>
      </c>
      <c r="L15" s="48" t="s">
        <v>238</v>
      </c>
      <c r="M15" s="48">
        <v>9854820599</v>
      </c>
      <c r="N15" s="48" t="s">
        <v>250</v>
      </c>
      <c r="O15" s="48">
        <v>9435746032</v>
      </c>
      <c r="P15" s="49">
        <v>43648</v>
      </c>
      <c r="Q15" s="48" t="s">
        <v>210</v>
      </c>
      <c r="R15" s="48"/>
      <c r="S15" s="18" t="s">
        <v>226</v>
      </c>
      <c r="T15" s="18"/>
    </row>
    <row r="16" spans="1:20">
      <c r="A16" s="4">
        <v>12</v>
      </c>
      <c r="B16" s="17" t="s">
        <v>63</v>
      </c>
      <c r="C16" s="48" t="s">
        <v>276</v>
      </c>
      <c r="D16" s="48" t="s">
        <v>25</v>
      </c>
      <c r="E16" s="17">
        <v>18290020318</v>
      </c>
      <c r="F16" s="48"/>
      <c r="G16" s="19">
        <v>31</v>
      </c>
      <c r="H16" s="19">
        <v>26</v>
      </c>
      <c r="I16" s="59">
        <f t="shared" si="0"/>
        <v>57</v>
      </c>
      <c r="J16" s="48">
        <v>7035963468</v>
      </c>
      <c r="K16" s="48" t="s">
        <v>208</v>
      </c>
      <c r="L16" s="48" t="s">
        <v>238</v>
      </c>
      <c r="M16" s="48">
        <v>9854820599</v>
      </c>
      <c r="N16" s="48" t="s">
        <v>267</v>
      </c>
      <c r="O16" s="48">
        <v>7399943966</v>
      </c>
      <c r="P16" s="49">
        <v>43648</v>
      </c>
      <c r="Q16" s="48" t="s">
        <v>210</v>
      </c>
      <c r="R16" s="48"/>
      <c r="S16" s="18" t="s">
        <v>226</v>
      </c>
      <c r="T16" s="18"/>
    </row>
    <row r="17" spans="1:20">
      <c r="A17" s="4">
        <v>13</v>
      </c>
      <c r="B17" s="17"/>
      <c r="C17" s="48"/>
      <c r="D17" s="48"/>
      <c r="E17" s="19"/>
      <c r="F17" s="48"/>
      <c r="G17" s="19"/>
      <c r="H17" s="19"/>
      <c r="I17" s="59">
        <f t="shared" si="0"/>
        <v>0</v>
      </c>
      <c r="J17" s="48"/>
      <c r="K17" s="48"/>
      <c r="L17" s="48"/>
      <c r="M17" s="48"/>
      <c r="N17" s="48"/>
      <c r="O17" s="48"/>
      <c r="P17" s="49">
        <v>43649</v>
      </c>
      <c r="Q17" s="48" t="s">
        <v>197</v>
      </c>
      <c r="R17" s="48"/>
      <c r="S17" s="18"/>
      <c r="T17" s="18"/>
    </row>
    <row r="18" spans="1:20">
      <c r="A18" s="4">
        <v>14</v>
      </c>
      <c r="B18" s="17" t="s">
        <v>62</v>
      </c>
      <c r="C18" s="57" t="s">
        <v>277</v>
      </c>
      <c r="D18" s="57" t="s">
        <v>25</v>
      </c>
      <c r="E18" s="17">
        <v>18290020308</v>
      </c>
      <c r="F18" s="57"/>
      <c r="G18" s="17">
        <v>25</v>
      </c>
      <c r="H18" s="17">
        <v>29</v>
      </c>
      <c r="I18" s="59">
        <f t="shared" si="0"/>
        <v>54</v>
      </c>
      <c r="J18" s="57">
        <v>9101326842</v>
      </c>
      <c r="K18" s="57" t="s">
        <v>257</v>
      </c>
      <c r="L18" s="48" t="s">
        <v>338</v>
      </c>
      <c r="M18" s="57">
        <v>9365336799</v>
      </c>
      <c r="N18" s="48" t="s">
        <v>273</v>
      </c>
      <c r="O18" s="48">
        <v>9678910426</v>
      </c>
      <c r="P18" s="49">
        <v>43650</v>
      </c>
      <c r="Q18" s="48" t="s">
        <v>212</v>
      </c>
      <c r="R18" s="48"/>
      <c r="S18" s="18" t="s">
        <v>227</v>
      </c>
      <c r="T18" s="18"/>
    </row>
    <row r="19" spans="1:20">
      <c r="A19" s="4">
        <v>15</v>
      </c>
      <c r="B19" s="17" t="s">
        <v>62</v>
      </c>
      <c r="C19" s="48" t="s">
        <v>278</v>
      </c>
      <c r="D19" s="48" t="s">
        <v>25</v>
      </c>
      <c r="E19" s="17">
        <v>18290020307</v>
      </c>
      <c r="F19" s="48"/>
      <c r="G19" s="19">
        <v>28</v>
      </c>
      <c r="H19" s="19">
        <v>41</v>
      </c>
      <c r="I19" s="59">
        <f t="shared" si="0"/>
        <v>69</v>
      </c>
      <c r="J19" s="48">
        <v>8811900952</v>
      </c>
      <c r="K19" s="48" t="s">
        <v>257</v>
      </c>
      <c r="L19" s="48" t="s">
        <v>338</v>
      </c>
      <c r="M19" s="57">
        <v>9365336799</v>
      </c>
      <c r="N19" s="48" t="s">
        <v>273</v>
      </c>
      <c r="O19" s="48">
        <v>9678910426</v>
      </c>
      <c r="P19" s="49">
        <v>43650</v>
      </c>
      <c r="Q19" s="48" t="s">
        <v>212</v>
      </c>
      <c r="R19" s="48"/>
      <c r="S19" s="18" t="s">
        <v>227</v>
      </c>
      <c r="T19" s="18"/>
    </row>
    <row r="20" spans="1:20">
      <c r="A20" s="4">
        <v>16</v>
      </c>
      <c r="B20" s="17" t="s">
        <v>62</v>
      </c>
      <c r="C20" s="48" t="s">
        <v>280</v>
      </c>
      <c r="D20" s="48" t="s">
        <v>25</v>
      </c>
      <c r="E20" s="17">
        <v>18290020309</v>
      </c>
      <c r="F20" s="48"/>
      <c r="G20" s="19">
        <v>15</v>
      </c>
      <c r="H20" s="19">
        <v>19</v>
      </c>
      <c r="I20" s="59">
        <f t="shared" si="0"/>
        <v>34</v>
      </c>
      <c r="J20" s="48">
        <v>8638030368</v>
      </c>
      <c r="K20" s="48" t="s">
        <v>257</v>
      </c>
      <c r="L20" s="48" t="s">
        <v>338</v>
      </c>
      <c r="M20" s="57">
        <v>9365336799</v>
      </c>
      <c r="N20" s="48" t="s">
        <v>273</v>
      </c>
      <c r="O20" s="48">
        <v>9678910426</v>
      </c>
      <c r="P20" s="49">
        <v>43650</v>
      </c>
      <c r="Q20" s="48" t="s">
        <v>212</v>
      </c>
      <c r="R20" s="48"/>
      <c r="S20" s="18" t="s">
        <v>227</v>
      </c>
      <c r="T20" s="18"/>
    </row>
    <row r="21" spans="1:20">
      <c r="A21" s="4">
        <v>17</v>
      </c>
      <c r="B21" s="17" t="s">
        <v>63</v>
      </c>
      <c r="C21" s="48" t="s">
        <v>282</v>
      </c>
      <c r="D21" s="48" t="s">
        <v>25</v>
      </c>
      <c r="E21" s="17">
        <v>18290020320</v>
      </c>
      <c r="F21" s="48"/>
      <c r="G21" s="19">
        <v>11</v>
      </c>
      <c r="H21" s="19">
        <v>24</v>
      </c>
      <c r="I21" s="59">
        <f t="shared" si="0"/>
        <v>35</v>
      </c>
      <c r="J21" s="48">
        <v>9678964898</v>
      </c>
      <c r="K21" s="48" t="s">
        <v>283</v>
      </c>
      <c r="L21" s="18" t="s">
        <v>518</v>
      </c>
      <c r="M21" s="18">
        <v>9859745158</v>
      </c>
      <c r="N21" s="48" t="s">
        <v>286</v>
      </c>
      <c r="O21" s="48">
        <v>7896615058</v>
      </c>
      <c r="P21" s="49">
        <v>43650</v>
      </c>
      <c r="Q21" s="48" t="s">
        <v>212</v>
      </c>
      <c r="R21" s="48"/>
      <c r="S21" s="18" t="s">
        <v>226</v>
      </c>
      <c r="T21" s="18"/>
    </row>
    <row r="22" spans="1:20">
      <c r="A22" s="4">
        <v>18</v>
      </c>
      <c r="B22" s="17" t="s">
        <v>63</v>
      </c>
      <c r="C22" s="48" t="s">
        <v>284</v>
      </c>
      <c r="D22" s="48" t="s">
        <v>25</v>
      </c>
      <c r="E22" s="17">
        <v>18290020321</v>
      </c>
      <c r="F22" s="48"/>
      <c r="G22" s="19">
        <v>20</v>
      </c>
      <c r="H22" s="19">
        <v>13</v>
      </c>
      <c r="I22" s="59">
        <f t="shared" si="0"/>
        <v>33</v>
      </c>
      <c r="J22" s="48">
        <v>8011143835</v>
      </c>
      <c r="K22" s="48" t="s">
        <v>283</v>
      </c>
      <c r="L22" s="18" t="s">
        <v>518</v>
      </c>
      <c r="M22" s="18">
        <v>9859745158</v>
      </c>
      <c r="N22" s="48" t="s">
        <v>286</v>
      </c>
      <c r="O22" s="48">
        <v>7896615058</v>
      </c>
      <c r="P22" s="49">
        <v>43650</v>
      </c>
      <c r="Q22" s="48" t="s">
        <v>212</v>
      </c>
      <c r="R22" s="48"/>
      <c r="S22" s="18" t="s">
        <v>226</v>
      </c>
      <c r="T22" s="18"/>
    </row>
    <row r="23" spans="1:20">
      <c r="A23" s="4">
        <v>19</v>
      </c>
      <c r="B23" s="17" t="s">
        <v>63</v>
      </c>
      <c r="C23" s="48" t="s">
        <v>285</v>
      </c>
      <c r="D23" s="48" t="s">
        <v>25</v>
      </c>
      <c r="E23" s="17">
        <v>18290020322</v>
      </c>
      <c r="F23" s="48"/>
      <c r="G23" s="19">
        <v>9</v>
      </c>
      <c r="H23" s="19">
        <v>10</v>
      </c>
      <c r="I23" s="59">
        <f t="shared" si="0"/>
        <v>19</v>
      </c>
      <c r="J23" s="48">
        <v>6001081952</v>
      </c>
      <c r="K23" s="48" t="s">
        <v>283</v>
      </c>
      <c r="L23" s="18" t="s">
        <v>518</v>
      </c>
      <c r="M23" s="18">
        <v>9859745158</v>
      </c>
      <c r="N23" s="48" t="s">
        <v>286</v>
      </c>
      <c r="O23" s="48">
        <v>7896615058</v>
      </c>
      <c r="P23" s="49">
        <v>43650</v>
      </c>
      <c r="Q23" s="48" t="s">
        <v>212</v>
      </c>
      <c r="R23" s="48"/>
      <c r="S23" s="18" t="s">
        <v>226</v>
      </c>
      <c r="T23" s="18"/>
    </row>
    <row r="24" spans="1:20">
      <c r="A24" s="4">
        <v>20</v>
      </c>
      <c r="B24" s="17" t="s">
        <v>62</v>
      </c>
      <c r="C24" s="48" t="s">
        <v>287</v>
      </c>
      <c r="D24" s="48" t="s">
        <v>25</v>
      </c>
      <c r="E24" s="17">
        <v>18290020323</v>
      </c>
      <c r="F24" s="48"/>
      <c r="G24" s="19">
        <v>41</v>
      </c>
      <c r="H24" s="19">
        <v>36</v>
      </c>
      <c r="I24" s="59">
        <f t="shared" si="0"/>
        <v>77</v>
      </c>
      <c r="J24" s="48">
        <v>8474841051</v>
      </c>
      <c r="K24" s="48" t="s">
        <v>257</v>
      </c>
      <c r="L24" s="48" t="s">
        <v>343</v>
      </c>
      <c r="M24" s="18">
        <v>8638524752</v>
      </c>
      <c r="N24" s="48" t="s">
        <v>288</v>
      </c>
      <c r="O24" s="48">
        <v>8812955668</v>
      </c>
      <c r="P24" s="49">
        <v>43651</v>
      </c>
      <c r="Q24" s="48" t="s">
        <v>200</v>
      </c>
      <c r="R24" s="48"/>
      <c r="S24" s="18" t="s">
        <v>227</v>
      </c>
      <c r="T24" s="18"/>
    </row>
    <row r="25" spans="1:20">
      <c r="A25" s="4">
        <v>21</v>
      </c>
      <c r="B25" s="17" t="s">
        <v>62</v>
      </c>
      <c r="C25" s="57" t="s">
        <v>289</v>
      </c>
      <c r="D25" s="57" t="s">
        <v>25</v>
      </c>
      <c r="E25" s="17">
        <v>18290020324</v>
      </c>
      <c r="F25" s="57"/>
      <c r="G25" s="17">
        <v>30</v>
      </c>
      <c r="H25" s="17">
        <v>27</v>
      </c>
      <c r="I25" s="59">
        <f t="shared" si="0"/>
        <v>57</v>
      </c>
      <c r="J25" s="57">
        <v>9365123575</v>
      </c>
      <c r="K25" s="57" t="s">
        <v>257</v>
      </c>
      <c r="L25" s="57" t="s">
        <v>343</v>
      </c>
      <c r="M25" s="18">
        <v>8638524752</v>
      </c>
      <c r="N25" s="57" t="s">
        <v>290</v>
      </c>
      <c r="O25" s="57">
        <v>8011133959</v>
      </c>
      <c r="P25" s="49">
        <v>43651</v>
      </c>
      <c r="Q25" s="48" t="s">
        <v>200</v>
      </c>
      <c r="R25" s="48"/>
      <c r="S25" s="18" t="s">
        <v>227</v>
      </c>
      <c r="T25" s="18"/>
    </row>
    <row r="26" spans="1:20">
      <c r="A26" s="4">
        <v>22</v>
      </c>
      <c r="B26" s="17" t="s">
        <v>63</v>
      </c>
      <c r="C26" s="48" t="s">
        <v>281</v>
      </c>
      <c r="D26" s="48" t="s">
        <v>25</v>
      </c>
      <c r="E26" s="17">
        <v>18290020310</v>
      </c>
      <c r="F26" s="48"/>
      <c r="G26" s="19">
        <v>19</v>
      </c>
      <c r="H26" s="19">
        <v>26</v>
      </c>
      <c r="I26" s="59">
        <f t="shared" si="0"/>
        <v>45</v>
      </c>
      <c r="J26" s="48">
        <v>9435438103</v>
      </c>
      <c r="K26" s="48" t="s">
        <v>257</v>
      </c>
      <c r="L26" s="48" t="s">
        <v>338</v>
      </c>
      <c r="M26" s="57">
        <v>9365336799</v>
      </c>
      <c r="N26" s="48" t="s">
        <v>279</v>
      </c>
      <c r="O26" s="48">
        <v>8811840061</v>
      </c>
      <c r="P26" s="49">
        <v>43651</v>
      </c>
      <c r="Q26" s="48" t="s">
        <v>200</v>
      </c>
      <c r="R26" s="48"/>
      <c r="S26" s="18" t="s">
        <v>226</v>
      </c>
      <c r="T26" s="18"/>
    </row>
    <row r="27" spans="1:20">
      <c r="A27" s="4">
        <v>23</v>
      </c>
      <c r="B27" s="17" t="s">
        <v>63</v>
      </c>
      <c r="C27" s="48" t="s">
        <v>291</v>
      </c>
      <c r="D27" s="48" t="s">
        <v>25</v>
      </c>
      <c r="E27" s="17">
        <v>18290020311</v>
      </c>
      <c r="F27" s="48"/>
      <c r="G27" s="19">
        <v>10</v>
      </c>
      <c r="H27" s="19">
        <v>13</v>
      </c>
      <c r="I27" s="59">
        <f t="shared" si="0"/>
        <v>23</v>
      </c>
      <c r="J27" s="48">
        <v>7662982638</v>
      </c>
      <c r="K27" s="48" t="s">
        <v>257</v>
      </c>
      <c r="L27" s="48" t="s">
        <v>338</v>
      </c>
      <c r="M27" s="57">
        <v>9365336799</v>
      </c>
      <c r="N27" s="48" t="s">
        <v>272</v>
      </c>
      <c r="O27" s="48">
        <v>6900359279</v>
      </c>
      <c r="P27" s="49">
        <v>43651</v>
      </c>
      <c r="Q27" s="48" t="s">
        <v>200</v>
      </c>
      <c r="R27" s="48"/>
      <c r="S27" s="18" t="s">
        <v>226</v>
      </c>
      <c r="T27" s="18"/>
    </row>
    <row r="28" spans="1:20" ht="33">
      <c r="A28" s="4">
        <v>24</v>
      </c>
      <c r="B28" s="17" t="s">
        <v>63</v>
      </c>
      <c r="C28" s="48" t="s">
        <v>292</v>
      </c>
      <c r="D28" s="48" t="s">
        <v>25</v>
      </c>
      <c r="E28" s="17">
        <v>18290020319</v>
      </c>
      <c r="F28" s="48"/>
      <c r="G28" s="19">
        <v>16</v>
      </c>
      <c r="H28" s="19">
        <v>8</v>
      </c>
      <c r="I28" s="59">
        <f t="shared" si="0"/>
        <v>24</v>
      </c>
      <c r="J28" s="48">
        <v>9957554091</v>
      </c>
      <c r="K28" s="48" t="s">
        <v>257</v>
      </c>
      <c r="L28" s="57" t="s">
        <v>331</v>
      </c>
      <c r="M28" s="18">
        <v>7896855718</v>
      </c>
      <c r="N28" s="57" t="s">
        <v>271</v>
      </c>
      <c r="O28" s="57">
        <v>9954537362</v>
      </c>
      <c r="P28" s="49">
        <v>43651</v>
      </c>
      <c r="Q28" s="48" t="s">
        <v>200</v>
      </c>
      <c r="R28" s="48"/>
      <c r="S28" s="18" t="s">
        <v>226</v>
      </c>
      <c r="T28" s="18"/>
    </row>
    <row r="29" spans="1:20">
      <c r="A29" s="4">
        <v>25</v>
      </c>
      <c r="B29" s="17" t="s">
        <v>62</v>
      </c>
      <c r="C29" s="48" t="s">
        <v>293</v>
      </c>
      <c r="D29" s="48" t="s">
        <v>25</v>
      </c>
      <c r="E29" s="17">
        <v>18290020326</v>
      </c>
      <c r="F29" s="48"/>
      <c r="G29" s="19">
        <v>21</v>
      </c>
      <c r="H29" s="19">
        <v>24</v>
      </c>
      <c r="I29" s="59">
        <f t="shared" si="0"/>
        <v>45</v>
      </c>
      <c r="J29" s="48">
        <v>8135918020</v>
      </c>
      <c r="K29" s="48" t="s">
        <v>257</v>
      </c>
      <c r="L29" s="48" t="s">
        <v>343</v>
      </c>
      <c r="M29" s="18">
        <v>8638524752</v>
      </c>
      <c r="N29" s="48" t="s">
        <v>288</v>
      </c>
      <c r="O29" s="48">
        <v>8812955668</v>
      </c>
      <c r="P29" s="49">
        <v>43652</v>
      </c>
      <c r="Q29" s="48" t="s">
        <v>213</v>
      </c>
      <c r="R29" s="48"/>
      <c r="S29" s="18" t="s">
        <v>227</v>
      </c>
      <c r="T29" s="18"/>
    </row>
    <row r="30" spans="1:20">
      <c r="A30" s="4">
        <v>26</v>
      </c>
      <c r="B30" s="17" t="s">
        <v>62</v>
      </c>
      <c r="C30" s="48" t="s">
        <v>294</v>
      </c>
      <c r="D30" s="48" t="s">
        <v>25</v>
      </c>
      <c r="E30" s="17">
        <v>18290020327</v>
      </c>
      <c r="F30" s="48"/>
      <c r="G30" s="19">
        <v>33</v>
      </c>
      <c r="H30" s="19">
        <v>34</v>
      </c>
      <c r="I30" s="59">
        <f t="shared" si="0"/>
        <v>67</v>
      </c>
      <c r="J30" s="48">
        <v>7086129428</v>
      </c>
      <c r="K30" s="48" t="s">
        <v>257</v>
      </c>
      <c r="L30" s="57" t="s">
        <v>343</v>
      </c>
      <c r="M30" s="18">
        <v>8638524752</v>
      </c>
      <c r="N30" s="57" t="s">
        <v>290</v>
      </c>
      <c r="O30" s="57">
        <v>8011133959</v>
      </c>
      <c r="P30" s="49">
        <v>43652</v>
      </c>
      <c r="Q30" s="48" t="s">
        <v>213</v>
      </c>
      <c r="R30" s="48"/>
      <c r="S30" s="18" t="s">
        <v>227</v>
      </c>
      <c r="T30" s="18"/>
    </row>
    <row r="31" spans="1:20">
      <c r="A31" s="4">
        <v>27</v>
      </c>
      <c r="B31" s="17" t="s">
        <v>63</v>
      </c>
      <c r="C31" s="48" t="s">
        <v>295</v>
      </c>
      <c r="D31" s="48" t="s">
        <v>25</v>
      </c>
      <c r="E31" s="17">
        <v>18290020328</v>
      </c>
      <c r="F31" s="48"/>
      <c r="G31" s="19">
        <v>16</v>
      </c>
      <c r="H31" s="19">
        <v>15</v>
      </c>
      <c r="I31" s="59">
        <f t="shared" si="0"/>
        <v>31</v>
      </c>
      <c r="J31" s="48">
        <v>9678701383</v>
      </c>
      <c r="K31" s="48" t="s">
        <v>257</v>
      </c>
      <c r="L31" s="57" t="s">
        <v>343</v>
      </c>
      <c r="M31" s="18">
        <v>8638524752</v>
      </c>
      <c r="N31" s="48" t="s">
        <v>296</v>
      </c>
      <c r="O31" s="48">
        <v>8812001614</v>
      </c>
      <c r="P31" s="49">
        <v>43652</v>
      </c>
      <c r="Q31" s="48" t="s">
        <v>213</v>
      </c>
      <c r="R31" s="48"/>
      <c r="S31" s="18" t="s">
        <v>226</v>
      </c>
      <c r="T31" s="18"/>
    </row>
    <row r="32" spans="1:20">
      <c r="A32" s="4">
        <v>28</v>
      </c>
      <c r="B32" s="17" t="s">
        <v>63</v>
      </c>
      <c r="C32" s="57" t="s">
        <v>297</v>
      </c>
      <c r="D32" s="57" t="s">
        <v>25</v>
      </c>
      <c r="E32" s="17">
        <v>18290020329</v>
      </c>
      <c r="F32" s="57"/>
      <c r="G32" s="17">
        <v>23</v>
      </c>
      <c r="H32" s="17">
        <v>27</v>
      </c>
      <c r="I32" s="59">
        <f t="shared" si="0"/>
        <v>50</v>
      </c>
      <c r="J32" s="57">
        <v>7002206654</v>
      </c>
      <c r="K32" s="57" t="s">
        <v>257</v>
      </c>
      <c r="L32" s="57" t="s">
        <v>343</v>
      </c>
      <c r="M32" s="18">
        <v>8638524752</v>
      </c>
      <c r="N32" s="57" t="s">
        <v>296</v>
      </c>
      <c r="O32" s="48">
        <v>8812001614</v>
      </c>
      <c r="P32" s="49">
        <v>43652</v>
      </c>
      <c r="Q32" s="48" t="s">
        <v>213</v>
      </c>
      <c r="R32" s="48"/>
      <c r="S32" s="18" t="s">
        <v>226</v>
      </c>
      <c r="T32" s="18"/>
    </row>
    <row r="33" spans="1:20">
      <c r="A33" s="4">
        <v>29</v>
      </c>
      <c r="B33" s="17" t="s">
        <v>63</v>
      </c>
      <c r="C33" s="48" t="s">
        <v>298</v>
      </c>
      <c r="D33" s="48" t="s">
        <v>25</v>
      </c>
      <c r="E33" s="17">
        <v>18290020312</v>
      </c>
      <c r="F33" s="48"/>
      <c r="G33" s="19">
        <v>11</v>
      </c>
      <c r="H33" s="19">
        <v>9</v>
      </c>
      <c r="I33" s="59">
        <f t="shared" si="0"/>
        <v>20</v>
      </c>
      <c r="J33" s="48">
        <v>9101676538</v>
      </c>
      <c r="K33" s="48" t="s">
        <v>257</v>
      </c>
      <c r="L33" s="57" t="s">
        <v>331</v>
      </c>
      <c r="M33" s="18">
        <v>7896855718</v>
      </c>
      <c r="N33" s="48" t="s">
        <v>271</v>
      </c>
      <c r="O33" s="57">
        <v>9954537362</v>
      </c>
      <c r="P33" s="49">
        <v>43652</v>
      </c>
      <c r="Q33" s="48" t="s">
        <v>213</v>
      </c>
      <c r="R33" s="48"/>
      <c r="S33" s="18" t="s">
        <v>226</v>
      </c>
      <c r="T33" s="18"/>
    </row>
    <row r="34" spans="1:20">
      <c r="A34" s="4">
        <v>30</v>
      </c>
      <c r="B34" s="17"/>
      <c r="C34" s="48"/>
      <c r="D34" s="48"/>
      <c r="E34" s="19"/>
      <c r="F34" s="48"/>
      <c r="G34" s="19"/>
      <c r="H34" s="19"/>
      <c r="I34" s="59">
        <f t="shared" si="0"/>
        <v>0</v>
      </c>
      <c r="J34" s="48"/>
      <c r="K34" s="48"/>
      <c r="L34" s="48"/>
      <c r="M34" s="48"/>
      <c r="N34" s="48"/>
      <c r="O34" s="48"/>
      <c r="P34" s="49">
        <v>43653</v>
      </c>
      <c r="Q34" s="48" t="s">
        <v>191</v>
      </c>
      <c r="R34" s="48"/>
      <c r="S34" s="18"/>
      <c r="T34" s="18"/>
    </row>
    <row r="35" spans="1:20">
      <c r="A35" s="4">
        <v>31</v>
      </c>
      <c r="B35" s="17" t="s">
        <v>62</v>
      </c>
      <c r="C35" s="48" t="s">
        <v>299</v>
      </c>
      <c r="D35" s="48" t="s">
        <v>25</v>
      </c>
      <c r="E35" s="19">
        <v>18290020402</v>
      </c>
      <c r="F35" s="48"/>
      <c r="G35" s="19">
        <v>26</v>
      </c>
      <c r="H35" s="19">
        <v>24</v>
      </c>
      <c r="I35" s="59">
        <f t="shared" si="0"/>
        <v>50</v>
      </c>
      <c r="J35" s="48">
        <v>9613974920</v>
      </c>
      <c r="K35" s="48" t="s">
        <v>300</v>
      </c>
      <c r="L35" s="48" t="s">
        <v>429</v>
      </c>
      <c r="M35" s="48">
        <v>9101245015</v>
      </c>
      <c r="N35" s="48" t="s">
        <v>301</v>
      </c>
      <c r="O35" s="48">
        <v>9531075902</v>
      </c>
      <c r="P35" s="49">
        <v>43654</v>
      </c>
      <c r="Q35" s="48" t="s">
        <v>194</v>
      </c>
      <c r="R35" s="48"/>
      <c r="S35" s="18" t="s">
        <v>227</v>
      </c>
      <c r="T35" s="18"/>
    </row>
    <row r="36" spans="1:20">
      <c r="A36" s="4">
        <v>32</v>
      </c>
      <c r="B36" s="17" t="s">
        <v>62</v>
      </c>
      <c r="C36" s="48" t="s">
        <v>302</v>
      </c>
      <c r="D36" s="48" t="s">
        <v>25</v>
      </c>
      <c r="E36" s="19">
        <v>18290020404</v>
      </c>
      <c r="F36" s="48"/>
      <c r="G36" s="19">
        <v>30</v>
      </c>
      <c r="H36" s="19">
        <v>27</v>
      </c>
      <c r="I36" s="59">
        <f t="shared" si="0"/>
        <v>57</v>
      </c>
      <c r="J36" s="48">
        <v>9435278133</v>
      </c>
      <c r="K36" s="48" t="s">
        <v>300</v>
      </c>
      <c r="L36" s="48" t="s">
        <v>429</v>
      </c>
      <c r="M36" s="48">
        <v>9101245015</v>
      </c>
      <c r="N36" s="48" t="s">
        <v>303</v>
      </c>
      <c r="O36" s="48">
        <v>9365314719</v>
      </c>
      <c r="P36" s="49">
        <v>43654</v>
      </c>
      <c r="Q36" s="48" t="s">
        <v>194</v>
      </c>
      <c r="R36" s="48"/>
      <c r="S36" s="18" t="s">
        <v>227</v>
      </c>
      <c r="T36" s="18"/>
    </row>
    <row r="37" spans="1:20">
      <c r="A37" s="4">
        <v>33</v>
      </c>
      <c r="B37" s="17" t="s">
        <v>63</v>
      </c>
      <c r="C37" s="48" t="s">
        <v>304</v>
      </c>
      <c r="D37" s="48" t="s">
        <v>25</v>
      </c>
      <c r="E37" s="19">
        <v>18290020420</v>
      </c>
      <c r="F37" s="48"/>
      <c r="G37" s="19">
        <v>11</v>
      </c>
      <c r="H37" s="19">
        <v>9</v>
      </c>
      <c r="I37" s="59">
        <f t="shared" si="0"/>
        <v>20</v>
      </c>
      <c r="J37" s="48">
        <v>6900785906</v>
      </c>
      <c r="K37" s="48" t="s">
        <v>300</v>
      </c>
      <c r="L37" s="48" t="s">
        <v>429</v>
      </c>
      <c r="M37" s="48">
        <v>9101245015</v>
      </c>
      <c r="N37" s="48" t="s">
        <v>305</v>
      </c>
      <c r="O37" s="48">
        <v>9401776946</v>
      </c>
      <c r="P37" s="49">
        <v>43654</v>
      </c>
      <c r="Q37" s="48" t="s">
        <v>194</v>
      </c>
      <c r="R37" s="48"/>
      <c r="S37" s="18" t="s">
        <v>226</v>
      </c>
      <c r="T37" s="18"/>
    </row>
    <row r="38" spans="1:20">
      <c r="A38" s="4">
        <v>34</v>
      </c>
      <c r="B38" s="17" t="s">
        <v>63</v>
      </c>
      <c r="C38" s="48" t="s">
        <v>306</v>
      </c>
      <c r="D38" s="48" t="s">
        <v>25</v>
      </c>
      <c r="E38" s="19">
        <v>18290020421</v>
      </c>
      <c r="F38" s="48"/>
      <c r="G38" s="19">
        <v>5</v>
      </c>
      <c r="H38" s="19">
        <v>6</v>
      </c>
      <c r="I38" s="59">
        <f t="shared" si="0"/>
        <v>11</v>
      </c>
      <c r="J38" s="48">
        <v>7896516371</v>
      </c>
      <c r="K38" s="48" t="s">
        <v>300</v>
      </c>
      <c r="L38" s="48" t="s">
        <v>429</v>
      </c>
      <c r="M38" s="48">
        <v>9101245015</v>
      </c>
      <c r="N38" s="48" t="s">
        <v>307</v>
      </c>
      <c r="O38" s="48">
        <v>9401829536</v>
      </c>
      <c r="P38" s="49">
        <v>43654</v>
      </c>
      <c r="Q38" s="48" t="s">
        <v>194</v>
      </c>
      <c r="R38" s="48"/>
      <c r="S38" s="18" t="s">
        <v>226</v>
      </c>
      <c r="T38" s="18"/>
    </row>
    <row r="39" spans="1:20">
      <c r="A39" s="4">
        <v>35</v>
      </c>
      <c r="B39" s="17" t="s">
        <v>63</v>
      </c>
      <c r="C39" s="48" t="s">
        <v>308</v>
      </c>
      <c r="D39" s="48" t="s">
        <v>25</v>
      </c>
      <c r="E39" s="19">
        <v>18290020417</v>
      </c>
      <c r="F39" s="48"/>
      <c r="G39" s="19">
        <v>17</v>
      </c>
      <c r="H39" s="19">
        <v>25</v>
      </c>
      <c r="I39" s="59">
        <f t="shared" si="0"/>
        <v>42</v>
      </c>
      <c r="J39" s="48">
        <v>9365375469</v>
      </c>
      <c r="K39" s="48" t="s">
        <v>300</v>
      </c>
      <c r="L39" s="48" t="s">
        <v>429</v>
      </c>
      <c r="M39" s="48">
        <v>9101245015</v>
      </c>
      <c r="N39" s="48" t="s">
        <v>305</v>
      </c>
      <c r="O39" s="48">
        <v>9401776946</v>
      </c>
      <c r="P39" s="49">
        <v>43654</v>
      </c>
      <c r="Q39" s="48" t="s">
        <v>194</v>
      </c>
      <c r="R39" s="48"/>
      <c r="S39" s="18" t="s">
        <v>226</v>
      </c>
      <c r="T39" s="18"/>
    </row>
    <row r="40" spans="1:20">
      <c r="A40" s="4">
        <v>36</v>
      </c>
      <c r="B40" s="17" t="s">
        <v>63</v>
      </c>
      <c r="C40" s="48" t="s">
        <v>309</v>
      </c>
      <c r="D40" s="48" t="s">
        <v>25</v>
      </c>
      <c r="E40" s="19">
        <v>18290020418</v>
      </c>
      <c r="F40" s="48"/>
      <c r="G40" s="19">
        <v>15</v>
      </c>
      <c r="H40" s="19">
        <v>14</v>
      </c>
      <c r="I40" s="59">
        <f t="shared" si="0"/>
        <v>29</v>
      </c>
      <c r="J40" s="48">
        <v>995437535</v>
      </c>
      <c r="K40" s="48" t="s">
        <v>300</v>
      </c>
      <c r="L40" s="48" t="s">
        <v>429</v>
      </c>
      <c r="M40" s="48">
        <v>9101245015</v>
      </c>
      <c r="N40" s="48" t="s">
        <v>307</v>
      </c>
      <c r="O40" s="48"/>
      <c r="P40" s="49">
        <v>43654</v>
      </c>
      <c r="Q40" s="48" t="s">
        <v>194</v>
      </c>
      <c r="R40" s="48"/>
      <c r="S40" s="18" t="s">
        <v>226</v>
      </c>
      <c r="T40" s="18"/>
    </row>
    <row r="41" spans="1:20">
      <c r="A41" s="4">
        <v>37</v>
      </c>
      <c r="B41" s="17" t="s">
        <v>62</v>
      </c>
      <c r="C41" s="48" t="s">
        <v>310</v>
      </c>
      <c r="D41" s="48" t="s">
        <v>25</v>
      </c>
      <c r="E41" s="19">
        <v>18290020411</v>
      </c>
      <c r="F41" s="48"/>
      <c r="G41" s="19">
        <v>4</v>
      </c>
      <c r="H41" s="19">
        <v>12</v>
      </c>
      <c r="I41" s="59">
        <f t="shared" si="0"/>
        <v>16</v>
      </c>
      <c r="J41" s="48">
        <v>6000127328</v>
      </c>
      <c r="K41" s="48" t="s">
        <v>312</v>
      </c>
      <c r="L41" s="57" t="s">
        <v>237</v>
      </c>
      <c r="M41" s="48">
        <v>9678946736</v>
      </c>
      <c r="N41" s="48" t="s">
        <v>311</v>
      </c>
      <c r="O41" s="48">
        <v>7399737444</v>
      </c>
      <c r="P41" s="49">
        <v>43655</v>
      </c>
      <c r="Q41" s="48" t="s">
        <v>210</v>
      </c>
      <c r="R41" s="48"/>
      <c r="S41" s="18" t="s">
        <v>227</v>
      </c>
      <c r="T41" s="18"/>
    </row>
    <row r="42" spans="1:20">
      <c r="A42" s="4">
        <v>38</v>
      </c>
      <c r="B42" s="17" t="s">
        <v>62</v>
      </c>
      <c r="C42" s="48" t="s">
        <v>313</v>
      </c>
      <c r="D42" s="57" t="s">
        <v>25</v>
      </c>
      <c r="E42" s="19">
        <v>18290020407</v>
      </c>
      <c r="F42" s="57"/>
      <c r="G42" s="17">
        <v>13</v>
      </c>
      <c r="H42" s="17">
        <v>14</v>
      </c>
      <c r="I42" s="59">
        <f t="shared" si="0"/>
        <v>27</v>
      </c>
      <c r="J42" s="57">
        <v>8638460982</v>
      </c>
      <c r="K42" s="57" t="s">
        <v>312</v>
      </c>
      <c r="L42" s="57" t="s">
        <v>237</v>
      </c>
      <c r="M42" s="48">
        <v>9678946736</v>
      </c>
      <c r="N42" s="57" t="s">
        <v>314</v>
      </c>
      <c r="O42" s="57">
        <v>763787523</v>
      </c>
      <c r="P42" s="49">
        <v>43655</v>
      </c>
      <c r="Q42" s="48" t="s">
        <v>210</v>
      </c>
      <c r="R42" s="48"/>
      <c r="S42" s="18" t="s">
        <v>227</v>
      </c>
      <c r="T42" s="18"/>
    </row>
    <row r="43" spans="1:20">
      <c r="A43" s="4">
        <v>39</v>
      </c>
      <c r="B43" s="17" t="s">
        <v>62</v>
      </c>
      <c r="C43" s="48" t="s">
        <v>315</v>
      </c>
      <c r="D43" s="48" t="s">
        <v>25</v>
      </c>
      <c r="E43" s="19">
        <v>18290020406</v>
      </c>
      <c r="F43" s="48"/>
      <c r="G43" s="19">
        <v>9</v>
      </c>
      <c r="H43" s="19">
        <v>11</v>
      </c>
      <c r="I43" s="59">
        <f t="shared" si="0"/>
        <v>20</v>
      </c>
      <c r="J43" s="48">
        <v>9435879120</v>
      </c>
      <c r="K43" s="48" t="s">
        <v>312</v>
      </c>
      <c r="L43" s="57" t="s">
        <v>237</v>
      </c>
      <c r="M43" s="48">
        <v>9678946736</v>
      </c>
      <c r="N43" s="48" t="s">
        <v>316</v>
      </c>
      <c r="O43" s="48"/>
      <c r="P43" s="49">
        <v>43655</v>
      </c>
      <c r="Q43" s="48" t="s">
        <v>210</v>
      </c>
      <c r="R43" s="48"/>
      <c r="S43" s="18" t="s">
        <v>227</v>
      </c>
      <c r="T43" s="18"/>
    </row>
    <row r="44" spans="1:20">
      <c r="A44" s="4">
        <v>40</v>
      </c>
      <c r="B44" s="17" t="s">
        <v>62</v>
      </c>
      <c r="C44" s="48" t="s">
        <v>317</v>
      </c>
      <c r="D44" s="48" t="s">
        <v>25</v>
      </c>
      <c r="E44" s="19">
        <v>18290020409</v>
      </c>
      <c r="F44" s="48"/>
      <c r="G44" s="19">
        <v>11</v>
      </c>
      <c r="H44" s="19">
        <v>12</v>
      </c>
      <c r="I44" s="59">
        <f t="shared" si="0"/>
        <v>23</v>
      </c>
      <c r="J44" s="48">
        <v>8638701913</v>
      </c>
      <c r="K44" s="48" t="s">
        <v>312</v>
      </c>
      <c r="L44" s="57" t="s">
        <v>237</v>
      </c>
      <c r="M44" s="48">
        <v>9678946736</v>
      </c>
      <c r="N44" s="48" t="s">
        <v>311</v>
      </c>
      <c r="O44" s="48">
        <v>7399737444</v>
      </c>
      <c r="P44" s="49">
        <v>43655</v>
      </c>
      <c r="Q44" s="48" t="s">
        <v>210</v>
      </c>
      <c r="R44" s="48"/>
      <c r="S44" s="18" t="s">
        <v>227</v>
      </c>
      <c r="T44" s="18"/>
    </row>
    <row r="45" spans="1:20">
      <c r="A45" s="4">
        <v>41</v>
      </c>
      <c r="B45" s="17" t="s">
        <v>62</v>
      </c>
      <c r="C45" s="48" t="s">
        <v>318</v>
      </c>
      <c r="D45" s="48" t="s">
        <v>25</v>
      </c>
      <c r="E45" s="19">
        <v>18290020408</v>
      </c>
      <c r="F45" s="48"/>
      <c r="G45" s="19">
        <v>11</v>
      </c>
      <c r="H45" s="19">
        <v>13</v>
      </c>
      <c r="I45" s="59">
        <f t="shared" si="0"/>
        <v>24</v>
      </c>
      <c r="J45" s="48">
        <v>9435878559</v>
      </c>
      <c r="K45" s="48" t="s">
        <v>312</v>
      </c>
      <c r="L45" s="57" t="s">
        <v>237</v>
      </c>
      <c r="M45" s="48">
        <v>9678946736</v>
      </c>
      <c r="N45" s="48" t="s">
        <v>311</v>
      </c>
      <c r="O45" s="48">
        <v>7399737444</v>
      </c>
      <c r="P45" s="49">
        <v>43655</v>
      </c>
      <c r="Q45" s="48" t="s">
        <v>210</v>
      </c>
      <c r="R45" s="48"/>
      <c r="S45" s="18" t="s">
        <v>227</v>
      </c>
      <c r="T45" s="18"/>
    </row>
    <row r="46" spans="1:20">
      <c r="A46" s="4">
        <v>42</v>
      </c>
      <c r="B46" s="17" t="s">
        <v>63</v>
      </c>
      <c r="C46" s="48" t="s">
        <v>319</v>
      </c>
      <c r="D46" s="48" t="s">
        <v>25</v>
      </c>
      <c r="E46" s="19"/>
      <c r="F46" s="48"/>
      <c r="G46" s="19">
        <v>15</v>
      </c>
      <c r="H46" s="19">
        <v>26</v>
      </c>
      <c r="I46" s="59">
        <f t="shared" si="0"/>
        <v>41</v>
      </c>
      <c r="J46" s="48">
        <v>8751999159</v>
      </c>
      <c r="K46" s="48" t="s">
        <v>257</v>
      </c>
      <c r="L46" s="57" t="s">
        <v>331</v>
      </c>
      <c r="M46" s="18">
        <v>7896855718</v>
      </c>
      <c r="N46" s="18" t="s">
        <v>271</v>
      </c>
      <c r="O46" s="57">
        <v>9954537362</v>
      </c>
      <c r="P46" s="49">
        <v>43655</v>
      </c>
      <c r="Q46" s="48" t="s">
        <v>210</v>
      </c>
      <c r="R46" s="18"/>
      <c r="S46" s="18" t="s">
        <v>226</v>
      </c>
      <c r="T46" s="18"/>
    </row>
    <row r="47" spans="1:20">
      <c r="A47" s="4">
        <v>43</v>
      </c>
      <c r="B47" s="17" t="s">
        <v>63</v>
      </c>
      <c r="C47" s="18" t="s">
        <v>320</v>
      </c>
      <c r="D47" s="18" t="s">
        <v>25</v>
      </c>
      <c r="E47" s="19"/>
      <c r="F47" s="18"/>
      <c r="G47" s="19">
        <v>21</v>
      </c>
      <c r="H47" s="19">
        <v>19</v>
      </c>
      <c r="I47" s="59">
        <f t="shared" si="0"/>
        <v>40</v>
      </c>
      <c r="J47" s="18">
        <v>7896372567</v>
      </c>
      <c r="K47" s="18" t="s">
        <v>257</v>
      </c>
      <c r="L47" s="57" t="s">
        <v>331</v>
      </c>
      <c r="M47" s="18">
        <v>7896855718</v>
      </c>
      <c r="N47" s="18" t="s">
        <v>271</v>
      </c>
      <c r="O47" s="57">
        <v>9954537362</v>
      </c>
      <c r="P47" s="49">
        <v>43655</v>
      </c>
      <c r="Q47" s="48" t="s">
        <v>210</v>
      </c>
      <c r="R47" s="18"/>
      <c r="S47" s="18" t="s">
        <v>226</v>
      </c>
      <c r="T47" s="18"/>
    </row>
    <row r="48" spans="1:20">
      <c r="A48" s="4">
        <v>44</v>
      </c>
      <c r="B48" s="17" t="s">
        <v>63</v>
      </c>
      <c r="C48" s="18" t="s">
        <v>321</v>
      </c>
      <c r="D48" s="18" t="s">
        <v>25</v>
      </c>
      <c r="E48" s="19"/>
      <c r="F48" s="18"/>
      <c r="G48" s="19">
        <v>15</v>
      </c>
      <c r="H48" s="19">
        <v>13</v>
      </c>
      <c r="I48" s="59">
        <f t="shared" si="0"/>
        <v>28</v>
      </c>
      <c r="J48" s="18">
        <v>6000823517</v>
      </c>
      <c r="K48" s="18" t="s">
        <v>257</v>
      </c>
      <c r="L48" s="57" t="s">
        <v>331</v>
      </c>
      <c r="M48" s="18">
        <v>7896855718</v>
      </c>
      <c r="N48" s="18" t="s">
        <v>271</v>
      </c>
      <c r="O48" s="57">
        <v>9954537362</v>
      </c>
      <c r="P48" s="49">
        <v>43655</v>
      </c>
      <c r="Q48" s="48" t="s">
        <v>210</v>
      </c>
      <c r="R48" s="18"/>
      <c r="S48" s="18" t="s">
        <v>226</v>
      </c>
      <c r="T48" s="18"/>
    </row>
    <row r="49" spans="1:20">
      <c r="A49" s="4">
        <v>45</v>
      </c>
      <c r="B49" s="17"/>
      <c r="C49" s="57"/>
      <c r="D49" s="57"/>
      <c r="E49" s="17"/>
      <c r="F49" s="57"/>
      <c r="G49" s="17"/>
      <c r="H49" s="17"/>
      <c r="I49" s="59">
        <f t="shared" si="0"/>
        <v>0</v>
      </c>
      <c r="J49" s="57"/>
      <c r="K49" s="57"/>
      <c r="L49" s="57"/>
      <c r="M49" s="57"/>
      <c r="N49" s="57"/>
      <c r="O49" s="57"/>
      <c r="P49" s="24">
        <v>43656</v>
      </c>
      <c r="Q49" s="18" t="s">
        <v>197</v>
      </c>
      <c r="R49" s="18"/>
      <c r="S49" s="18"/>
      <c r="T49" s="18"/>
    </row>
    <row r="50" spans="1:20">
      <c r="A50" s="4">
        <v>46</v>
      </c>
      <c r="B50" s="17" t="s">
        <v>62</v>
      </c>
      <c r="C50" s="18" t="s">
        <v>322</v>
      </c>
      <c r="D50" s="18" t="s">
        <v>25</v>
      </c>
      <c r="E50" s="19">
        <v>18290020114</v>
      </c>
      <c r="F50" s="18"/>
      <c r="G50" s="19">
        <v>17</v>
      </c>
      <c r="H50" s="19">
        <v>17</v>
      </c>
      <c r="I50" s="59">
        <f t="shared" si="0"/>
        <v>34</v>
      </c>
      <c r="J50" s="18">
        <v>8638334162</v>
      </c>
      <c r="K50" s="18" t="s">
        <v>257</v>
      </c>
      <c r="L50" s="18" t="s">
        <v>327</v>
      </c>
      <c r="M50" s="18">
        <v>9678562602</v>
      </c>
      <c r="N50" s="18" t="s">
        <v>323</v>
      </c>
      <c r="O50" s="18">
        <v>9577577287</v>
      </c>
      <c r="P50" s="24">
        <v>43657</v>
      </c>
      <c r="Q50" s="18" t="s">
        <v>212</v>
      </c>
      <c r="R50" s="18"/>
      <c r="S50" s="18" t="s">
        <v>227</v>
      </c>
      <c r="T50" s="18"/>
    </row>
    <row r="51" spans="1:20">
      <c r="A51" s="4">
        <v>47</v>
      </c>
      <c r="B51" s="17" t="s">
        <v>62</v>
      </c>
      <c r="C51" s="48" t="s">
        <v>324</v>
      </c>
      <c r="D51" s="48" t="s">
        <v>25</v>
      </c>
      <c r="E51" s="19">
        <v>18290020115</v>
      </c>
      <c r="F51" s="48"/>
      <c r="G51" s="19">
        <v>16</v>
      </c>
      <c r="H51" s="19">
        <v>28</v>
      </c>
      <c r="I51" s="59">
        <f t="shared" si="0"/>
        <v>44</v>
      </c>
      <c r="J51" s="48">
        <v>7002061799</v>
      </c>
      <c r="K51" s="48" t="s">
        <v>257</v>
      </c>
      <c r="L51" s="18" t="s">
        <v>327</v>
      </c>
      <c r="M51" s="18">
        <v>9678562602</v>
      </c>
      <c r="N51" s="18" t="s">
        <v>323</v>
      </c>
      <c r="O51" s="18">
        <v>9577577287</v>
      </c>
      <c r="P51" s="24">
        <v>43657</v>
      </c>
      <c r="Q51" s="18" t="s">
        <v>212</v>
      </c>
      <c r="R51" s="18"/>
      <c r="S51" s="18" t="s">
        <v>227</v>
      </c>
      <c r="T51" s="18"/>
    </row>
    <row r="52" spans="1:20">
      <c r="A52" s="4">
        <v>48</v>
      </c>
      <c r="B52" s="17" t="s">
        <v>62</v>
      </c>
      <c r="C52" s="18" t="s">
        <v>325</v>
      </c>
      <c r="D52" s="18" t="s">
        <v>25</v>
      </c>
      <c r="E52" s="19"/>
      <c r="F52" s="18"/>
      <c r="G52" s="19">
        <v>18</v>
      </c>
      <c r="H52" s="19">
        <v>22</v>
      </c>
      <c r="I52" s="59">
        <f t="shared" si="0"/>
        <v>40</v>
      </c>
      <c r="J52" s="18">
        <v>8638767414</v>
      </c>
      <c r="K52" s="18" t="s">
        <v>257</v>
      </c>
      <c r="L52" s="18" t="s">
        <v>327</v>
      </c>
      <c r="M52" s="18">
        <v>9678562602</v>
      </c>
      <c r="N52" s="18" t="s">
        <v>326</v>
      </c>
      <c r="O52" s="18">
        <v>9707688410</v>
      </c>
      <c r="P52" s="24">
        <v>43657</v>
      </c>
      <c r="Q52" s="18" t="s">
        <v>212</v>
      </c>
      <c r="R52" s="18"/>
      <c r="S52" s="18" t="s">
        <v>227</v>
      </c>
      <c r="T52" s="18"/>
    </row>
    <row r="53" spans="1:20">
      <c r="A53" s="4">
        <v>49</v>
      </c>
      <c r="B53" s="17" t="s">
        <v>63</v>
      </c>
      <c r="C53" s="18" t="s">
        <v>328</v>
      </c>
      <c r="D53" s="18" t="s">
        <v>25</v>
      </c>
      <c r="E53" s="19">
        <v>18290020117</v>
      </c>
      <c r="F53" s="18"/>
      <c r="G53" s="19">
        <v>22</v>
      </c>
      <c r="H53" s="19">
        <v>16</v>
      </c>
      <c r="I53" s="59">
        <f t="shared" si="0"/>
        <v>38</v>
      </c>
      <c r="J53" s="18">
        <v>8638029730</v>
      </c>
      <c r="K53" s="18" t="s">
        <v>257</v>
      </c>
      <c r="L53" s="18" t="s">
        <v>327</v>
      </c>
      <c r="M53" s="18">
        <v>9678562602</v>
      </c>
      <c r="N53" s="18" t="s">
        <v>323</v>
      </c>
      <c r="O53" s="18">
        <v>9577577287</v>
      </c>
      <c r="P53" s="24">
        <v>43657</v>
      </c>
      <c r="Q53" s="18" t="s">
        <v>212</v>
      </c>
      <c r="R53" s="18"/>
      <c r="S53" s="18" t="s">
        <v>226</v>
      </c>
      <c r="T53" s="18"/>
    </row>
    <row r="54" spans="1:20">
      <c r="A54" s="4">
        <v>50</v>
      </c>
      <c r="B54" s="17" t="s">
        <v>63</v>
      </c>
      <c r="C54" s="18" t="s">
        <v>329</v>
      </c>
      <c r="D54" s="18" t="s">
        <v>25</v>
      </c>
      <c r="E54" s="19">
        <v>18290020122</v>
      </c>
      <c r="F54" s="18"/>
      <c r="G54" s="19">
        <v>21</v>
      </c>
      <c r="H54" s="19">
        <v>21</v>
      </c>
      <c r="I54" s="59">
        <f t="shared" si="0"/>
        <v>42</v>
      </c>
      <c r="J54" s="18">
        <v>9101944568</v>
      </c>
      <c r="K54" s="18" t="s">
        <v>257</v>
      </c>
      <c r="L54" s="18" t="s">
        <v>331</v>
      </c>
      <c r="M54" s="18">
        <v>7896855718</v>
      </c>
      <c r="N54" s="18" t="s">
        <v>330</v>
      </c>
      <c r="O54" s="18">
        <v>9401428512</v>
      </c>
      <c r="P54" s="24">
        <v>43657</v>
      </c>
      <c r="Q54" s="18" t="s">
        <v>212</v>
      </c>
      <c r="R54" s="18"/>
      <c r="S54" s="18" t="s">
        <v>226</v>
      </c>
      <c r="T54" s="18"/>
    </row>
    <row r="55" spans="1:20">
      <c r="A55" s="4">
        <v>51</v>
      </c>
      <c r="B55" s="17" t="s">
        <v>63</v>
      </c>
      <c r="C55" s="18" t="s">
        <v>332</v>
      </c>
      <c r="D55" s="18" t="s">
        <v>25</v>
      </c>
      <c r="E55" s="19"/>
      <c r="F55" s="18"/>
      <c r="G55" s="19">
        <v>28</v>
      </c>
      <c r="H55" s="19">
        <v>25</v>
      </c>
      <c r="I55" s="59">
        <f t="shared" si="0"/>
        <v>53</v>
      </c>
      <c r="J55" s="18">
        <v>9954842878</v>
      </c>
      <c r="K55" s="18" t="s">
        <v>335</v>
      </c>
      <c r="L55" s="18" t="s">
        <v>334</v>
      </c>
      <c r="M55" s="18">
        <v>9101742183</v>
      </c>
      <c r="N55" s="18" t="s">
        <v>333</v>
      </c>
      <c r="O55" s="18">
        <v>9957323880</v>
      </c>
      <c r="P55" s="24">
        <v>43657</v>
      </c>
      <c r="Q55" s="18" t="s">
        <v>212</v>
      </c>
      <c r="R55" s="18"/>
      <c r="S55" s="18" t="s">
        <v>226</v>
      </c>
      <c r="T55" s="18"/>
    </row>
    <row r="56" spans="1:20">
      <c r="A56" s="4">
        <v>52</v>
      </c>
      <c r="B56" s="17" t="s">
        <v>62</v>
      </c>
      <c r="C56" s="57" t="s">
        <v>336</v>
      </c>
      <c r="D56" s="57" t="s">
        <v>25</v>
      </c>
      <c r="E56" s="17">
        <v>18290020315</v>
      </c>
      <c r="F56" s="57"/>
      <c r="G56" s="17">
        <v>18</v>
      </c>
      <c r="H56" s="17">
        <v>9</v>
      </c>
      <c r="I56" s="59">
        <f t="shared" si="0"/>
        <v>27</v>
      </c>
      <c r="J56" s="57">
        <v>9531016542</v>
      </c>
      <c r="K56" s="57" t="s">
        <v>257</v>
      </c>
      <c r="L56" s="57" t="s">
        <v>338</v>
      </c>
      <c r="M56" s="57">
        <v>9365336799</v>
      </c>
      <c r="N56" s="57" t="s">
        <v>337</v>
      </c>
      <c r="O56" s="57">
        <v>6900359279</v>
      </c>
      <c r="P56" s="24">
        <v>43658</v>
      </c>
      <c r="Q56" s="18" t="s">
        <v>200</v>
      </c>
      <c r="R56" s="18"/>
      <c r="S56" s="18" t="s">
        <v>227</v>
      </c>
      <c r="T56" s="18"/>
    </row>
    <row r="57" spans="1:20">
      <c r="A57" s="4">
        <v>53</v>
      </c>
      <c r="B57" s="17" t="s">
        <v>62</v>
      </c>
      <c r="C57" s="18" t="s">
        <v>339</v>
      </c>
      <c r="D57" s="18" t="s">
        <v>25</v>
      </c>
      <c r="E57" s="19">
        <v>18290020120</v>
      </c>
      <c r="F57" s="18"/>
      <c r="G57" s="19">
        <v>9</v>
      </c>
      <c r="H57" s="19">
        <v>5</v>
      </c>
      <c r="I57" s="59">
        <f t="shared" si="0"/>
        <v>14</v>
      </c>
      <c r="J57" s="18">
        <v>7896372567</v>
      </c>
      <c r="K57" s="18" t="s">
        <v>257</v>
      </c>
      <c r="L57" s="18" t="s">
        <v>331</v>
      </c>
      <c r="M57" s="18">
        <v>7896855718</v>
      </c>
      <c r="N57" s="18" t="s">
        <v>342</v>
      </c>
      <c r="O57" s="18">
        <v>8403962699</v>
      </c>
      <c r="P57" s="24">
        <v>43658</v>
      </c>
      <c r="Q57" s="18" t="s">
        <v>200</v>
      </c>
      <c r="R57" s="18"/>
      <c r="S57" s="18" t="s">
        <v>227</v>
      </c>
      <c r="T57" s="18"/>
    </row>
    <row r="58" spans="1:20">
      <c r="A58" s="4">
        <v>54</v>
      </c>
      <c r="B58" s="17" t="s">
        <v>62</v>
      </c>
      <c r="C58" s="18" t="s">
        <v>340</v>
      </c>
      <c r="D58" s="18" t="s">
        <v>25</v>
      </c>
      <c r="E58" s="19">
        <v>18290020124</v>
      </c>
      <c r="F58" s="18"/>
      <c r="G58" s="19">
        <v>10</v>
      </c>
      <c r="H58" s="19">
        <v>17</v>
      </c>
      <c r="I58" s="59">
        <f t="shared" si="0"/>
        <v>27</v>
      </c>
      <c r="J58" s="18">
        <v>9401911617</v>
      </c>
      <c r="K58" s="18" t="s">
        <v>257</v>
      </c>
      <c r="L58" s="18" t="s">
        <v>343</v>
      </c>
      <c r="M58" s="18">
        <v>8638524752</v>
      </c>
      <c r="N58" s="18" t="s">
        <v>341</v>
      </c>
      <c r="O58" s="18">
        <v>8752988760</v>
      </c>
      <c r="P58" s="24">
        <v>43658</v>
      </c>
      <c r="Q58" s="18" t="s">
        <v>200</v>
      </c>
      <c r="R58" s="18"/>
      <c r="S58" s="18" t="s">
        <v>227</v>
      </c>
      <c r="T58" s="18"/>
    </row>
    <row r="59" spans="1:20">
      <c r="A59" s="4">
        <v>55</v>
      </c>
      <c r="B59" s="17" t="s">
        <v>63</v>
      </c>
      <c r="C59" s="18" t="s">
        <v>344</v>
      </c>
      <c r="D59" s="18" t="s">
        <v>25</v>
      </c>
      <c r="E59" s="19">
        <v>18290020801</v>
      </c>
      <c r="F59" s="18"/>
      <c r="G59" s="19">
        <v>12</v>
      </c>
      <c r="H59" s="19">
        <v>23</v>
      </c>
      <c r="I59" s="59">
        <f t="shared" si="0"/>
        <v>35</v>
      </c>
      <c r="J59" s="18">
        <v>9401970302</v>
      </c>
      <c r="K59" s="57" t="s">
        <v>257</v>
      </c>
      <c r="L59" s="57" t="s">
        <v>338</v>
      </c>
      <c r="M59" s="57">
        <v>9365336799</v>
      </c>
      <c r="N59" s="18" t="s">
        <v>345</v>
      </c>
      <c r="O59" s="18">
        <v>9365530085</v>
      </c>
      <c r="P59" s="24">
        <v>43658</v>
      </c>
      <c r="Q59" s="18" t="s">
        <v>200</v>
      </c>
      <c r="R59" s="18"/>
      <c r="S59" s="18" t="s">
        <v>226</v>
      </c>
      <c r="T59" s="18"/>
    </row>
    <row r="60" spans="1:20">
      <c r="A60" s="4">
        <v>56</v>
      </c>
      <c r="B60" s="17" t="s">
        <v>63</v>
      </c>
      <c r="C60" s="18" t="s">
        <v>347</v>
      </c>
      <c r="D60" s="18" t="s">
        <v>25</v>
      </c>
      <c r="E60" s="19">
        <v>18290020802</v>
      </c>
      <c r="F60" s="18"/>
      <c r="G60" s="19">
        <v>27</v>
      </c>
      <c r="H60" s="19">
        <v>26</v>
      </c>
      <c r="I60" s="59">
        <f t="shared" si="0"/>
        <v>53</v>
      </c>
      <c r="J60" s="18">
        <v>9365496730</v>
      </c>
      <c r="K60" s="18" t="s">
        <v>257</v>
      </c>
      <c r="L60" s="57" t="s">
        <v>338</v>
      </c>
      <c r="M60" s="57">
        <v>9365336799</v>
      </c>
      <c r="N60" s="18" t="s">
        <v>346</v>
      </c>
      <c r="O60" s="18">
        <v>9365579137</v>
      </c>
      <c r="P60" s="24">
        <v>43658</v>
      </c>
      <c r="Q60" s="18" t="s">
        <v>200</v>
      </c>
      <c r="R60" s="18"/>
      <c r="S60" s="18" t="s">
        <v>226</v>
      </c>
      <c r="T60" s="18"/>
    </row>
    <row r="61" spans="1:20">
      <c r="A61" s="4">
        <v>57</v>
      </c>
      <c r="B61" s="17" t="s">
        <v>62</v>
      </c>
      <c r="C61" s="18" t="s">
        <v>348</v>
      </c>
      <c r="D61" s="18" t="s">
        <v>25</v>
      </c>
      <c r="E61" s="19">
        <v>18290020804</v>
      </c>
      <c r="F61" s="18"/>
      <c r="G61" s="19">
        <v>24</v>
      </c>
      <c r="H61" s="19">
        <v>19</v>
      </c>
      <c r="I61" s="59">
        <f t="shared" si="0"/>
        <v>43</v>
      </c>
      <c r="J61" s="18">
        <v>6000763388</v>
      </c>
      <c r="K61" s="18" t="s">
        <v>257</v>
      </c>
      <c r="L61" s="57" t="s">
        <v>338</v>
      </c>
      <c r="M61" s="57">
        <v>9365336799</v>
      </c>
      <c r="N61" s="18" t="s">
        <v>346</v>
      </c>
      <c r="O61" s="18">
        <v>9365579137</v>
      </c>
      <c r="P61" s="24">
        <v>43659</v>
      </c>
      <c r="Q61" s="18" t="s">
        <v>213</v>
      </c>
      <c r="R61" s="18"/>
      <c r="S61" s="18" t="s">
        <v>227</v>
      </c>
      <c r="T61" s="18"/>
    </row>
    <row r="62" spans="1:20">
      <c r="A62" s="4">
        <v>58</v>
      </c>
      <c r="B62" s="17" t="s">
        <v>62</v>
      </c>
      <c r="C62" s="18" t="s">
        <v>349</v>
      </c>
      <c r="D62" s="18" t="s">
        <v>25</v>
      </c>
      <c r="E62" s="19">
        <v>18290020803</v>
      </c>
      <c r="F62" s="18"/>
      <c r="G62" s="19">
        <v>27</v>
      </c>
      <c r="H62" s="19">
        <v>32</v>
      </c>
      <c r="I62" s="59">
        <f t="shared" si="0"/>
        <v>59</v>
      </c>
      <c r="J62" s="18">
        <v>9365504317</v>
      </c>
      <c r="K62" s="18" t="s">
        <v>257</v>
      </c>
      <c r="L62" s="18" t="s">
        <v>327</v>
      </c>
      <c r="M62" s="18">
        <v>9678562602</v>
      </c>
      <c r="N62" s="18" t="s">
        <v>350</v>
      </c>
      <c r="O62" s="18">
        <v>9365504317</v>
      </c>
      <c r="P62" s="24">
        <v>43659</v>
      </c>
      <c r="Q62" s="18" t="s">
        <v>213</v>
      </c>
      <c r="R62" s="18"/>
      <c r="S62" s="18" t="s">
        <v>227</v>
      </c>
      <c r="T62" s="18"/>
    </row>
    <row r="63" spans="1:20">
      <c r="A63" s="4">
        <v>59</v>
      </c>
      <c r="B63" s="17" t="s">
        <v>63</v>
      </c>
      <c r="C63" s="18" t="s">
        <v>351</v>
      </c>
      <c r="D63" s="18" t="s">
        <v>25</v>
      </c>
      <c r="E63" s="19">
        <v>18290020805</v>
      </c>
      <c r="F63" s="18"/>
      <c r="G63" s="19">
        <v>16</v>
      </c>
      <c r="H63" s="19">
        <v>16</v>
      </c>
      <c r="I63" s="59">
        <f t="shared" si="0"/>
        <v>32</v>
      </c>
      <c r="J63" s="18">
        <v>9854161742</v>
      </c>
      <c r="K63" s="18" t="s">
        <v>257</v>
      </c>
      <c r="L63" s="57" t="s">
        <v>338</v>
      </c>
      <c r="M63" s="57">
        <v>9365336799</v>
      </c>
      <c r="N63" s="18" t="s">
        <v>346</v>
      </c>
      <c r="O63" s="18">
        <v>9365579137</v>
      </c>
      <c r="P63" s="24">
        <v>43659</v>
      </c>
      <c r="Q63" s="18" t="s">
        <v>213</v>
      </c>
      <c r="R63" s="18"/>
      <c r="S63" s="18" t="s">
        <v>226</v>
      </c>
      <c r="T63" s="18"/>
    </row>
    <row r="64" spans="1:20" ht="33">
      <c r="A64" s="4">
        <v>60</v>
      </c>
      <c r="B64" s="17" t="s">
        <v>63</v>
      </c>
      <c r="C64" s="18" t="s">
        <v>352</v>
      </c>
      <c r="D64" s="18" t="s">
        <v>25</v>
      </c>
      <c r="E64" s="19">
        <v>18290020806</v>
      </c>
      <c r="F64" s="18"/>
      <c r="G64" s="19">
        <v>30</v>
      </c>
      <c r="H64" s="19">
        <v>27</v>
      </c>
      <c r="I64" s="59">
        <f t="shared" si="0"/>
        <v>57</v>
      </c>
      <c r="J64" s="18">
        <v>8404009423</v>
      </c>
      <c r="K64" s="18" t="s">
        <v>257</v>
      </c>
      <c r="L64" s="57" t="s">
        <v>338</v>
      </c>
      <c r="M64" s="57">
        <v>9365336799</v>
      </c>
      <c r="N64" s="18" t="s">
        <v>345</v>
      </c>
      <c r="O64" s="18">
        <v>9365530085</v>
      </c>
      <c r="P64" s="24">
        <v>43659</v>
      </c>
      <c r="Q64" s="18" t="s">
        <v>213</v>
      </c>
      <c r="R64" s="18"/>
      <c r="S64" s="18" t="s">
        <v>226</v>
      </c>
      <c r="T64" s="18"/>
    </row>
    <row r="65" spans="1:20">
      <c r="A65" s="4">
        <v>61</v>
      </c>
      <c r="B65" s="17"/>
      <c r="C65" s="18"/>
      <c r="D65" s="18"/>
      <c r="E65" s="19"/>
      <c r="F65" s="18"/>
      <c r="G65" s="19"/>
      <c r="H65" s="19"/>
      <c r="I65" s="59">
        <f t="shared" si="0"/>
        <v>0</v>
      </c>
      <c r="J65" s="18"/>
      <c r="K65" s="18"/>
      <c r="L65" s="18"/>
      <c r="M65" s="18"/>
      <c r="N65" s="18"/>
      <c r="O65" s="18"/>
      <c r="P65" s="24">
        <v>43660</v>
      </c>
      <c r="Q65" s="18" t="s">
        <v>191</v>
      </c>
      <c r="R65" s="18"/>
      <c r="S65" s="18" t="s">
        <v>227</v>
      </c>
      <c r="T65" s="18"/>
    </row>
    <row r="66" spans="1:20">
      <c r="A66" s="4">
        <v>62</v>
      </c>
      <c r="B66" s="17" t="s">
        <v>62</v>
      </c>
      <c r="C66" s="18" t="s">
        <v>353</v>
      </c>
      <c r="D66" s="18" t="s">
        <v>25</v>
      </c>
      <c r="E66" s="19">
        <v>18290020809</v>
      </c>
      <c r="F66" s="18"/>
      <c r="G66" s="19">
        <v>22</v>
      </c>
      <c r="H66" s="19">
        <v>21</v>
      </c>
      <c r="I66" s="59">
        <f t="shared" si="0"/>
        <v>43</v>
      </c>
      <c r="J66" s="18">
        <v>8876764115</v>
      </c>
      <c r="K66" s="18" t="s">
        <v>257</v>
      </c>
      <c r="L66" s="18" t="s">
        <v>356</v>
      </c>
      <c r="M66" s="18">
        <v>9401115704</v>
      </c>
      <c r="N66" s="18" t="s">
        <v>354</v>
      </c>
      <c r="O66" s="18">
        <v>9613859299</v>
      </c>
      <c r="P66" s="24">
        <v>43661</v>
      </c>
      <c r="Q66" s="18" t="s">
        <v>194</v>
      </c>
      <c r="R66" s="18"/>
      <c r="S66" s="18" t="s">
        <v>227</v>
      </c>
      <c r="T66" s="18"/>
    </row>
    <row r="67" spans="1:20">
      <c r="A67" s="4">
        <v>63</v>
      </c>
      <c r="B67" s="17" t="s">
        <v>62</v>
      </c>
      <c r="C67" s="18" t="s">
        <v>355</v>
      </c>
      <c r="D67" s="18" t="s">
        <v>25</v>
      </c>
      <c r="E67" s="19">
        <v>18290020810</v>
      </c>
      <c r="F67" s="18"/>
      <c r="G67" s="19">
        <v>8</v>
      </c>
      <c r="H67" s="19">
        <v>10</v>
      </c>
      <c r="I67" s="59">
        <f t="shared" si="0"/>
        <v>18</v>
      </c>
      <c r="J67" s="18">
        <v>7577921297</v>
      </c>
      <c r="K67" s="18" t="s">
        <v>257</v>
      </c>
      <c r="L67" s="18" t="s">
        <v>356</v>
      </c>
      <c r="M67" s="18">
        <v>9401115704</v>
      </c>
      <c r="N67" s="18" t="s">
        <v>354</v>
      </c>
      <c r="O67" s="18">
        <v>9613859299</v>
      </c>
      <c r="P67" s="24">
        <v>43661</v>
      </c>
      <c r="Q67" s="18" t="s">
        <v>194</v>
      </c>
      <c r="R67" s="18"/>
      <c r="S67" s="18" t="s">
        <v>227</v>
      </c>
      <c r="T67" s="18"/>
    </row>
    <row r="68" spans="1:20">
      <c r="A68" s="4">
        <v>64</v>
      </c>
      <c r="B68" s="17" t="s">
        <v>62</v>
      </c>
      <c r="C68" s="18" t="s">
        <v>357</v>
      </c>
      <c r="D68" s="18" t="s">
        <v>25</v>
      </c>
      <c r="E68" s="19">
        <v>18290020811</v>
      </c>
      <c r="F68" s="18"/>
      <c r="G68" s="19">
        <v>17</v>
      </c>
      <c r="H68" s="19">
        <v>19</v>
      </c>
      <c r="I68" s="59">
        <f t="shared" si="0"/>
        <v>36</v>
      </c>
      <c r="J68" s="18">
        <v>9401782096</v>
      </c>
      <c r="K68" s="18" t="s">
        <v>257</v>
      </c>
      <c r="L68" s="18" t="s">
        <v>356</v>
      </c>
      <c r="M68" s="18">
        <v>9401115704</v>
      </c>
      <c r="N68" s="18" t="s">
        <v>358</v>
      </c>
      <c r="O68" s="18">
        <v>9613069294</v>
      </c>
      <c r="P68" s="24">
        <v>43661</v>
      </c>
      <c r="Q68" s="18" t="s">
        <v>194</v>
      </c>
      <c r="R68" s="18"/>
      <c r="S68" s="18" t="s">
        <v>226</v>
      </c>
      <c r="T68" s="18"/>
    </row>
    <row r="69" spans="1:20">
      <c r="A69" s="4">
        <v>65</v>
      </c>
      <c r="B69" s="17" t="s">
        <v>63</v>
      </c>
      <c r="C69" s="18" t="s">
        <v>359</v>
      </c>
      <c r="D69" s="18" t="s">
        <v>25</v>
      </c>
      <c r="E69" s="19">
        <v>18290020812</v>
      </c>
      <c r="F69" s="18"/>
      <c r="G69" s="19">
        <v>22</v>
      </c>
      <c r="H69" s="19">
        <v>17</v>
      </c>
      <c r="I69" s="59">
        <f t="shared" si="0"/>
        <v>39</v>
      </c>
      <c r="J69" s="18">
        <v>6001291782</v>
      </c>
      <c r="K69" s="18" t="s">
        <v>257</v>
      </c>
      <c r="L69" s="18" t="s">
        <v>356</v>
      </c>
      <c r="M69" s="18">
        <v>9401115704</v>
      </c>
      <c r="N69" s="18" t="s">
        <v>360</v>
      </c>
      <c r="O69" s="18">
        <v>8473074430</v>
      </c>
      <c r="P69" s="24">
        <v>43661</v>
      </c>
      <c r="Q69" s="18" t="s">
        <v>194</v>
      </c>
      <c r="R69" s="18"/>
      <c r="S69" s="18" t="s">
        <v>226</v>
      </c>
      <c r="T69" s="18"/>
    </row>
    <row r="70" spans="1:20">
      <c r="A70" s="4">
        <v>66</v>
      </c>
      <c r="B70" s="17" t="s">
        <v>63</v>
      </c>
      <c r="C70" s="18" t="s">
        <v>361</v>
      </c>
      <c r="D70" s="18" t="s">
        <v>25</v>
      </c>
      <c r="E70" s="19">
        <v>18290020813</v>
      </c>
      <c r="F70" s="18"/>
      <c r="G70" s="19">
        <v>28</v>
      </c>
      <c r="H70" s="19">
        <v>28</v>
      </c>
      <c r="I70" s="59">
        <f t="shared" ref="I70:I133" si="1">SUM(G70:H70)</f>
        <v>56</v>
      </c>
      <c r="J70" s="18">
        <v>8403954914</v>
      </c>
      <c r="K70" s="18" t="s">
        <v>257</v>
      </c>
      <c r="L70" s="18" t="s">
        <v>356</v>
      </c>
      <c r="M70" s="18">
        <v>9401115704</v>
      </c>
      <c r="N70" s="18" t="s">
        <v>360</v>
      </c>
      <c r="O70" s="18">
        <v>8473074430</v>
      </c>
      <c r="P70" s="24">
        <v>43661</v>
      </c>
      <c r="Q70" s="18" t="s">
        <v>194</v>
      </c>
      <c r="R70" s="18"/>
      <c r="S70" s="18" t="s">
        <v>226</v>
      </c>
      <c r="T70" s="18"/>
    </row>
    <row r="71" spans="1:20">
      <c r="A71" s="4">
        <v>67</v>
      </c>
      <c r="B71" s="17" t="s">
        <v>62</v>
      </c>
      <c r="C71" s="18" t="s">
        <v>362</v>
      </c>
      <c r="D71" s="18" t="s">
        <v>25</v>
      </c>
      <c r="E71" s="19">
        <v>18290020814</v>
      </c>
      <c r="F71" s="18"/>
      <c r="G71" s="19">
        <v>35</v>
      </c>
      <c r="H71" s="19">
        <v>38</v>
      </c>
      <c r="I71" s="59">
        <f t="shared" si="1"/>
        <v>73</v>
      </c>
      <c r="J71" s="18">
        <v>9706763439</v>
      </c>
      <c r="K71" s="18" t="s">
        <v>257</v>
      </c>
      <c r="L71" s="18" t="s">
        <v>356</v>
      </c>
      <c r="M71" s="18">
        <v>9401115704</v>
      </c>
      <c r="N71" s="18" t="s">
        <v>360</v>
      </c>
      <c r="O71" s="18">
        <v>8473074430</v>
      </c>
      <c r="P71" s="24">
        <v>43662</v>
      </c>
      <c r="Q71" s="18" t="s">
        <v>210</v>
      </c>
      <c r="R71" s="18"/>
      <c r="S71" s="18" t="s">
        <v>227</v>
      </c>
      <c r="T71" s="18"/>
    </row>
    <row r="72" spans="1:20">
      <c r="A72" s="4">
        <v>68</v>
      </c>
      <c r="B72" s="17" t="s">
        <v>62</v>
      </c>
      <c r="C72" s="18" t="s">
        <v>363</v>
      </c>
      <c r="D72" s="18" t="s">
        <v>25</v>
      </c>
      <c r="E72" s="19">
        <v>18290020815</v>
      </c>
      <c r="F72" s="18"/>
      <c r="G72" s="19">
        <v>24</v>
      </c>
      <c r="H72" s="19">
        <v>24</v>
      </c>
      <c r="I72" s="59">
        <f t="shared" si="1"/>
        <v>48</v>
      </c>
      <c r="J72" s="18">
        <v>8256033341</v>
      </c>
      <c r="K72" s="18" t="s">
        <v>257</v>
      </c>
      <c r="L72" s="18" t="s">
        <v>356</v>
      </c>
      <c r="M72" s="18">
        <v>9401115704</v>
      </c>
      <c r="N72" s="18" t="s">
        <v>354</v>
      </c>
      <c r="O72" s="18">
        <v>9613859299</v>
      </c>
      <c r="P72" s="24">
        <v>43662</v>
      </c>
      <c r="Q72" s="18" t="s">
        <v>210</v>
      </c>
      <c r="R72" s="18"/>
      <c r="S72" s="18" t="s">
        <v>227</v>
      </c>
      <c r="T72" s="18"/>
    </row>
    <row r="73" spans="1:20">
      <c r="A73" s="4">
        <v>69</v>
      </c>
      <c r="B73" s="17" t="s">
        <v>63</v>
      </c>
      <c r="C73" s="18" t="s">
        <v>364</v>
      </c>
      <c r="D73" s="18" t="s">
        <v>25</v>
      </c>
      <c r="E73" s="19">
        <v>18290020817</v>
      </c>
      <c r="F73" s="18"/>
      <c r="G73" s="19">
        <v>16</v>
      </c>
      <c r="H73" s="19">
        <v>16</v>
      </c>
      <c r="I73" s="59">
        <f t="shared" si="1"/>
        <v>32</v>
      </c>
      <c r="J73" s="18">
        <v>9957554599</v>
      </c>
      <c r="K73" s="18" t="s">
        <v>257</v>
      </c>
      <c r="L73" s="18" t="s">
        <v>356</v>
      </c>
      <c r="M73" s="18">
        <v>9401115704</v>
      </c>
      <c r="N73" s="18" t="s">
        <v>358</v>
      </c>
      <c r="O73" s="18">
        <v>9613069294</v>
      </c>
      <c r="P73" s="24">
        <v>43662</v>
      </c>
      <c r="Q73" s="18" t="s">
        <v>210</v>
      </c>
      <c r="R73" s="18"/>
      <c r="S73" s="18" t="s">
        <v>226</v>
      </c>
      <c r="T73" s="18"/>
    </row>
    <row r="74" spans="1:20">
      <c r="A74" s="4">
        <v>70</v>
      </c>
      <c r="B74" s="17" t="s">
        <v>63</v>
      </c>
      <c r="C74" s="18" t="s">
        <v>365</v>
      </c>
      <c r="D74" s="18" t="s">
        <v>25</v>
      </c>
      <c r="E74" s="19">
        <v>18290020818</v>
      </c>
      <c r="F74" s="18"/>
      <c r="G74" s="19">
        <v>18</v>
      </c>
      <c r="H74" s="19">
        <v>9</v>
      </c>
      <c r="I74" s="59">
        <f t="shared" si="1"/>
        <v>27</v>
      </c>
      <c r="J74" s="18">
        <v>9577501355</v>
      </c>
      <c r="K74" s="18" t="s">
        <v>257</v>
      </c>
      <c r="L74" s="18" t="s">
        <v>356</v>
      </c>
      <c r="M74" s="18">
        <v>9401115704</v>
      </c>
      <c r="N74" s="18" t="s">
        <v>358</v>
      </c>
      <c r="O74" s="18">
        <v>9613069294</v>
      </c>
      <c r="P74" s="24">
        <v>43662</v>
      </c>
      <c r="Q74" s="18" t="s">
        <v>210</v>
      </c>
      <c r="R74" s="18"/>
      <c r="S74" s="18" t="s">
        <v>226</v>
      </c>
      <c r="T74" s="18"/>
    </row>
    <row r="75" spans="1:20">
      <c r="A75" s="4">
        <v>71</v>
      </c>
      <c r="B75" s="17" t="s">
        <v>63</v>
      </c>
      <c r="C75" s="18" t="s">
        <v>366</v>
      </c>
      <c r="D75" s="18" t="s">
        <v>25</v>
      </c>
      <c r="E75" s="19">
        <v>18290020819</v>
      </c>
      <c r="F75" s="18"/>
      <c r="G75" s="19">
        <v>27</v>
      </c>
      <c r="H75" s="19">
        <v>24</v>
      </c>
      <c r="I75" s="59">
        <f t="shared" si="1"/>
        <v>51</v>
      </c>
      <c r="J75" s="18">
        <v>9365071205</v>
      </c>
      <c r="K75" s="18" t="s">
        <v>257</v>
      </c>
      <c r="L75" s="18" t="s">
        <v>356</v>
      </c>
      <c r="M75" s="18">
        <v>9401115704</v>
      </c>
      <c r="N75" s="18" t="s">
        <v>358</v>
      </c>
      <c r="O75" s="18">
        <v>9613069294</v>
      </c>
      <c r="P75" s="24">
        <v>43662</v>
      </c>
      <c r="Q75" s="18" t="s">
        <v>210</v>
      </c>
      <c r="R75" s="18"/>
      <c r="S75" s="18" t="s">
        <v>226</v>
      </c>
      <c r="T75" s="18"/>
    </row>
    <row r="76" spans="1:20">
      <c r="A76" s="4">
        <v>72</v>
      </c>
      <c r="B76" s="17"/>
      <c r="C76" s="18"/>
      <c r="D76" s="18"/>
      <c r="E76" s="19"/>
      <c r="F76" s="18"/>
      <c r="G76" s="19"/>
      <c r="H76" s="19"/>
      <c r="I76" s="59">
        <f t="shared" si="1"/>
        <v>0</v>
      </c>
      <c r="J76" s="18"/>
      <c r="K76" s="18"/>
      <c r="L76" s="18"/>
      <c r="M76" s="18"/>
      <c r="N76" s="18"/>
      <c r="O76" s="18"/>
      <c r="P76" s="24">
        <v>43663</v>
      </c>
      <c r="Q76" s="18" t="s">
        <v>197</v>
      </c>
      <c r="R76" s="18"/>
      <c r="S76" s="18"/>
      <c r="T76" s="18"/>
    </row>
    <row r="77" spans="1:20">
      <c r="A77" s="4">
        <v>73</v>
      </c>
      <c r="B77" s="17" t="s">
        <v>62</v>
      </c>
      <c r="C77" s="18" t="s">
        <v>367</v>
      </c>
      <c r="D77" s="18" t="s">
        <v>25</v>
      </c>
      <c r="E77" s="19">
        <v>18290020820</v>
      </c>
      <c r="F77" s="18"/>
      <c r="G77" s="19">
        <v>20</v>
      </c>
      <c r="H77" s="19">
        <v>14</v>
      </c>
      <c r="I77" s="59">
        <f t="shared" si="1"/>
        <v>34</v>
      </c>
      <c r="J77" s="18">
        <v>7399159802</v>
      </c>
      <c r="K77" s="18" t="s">
        <v>368</v>
      </c>
      <c r="L77" s="18" t="s">
        <v>369</v>
      </c>
      <c r="M77" s="18">
        <v>7896702555</v>
      </c>
      <c r="N77" s="18" t="s">
        <v>370</v>
      </c>
      <c r="O77" s="18">
        <v>9365110665</v>
      </c>
      <c r="P77" s="24">
        <v>43664</v>
      </c>
      <c r="Q77" s="18" t="s">
        <v>212</v>
      </c>
      <c r="R77" s="18"/>
      <c r="S77" s="18" t="s">
        <v>227</v>
      </c>
      <c r="T77" s="18"/>
    </row>
    <row r="78" spans="1:20">
      <c r="A78" s="4">
        <v>74</v>
      </c>
      <c r="B78" s="17" t="s">
        <v>62</v>
      </c>
      <c r="C78" s="18" t="s">
        <v>371</v>
      </c>
      <c r="D78" s="18" t="s">
        <v>25</v>
      </c>
      <c r="E78" s="19">
        <v>18290020821</v>
      </c>
      <c r="F78" s="18"/>
      <c r="G78" s="19">
        <v>38</v>
      </c>
      <c r="H78" s="19">
        <v>33</v>
      </c>
      <c r="I78" s="59">
        <f t="shared" si="1"/>
        <v>71</v>
      </c>
      <c r="J78" s="18">
        <v>9476573144</v>
      </c>
      <c r="K78" s="18" t="s">
        <v>368</v>
      </c>
      <c r="L78" s="18" t="s">
        <v>369</v>
      </c>
      <c r="M78" s="18">
        <v>7896702555</v>
      </c>
      <c r="N78" s="18" t="s">
        <v>373</v>
      </c>
      <c r="O78" s="18">
        <v>8876728353</v>
      </c>
      <c r="P78" s="24">
        <v>43664</v>
      </c>
      <c r="Q78" s="18" t="s">
        <v>212</v>
      </c>
      <c r="R78" s="18"/>
      <c r="S78" s="18" t="s">
        <v>227</v>
      </c>
      <c r="T78" s="18"/>
    </row>
    <row r="79" spans="1:20">
      <c r="A79" s="4">
        <v>75</v>
      </c>
      <c r="B79" s="17" t="s">
        <v>63</v>
      </c>
      <c r="C79" s="18" t="s">
        <v>372</v>
      </c>
      <c r="D79" s="18" t="s">
        <v>25</v>
      </c>
      <c r="E79" s="19">
        <v>18290020822</v>
      </c>
      <c r="F79" s="18"/>
      <c r="G79" s="19">
        <v>34</v>
      </c>
      <c r="H79" s="19">
        <v>30</v>
      </c>
      <c r="I79" s="59">
        <f t="shared" si="1"/>
        <v>64</v>
      </c>
      <c r="J79" s="18">
        <v>9531277099</v>
      </c>
      <c r="K79" s="18" t="s">
        <v>368</v>
      </c>
      <c r="L79" s="18" t="s">
        <v>369</v>
      </c>
      <c r="M79" s="18">
        <v>7896702555</v>
      </c>
      <c r="N79" s="18" t="s">
        <v>374</v>
      </c>
      <c r="O79" s="18">
        <v>9471545184</v>
      </c>
      <c r="P79" s="24">
        <v>43664</v>
      </c>
      <c r="Q79" s="18" t="s">
        <v>212</v>
      </c>
      <c r="R79" s="18"/>
      <c r="S79" s="18" t="s">
        <v>226</v>
      </c>
      <c r="T79" s="18"/>
    </row>
    <row r="80" spans="1:20">
      <c r="A80" s="4">
        <v>76</v>
      </c>
      <c r="B80" s="17" t="s">
        <v>63</v>
      </c>
      <c r="C80" s="18" t="s">
        <v>375</v>
      </c>
      <c r="D80" s="18" t="s">
        <v>25</v>
      </c>
      <c r="E80" s="19">
        <v>18290020823</v>
      </c>
      <c r="F80" s="18"/>
      <c r="G80" s="19">
        <v>25</v>
      </c>
      <c r="H80" s="19">
        <v>27</v>
      </c>
      <c r="I80" s="59">
        <f t="shared" si="1"/>
        <v>52</v>
      </c>
      <c r="J80" s="18">
        <v>8638729992</v>
      </c>
      <c r="K80" s="18" t="s">
        <v>368</v>
      </c>
      <c r="L80" s="18" t="s">
        <v>369</v>
      </c>
      <c r="M80" s="18">
        <v>7896702555</v>
      </c>
      <c r="N80" s="18" t="s">
        <v>373</v>
      </c>
      <c r="O80" s="18">
        <v>8876728353</v>
      </c>
      <c r="P80" s="24">
        <v>43664</v>
      </c>
      <c r="Q80" s="18" t="s">
        <v>212</v>
      </c>
      <c r="R80" s="18"/>
      <c r="S80" s="18" t="s">
        <v>226</v>
      </c>
      <c r="T80" s="18"/>
    </row>
    <row r="81" spans="1:20" ht="33">
      <c r="A81" s="4">
        <v>77</v>
      </c>
      <c r="B81" s="17" t="s">
        <v>62</v>
      </c>
      <c r="C81" s="18" t="s">
        <v>376</v>
      </c>
      <c r="D81" s="18" t="s">
        <v>25</v>
      </c>
      <c r="E81" s="19">
        <v>18290020816</v>
      </c>
      <c r="F81" s="18"/>
      <c r="G81" s="19">
        <v>19</v>
      </c>
      <c r="H81" s="19">
        <v>13</v>
      </c>
      <c r="I81" s="59">
        <f t="shared" si="1"/>
        <v>32</v>
      </c>
      <c r="J81" s="18">
        <v>6000724515</v>
      </c>
      <c r="K81" s="18" t="s">
        <v>257</v>
      </c>
      <c r="L81" s="18" t="s">
        <v>356</v>
      </c>
      <c r="M81" s="18">
        <v>9401115704</v>
      </c>
      <c r="N81" s="18" t="s">
        <v>354</v>
      </c>
      <c r="O81" s="18">
        <v>9613859299</v>
      </c>
      <c r="P81" s="24">
        <v>43665</v>
      </c>
      <c r="Q81" s="18" t="s">
        <v>200</v>
      </c>
      <c r="R81" s="18"/>
      <c r="S81" s="18" t="s">
        <v>227</v>
      </c>
      <c r="T81" s="18"/>
    </row>
    <row r="82" spans="1:20">
      <c r="A82" s="4">
        <v>78</v>
      </c>
      <c r="B82" s="17" t="s">
        <v>62</v>
      </c>
      <c r="C82" s="18" t="s">
        <v>377</v>
      </c>
      <c r="D82" s="18" t="s">
        <v>25</v>
      </c>
      <c r="E82" s="19">
        <v>18290020828</v>
      </c>
      <c r="F82" s="18"/>
      <c r="G82" s="19">
        <v>45</v>
      </c>
      <c r="H82" s="19">
        <v>40</v>
      </c>
      <c r="I82" s="59">
        <f t="shared" si="1"/>
        <v>85</v>
      </c>
      <c r="J82" s="18">
        <v>8011376769</v>
      </c>
      <c r="K82" s="18" t="s">
        <v>257</v>
      </c>
      <c r="L82" s="18" t="s">
        <v>327</v>
      </c>
      <c r="M82" s="18">
        <v>9678562602</v>
      </c>
      <c r="N82" s="18" t="s">
        <v>378</v>
      </c>
      <c r="O82" s="18">
        <v>9957637960</v>
      </c>
      <c r="P82" s="24">
        <v>43665</v>
      </c>
      <c r="Q82" s="18" t="s">
        <v>200</v>
      </c>
      <c r="R82" s="18"/>
      <c r="S82" s="18" t="s">
        <v>227</v>
      </c>
      <c r="T82" s="18"/>
    </row>
    <row r="83" spans="1:20">
      <c r="A83" s="4">
        <v>79</v>
      </c>
      <c r="B83" s="17" t="s">
        <v>63</v>
      </c>
      <c r="C83" s="18" t="s">
        <v>379</v>
      </c>
      <c r="D83" s="18" t="s">
        <v>25</v>
      </c>
      <c r="E83" s="19">
        <v>18290020827</v>
      </c>
      <c r="F83" s="18"/>
      <c r="G83" s="19">
        <v>17</v>
      </c>
      <c r="H83" s="19">
        <v>25</v>
      </c>
      <c r="I83" s="59">
        <f t="shared" si="1"/>
        <v>42</v>
      </c>
      <c r="J83" s="18">
        <v>9954212549</v>
      </c>
      <c r="K83" s="18" t="s">
        <v>257</v>
      </c>
      <c r="L83" s="18" t="s">
        <v>327</v>
      </c>
      <c r="M83" s="18">
        <v>9678562602</v>
      </c>
      <c r="N83" s="18" t="s">
        <v>380</v>
      </c>
      <c r="O83" s="18">
        <v>9365102527</v>
      </c>
      <c r="P83" s="24">
        <v>43665</v>
      </c>
      <c r="Q83" s="18" t="s">
        <v>200</v>
      </c>
      <c r="R83" s="18"/>
      <c r="S83" s="18" t="s">
        <v>226</v>
      </c>
      <c r="T83" s="18"/>
    </row>
    <row r="84" spans="1:20">
      <c r="A84" s="4">
        <v>80</v>
      </c>
      <c r="B84" s="17" t="s">
        <v>63</v>
      </c>
      <c r="C84" s="18" t="s">
        <v>381</v>
      </c>
      <c r="D84" s="18" t="s">
        <v>25</v>
      </c>
      <c r="E84" s="19">
        <v>18290020829</v>
      </c>
      <c r="F84" s="18"/>
      <c r="G84" s="19">
        <v>27</v>
      </c>
      <c r="H84" s="19">
        <v>23</v>
      </c>
      <c r="I84" s="59">
        <f t="shared" si="1"/>
        <v>50</v>
      </c>
      <c r="J84" s="18">
        <v>8638161388</v>
      </c>
      <c r="K84" s="18" t="s">
        <v>257</v>
      </c>
      <c r="L84" s="18" t="s">
        <v>327</v>
      </c>
      <c r="M84" s="18">
        <v>9678562602</v>
      </c>
      <c r="N84" s="18" t="s">
        <v>380</v>
      </c>
      <c r="O84" s="18">
        <v>9365102527</v>
      </c>
      <c r="P84" s="24">
        <v>43665</v>
      </c>
      <c r="Q84" s="18" t="s">
        <v>200</v>
      </c>
      <c r="R84" s="18"/>
      <c r="S84" s="18" t="s">
        <v>226</v>
      </c>
      <c r="T84" s="18"/>
    </row>
    <row r="85" spans="1:20">
      <c r="A85" s="4">
        <v>81</v>
      </c>
      <c r="B85" s="17" t="s">
        <v>62</v>
      </c>
      <c r="C85" s="18" t="s">
        <v>382</v>
      </c>
      <c r="D85" s="18" t="s">
        <v>25</v>
      </c>
      <c r="E85" s="19">
        <v>18290020831</v>
      </c>
      <c r="F85" s="18"/>
      <c r="G85" s="19">
        <v>6</v>
      </c>
      <c r="H85" s="19">
        <v>19</v>
      </c>
      <c r="I85" s="59">
        <f t="shared" si="1"/>
        <v>25</v>
      </c>
      <c r="J85" s="18">
        <v>9365468805</v>
      </c>
      <c r="K85" s="18" t="s">
        <v>257</v>
      </c>
      <c r="L85" s="18" t="s">
        <v>331</v>
      </c>
      <c r="M85" s="18">
        <v>7896855718</v>
      </c>
      <c r="N85" s="18" t="s">
        <v>271</v>
      </c>
      <c r="O85" s="18">
        <v>8761852005</v>
      </c>
      <c r="P85" s="24">
        <v>43666</v>
      </c>
      <c r="Q85" s="18" t="s">
        <v>213</v>
      </c>
      <c r="R85" s="18"/>
      <c r="S85" s="18" t="s">
        <v>227</v>
      </c>
      <c r="T85" s="18"/>
    </row>
    <row r="86" spans="1:20">
      <c r="A86" s="4">
        <v>82</v>
      </c>
      <c r="B86" s="17" t="s">
        <v>62</v>
      </c>
      <c r="C86" s="18" t="s">
        <v>383</v>
      </c>
      <c r="D86" s="18" t="s">
        <v>25</v>
      </c>
      <c r="E86" s="19">
        <v>18290020808</v>
      </c>
      <c r="F86" s="18"/>
      <c r="G86" s="19">
        <v>14</v>
      </c>
      <c r="H86" s="19">
        <v>20</v>
      </c>
      <c r="I86" s="59">
        <f t="shared" si="1"/>
        <v>34</v>
      </c>
      <c r="J86" s="18">
        <v>9101844090</v>
      </c>
      <c r="K86" s="18" t="s">
        <v>257</v>
      </c>
      <c r="L86" s="18" t="s">
        <v>327</v>
      </c>
      <c r="M86" s="18">
        <v>9678562602</v>
      </c>
      <c r="N86" s="18" t="s">
        <v>350</v>
      </c>
      <c r="O86" s="18">
        <v>9365504317</v>
      </c>
      <c r="P86" s="24">
        <v>43666</v>
      </c>
      <c r="Q86" s="18" t="s">
        <v>213</v>
      </c>
      <c r="R86" s="18"/>
      <c r="S86" s="18" t="s">
        <v>227</v>
      </c>
      <c r="T86" s="18"/>
    </row>
    <row r="87" spans="1:20">
      <c r="A87" s="4">
        <v>83</v>
      </c>
      <c r="B87" s="17" t="s">
        <v>63</v>
      </c>
      <c r="C87" s="18" t="s">
        <v>384</v>
      </c>
      <c r="D87" s="18" t="s">
        <v>25</v>
      </c>
      <c r="E87" s="19">
        <v>18290020713</v>
      </c>
      <c r="F87" s="18"/>
      <c r="G87" s="19">
        <v>7</v>
      </c>
      <c r="H87" s="19">
        <v>12</v>
      </c>
      <c r="I87" s="59">
        <f t="shared" si="1"/>
        <v>19</v>
      </c>
      <c r="J87" s="18">
        <v>6900786858</v>
      </c>
      <c r="K87" s="18" t="s">
        <v>335</v>
      </c>
      <c r="L87" s="18" t="s">
        <v>356</v>
      </c>
      <c r="M87" s="18">
        <v>9401115704</v>
      </c>
      <c r="N87" s="18" t="s">
        <v>391</v>
      </c>
      <c r="O87" s="18">
        <v>8011142378</v>
      </c>
      <c r="P87" s="24">
        <v>43666</v>
      </c>
      <c r="Q87" s="18" t="s">
        <v>213</v>
      </c>
      <c r="R87" s="18"/>
      <c r="S87" s="18" t="s">
        <v>226</v>
      </c>
      <c r="T87" s="18"/>
    </row>
    <row r="88" spans="1:20">
      <c r="A88" s="4">
        <v>84</v>
      </c>
      <c r="B88" s="17" t="s">
        <v>63</v>
      </c>
      <c r="C88" s="18" t="s">
        <v>385</v>
      </c>
      <c r="D88" s="18" t="s">
        <v>25</v>
      </c>
      <c r="E88" s="19">
        <v>18290020714</v>
      </c>
      <c r="F88" s="18"/>
      <c r="G88" s="19">
        <v>17</v>
      </c>
      <c r="H88" s="19">
        <v>15</v>
      </c>
      <c r="I88" s="59">
        <f t="shared" si="1"/>
        <v>32</v>
      </c>
      <c r="J88" s="18">
        <v>7638819295</v>
      </c>
      <c r="K88" s="18" t="s">
        <v>335</v>
      </c>
      <c r="L88" s="18" t="s">
        <v>356</v>
      </c>
      <c r="M88" s="18">
        <v>9401115704</v>
      </c>
      <c r="N88" s="18" t="s">
        <v>386</v>
      </c>
      <c r="O88" s="18">
        <v>8011142378</v>
      </c>
      <c r="P88" s="24">
        <v>43666</v>
      </c>
      <c r="Q88" s="18" t="s">
        <v>213</v>
      </c>
      <c r="R88" s="18"/>
      <c r="S88" s="18" t="s">
        <v>226</v>
      </c>
      <c r="T88" s="18"/>
    </row>
    <row r="89" spans="1:20">
      <c r="A89" s="4">
        <v>85</v>
      </c>
      <c r="B89" s="17" t="s">
        <v>63</v>
      </c>
      <c r="C89" s="18" t="s">
        <v>387</v>
      </c>
      <c r="D89" s="18" t="s">
        <v>25</v>
      </c>
      <c r="E89" s="19">
        <v>18290020715</v>
      </c>
      <c r="F89" s="18"/>
      <c r="G89" s="19">
        <v>12</v>
      </c>
      <c r="H89" s="19">
        <v>10</v>
      </c>
      <c r="I89" s="59">
        <f t="shared" si="1"/>
        <v>22</v>
      </c>
      <c r="J89" s="18">
        <v>9954911270</v>
      </c>
      <c r="K89" s="18" t="s">
        <v>335</v>
      </c>
      <c r="L89" s="18" t="s">
        <v>356</v>
      </c>
      <c r="M89" s="18">
        <v>9401115704</v>
      </c>
      <c r="N89" s="18" t="s">
        <v>388</v>
      </c>
      <c r="O89" s="18">
        <v>8011142378</v>
      </c>
      <c r="P89" s="24">
        <v>43666</v>
      </c>
      <c r="Q89" s="18" t="s">
        <v>213</v>
      </c>
      <c r="R89" s="18"/>
      <c r="S89" s="18" t="s">
        <v>226</v>
      </c>
      <c r="T89" s="18"/>
    </row>
    <row r="90" spans="1:20">
      <c r="A90" s="4">
        <v>86</v>
      </c>
      <c r="B90" s="17" t="s">
        <v>63</v>
      </c>
      <c r="C90" s="18" t="s">
        <v>389</v>
      </c>
      <c r="D90" s="18" t="s">
        <v>25</v>
      </c>
      <c r="E90" s="19">
        <v>18290020716</v>
      </c>
      <c r="F90" s="18"/>
      <c r="G90" s="19">
        <v>15</v>
      </c>
      <c r="H90" s="19">
        <v>14</v>
      </c>
      <c r="I90" s="59">
        <f t="shared" si="1"/>
        <v>29</v>
      </c>
      <c r="J90" s="18">
        <v>9954179808</v>
      </c>
      <c r="K90" s="18" t="s">
        <v>335</v>
      </c>
      <c r="L90" s="18" t="s">
        <v>356</v>
      </c>
      <c r="M90" s="18">
        <v>9401115704</v>
      </c>
      <c r="N90" s="18" t="s">
        <v>390</v>
      </c>
      <c r="O90" s="18">
        <v>8011142378</v>
      </c>
      <c r="P90" s="24">
        <v>43666</v>
      </c>
      <c r="Q90" s="18" t="s">
        <v>213</v>
      </c>
      <c r="R90" s="18"/>
      <c r="S90" s="18" t="s">
        <v>226</v>
      </c>
      <c r="T90" s="18"/>
    </row>
    <row r="91" spans="1:20">
      <c r="A91" s="4">
        <v>87</v>
      </c>
      <c r="B91" s="17"/>
      <c r="C91" s="18"/>
      <c r="D91" s="18"/>
      <c r="E91" s="19"/>
      <c r="F91" s="18"/>
      <c r="G91" s="19"/>
      <c r="H91" s="19"/>
      <c r="I91" s="59">
        <f t="shared" si="1"/>
        <v>0</v>
      </c>
      <c r="J91" s="18"/>
      <c r="K91" s="18"/>
      <c r="L91" s="18"/>
      <c r="M91" s="18"/>
      <c r="N91" s="18"/>
      <c r="O91" s="18"/>
      <c r="P91" s="24">
        <v>43667</v>
      </c>
      <c r="Q91" s="18" t="s">
        <v>191</v>
      </c>
      <c r="R91" s="18"/>
      <c r="S91" s="18"/>
      <c r="T91" s="18"/>
    </row>
    <row r="92" spans="1:20">
      <c r="A92" s="4">
        <v>88</v>
      </c>
      <c r="B92" s="17" t="s">
        <v>62</v>
      </c>
      <c r="C92" s="18" t="s">
        <v>392</v>
      </c>
      <c r="D92" s="18" t="s">
        <v>25</v>
      </c>
      <c r="E92" s="19">
        <v>18290020601</v>
      </c>
      <c r="F92" s="18"/>
      <c r="G92" s="19">
        <v>20</v>
      </c>
      <c r="H92" s="19">
        <v>21</v>
      </c>
      <c r="I92" s="59">
        <f t="shared" si="1"/>
        <v>41</v>
      </c>
      <c r="J92" s="18">
        <v>7086334647</v>
      </c>
      <c r="K92" s="18" t="s">
        <v>395</v>
      </c>
      <c r="L92" s="18" t="s">
        <v>396</v>
      </c>
      <c r="M92" s="18">
        <v>9957267629</v>
      </c>
      <c r="N92" s="18" t="s">
        <v>394</v>
      </c>
      <c r="O92" s="18">
        <v>7086334647</v>
      </c>
      <c r="P92" s="24">
        <v>43668</v>
      </c>
      <c r="Q92" s="18" t="s">
        <v>194</v>
      </c>
      <c r="R92" s="18"/>
      <c r="S92" s="18" t="s">
        <v>227</v>
      </c>
      <c r="T92" s="18"/>
    </row>
    <row r="93" spans="1:20">
      <c r="A93" s="4">
        <v>89</v>
      </c>
      <c r="B93" s="17" t="s">
        <v>62</v>
      </c>
      <c r="C93" s="18" t="s">
        <v>393</v>
      </c>
      <c r="D93" s="18" t="s">
        <v>25</v>
      </c>
      <c r="E93" s="19">
        <v>18290020602</v>
      </c>
      <c r="F93" s="18"/>
      <c r="G93" s="19">
        <v>14</v>
      </c>
      <c r="H93" s="19">
        <v>13</v>
      </c>
      <c r="I93" s="59">
        <f t="shared" si="1"/>
        <v>27</v>
      </c>
      <c r="J93" s="18">
        <v>7635964632</v>
      </c>
      <c r="K93" s="18" t="s">
        <v>395</v>
      </c>
      <c r="L93" s="18" t="s">
        <v>396</v>
      </c>
      <c r="M93" s="18">
        <v>9957267629</v>
      </c>
      <c r="N93" s="18" t="s">
        <v>490</v>
      </c>
      <c r="O93" s="18">
        <v>6900788581</v>
      </c>
      <c r="P93" s="24">
        <v>43668</v>
      </c>
      <c r="Q93" s="18" t="s">
        <v>194</v>
      </c>
      <c r="R93" s="18"/>
      <c r="S93" s="18" t="s">
        <v>227</v>
      </c>
      <c r="T93" s="18"/>
    </row>
    <row r="94" spans="1:20">
      <c r="A94" s="4">
        <v>90</v>
      </c>
      <c r="B94" s="17" t="s">
        <v>62</v>
      </c>
      <c r="C94" s="18" t="s">
        <v>397</v>
      </c>
      <c r="D94" s="18" t="s">
        <v>25</v>
      </c>
      <c r="E94" s="19">
        <v>18290020603</v>
      </c>
      <c r="F94" s="18"/>
      <c r="G94" s="19">
        <v>13</v>
      </c>
      <c r="H94" s="19">
        <v>14</v>
      </c>
      <c r="I94" s="59">
        <f t="shared" si="1"/>
        <v>27</v>
      </c>
      <c r="J94" s="18"/>
      <c r="K94" s="18" t="s">
        <v>395</v>
      </c>
      <c r="L94" s="18" t="s">
        <v>396</v>
      </c>
      <c r="M94" s="18">
        <v>9957267629</v>
      </c>
      <c r="N94" s="18" t="s">
        <v>398</v>
      </c>
      <c r="O94" s="18">
        <v>8472948686</v>
      </c>
      <c r="P94" s="24">
        <v>43668</v>
      </c>
      <c r="Q94" s="18" t="s">
        <v>194</v>
      </c>
      <c r="R94" s="18"/>
      <c r="S94" s="18" t="s">
        <v>227</v>
      </c>
      <c r="T94" s="18"/>
    </row>
    <row r="95" spans="1:20">
      <c r="A95" s="4">
        <v>91</v>
      </c>
      <c r="B95" s="17" t="s">
        <v>62</v>
      </c>
      <c r="C95" s="18" t="s">
        <v>399</v>
      </c>
      <c r="D95" s="18" t="s">
        <v>25</v>
      </c>
      <c r="E95" s="19">
        <v>18290020604</v>
      </c>
      <c r="F95" s="18"/>
      <c r="G95" s="19">
        <v>12</v>
      </c>
      <c r="H95" s="19">
        <v>13</v>
      </c>
      <c r="I95" s="59">
        <f t="shared" si="1"/>
        <v>25</v>
      </c>
      <c r="J95" s="18">
        <v>8135977999</v>
      </c>
      <c r="K95" s="18" t="s">
        <v>395</v>
      </c>
      <c r="L95" s="18" t="s">
        <v>396</v>
      </c>
      <c r="M95" s="18">
        <v>9957267629</v>
      </c>
      <c r="N95" s="18" t="s">
        <v>398</v>
      </c>
      <c r="O95" s="18">
        <v>8472948686</v>
      </c>
      <c r="P95" s="24">
        <v>43668</v>
      </c>
      <c r="Q95" s="18" t="s">
        <v>194</v>
      </c>
      <c r="R95" s="18"/>
      <c r="S95" s="18" t="s">
        <v>227</v>
      </c>
      <c r="T95" s="18"/>
    </row>
    <row r="96" spans="1:20">
      <c r="A96" s="4">
        <v>92</v>
      </c>
      <c r="B96" s="17" t="s">
        <v>63</v>
      </c>
      <c r="C96" s="18" t="s">
        <v>400</v>
      </c>
      <c r="D96" s="18" t="s">
        <v>25</v>
      </c>
      <c r="E96" s="19">
        <v>182900206019</v>
      </c>
      <c r="F96" s="18"/>
      <c r="G96" s="19">
        <v>12</v>
      </c>
      <c r="H96" s="19">
        <v>11</v>
      </c>
      <c r="I96" s="59">
        <f t="shared" si="1"/>
        <v>23</v>
      </c>
      <c r="J96" s="18">
        <v>9365562705</v>
      </c>
      <c r="K96" s="18" t="s">
        <v>395</v>
      </c>
      <c r="L96" s="18" t="s">
        <v>396</v>
      </c>
      <c r="M96" s="18">
        <v>9957267629</v>
      </c>
      <c r="N96" s="18" t="s">
        <v>403</v>
      </c>
      <c r="O96" s="18">
        <v>7086662155</v>
      </c>
      <c r="P96" s="24">
        <v>43668</v>
      </c>
      <c r="Q96" s="18" t="s">
        <v>194</v>
      </c>
      <c r="R96" s="18"/>
      <c r="S96" s="18" t="s">
        <v>226</v>
      </c>
      <c r="T96" s="18"/>
    </row>
    <row r="97" spans="1:20">
      <c r="A97" s="4">
        <v>93</v>
      </c>
      <c r="B97" s="17" t="s">
        <v>63</v>
      </c>
      <c r="C97" s="18" t="s">
        <v>401</v>
      </c>
      <c r="D97" s="18" t="s">
        <v>25</v>
      </c>
      <c r="E97" s="19">
        <v>182900206018</v>
      </c>
      <c r="F97" s="18"/>
      <c r="G97" s="19">
        <v>29</v>
      </c>
      <c r="H97" s="19">
        <v>22</v>
      </c>
      <c r="I97" s="59">
        <f t="shared" si="1"/>
        <v>51</v>
      </c>
      <c r="J97" s="18">
        <v>7896548989</v>
      </c>
      <c r="K97" s="18" t="s">
        <v>395</v>
      </c>
      <c r="L97" s="18" t="s">
        <v>396</v>
      </c>
      <c r="M97" s="18">
        <v>9957267629</v>
      </c>
      <c r="N97" s="18" t="s">
        <v>403</v>
      </c>
      <c r="O97" s="18">
        <v>7086662155</v>
      </c>
      <c r="P97" s="24">
        <v>43668</v>
      </c>
      <c r="Q97" s="18" t="s">
        <v>194</v>
      </c>
      <c r="R97" s="18"/>
      <c r="S97" s="18" t="s">
        <v>226</v>
      </c>
      <c r="T97" s="18"/>
    </row>
    <row r="98" spans="1:20">
      <c r="A98" s="4">
        <v>94</v>
      </c>
      <c r="B98" s="17" t="s">
        <v>63</v>
      </c>
      <c r="C98" s="18" t="s">
        <v>402</v>
      </c>
      <c r="D98" s="18" t="s">
        <v>25</v>
      </c>
      <c r="E98" s="19">
        <v>18290020606</v>
      </c>
      <c r="F98" s="18"/>
      <c r="G98" s="19">
        <v>21</v>
      </c>
      <c r="H98" s="19">
        <v>32</v>
      </c>
      <c r="I98" s="59">
        <f t="shared" si="1"/>
        <v>53</v>
      </c>
      <c r="J98" s="18">
        <v>6900786630</v>
      </c>
      <c r="K98" s="18" t="s">
        <v>395</v>
      </c>
      <c r="L98" s="18" t="s">
        <v>405</v>
      </c>
      <c r="M98" s="18">
        <v>8638733279</v>
      </c>
      <c r="N98" s="18" t="s">
        <v>404</v>
      </c>
      <c r="O98" s="18">
        <v>9435687305</v>
      </c>
      <c r="P98" s="24">
        <v>43668</v>
      </c>
      <c r="Q98" s="18" t="s">
        <v>194</v>
      </c>
      <c r="R98" s="18"/>
      <c r="S98" s="18"/>
      <c r="T98" s="18"/>
    </row>
    <row r="99" spans="1:20">
      <c r="A99" s="4">
        <v>95</v>
      </c>
      <c r="B99" s="17" t="s">
        <v>62</v>
      </c>
      <c r="C99" s="18" t="s">
        <v>407</v>
      </c>
      <c r="D99" s="18" t="s">
        <v>25</v>
      </c>
      <c r="E99" s="19">
        <v>18290020607</v>
      </c>
      <c r="F99" s="18"/>
      <c r="G99" s="19">
        <v>28</v>
      </c>
      <c r="H99" s="19">
        <v>22</v>
      </c>
      <c r="I99" s="59">
        <f t="shared" si="1"/>
        <v>50</v>
      </c>
      <c r="J99" s="18">
        <v>9101013453</v>
      </c>
      <c r="K99" s="18" t="s">
        <v>395</v>
      </c>
      <c r="L99" s="18" t="s">
        <v>405</v>
      </c>
      <c r="M99" s="18">
        <v>8638733279</v>
      </c>
      <c r="N99" s="18" t="s">
        <v>408</v>
      </c>
      <c r="O99" s="18">
        <v>7896852432</v>
      </c>
      <c r="P99" s="24">
        <v>43669</v>
      </c>
      <c r="Q99" s="18" t="s">
        <v>210</v>
      </c>
      <c r="R99" s="18"/>
      <c r="S99" s="18" t="s">
        <v>227</v>
      </c>
      <c r="T99" s="18"/>
    </row>
    <row r="100" spans="1:20">
      <c r="A100" s="4">
        <v>96</v>
      </c>
      <c r="B100" s="17" t="s">
        <v>62</v>
      </c>
      <c r="C100" s="18" t="s">
        <v>406</v>
      </c>
      <c r="D100" s="18" t="s">
        <v>25</v>
      </c>
      <c r="E100" s="19">
        <v>18290020608</v>
      </c>
      <c r="F100" s="18"/>
      <c r="G100" s="19">
        <v>23</v>
      </c>
      <c r="H100" s="19">
        <v>18</v>
      </c>
      <c r="I100" s="59">
        <f t="shared" si="1"/>
        <v>41</v>
      </c>
      <c r="J100" s="18">
        <v>9476669991</v>
      </c>
      <c r="K100" s="18" t="s">
        <v>395</v>
      </c>
      <c r="L100" s="18" t="s">
        <v>405</v>
      </c>
      <c r="M100" s="18">
        <v>8638733279</v>
      </c>
      <c r="N100" s="18" t="s">
        <v>409</v>
      </c>
      <c r="O100" s="18">
        <v>9435687381</v>
      </c>
      <c r="P100" s="24">
        <v>43669</v>
      </c>
      <c r="Q100" s="18" t="s">
        <v>210</v>
      </c>
      <c r="R100" s="18"/>
      <c r="S100" s="18" t="s">
        <v>227</v>
      </c>
      <c r="T100" s="18"/>
    </row>
    <row r="101" spans="1:20">
      <c r="A101" s="4">
        <v>97</v>
      </c>
      <c r="B101" s="17" t="s">
        <v>63</v>
      </c>
      <c r="C101" s="18" t="s">
        <v>410</v>
      </c>
      <c r="D101" s="18" t="s">
        <v>25</v>
      </c>
      <c r="E101" s="19">
        <v>18290020615</v>
      </c>
      <c r="F101" s="18"/>
      <c r="G101" s="19">
        <v>33</v>
      </c>
      <c r="H101" s="19">
        <v>23</v>
      </c>
      <c r="I101" s="59">
        <f t="shared" si="1"/>
        <v>56</v>
      </c>
      <c r="J101" s="18">
        <v>8638993879</v>
      </c>
      <c r="K101" s="18" t="s">
        <v>395</v>
      </c>
      <c r="L101" s="18" t="s">
        <v>405</v>
      </c>
      <c r="M101" s="18">
        <v>8638733279</v>
      </c>
      <c r="N101" s="18" t="s">
        <v>412</v>
      </c>
      <c r="O101" s="18">
        <v>8812872663</v>
      </c>
      <c r="P101" s="24">
        <v>43669</v>
      </c>
      <c r="Q101" s="18" t="s">
        <v>210</v>
      </c>
      <c r="R101" s="18"/>
      <c r="S101" s="18" t="s">
        <v>226</v>
      </c>
      <c r="T101" s="18"/>
    </row>
    <row r="102" spans="1:20">
      <c r="A102" s="4">
        <v>98</v>
      </c>
      <c r="B102" s="17" t="s">
        <v>63</v>
      </c>
      <c r="C102" s="18" t="s">
        <v>411</v>
      </c>
      <c r="D102" s="18" t="s">
        <v>25</v>
      </c>
      <c r="E102" s="19">
        <v>18290020616</v>
      </c>
      <c r="F102" s="18"/>
      <c r="G102" s="19">
        <v>12</v>
      </c>
      <c r="H102" s="19">
        <v>7</v>
      </c>
      <c r="I102" s="59">
        <f t="shared" si="1"/>
        <v>19</v>
      </c>
      <c r="J102" s="18">
        <v>9476572568</v>
      </c>
      <c r="K102" s="18" t="s">
        <v>395</v>
      </c>
      <c r="L102" s="18" t="s">
        <v>405</v>
      </c>
      <c r="M102" s="18">
        <v>8638733279</v>
      </c>
      <c r="N102" s="18" t="s">
        <v>413</v>
      </c>
      <c r="O102" s="18">
        <v>6900788581</v>
      </c>
      <c r="P102" s="24">
        <v>43669</v>
      </c>
      <c r="Q102" s="18" t="s">
        <v>210</v>
      </c>
      <c r="R102" s="18"/>
      <c r="S102" s="18" t="s">
        <v>226</v>
      </c>
      <c r="T102" s="18"/>
    </row>
    <row r="103" spans="1:20">
      <c r="A103" s="4">
        <v>99</v>
      </c>
      <c r="B103" s="17" t="s">
        <v>63</v>
      </c>
      <c r="C103" s="18" t="s">
        <v>414</v>
      </c>
      <c r="D103" s="18"/>
      <c r="E103" s="19">
        <v>18290020617</v>
      </c>
      <c r="F103" s="18"/>
      <c r="G103" s="19">
        <v>17</v>
      </c>
      <c r="H103" s="19">
        <v>17</v>
      </c>
      <c r="I103" s="59">
        <f t="shared" si="1"/>
        <v>34</v>
      </c>
      <c r="J103" s="18">
        <v>9577494258</v>
      </c>
      <c r="K103" s="18" t="s">
        <v>395</v>
      </c>
      <c r="L103" s="18" t="s">
        <v>405</v>
      </c>
      <c r="M103" s="18">
        <v>8638733279</v>
      </c>
      <c r="N103" s="18" t="s">
        <v>412</v>
      </c>
      <c r="O103" s="18">
        <v>8812872663</v>
      </c>
      <c r="P103" s="24">
        <v>43670</v>
      </c>
      <c r="Q103" s="18" t="s">
        <v>197</v>
      </c>
      <c r="R103" s="18"/>
      <c r="S103" s="18" t="s">
        <v>226</v>
      </c>
      <c r="T103" s="18"/>
    </row>
    <row r="104" spans="1:20">
      <c r="A104" s="4">
        <v>100</v>
      </c>
      <c r="B104" s="17"/>
      <c r="C104" s="18"/>
      <c r="D104" s="18"/>
      <c r="E104" s="19"/>
      <c r="F104" s="18"/>
      <c r="G104" s="19"/>
      <c r="H104" s="19"/>
      <c r="I104" s="59">
        <f t="shared" si="1"/>
        <v>0</v>
      </c>
      <c r="J104" s="18"/>
      <c r="K104" s="18"/>
      <c r="L104" s="18"/>
      <c r="M104" s="18"/>
      <c r="N104" s="18"/>
      <c r="O104" s="18"/>
      <c r="P104" s="24">
        <v>43670</v>
      </c>
      <c r="Q104" s="18" t="s">
        <v>197</v>
      </c>
      <c r="R104" s="18"/>
      <c r="S104" s="18"/>
      <c r="T104" s="18"/>
    </row>
    <row r="105" spans="1:20">
      <c r="A105" s="4">
        <v>101</v>
      </c>
      <c r="B105" s="17" t="s">
        <v>62</v>
      </c>
      <c r="C105" s="18" t="s">
        <v>415</v>
      </c>
      <c r="D105" s="18" t="s">
        <v>25</v>
      </c>
      <c r="E105" s="19">
        <v>18290020609</v>
      </c>
      <c r="F105" s="18"/>
      <c r="G105" s="19">
        <v>11</v>
      </c>
      <c r="H105" s="19">
        <v>7</v>
      </c>
      <c r="I105" s="59">
        <f t="shared" si="1"/>
        <v>18</v>
      </c>
      <c r="J105" s="18">
        <v>6001269228</v>
      </c>
      <c r="K105" s="18" t="s">
        <v>395</v>
      </c>
      <c r="L105" s="18" t="s">
        <v>405</v>
      </c>
      <c r="M105" s="18">
        <v>8638733279</v>
      </c>
      <c r="N105" s="18" t="s">
        <v>408</v>
      </c>
      <c r="O105" s="18">
        <v>7896852432</v>
      </c>
      <c r="P105" s="24">
        <v>43671</v>
      </c>
      <c r="Q105" s="18" t="s">
        <v>212</v>
      </c>
      <c r="R105" s="18"/>
      <c r="S105" s="18" t="s">
        <v>227</v>
      </c>
      <c r="T105" s="18"/>
    </row>
    <row r="106" spans="1:20">
      <c r="A106" s="4">
        <v>102</v>
      </c>
      <c r="B106" s="17" t="s">
        <v>62</v>
      </c>
      <c r="C106" s="18" t="s">
        <v>416</v>
      </c>
      <c r="D106" s="18" t="s">
        <v>25</v>
      </c>
      <c r="E106" s="19">
        <v>18290020610</v>
      </c>
      <c r="F106" s="18"/>
      <c r="G106" s="19">
        <v>13</v>
      </c>
      <c r="H106" s="19">
        <v>26</v>
      </c>
      <c r="I106" s="59">
        <f t="shared" si="1"/>
        <v>39</v>
      </c>
      <c r="J106" s="18">
        <v>9577808557</v>
      </c>
      <c r="K106" s="18" t="s">
        <v>395</v>
      </c>
      <c r="L106" s="18" t="s">
        <v>405</v>
      </c>
      <c r="M106" s="18">
        <v>8638733279</v>
      </c>
      <c r="N106" s="18" t="s">
        <v>409</v>
      </c>
      <c r="O106" s="18">
        <v>9435687381</v>
      </c>
      <c r="P106" s="24">
        <v>43671</v>
      </c>
      <c r="Q106" s="18" t="s">
        <v>212</v>
      </c>
      <c r="R106" s="18"/>
      <c r="S106" s="18" t="s">
        <v>227</v>
      </c>
      <c r="T106" s="18"/>
    </row>
    <row r="107" spans="1:20">
      <c r="A107" s="4">
        <v>103</v>
      </c>
      <c r="B107" s="17" t="s">
        <v>62</v>
      </c>
      <c r="C107" s="18" t="s">
        <v>417</v>
      </c>
      <c r="D107" s="18" t="s">
        <v>25</v>
      </c>
      <c r="E107" s="19">
        <v>18290020611</v>
      </c>
      <c r="F107" s="18"/>
      <c r="G107" s="19">
        <v>21</v>
      </c>
      <c r="H107" s="19">
        <v>12</v>
      </c>
      <c r="I107" s="59">
        <f t="shared" si="1"/>
        <v>33</v>
      </c>
      <c r="J107" s="18">
        <v>6900565887</v>
      </c>
      <c r="K107" s="18" t="s">
        <v>395</v>
      </c>
      <c r="L107" s="18" t="s">
        <v>405</v>
      </c>
      <c r="M107" s="18">
        <v>8638733279</v>
      </c>
      <c r="N107" s="18" t="s">
        <v>408</v>
      </c>
      <c r="O107" s="18">
        <v>7896852432</v>
      </c>
      <c r="P107" s="24">
        <v>43671</v>
      </c>
      <c r="Q107" s="18" t="s">
        <v>212</v>
      </c>
      <c r="R107" s="18"/>
      <c r="S107" s="18" t="s">
        <v>227</v>
      </c>
      <c r="T107" s="18"/>
    </row>
    <row r="108" spans="1:20">
      <c r="A108" s="4">
        <v>104</v>
      </c>
      <c r="B108" s="17" t="s">
        <v>63</v>
      </c>
      <c r="C108" s="18" t="s">
        <v>418</v>
      </c>
      <c r="D108" s="18" t="s">
        <v>25</v>
      </c>
      <c r="E108" s="19">
        <v>18290020612</v>
      </c>
      <c r="F108" s="18"/>
      <c r="G108" s="19">
        <v>16</v>
      </c>
      <c r="H108" s="19">
        <v>18</v>
      </c>
      <c r="I108" s="59">
        <f t="shared" si="1"/>
        <v>34</v>
      </c>
      <c r="J108" s="18">
        <v>9365086002</v>
      </c>
      <c r="K108" s="18" t="s">
        <v>395</v>
      </c>
      <c r="L108" s="18" t="s">
        <v>405</v>
      </c>
      <c r="M108" s="18">
        <v>8638733279</v>
      </c>
      <c r="N108" s="18" t="s">
        <v>404</v>
      </c>
      <c r="O108" s="18">
        <v>9435687305</v>
      </c>
      <c r="P108" s="24">
        <v>43671</v>
      </c>
      <c r="Q108" s="18" t="s">
        <v>212</v>
      </c>
      <c r="R108" s="18"/>
      <c r="S108" s="18" t="s">
        <v>226</v>
      </c>
      <c r="T108" s="18"/>
    </row>
    <row r="109" spans="1:20">
      <c r="A109" s="4">
        <v>105</v>
      </c>
      <c r="B109" s="17" t="s">
        <v>63</v>
      </c>
      <c r="C109" s="18" t="s">
        <v>419</v>
      </c>
      <c r="D109" s="18" t="s">
        <v>25</v>
      </c>
      <c r="E109" s="19">
        <v>18290020613</v>
      </c>
      <c r="F109" s="18"/>
      <c r="G109" s="19">
        <v>10</v>
      </c>
      <c r="H109" s="19">
        <v>8</v>
      </c>
      <c r="I109" s="59">
        <f t="shared" si="1"/>
        <v>18</v>
      </c>
      <c r="J109" s="18">
        <v>9577981149</v>
      </c>
      <c r="K109" s="18" t="s">
        <v>395</v>
      </c>
      <c r="L109" s="18" t="s">
        <v>405</v>
      </c>
      <c r="M109" s="18">
        <v>8638733279</v>
      </c>
      <c r="N109" s="18" t="s">
        <v>408</v>
      </c>
      <c r="O109" s="18">
        <v>7896852432</v>
      </c>
      <c r="P109" s="24">
        <v>43671</v>
      </c>
      <c r="Q109" s="18" t="s">
        <v>212</v>
      </c>
      <c r="R109" s="18"/>
      <c r="S109" s="18" t="s">
        <v>226</v>
      </c>
      <c r="T109" s="18"/>
    </row>
    <row r="110" spans="1:20">
      <c r="A110" s="4">
        <v>106</v>
      </c>
      <c r="B110" s="17" t="s">
        <v>63</v>
      </c>
      <c r="C110" s="18" t="s">
        <v>421</v>
      </c>
      <c r="D110" s="18" t="s">
        <v>25</v>
      </c>
      <c r="E110" s="19">
        <v>18290020623</v>
      </c>
      <c r="F110" s="18"/>
      <c r="G110" s="19">
        <v>13</v>
      </c>
      <c r="H110" s="19">
        <v>20</v>
      </c>
      <c r="I110" s="59">
        <f t="shared" si="1"/>
        <v>33</v>
      </c>
      <c r="J110" s="18">
        <v>9365682931</v>
      </c>
      <c r="K110" s="18" t="s">
        <v>395</v>
      </c>
      <c r="L110" s="18" t="s">
        <v>396</v>
      </c>
      <c r="M110" s="18">
        <v>9957267629</v>
      </c>
      <c r="N110" s="18" t="s">
        <v>420</v>
      </c>
      <c r="O110" s="18">
        <v>9435687505</v>
      </c>
      <c r="P110" s="24">
        <v>43671</v>
      </c>
      <c r="Q110" s="18" t="s">
        <v>212</v>
      </c>
      <c r="R110" s="18"/>
      <c r="S110" s="18" t="s">
        <v>226</v>
      </c>
      <c r="T110" s="18"/>
    </row>
    <row r="111" spans="1:20">
      <c r="A111" s="4">
        <v>107</v>
      </c>
      <c r="B111" s="17" t="s">
        <v>63</v>
      </c>
      <c r="C111" s="18" t="s">
        <v>422</v>
      </c>
      <c r="D111" s="18" t="s">
        <v>25</v>
      </c>
      <c r="E111" s="19">
        <v>18290020624</v>
      </c>
      <c r="F111" s="18"/>
      <c r="G111" s="19">
        <v>22</v>
      </c>
      <c r="H111" s="19">
        <v>24</v>
      </c>
      <c r="I111" s="59">
        <f t="shared" si="1"/>
        <v>46</v>
      </c>
      <c r="J111" s="18">
        <v>9401863839</v>
      </c>
      <c r="K111" s="18" t="s">
        <v>395</v>
      </c>
      <c r="L111" s="18" t="s">
        <v>396</v>
      </c>
      <c r="M111" s="18">
        <v>9957267629</v>
      </c>
      <c r="N111" s="18" t="s">
        <v>420</v>
      </c>
      <c r="O111" s="18">
        <v>9435687505</v>
      </c>
      <c r="P111" s="24">
        <v>43671</v>
      </c>
      <c r="Q111" s="18" t="s">
        <v>212</v>
      </c>
      <c r="R111" s="18"/>
      <c r="S111" s="18" t="s">
        <v>226</v>
      </c>
      <c r="T111" s="18"/>
    </row>
    <row r="112" spans="1:20">
      <c r="A112" s="4">
        <v>108</v>
      </c>
      <c r="B112" s="17" t="s">
        <v>62</v>
      </c>
      <c r="C112" s="18" t="s">
        <v>423</v>
      </c>
      <c r="D112" s="18" t="s">
        <v>25</v>
      </c>
      <c r="E112" s="19">
        <v>18290020501</v>
      </c>
      <c r="F112" s="18"/>
      <c r="G112" s="19">
        <v>8</v>
      </c>
      <c r="H112" s="19">
        <v>19</v>
      </c>
      <c r="I112" s="59">
        <f t="shared" si="1"/>
        <v>27</v>
      </c>
      <c r="J112" s="18">
        <v>9401863839</v>
      </c>
      <c r="K112" s="18" t="s">
        <v>395</v>
      </c>
      <c r="L112" s="18" t="s">
        <v>396</v>
      </c>
      <c r="M112" s="18">
        <v>9957267629</v>
      </c>
      <c r="N112" s="18" t="s">
        <v>427</v>
      </c>
      <c r="O112" s="18">
        <v>9401958369</v>
      </c>
      <c r="P112" s="24">
        <v>43672</v>
      </c>
      <c r="Q112" s="18" t="s">
        <v>200</v>
      </c>
      <c r="R112" s="18"/>
      <c r="S112" s="18" t="s">
        <v>227</v>
      </c>
      <c r="T112" s="18"/>
    </row>
    <row r="113" spans="1:20">
      <c r="A113" s="4">
        <v>109</v>
      </c>
      <c r="B113" s="17" t="s">
        <v>62</v>
      </c>
      <c r="C113" s="18" t="s">
        <v>424</v>
      </c>
      <c r="D113" s="18" t="s">
        <v>25</v>
      </c>
      <c r="E113" s="19">
        <v>18290020502</v>
      </c>
      <c r="F113" s="18"/>
      <c r="G113" s="19">
        <v>21</v>
      </c>
      <c r="H113" s="19">
        <v>19</v>
      </c>
      <c r="I113" s="59">
        <f t="shared" si="1"/>
        <v>40</v>
      </c>
      <c r="J113" s="18">
        <v>9401351297</v>
      </c>
      <c r="K113" s="18" t="s">
        <v>395</v>
      </c>
      <c r="L113" s="18" t="s">
        <v>396</v>
      </c>
      <c r="M113" s="18">
        <v>9957267629</v>
      </c>
      <c r="N113" s="18" t="s">
        <v>427</v>
      </c>
      <c r="O113" s="18">
        <v>9401958369</v>
      </c>
      <c r="P113" s="24">
        <v>43672</v>
      </c>
      <c r="Q113" s="18" t="s">
        <v>200</v>
      </c>
      <c r="R113" s="18"/>
      <c r="S113" s="18" t="s">
        <v>227</v>
      </c>
      <c r="T113" s="18"/>
    </row>
    <row r="114" spans="1:20">
      <c r="A114" s="4">
        <v>110</v>
      </c>
      <c r="B114" s="17" t="s">
        <v>62</v>
      </c>
      <c r="C114" s="18" t="s">
        <v>425</v>
      </c>
      <c r="D114" s="18" t="s">
        <v>25</v>
      </c>
      <c r="E114" s="19">
        <v>18290020503</v>
      </c>
      <c r="F114" s="18"/>
      <c r="G114" s="19">
        <v>13</v>
      </c>
      <c r="H114" s="19">
        <v>22</v>
      </c>
      <c r="I114" s="59">
        <f t="shared" si="1"/>
        <v>35</v>
      </c>
      <c r="J114" s="18">
        <v>9126889506</v>
      </c>
      <c r="K114" s="18" t="s">
        <v>395</v>
      </c>
      <c r="L114" s="18" t="s">
        <v>405</v>
      </c>
      <c r="M114" s="18">
        <v>8638733279</v>
      </c>
      <c r="N114" s="18" t="s">
        <v>428</v>
      </c>
      <c r="O114" s="18">
        <v>8011009752</v>
      </c>
      <c r="P114" s="24">
        <v>43672</v>
      </c>
      <c r="Q114" s="18" t="s">
        <v>200</v>
      </c>
      <c r="R114" s="18"/>
      <c r="S114" s="18" t="s">
        <v>227</v>
      </c>
      <c r="T114" s="18"/>
    </row>
    <row r="115" spans="1:20">
      <c r="A115" s="4">
        <v>111</v>
      </c>
      <c r="B115" s="17" t="s">
        <v>62</v>
      </c>
      <c r="C115" s="18" t="s">
        <v>426</v>
      </c>
      <c r="D115" s="18" t="s">
        <v>25</v>
      </c>
      <c r="E115" s="19">
        <v>18290020504</v>
      </c>
      <c r="F115" s="18"/>
      <c r="G115" s="19">
        <v>13</v>
      </c>
      <c r="H115" s="19">
        <v>16</v>
      </c>
      <c r="I115" s="59">
        <f t="shared" si="1"/>
        <v>29</v>
      </c>
      <c r="J115" s="18">
        <v>8638740634</v>
      </c>
      <c r="K115" s="18" t="s">
        <v>395</v>
      </c>
      <c r="L115" s="18" t="s">
        <v>396</v>
      </c>
      <c r="M115" s="18">
        <v>9957267629</v>
      </c>
      <c r="N115" s="18" t="s">
        <v>427</v>
      </c>
      <c r="O115" s="18">
        <v>9401958369</v>
      </c>
      <c r="P115" s="24">
        <v>43672</v>
      </c>
      <c r="Q115" s="18" t="s">
        <v>200</v>
      </c>
      <c r="R115" s="18"/>
      <c r="S115" s="18" t="s">
        <v>227</v>
      </c>
      <c r="T115" s="18"/>
    </row>
    <row r="116" spans="1:20" ht="33">
      <c r="A116" s="4">
        <v>112</v>
      </c>
      <c r="B116" s="17" t="s">
        <v>63</v>
      </c>
      <c r="C116" s="18" t="s">
        <v>430</v>
      </c>
      <c r="D116" s="18" t="s">
        <v>25</v>
      </c>
      <c r="E116" s="19">
        <v>18290020201</v>
      </c>
      <c r="F116" s="18"/>
      <c r="G116" s="19">
        <v>26</v>
      </c>
      <c r="H116" s="19">
        <v>27</v>
      </c>
      <c r="I116" s="59">
        <f t="shared" si="1"/>
        <v>53</v>
      </c>
      <c r="J116" s="18">
        <v>9365408793</v>
      </c>
      <c r="K116" s="18" t="s">
        <v>209</v>
      </c>
      <c r="L116" s="18" t="s">
        <v>239</v>
      </c>
      <c r="M116" s="18">
        <v>9613487601</v>
      </c>
      <c r="N116" s="18" t="s">
        <v>432</v>
      </c>
      <c r="O116" s="18">
        <v>9365625825</v>
      </c>
      <c r="P116" s="24">
        <v>43672</v>
      </c>
      <c r="Q116" s="18" t="s">
        <v>200</v>
      </c>
      <c r="R116" s="18"/>
      <c r="S116" s="18" t="s">
        <v>226</v>
      </c>
      <c r="T116" s="18"/>
    </row>
    <row r="117" spans="1:20" ht="33">
      <c r="A117" s="4">
        <v>113</v>
      </c>
      <c r="B117" s="17" t="s">
        <v>63</v>
      </c>
      <c r="C117" s="18" t="s">
        <v>431</v>
      </c>
      <c r="D117" s="18" t="s">
        <v>25</v>
      </c>
      <c r="E117" s="19">
        <v>182900020308</v>
      </c>
      <c r="F117" s="18"/>
      <c r="G117" s="19">
        <v>11</v>
      </c>
      <c r="H117" s="19">
        <v>20</v>
      </c>
      <c r="I117" s="59">
        <f t="shared" si="1"/>
        <v>31</v>
      </c>
      <c r="J117" s="18">
        <v>9435786170</v>
      </c>
      <c r="K117" s="18" t="s">
        <v>209</v>
      </c>
      <c r="L117" s="18" t="s">
        <v>239</v>
      </c>
      <c r="M117" s="18">
        <v>9613487601</v>
      </c>
      <c r="N117" s="18" t="s">
        <v>432</v>
      </c>
      <c r="O117" s="18">
        <v>9365625825</v>
      </c>
      <c r="P117" s="24">
        <v>43672</v>
      </c>
      <c r="Q117" s="18" t="s">
        <v>200</v>
      </c>
      <c r="R117" s="18"/>
      <c r="S117" s="18" t="s">
        <v>226</v>
      </c>
      <c r="T117" s="18"/>
    </row>
    <row r="118" spans="1:20">
      <c r="A118" s="4">
        <v>114</v>
      </c>
      <c r="B118" s="17" t="s">
        <v>62</v>
      </c>
      <c r="C118" s="18" t="s">
        <v>433</v>
      </c>
      <c r="D118" s="18" t="s">
        <v>25</v>
      </c>
      <c r="E118" s="19">
        <v>18290020511</v>
      </c>
      <c r="F118" s="18"/>
      <c r="G118" s="19">
        <v>15</v>
      </c>
      <c r="H118" s="19">
        <v>19</v>
      </c>
      <c r="I118" s="59">
        <f t="shared" si="1"/>
        <v>34</v>
      </c>
      <c r="J118" s="18">
        <v>8011589726</v>
      </c>
      <c r="K118" s="18" t="s">
        <v>395</v>
      </c>
      <c r="L118" s="18" t="s">
        <v>438</v>
      </c>
      <c r="M118" s="18">
        <v>8011143802</v>
      </c>
      <c r="N118" s="18" t="s">
        <v>434</v>
      </c>
      <c r="O118" s="18">
        <v>9957484559</v>
      </c>
      <c r="P118" s="24">
        <v>43673</v>
      </c>
      <c r="Q118" s="18" t="s">
        <v>213</v>
      </c>
      <c r="R118" s="18"/>
      <c r="S118" s="18" t="s">
        <v>227</v>
      </c>
      <c r="T118" s="18"/>
    </row>
    <row r="119" spans="1:20">
      <c r="A119" s="4">
        <v>115</v>
      </c>
      <c r="B119" s="17" t="s">
        <v>62</v>
      </c>
      <c r="C119" s="18" t="s">
        <v>436</v>
      </c>
      <c r="D119" s="18" t="s">
        <v>25</v>
      </c>
      <c r="E119" s="19">
        <v>18290020510</v>
      </c>
      <c r="F119" s="18"/>
      <c r="G119" s="19">
        <v>20</v>
      </c>
      <c r="H119" s="19">
        <v>16</v>
      </c>
      <c r="I119" s="59">
        <f t="shared" si="1"/>
        <v>36</v>
      </c>
      <c r="J119" s="18">
        <v>9577511131</v>
      </c>
      <c r="K119" s="18" t="s">
        <v>395</v>
      </c>
      <c r="L119" s="18" t="s">
        <v>438</v>
      </c>
      <c r="M119" s="18">
        <v>8011143802</v>
      </c>
      <c r="N119" s="18" t="s">
        <v>435</v>
      </c>
      <c r="O119" s="18">
        <v>9577698076</v>
      </c>
      <c r="P119" s="24">
        <v>43673</v>
      </c>
      <c r="Q119" s="18" t="s">
        <v>213</v>
      </c>
      <c r="R119" s="18"/>
      <c r="S119" s="18" t="s">
        <v>227</v>
      </c>
      <c r="T119" s="18"/>
    </row>
    <row r="120" spans="1:20">
      <c r="A120" s="4">
        <v>116</v>
      </c>
      <c r="B120" s="17" t="s">
        <v>62</v>
      </c>
      <c r="C120" s="18" t="s">
        <v>437</v>
      </c>
      <c r="D120" s="18" t="s">
        <v>25</v>
      </c>
      <c r="E120" s="19">
        <v>18290020509</v>
      </c>
      <c r="F120" s="18"/>
      <c r="G120" s="19">
        <v>29</v>
      </c>
      <c r="H120" s="19">
        <v>21</v>
      </c>
      <c r="I120" s="59">
        <f t="shared" si="1"/>
        <v>50</v>
      </c>
      <c r="J120" s="18">
        <v>9613708379</v>
      </c>
      <c r="K120" s="18" t="s">
        <v>395</v>
      </c>
      <c r="L120" s="18" t="s">
        <v>438</v>
      </c>
      <c r="M120" s="18">
        <v>8011143802</v>
      </c>
      <c r="N120" s="18" t="s">
        <v>435</v>
      </c>
      <c r="O120" s="18">
        <v>9577698076</v>
      </c>
      <c r="P120" s="24">
        <v>43673</v>
      </c>
      <c r="Q120" s="18" t="s">
        <v>213</v>
      </c>
      <c r="R120" s="18"/>
      <c r="S120" s="18" t="s">
        <v>227</v>
      </c>
      <c r="T120" s="18"/>
    </row>
    <row r="121" spans="1:20">
      <c r="A121" s="4">
        <v>117</v>
      </c>
      <c r="B121" s="17" t="s">
        <v>63</v>
      </c>
      <c r="C121" s="18" t="s">
        <v>439</v>
      </c>
      <c r="D121" s="18" t="s">
        <v>25</v>
      </c>
      <c r="E121" s="19">
        <v>18290020506</v>
      </c>
      <c r="F121" s="18"/>
      <c r="G121" s="19">
        <v>37</v>
      </c>
      <c r="H121" s="19">
        <v>29</v>
      </c>
      <c r="I121" s="59">
        <f t="shared" si="1"/>
        <v>66</v>
      </c>
      <c r="J121" s="18">
        <v>8638812436</v>
      </c>
      <c r="K121" s="18" t="s">
        <v>395</v>
      </c>
      <c r="L121" s="18" t="s">
        <v>405</v>
      </c>
      <c r="M121" s="18">
        <v>8638733279</v>
      </c>
      <c r="N121" s="18" t="s">
        <v>441</v>
      </c>
      <c r="O121" s="18">
        <v>8011009752</v>
      </c>
      <c r="P121" s="24">
        <v>43673</v>
      </c>
      <c r="Q121" s="18" t="s">
        <v>213</v>
      </c>
      <c r="R121" s="18"/>
      <c r="S121" s="18" t="s">
        <v>226</v>
      </c>
      <c r="T121" s="18"/>
    </row>
    <row r="122" spans="1:20">
      <c r="A122" s="4">
        <v>118</v>
      </c>
      <c r="B122" s="17" t="s">
        <v>63</v>
      </c>
      <c r="C122" s="18" t="s">
        <v>440</v>
      </c>
      <c r="D122" s="18" t="s">
        <v>25</v>
      </c>
      <c r="E122" s="19">
        <v>18290020505</v>
      </c>
      <c r="F122" s="18"/>
      <c r="G122" s="19">
        <v>24</v>
      </c>
      <c r="H122" s="19">
        <v>20</v>
      </c>
      <c r="I122" s="59">
        <f t="shared" si="1"/>
        <v>44</v>
      </c>
      <c r="J122" s="18">
        <v>8638812436</v>
      </c>
      <c r="K122" s="18" t="s">
        <v>395</v>
      </c>
      <c r="L122" s="18" t="s">
        <v>405</v>
      </c>
      <c r="M122" s="18">
        <v>8638733279</v>
      </c>
      <c r="N122" s="18" t="s">
        <v>441</v>
      </c>
      <c r="O122" s="18">
        <v>8011009752</v>
      </c>
      <c r="P122" s="24">
        <v>43673</v>
      </c>
      <c r="Q122" s="18" t="s">
        <v>213</v>
      </c>
      <c r="R122" s="18"/>
      <c r="S122" s="18" t="s">
        <v>226</v>
      </c>
      <c r="T122" s="18"/>
    </row>
    <row r="123" spans="1:20">
      <c r="A123" s="4">
        <v>119</v>
      </c>
      <c r="B123" s="17"/>
      <c r="C123" s="18"/>
      <c r="D123" s="18"/>
      <c r="E123" s="19"/>
      <c r="F123" s="18"/>
      <c r="G123" s="19"/>
      <c r="H123" s="19"/>
      <c r="I123" s="59">
        <f t="shared" si="1"/>
        <v>0</v>
      </c>
      <c r="J123" s="18"/>
      <c r="K123" s="18"/>
      <c r="L123" s="18"/>
      <c r="M123" s="18"/>
      <c r="N123" s="18"/>
      <c r="O123" s="18"/>
      <c r="P123" s="24">
        <v>43674</v>
      </c>
      <c r="Q123" s="18" t="s">
        <v>191</v>
      </c>
      <c r="R123" s="18"/>
      <c r="S123" s="18"/>
      <c r="T123" s="18"/>
    </row>
    <row r="124" spans="1:20">
      <c r="A124" s="4">
        <v>120</v>
      </c>
      <c r="B124" s="17" t="s">
        <v>62</v>
      </c>
      <c r="C124" s="18" t="s">
        <v>442</v>
      </c>
      <c r="D124" s="18" t="s">
        <v>25</v>
      </c>
      <c r="E124" s="19">
        <v>18290020525</v>
      </c>
      <c r="F124" s="18"/>
      <c r="G124" s="19">
        <v>18</v>
      </c>
      <c r="H124" s="19">
        <v>15</v>
      </c>
      <c r="I124" s="59">
        <f t="shared" si="1"/>
        <v>33</v>
      </c>
      <c r="J124" s="18">
        <v>9401332480</v>
      </c>
      <c r="K124" s="18" t="s">
        <v>257</v>
      </c>
      <c r="L124" s="57" t="s">
        <v>237</v>
      </c>
      <c r="M124" s="48">
        <v>9678946736</v>
      </c>
      <c r="N124" s="18" t="s">
        <v>443</v>
      </c>
      <c r="O124" s="18">
        <v>9365468686</v>
      </c>
      <c r="P124" s="24">
        <v>43675</v>
      </c>
      <c r="Q124" s="18" t="s">
        <v>194</v>
      </c>
      <c r="R124" s="18"/>
      <c r="S124" s="18" t="s">
        <v>227</v>
      </c>
      <c r="T124" s="18"/>
    </row>
    <row r="125" spans="1:20">
      <c r="A125" s="4">
        <v>121</v>
      </c>
      <c r="B125" s="17" t="s">
        <v>62</v>
      </c>
      <c r="C125" s="18" t="s">
        <v>444</v>
      </c>
      <c r="D125" s="18" t="s">
        <v>25</v>
      </c>
      <c r="E125" s="19">
        <v>18290020526</v>
      </c>
      <c r="F125" s="18"/>
      <c r="G125" s="19">
        <v>12</v>
      </c>
      <c r="H125" s="19">
        <v>17</v>
      </c>
      <c r="I125" s="59">
        <f t="shared" si="1"/>
        <v>29</v>
      </c>
      <c r="J125" s="18">
        <v>9365234623</v>
      </c>
      <c r="K125" s="18" t="s">
        <v>257</v>
      </c>
      <c r="L125" s="57" t="s">
        <v>237</v>
      </c>
      <c r="M125" s="48">
        <v>9678946736</v>
      </c>
      <c r="N125" s="18" t="s">
        <v>443</v>
      </c>
      <c r="O125" s="18">
        <v>9365468686</v>
      </c>
      <c r="P125" s="24">
        <v>43675</v>
      </c>
      <c r="Q125" s="18" t="s">
        <v>194</v>
      </c>
      <c r="R125" s="18"/>
      <c r="S125" s="18" t="s">
        <v>227</v>
      </c>
      <c r="T125" s="18"/>
    </row>
    <row r="126" spans="1:20">
      <c r="A126" s="4">
        <v>122</v>
      </c>
      <c r="B126" s="17" t="s">
        <v>62</v>
      </c>
      <c r="C126" s="18" t="s">
        <v>445</v>
      </c>
      <c r="D126" s="18" t="s">
        <v>25</v>
      </c>
      <c r="E126" s="19">
        <v>18290020527</v>
      </c>
      <c r="F126" s="18"/>
      <c r="G126" s="19">
        <v>17</v>
      </c>
      <c r="H126" s="19">
        <v>10</v>
      </c>
      <c r="I126" s="59">
        <f t="shared" si="1"/>
        <v>27</v>
      </c>
      <c r="J126" s="18">
        <v>9678259609</v>
      </c>
      <c r="K126" s="18" t="s">
        <v>257</v>
      </c>
      <c r="L126" s="57" t="s">
        <v>237</v>
      </c>
      <c r="M126" s="48">
        <v>9678946736</v>
      </c>
      <c r="N126" s="18" t="s">
        <v>443</v>
      </c>
      <c r="O126" s="18">
        <v>9365468686</v>
      </c>
      <c r="P126" s="24">
        <v>43675</v>
      </c>
      <c r="Q126" s="18" t="s">
        <v>194</v>
      </c>
      <c r="R126" s="18"/>
      <c r="S126" s="18" t="s">
        <v>227</v>
      </c>
      <c r="T126" s="18"/>
    </row>
    <row r="127" spans="1:20">
      <c r="A127" s="4">
        <v>123</v>
      </c>
      <c r="B127" s="17" t="s">
        <v>62</v>
      </c>
      <c r="C127" s="18" t="s">
        <v>446</v>
      </c>
      <c r="D127" s="18" t="s">
        <v>25</v>
      </c>
      <c r="E127" s="19">
        <v>18290020528</v>
      </c>
      <c r="F127" s="18"/>
      <c r="G127" s="19">
        <v>8</v>
      </c>
      <c r="H127" s="19">
        <v>6</v>
      </c>
      <c r="I127" s="59">
        <f t="shared" si="1"/>
        <v>14</v>
      </c>
      <c r="J127" s="18">
        <v>9954025927</v>
      </c>
      <c r="K127" s="18" t="s">
        <v>257</v>
      </c>
      <c r="L127" s="57" t="s">
        <v>237</v>
      </c>
      <c r="M127" s="48">
        <v>9678946736</v>
      </c>
      <c r="N127" s="18" t="s">
        <v>443</v>
      </c>
      <c r="O127" s="18">
        <v>9365468686</v>
      </c>
      <c r="P127" s="24">
        <v>43675</v>
      </c>
      <c r="Q127" s="18" t="s">
        <v>194</v>
      </c>
      <c r="R127" s="18"/>
      <c r="S127" s="18" t="s">
        <v>227</v>
      </c>
      <c r="T127" s="18"/>
    </row>
    <row r="128" spans="1:20">
      <c r="A128" s="4">
        <v>124</v>
      </c>
      <c r="B128" s="17" t="s">
        <v>63</v>
      </c>
      <c r="C128" s="18" t="s">
        <v>447</v>
      </c>
      <c r="D128" s="18" t="s">
        <v>25</v>
      </c>
      <c r="E128" s="19">
        <v>18290020106</v>
      </c>
      <c r="F128" s="18"/>
      <c r="G128" s="19">
        <v>39</v>
      </c>
      <c r="H128" s="19">
        <v>31</v>
      </c>
      <c r="I128" s="59">
        <f t="shared" si="1"/>
        <v>70</v>
      </c>
      <c r="J128" s="18">
        <v>7896399392</v>
      </c>
      <c r="K128" s="18" t="s">
        <v>208</v>
      </c>
      <c r="L128" s="48" t="s">
        <v>238</v>
      </c>
      <c r="M128" s="48">
        <v>9854820599</v>
      </c>
      <c r="N128" s="18" t="s">
        <v>453</v>
      </c>
      <c r="O128" s="18">
        <v>9577127939</v>
      </c>
      <c r="P128" s="24">
        <v>43675</v>
      </c>
      <c r="Q128" s="18" t="s">
        <v>194</v>
      </c>
      <c r="R128" s="18"/>
      <c r="S128" s="18" t="s">
        <v>226</v>
      </c>
      <c r="T128" s="18"/>
    </row>
    <row r="129" spans="1:20">
      <c r="A129" s="4">
        <v>125</v>
      </c>
      <c r="B129" s="17" t="s">
        <v>63</v>
      </c>
      <c r="C129" s="18" t="s">
        <v>448</v>
      </c>
      <c r="D129" s="18" t="s">
        <v>25</v>
      </c>
      <c r="E129" s="19">
        <v>18290020107</v>
      </c>
      <c r="F129" s="18"/>
      <c r="G129" s="19">
        <v>13</v>
      </c>
      <c r="H129" s="19">
        <v>14</v>
      </c>
      <c r="I129" s="59">
        <f t="shared" si="1"/>
        <v>27</v>
      </c>
      <c r="J129" s="18">
        <v>9531231321</v>
      </c>
      <c r="K129" s="18" t="s">
        <v>208</v>
      </c>
      <c r="L129" s="48" t="s">
        <v>238</v>
      </c>
      <c r="M129" s="48">
        <v>9854820599</v>
      </c>
      <c r="N129" s="18" t="s">
        <v>249</v>
      </c>
      <c r="O129" s="18">
        <v>9101997353</v>
      </c>
      <c r="P129" s="24">
        <v>43675</v>
      </c>
      <c r="Q129" s="18" t="s">
        <v>194</v>
      </c>
      <c r="R129" s="18"/>
      <c r="S129" s="18" t="s">
        <v>226</v>
      </c>
      <c r="T129" s="18"/>
    </row>
    <row r="130" spans="1:20">
      <c r="A130" s="4">
        <v>126</v>
      </c>
      <c r="B130" s="17" t="s">
        <v>62</v>
      </c>
      <c r="C130" s="18" t="s">
        <v>449</v>
      </c>
      <c r="D130" s="18" t="s">
        <v>25</v>
      </c>
      <c r="E130" s="19">
        <v>18290020108</v>
      </c>
      <c r="F130" s="18"/>
      <c r="G130" s="19">
        <v>33</v>
      </c>
      <c r="H130" s="19">
        <v>30</v>
      </c>
      <c r="I130" s="59">
        <f t="shared" si="1"/>
        <v>63</v>
      </c>
      <c r="J130" s="18">
        <v>9954709707</v>
      </c>
      <c r="K130" s="18" t="s">
        <v>208</v>
      </c>
      <c r="L130" s="48" t="s">
        <v>238</v>
      </c>
      <c r="M130" s="48">
        <v>9854820599</v>
      </c>
      <c r="N130" s="18" t="s">
        <v>249</v>
      </c>
      <c r="O130" s="18">
        <v>9101997353</v>
      </c>
      <c r="P130" s="24">
        <v>43676</v>
      </c>
      <c r="Q130" s="18" t="s">
        <v>210</v>
      </c>
      <c r="R130" s="18"/>
      <c r="S130" s="18" t="s">
        <v>227</v>
      </c>
      <c r="T130" s="18"/>
    </row>
    <row r="131" spans="1:20">
      <c r="A131" s="4">
        <v>127</v>
      </c>
      <c r="B131" s="17" t="s">
        <v>62</v>
      </c>
      <c r="C131" s="18" t="s">
        <v>450</v>
      </c>
      <c r="D131" s="18" t="s">
        <v>25</v>
      </c>
      <c r="E131" s="19">
        <v>18290020109</v>
      </c>
      <c r="F131" s="18"/>
      <c r="G131" s="19">
        <v>9</v>
      </c>
      <c r="H131" s="19">
        <v>17</v>
      </c>
      <c r="I131" s="59">
        <f t="shared" si="1"/>
        <v>26</v>
      </c>
      <c r="J131" s="18"/>
      <c r="K131" s="18" t="s">
        <v>257</v>
      </c>
      <c r="L131" s="18" t="s">
        <v>331</v>
      </c>
      <c r="M131" s="18">
        <v>7896855718</v>
      </c>
      <c r="N131" s="18" t="s">
        <v>451</v>
      </c>
      <c r="O131" s="18">
        <v>8011213940</v>
      </c>
      <c r="P131" s="24">
        <v>43676</v>
      </c>
      <c r="Q131" s="18" t="s">
        <v>210</v>
      </c>
      <c r="R131" s="18"/>
      <c r="S131" s="18" t="s">
        <v>227</v>
      </c>
      <c r="T131" s="18"/>
    </row>
    <row r="132" spans="1:20">
      <c r="A132" s="4">
        <v>128</v>
      </c>
      <c r="B132" s="17" t="s">
        <v>62</v>
      </c>
      <c r="C132" s="18" t="s">
        <v>452</v>
      </c>
      <c r="D132" s="18" t="s">
        <v>25</v>
      </c>
      <c r="E132" s="19">
        <v>18290020110</v>
      </c>
      <c r="F132" s="18"/>
      <c r="G132" s="19">
        <v>16</v>
      </c>
      <c r="H132" s="19">
        <v>6</v>
      </c>
      <c r="I132" s="59">
        <f t="shared" si="1"/>
        <v>22</v>
      </c>
      <c r="J132" s="18">
        <v>9401778957</v>
      </c>
      <c r="K132" s="18" t="s">
        <v>257</v>
      </c>
      <c r="L132" s="18" t="s">
        <v>331</v>
      </c>
      <c r="M132" s="18">
        <v>7896855718</v>
      </c>
      <c r="N132" s="18" t="s">
        <v>451</v>
      </c>
      <c r="O132" s="18">
        <v>8011213940</v>
      </c>
      <c r="P132" s="24">
        <v>43676</v>
      </c>
      <c r="Q132" s="18" t="s">
        <v>210</v>
      </c>
      <c r="R132" s="18"/>
      <c r="S132" s="18" t="s">
        <v>227</v>
      </c>
      <c r="T132" s="18"/>
    </row>
    <row r="133" spans="1:20">
      <c r="A133" s="4">
        <v>129</v>
      </c>
      <c r="B133" s="17" t="s">
        <v>63</v>
      </c>
      <c r="C133" s="18" t="s">
        <v>454</v>
      </c>
      <c r="D133" s="18" t="s">
        <v>25</v>
      </c>
      <c r="E133" s="19">
        <v>18290020721</v>
      </c>
      <c r="F133" s="18"/>
      <c r="G133" s="19">
        <v>12</v>
      </c>
      <c r="H133" s="19">
        <v>11</v>
      </c>
      <c r="I133" s="59">
        <f t="shared" si="1"/>
        <v>23</v>
      </c>
      <c r="J133" s="18">
        <v>943505152</v>
      </c>
      <c r="K133" s="18" t="s">
        <v>283</v>
      </c>
      <c r="L133" s="18" t="s">
        <v>518</v>
      </c>
      <c r="M133" s="18">
        <v>9859745158</v>
      </c>
      <c r="N133" s="18" t="s">
        <v>459</v>
      </c>
      <c r="O133" s="18">
        <v>8761852005</v>
      </c>
      <c r="P133" s="24">
        <v>43676</v>
      </c>
      <c r="Q133" s="18" t="s">
        <v>210</v>
      </c>
      <c r="R133" s="18"/>
      <c r="S133" s="18" t="s">
        <v>226</v>
      </c>
      <c r="T133" s="18"/>
    </row>
    <row r="134" spans="1:20">
      <c r="A134" s="4">
        <v>130</v>
      </c>
      <c r="B134" s="17" t="s">
        <v>63</v>
      </c>
      <c r="C134" s="18" t="s">
        <v>455</v>
      </c>
      <c r="D134" s="18" t="s">
        <v>25</v>
      </c>
      <c r="E134" s="19">
        <v>18290020722</v>
      </c>
      <c r="F134" s="18"/>
      <c r="G134" s="19">
        <v>17</v>
      </c>
      <c r="H134" s="19">
        <v>9</v>
      </c>
      <c r="I134" s="59">
        <f t="shared" ref="I134:I164" si="2">SUM(G134:H134)</f>
        <v>26</v>
      </c>
      <c r="J134" s="18">
        <v>8474048735</v>
      </c>
      <c r="K134" s="18" t="s">
        <v>283</v>
      </c>
      <c r="L134" s="18" t="s">
        <v>518</v>
      </c>
      <c r="M134" s="18">
        <v>9859745158</v>
      </c>
      <c r="N134" s="18" t="s">
        <v>460</v>
      </c>
      <c r="O134" s="18">
        <v>9954570081</v>
      </c>
      <c r="P134" s="24">
        <v>43676</v>
      </c>
      <c r="Q134" s="18" t="s">
        <v>210</v>
      </c>
      <c r="R134" s="18"/>
      <c r="S134" s="18" t="s">
        <v>226</v>
      </c>
      <c r="T134" s="18"/>
    </row>
    <row r="135" spans="1:20">
      <c r="A135" s="4">
        <v>131</v>
      </c>
      <c r="B135" s="17" t="s">
        <v>63</v>
      </c>
      <c r="C135" s="18" t="s">
        <v>456</v>
      </c>
      <c r="D135" s="18" t="s">
        <v>25</v>
      </c>
      <c r="E135" s="19">
        <v>18290020723</v>
      </c>
      <c r="F135" s="18"/>
      <c r="G135" s="19">
        <v>24</v>
      </c>
      <c r="H135" s="19">
        <v>16</v>
      </c>
      <c r="I135" s="59">
        <f t="shared" si="2"/>
        <v>40</v>
      </c>
      <c r="J135" s="18">
        <v>9365893070</v>
      </c>
      <c r="K135" s="18" t="s">
        <v>283</v>
      </c>
      <c r="L135" s="18" t="s">
        <v>518</v>
      </c>
      <c r="M135" s="18">
        <v>9859745158</v>
      </c>
      <c r="N135" s="18" t="s">
        <v>458</v>
      </c>
      <c r="O135" s="18">
        <v>8403962327</v>
      </c>
      <c r="P135" s="24">
        <v>43676</v>
      </c>
      <c r="Q135" s="18" t="s">
        <v>210</v>
      </c>
      <c r="R135" s="18"/>
      <c r="S135" s="18" t="s">
        <v>226</v>
      </c>
      <c r="T135" s="18"/>
    </row>
    <row r="136" spans="1:20">
      <c r="A136" s="4">
        <v>132</v>
      </c>
      <c r="B136" s="17" t="s">
        <v>63</v>
      </c>
      <c r="C136" s="18" t="s">
        <v>457</v>
      </c>
      <c r="D136" s="18" t="s">
        <v>25</v>
      </c>
      <c r="E136" s="19">
        <v>18290020724</v>
      </c>
      <c r="F136" s="18"/>
      <c r="G136" s="19">
        <v>10</v>
      </c>
      <c r="H136" s="19">
        <v>13</v>
      </c>
      <c r="I136" s="59">
        <f t="shared" si="2"/>
        <v>23</v>
      </c>
      <c r="J136" s="18">
        <v>9678206488</v>
      </c>
      <c r="K136" s="18" t="s">
        <v>257</v>
      </c>
      <c r="L136" s="18" t="s">
        <v>356</v>
      </c>
      <c r="M136" s="18">
        <v>9401115704</v>
      </c>
      <c r="N136" s="18" t="s">
        <v>459</v>
      </c>
      <c r="O136" s="18">
        <v>8761852005</v>
      </c>
      <c r="P136" s="24">
        <v>43676</v>
      </c>
      <c r="Q136" s="18" t="s">
        <v>210</v>
      </c>
      <c r="R136" s="18"/>
      <c r="S136" s="18" t="s">
        <v>226</v>
      </c>
      <c r="T136" s="18"/>
    </row>
    <row r="137" spans="1:20">
      <c r="A137" s="4">
        <v>133</v>
      </c>
      <c r="B137" s="17"/>
      <c r="C137" s="18"/>
      <c r="D137" s="18"/>
      <c r="E137" s="19"/>
      <c r="F137" s="18"/>
      <c r="G137" s="19"/>
      <c r="H137" s="19"/>
      <c r="I137" s="59">
        <f t="shared" si="2"/>
        <v>0</v>
      </c>
      <c r="J137" s="18"/>
      <c r="K137" s="18"/>
      <c r="L137" s="18"/>
      <c r="M137" s="18"/>
      <c r="N137" s="18"/>
      <c r="O137" s="18"/>
      <c r="P137" s="24">
        <v>43677</v>
      </c>
      <c r="Q137" s="18" t="s">
        <v>197</v>
      </c>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124</v>
      </c>
      <c r="D165" s="21"/>
      <c r="E165" s="13"/>
      <c r="F165" s="21"/>
      <c r="G165" s="60">
        <f>SUM(G5:G164)</f>
        <v>2371</v>
      </c>
      <c r="H165" s="60">
        <f>SUM(H5:H164)</f>
        <v>2404</v>
      </c>
      <c r="I165" s="60">
        <f>SUM(I5:I164)</f>
        <v>4775</v>
      </c>
      <c r="J165" s="21"/>
      <c r="K165" s="21"/>
      <c r="L165" s="21"/>
      <c r="M165" s="21"/>
      <c r="N165" s="21"/>
      <c r="O165" s="21"/>
      <c r="P165" s="14"/>
      <c r="Q165" s="21"/>
      <c r="R165" s="21"/>
      <c r="S165" s="21"/>
      <c r="T165" s="12"/>
    </row>
    <row r="166" spans="1:20">
      <c r="A166" s="44" t="s">
        <v>62</v>
      </c>
      <c r="B166" s="10">
        <f>COUNTIF(B$5:B$164,"Team 1")</f>
        <v>62</v>
      </c>
      <c r="C166" s="44" t="s">
        <v>25</v>
      </c>
      <c r="D166" s="10">
        <f>COUNTIF(D5:D164,"Anganwadi")</f>
        <v>123</v>
      </c>
    </row>
    <row r="167" spans="1:20">
      <c r="A167" s="44" t="s">
        <v>63</v>
      </c>
      <c r="B167" s="10">
        <f>COUNTIF(B$6:B$164,"Team 2")</f>
        <v>62</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6"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75" zoomScaleNormal="75" workbookViewId="0">
      <pane xSplit="3" ySplit="4" topLeftCell="K5" activePane="bottomRight" state="frozen"/>
      <selection pane="topRight" activeCell="C1" sqref="C1"/>
      <selection pane="bottomLeft" activeCell="A5" sqref="A5"/>
      <selection pane="bottomRight" activeCell="P100" sqref="P100"/>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35" t="s">
        <v>70</v>
      </c>
      <c r="B1" s="135"/>
      <c r="C1" s="135"/>
      <c r="D1" s="55"/>
      <c r="E1" s="55"/>
      <c r="F1" s="55"/>
      <c r="G1" s="55"/>
      <c r="H1" s="55"/>
      <c r="I1" s="55"/>
      <c r="J1" s="55"/>
      <c r="K1" s="55"/>
      <c r="L1" s="55"/>
      <c r="M1" s="55"/>
      <c r="N1" s="55"/>
      <c r="O1" s="55"/>
      <c r="P1" s="55"/>
      <c r="Q1" s="55"/>
      <c r="R1" s="55"/>
      <c r="S1" s="55"/>
    </row>
    <row r="2" spans="1:20">
      <c r="A2" s="131" t="s">
        <v>59</v>
      </c>
      <c r="B2" s="132"/>
      <c r="C2" s="132"/>
      <c r="D2" s="25">
        <v>43678</v>
      </c>
      <c r="E2" s="22"/>
      <c r="F2" s="22"/>
      <c r="G2" s="22"/>
      <c r="H2" s="22"/>
      <c r="I2" s="22"/>
      <c r="J2" s="22"/>
      <c r="K2" s="22"/>
      <c r="L2" s="22"/>
      <c r="M2" s="22"/>
      <c r="N2" s="22"/>
      <c r="O2" s="22"/>
      <c r="P2" s="22"/>
      <c r="Q2" s="22"/>
      <c r="R2" s="22"/>
      <c r="S2" s="22"/>
    </row>
    <row r="3" spans="1:20" ht="24" customHeight="1">
      <c r="A3" s="127" t="s">
        <v>14</v>
      </c>
      <c r="B3" s="129" t="s">
        <v>61</v>
      </c>
      <c r="C3" s="126" t="s">
        <v>7</v>
      </c>
      <c r="D3" s="126" t="s">
        <v>55</v>
      </c>
      <c r="E3" s="126" t="s">
        <v>16</v>
      </c>
      <c r="F3" s="133" t="s">
        <v>17</v>
      </c>
      <c r="G3" s="126" t="s">
        <v>8</v>
      </c>
      <c r="H3" s="126"/>
      <c r="I3" s="126"/>
      <c r="J3" s="126" t="s">
        <v>31</v>
      </c>
      <c r="K3" s="129" t="s">
        <v>33</v>
      </c>
      <c r="L3" s="129" t="s">
        <v>50</v>
      </c>
      <c r="M3" s="129" t="s">
        <v>51</v>
      </c>
      <c r="N3" s="129" t="s">
        <v>34</v>
      </c>
      <c r="O3" s="129" t="s">
        <v>35</v>
      </c>
      <c r="P3" s="127" t="s">
        <v>54</v>
      </c>
      <c r="Q3" s="126" t="s">
        <v>52</v>
      </c>
      <c r="R3" s="126" t="s">
        <v>32</v>
      </c>
      <c r="S3" s="126" t="s">
        <v>53</v>
      </c>
      <c r="T3" s="126" t="s">
        <v>13</v>
      </c>
    </row>
    <row r="4" spans="1:20" ht="25.5" customHeight="1">
      <c r="A4" s="127"/>
      <c r="B4" s="134"/>
      <c r="C4" s="126"/>
      <c r="D4" s="126"/>
      <c r="E4" s="126"/>
      <c r="F4" s="133"/>
      <c r="G4" s="23" t="s">
        <v>9</v>
      </c>
      <c r="H4" s="23" t="s">
        <v>10</v>
      </c>
      <c r="I4" s="23" t="s">
        <v>11</v>
      </c>
      <c r="J4" s="126"/>
      <c r="K4" s="130"/>
      <c r="L4" s="130"/>
      <c r="M4" s="130"/>
      <c r="N4" s="130"/>
      <c r="O4" s="130"/>
      <c r="P4" s="127"/>
      <c r="Q4" s="127"/>
      <c r="R4" s="126"/>
      <c r="S4" s="126"/>
      <c r="T4" s="126"/>
    </row>
    <row r="5" spans="1:20">
      <c r="A5" s="4">
        <v>1</v>
      </c>
      <c r="B5" s="17" t="s">
        <v>62</v>
      </c>
      <c r="C5" s="57" t="s">
        <v>696</v>
      </c>
      <c r="D5" s="48" t="s">
        <v>25</v>
      </c>
      <c r="E5" s="17">
        <v>18290020812</v>
      </c>
      <c r="F5" s="57"/>
      <c r="G5" s="17">
        <v>22</v>
      </c>
      <c r="H5" s="17">
        <v>39</v>
      </c>
      <c r="I5" s="59">
        <f>SUM(G5:H5)</f>
        <v>61</v>
      </c>
      <c r="J5" s="48">
        <v>6001291782</v>
      </c>
      <c r="K5" s="48" t="s">
        <v>368</v>
      </c>
      <c r="L5" s="48" t="s">
        <v>356</v>
      </c>
      <c r="M5" s="48">
        <v>9401115704</v>
      </c>
      <c r="N5" s="48" t="s">
        <v>697</v>
      </c>
      <c r="O5" s="48">
        <v>8473074430</v>
      </c>
      <c r="P5" s="49">
        <v>43678</v>
      </c>
      <c r="Q5" s="48" t="s">
        <v>212</v>
      </c>
      <c r="R5" s="48"/>
      <c r="S5" s="18" t="s">
        <v>226</v>
      </c>
      <c r="T5" s="18"/>
    </row>
    <row r="6" spans="1:20" ht="33">
      <c r="A6" s="4">
        <v>2</v>
      </c>
      <c r="B6" s="17" t="s">
        <v>62</v>
      </c>
      <c r="C6" s="48" t="s">
        <v>698</v>
      </c>
      <c r="D6" s="48" t="s">
        <v>23</v>
      </c>
      <c r="E6" s="17">
        <v>18290020813</v>
      </c>
      <c r="F6" s="48" t="s">
        <v>187</v>
      </c>
      <c r="G6" s="19">
        <v>17</v>
      </c>
      <c r="H6" s="19">
        <v>10</v>
      </c>
      <c r="I6" s="59">
        <f t="shared" ref="I6:I69" si="0">SUM(G6:H6)</f>
        <v>27</v>
      </c>
      <c r="J6" s="48">
        <v>8011597725</v>
      </c>
      <c r="K6" s="48" t="s">
        <v>368</v>
      </c>
      <c r="L6" s="48" t="s">
        <v>356</v>
      </c>
      <c r="M6" s="48">
        <v>9401115704</v>
      </c>
      <c r="N6" s="48" t="s">
        <v>697</v>
      </c>
      <c r="O6" s="48">
        <v>8473074430</v>
      </c>
      <c r="P6" s="49">
        <v>43678</v>
      </c>
      <c r="Q6" s="48" t="s">
        <v>212</v>
      </c>
      <c r="R6" s="48"/>
      <c r="S6" s="18" t="s">
        <v>226</v>
      </c>
      <c r="T6" s="18"/>
    </row>
    <row r="7" spans="1:20">
      <c r="A7" s="4">
        <v>3</v>
      </c>
      <c r="B7" s="17" t="s">
        <v>62</v>
      </c>
      <c r="C7" s="48" t="s">
        <v>699</v>
      </c>
      <c r="D7" s="48" t="s">
        <v>23</v>
      </c>
      <c r="E7" s="19"/>
      <c r="F7" s="48" t="s">
        <v>187</v>
      </c>
      <c r="G7" s="19">
        <v>26</v>
      </c>
      <c r="H7" s="19">
        <v>20</v>
      </c>
      <c r="I7" s="59">
        <f t="shared" si="0"/>
        <v>46</v>
      </c>
      <c r="J7" s="48">
        <v>9101127470</v>
      </c>
      <c r="K7" s="48" t="s">
        <v>368</v>
      </c>
      <c r="L7" s="48" t="s">
        <v>356</v>
      </c>
      <c r="M7" s="48">
        <v>9401115704</v>
      </c>
      <c r="N7" s="48" t="s">
        <v>697</v>
      </c>
      <c r="O7" s="48">
        <v>8473074430</v>
      </c>
      <c r="P7" s="49">
        <v>43678</v>
      </c>
      <c r="Q7" s="48" t="s">
        <v>212</v>
      </c>
      <c r="R7" s="48"/>
      <c r="S7" s="18" t="s">
        <v>226</v>
      </c>
      <c r="T7" s="18"/>
    </row>
    <row r="8" spans="1:20">
      <c r="A8" s="4">
        <v>4</v>
      </c>
      <c r="B8" s="17" t="s">
        <v>62</v>
      </c>
      <c r="C8" s="48" t="s">
        <v>700</v>
      </c>
      <c r="D8" s="48" t="s">
        <v>25</v>
      </c>
      <c r="E8" s="19">
        <v>18290020827</v>
      </c>
      <c r="F8" s="48"/>
      <c r="G8" s="19">
        <v>23</v>
      </c>
      <c r="H8" s="19">
        <v>16</v>
      </c>
      <c r="I8" s="59">
        <f t="shared" si="0"/>
        <v>39</v>
      </c>
      <c r="J8" s="57">
        <v>9954212549</v>
      </c>
      <c r="K8" s="48" t="s">
        <v>368</v>
      </c>
      <c r="L8" s="57" t="s">
        <v>327</v>
      </c>
      <c r="M8" s="57">
        <v>9678562602</v>
      </c>
      <c r="N8" s="57" t="s">
        <v>380</v>
      </c>
      <c r="O8" s="57">
        <v>9365102527</v>
      </c>
      <c r="P8" s="49">
        <v>43679</v>
      </c>
      <c r="Q8" s="48" t="s">
        <v>200</v>
      </c>
      <c r="R8" s="48"/>
      <c r="S8" s="18" t="s">
        <v>226</v>
      </c>
      <c r="T8" s="18"/>
    </row>
    <row r="9" spans="1:20">
      <c r="A9" s="4">
        <v>5</v>
      </c>
      <c r="B9" s="17" t="s">
        <v>62</v>
      </c>
      <c r="C9" s="48" t="s">
        <v>701</v>
      </c>
      <c r="D9" s="48" t="s">
        <v>23</v>
      </c>
      <c r="E9" s="19">
        <v>18170210901</v>
      </c>
      <c r="F9" s="48" t="s">
        <v>187</v>
      </c>
      <c r="G9" s="19">
        <v>41</v>
      </c>
      <c r="H9" s="19">
        <v>41</v>
      </c>
      <c r="I9" s="59">
        <f t="shared" si="0"/>
        <v>82</v>
      </c>
      <c r="J9" s="17">
        <v>9435935341</v>
      </c>
      <c r="K9" s="48" t="s">
        <v>368</v>
      </c>
      <c r="L9" s="57" t="s">
        <v>327</v>
      </c>
      <c r="M9" s="57">
        <v>9678562602</v>
      </c>
      <c r="N9" s="57" t="s">
        <v>380</v>
      </c>
      <c r="O9" s="57">
        <v>9365102527</v>
      </c>
      <c r="P9" s="49">
        <v>43679</v>
      </c>
      <c r="Q9" s="48" t="s">
        <v>200</v>
      </c>
      <c r="R9" s="48"/>
      <c r="S9" s="18" t="s">
        <v>226</v>
      </c>
      <c r="T9" s="18"/>
    </row>
    <row r="10" spans="1:20">
      <c r="A10" s="4">
        <v>6</v>
      </c>
      <c r="B10" s="17" t="s">
        <v>62</v>
      </c>
      <c r="C10" s="48" t="s">
        <v>702</v>
      </c>
      <c r="D10" s="48" t="s">
        <v>25</v>
      </c>
      <c r="E10" s="19">
        <v>18290020820</v>
      </c>
      <c r="F10" s="48"/>
      <c r="G10" s="19">
        <v>15</v>
      </c>
      <c r="H10" s="19">
        <v>18</v>
      </c>
      <c r="I10" s="59">
        <f t="shared" si="0"/>
        <v>33</v>
      </c>
      <c r="J10" s="48">
        <v>7399159802</v>
      </c>
      <c r="K10" s="48" t="s">
        <v>368</v>
      </c>
      <c r="L10" s="48" t="s">
        <v>369</v>
      </c>
      <c r="M10" s="48">
        <v>7896702555</v>
      </c>
      <c r="N10" s="48" t="s">
        <v>703</v>
      </c>
      <c r="O10" s="48">
        <v>9365110665</v>
      </c>
      <c r="P10" s="49">
        <v>43680</v>
      </c>
      <c r="Q10" s="48" t="s">
        <v>213</v>
      </c>
      <c r="R10" s="48"/>
      <c r="S10" s="18" t="s">
        <v>226</v>
      </c>
      <c r="T10" s="18"/>
    </row>
    <row r="11" spans="1:20" ht="33">
      <c r="A11" s="4">
        <v>7</v>
      </c>
      <c r="B11" s="17" t="s">
        <v>62</v>
      </c>
      <c r="C11" s="48" t="s">
        <v>704</v>
      </c>
      <c r="D11" s="48" t="s">
        <v>23</v>
      </c>
      <c r="E11" s="19">
        <v>18290020821</v>
      </c>
      <c r="F11" s="48" t="s">
        <v>187</v>
      </c>
      <c r="G11" s="19">
        <v>41</v>
      </c>
      <c r="H11" s="19">
        <v>40</v>
      </c>
      <c r="I11" s="59">
        <f t="shared" si="0"/>
        <v>81</v>
      </c>
      <c r="J11" s="48">
        <v>9101021232</v>
      </c>
      <c r="K11" s="48" t="s">
        <v>368</v>
      </c>
      <c r="L11" s="48" t="s">
        <v>369</v>
      </c>
      <c r="M11" s="48">
        <v>7896702555</v>
      </c>
      <c r="N11" s="48" t="s">
        <v>703</v>
      </c>
      <c r="O11" s="48">
        <v>9365110665</v>
      </c>
      <c r="P11" s="49">
        <v>43680</v>
      </c>
      <c r="Q11" s="48" t="s">
        <v>213</v>
      </c>
      <c r="R11" s="48"/>
      <c r="S11" s="18" t="s">
        <v>226</v>
      </c>
      <c r="T11" s="18"/>
    </row>
    <row r="12" spans="1:20">
      <c r="A12" s="4">
        <v>8</v>
      </c>
      <c r="B12" s="17"/>
      <c r="C12" s="48"/>
      <c r="D12" s="48"/>
      <c r="E12" s="19"/>
      <c r="F12" s="48"/>
      <c r="G12" s="19"/>
      <c r="H12" s="19"/>
      <c r="I12" s="59">
        <f t="shared" si="0"/>
        <v>0</v>
      </c>
      <c r="J12" s="48"/>
      <c r="K12" s="48"/>
      <c r="L12" s="48"/>
      <c r="M12" s="48"/>
      <c r="N12" s="48"/>
      <c r="O12" s="48"/>
      <c r="P12" s="49">
        <v>43681</v>
      </c>
      <c r="Q12" s="48" t="s">
        <v>191</v>
      </c>
      <c r="R12" s="48"/>
      <c r="S12" s="18"/>
      <c r="T12" s="18"/>
    </row>
    <row r="13" spans="1:20">
      <c r="A13" s="4">
        <v>9</v>
      </c>
      <c r="B13" s="17" t="s">
        <v>62</v>
      </c>
      <c r="C13" s="48" t="s">
        <v>353</v>
      </c>
      <c r="D13" s="48" t="s">
        <v>25</v>
      </c>
      <c r="E13" s="19">
        <v>18290020809</v>
      </c>
      <c r="F13" s="48"/>
      <c r="G13" s="19">
        <v>19</v>
      </c>
      <c r="H13" s="19">
        <v>23</v>
      </c>
      <c r="I13" s="59">
        <f t="shared" si="0"/>
        <v>42</v>
      </c>
      <c r="J13" s="48">
        <v>8876764115</v>
      </c>
      <c r="K13" s="48" t="s">
        <v>368</v>
      </c>
      <c r="L13" s="48" t="s">
        <v>356</v>
      </c>
      <c r="M13" s="48">
        <v>9401115704</v>
      </c>
      <c r="N13" s="48" t="s">
        <v>706</v>
      </c>
      <c r="O13" s="48">
        <v>9613069294</v>
      </c>
      <c r="P13" s="49">
        <v>43682</v>
      </c>
      <c r="Q13" s="48" t="s">
        <v>194</v>
      </c>
      <c r="R13" s="48"/>
      <c r="S13" s="18" t="s">
        <v>226</v>
      </c>
      <c r="T13" s="18"/>
    </row>
    <row r="14" spans="1:20">
      <c r="A14" s="4">
        <v>10</v>
      </c>
      <c r="B14" s="17" t="s">
        <v>62</v>
      </c>
      <c r="C14" s="48" t="s">
        <v>705</v>
      </c>
      <c r="D14" s="48" t="s">
        <v>23</v>
      </c>
      <c r="E14" s="19">
        <v>18170219601</v>
      </c>
      <c r="F14" s="48" t="s">
        <v>187</v>
      </c>
      <c r="G14" s="19">
        <v>65</v>
      </c>
      <c r="H14" s="19">
        <v>90</v>
      </c>
      <c r="I14" s="59">
        <f t="shared" si="0"/>
        <v>155</v>
      </c>
      <c r="J14" s="48">
        <v>8638696983</v>
      </c>
      <c r="K14" s="48" t="s">
        <v>368</v>
      </c>
      <c r="L14" s="48" t="s">
        <v>356</v>
      </c>
      <c r="M14" s="48">
        <v>9401115704</v>
      </c>
      <c r="N14" s="48" t="s">
        <v>706</v>
      </c>
      <c r="O14" s="48">
        <v>9613069294</v>
      </c>
      <c r="P14" s="49">
        <v>43682</v>
      </c>
      <c r="Q14" s="48" t="s">
        <v>194</v>
      </c>
      <c r="R14" s="48"/>
      <c r="S14" s="18" t="s">
        <v>226</v>
      </c>
      <c r="T14" s="18"/>
    </row>
    <row r="15" spans="1:20">
      <c r="A15" s="4">
        <v>11</v>
      </c>
      <c r="B15" s="17" t="s">
        <v>62</v>
      </c>
      <c r="C15" s="57" t="s">
        <v>707</v>
      </c>
      <c r="D15" s="48" t="s">
        <v>23</v>
      </c>
      <c r="E15" s="19">
        <v>18170219601</v>
      </c>
      <c r="F15" s="57" t="s">
        <v>187</v>
      </c>
      <c r="G15" s="17"/>
      <c r="H15" s="17"/>
      <c r="I15" s="59">
        <f t="shared" si="0"/>
        <v>0</v>
      </c>
      <c r="J15" s="48">
        <v>8638696983</v>
      </c>
      <c r="K15" s="48" t="s">
        <v>368</v>
      </c>
      <c r="L15" s="48" t="s">
        <v>356</v>
      </c>
      <c r="M15" s="48">
        <v>9401115704</v>
      </c>
      <c r="N15" s="48" t="s">
        <v>706</v>
      </c>
      <c r="O15" s="48">
        <v>9613069294</v>
      </c>
      <c r="P15" s="49">
        <v>43683</v>
      </c>
      <c r="Q15" s="48" t="s">
        <v>210</v>
      </c>
      <c r="R15" s="48"/>
      <c r="S15" s="18" t="s">
        <v>226</v>
      </c>
      <c r="T15" s="18"/>
    </row>
    <row r="16" spans="1:20" ht="33">
      <c r="A16" s="4">
        <v>12</v>
      </c>
      <c r="B16" s="17" t="s">
        <v>62</v>
      </c>
      <c r="C16" s="48" t="s">
        <v>708</v>
      </c>
      <c r="D16" s="48" t="s">
        <v>23</v>
      </c>
      <c r="E16" s="19">
        <v>18170219605</v>
      </c>
      <c r="F16" s="48" t="s">
        <v>187</v>
      </c>
      <c r="G16" s="19">
        <v>70</v>
      </c>
      <c r="H16" s="19">
        <v>65</v>
      </c>
      <c r="I16" s="59">
        <f t="shared" si="0"/>
        <v>135</v>
      </c>
      <c r="J16" s="48">
        <v>9101124053</v>
      </c>
      <c r="K16" s="48" t="s">
        <v>368</v>
      </c>
      <c r="L16" s="48" t="s">
        <v>356</v>
      </c>
      <c r="M16" s="48">
        <v>9401115704</v>
      </c>
      <c r="N16" s="48" t="s">
        <v>697</v>
      </c>
      <c r="O16" s="48">
        <v>8473074430</v>
      </c>
      <c r="P16" s="49">
        <v>43684</v>
      </c>
      <c r="Q16" s="48" t="s">
        <v>197</v>
      </c>
      <c r="R16" s="48"/>
      <c r="S16" s="18" t="s">
        <v>226</v>
      </c>
      <c r="T16" s="18"/>
    </row>
    <row r="17" spans="1:20">
      <c r="A17" s="4">
        <v>13</v>
      </c>
      <c r="B17" s="17" t="s">
        <v>62</v>
      </c>
      <c r="C17" s="48" t="s">
        <v>709</v>
      </c>
      <c r="D17" s="48" t="s">
        <v>23</v>
      </c>
      <c r="E17" s="19">
        <v>18170219604</v>
      </c>
      <c r="F17" s="48" t="s">
        <v>187</v>
      </c>
      <c r="G17" s="19">
        <v>100</v>
      </c>
      <c r="H17" s="19">
        <v>102</v>
      </c>
      <c r="I17" s="59">
        <f t="shared" si="0"/>
        <v>202</v>
      </c>
      <c r="J17" s="48">
        <v>940123317</v>
      </c>
      <c r="K17" s="48" t="s">
        <v>368</v>
      </c>
      <c r="L17" s="48" t="s">
        <v>369</v>
      </c>
      <c r="M17" s="48">
        <v>7896702555</v>
      </c>
      <c r="N17" s="48" t="s">
        <v>712</v>
      </c>
      <c r="O17" s="48">
        <v>7896725461</v>
      </c>
      <c r="P17" s="49">
        <v>43685</v>
      </c>
      <c r="Q17" s="48" t="s">
        <v>212</v>
      </c>
      <c r="R17" s="48"/>
      <c r="S17" s="18" t="s">
        <v>226</v>
      </c>
      <c r="T17" s="18"/>
    </row>
    <row r="18" spans="1:20">
      <c r="A18" s="4">
        <v>14</v>
      </c>
      <c r="B18" s="17" t="s">
        <v>62</v>
      </c>
      <c r="C18" s="48" t="s">
        <v>709</v>
      </c>
      <c r="D18" s="48" t="s">
        <v>23</v>
      </c>
      <c r="E18" s="19">
        <v>18170219604</v>
      </c>
      <c r="F18" s="48" t="s">
        <v>187</v>
      </c>
      <c r="G18" s="19"/>
      <c r="H18" s="19"/>
      <c r="I18" s="59">
        <f t="shared" si="0"/>
        <v>0</v>
      </c>
      <c r="J18" s="48">
        <v>940123317</v>
      </c>
      <c r="K18" s="48" t="s">
        <v>368</v>
      </c>
      <c r="L18" s="48" t="s">
        <v>369</v>
      </c>
      <c r="M18" s="48">
        <v>7896702555</v>
      </c>
      <c r="N18" s="48" t="s">
        <v>712</v>
      </c>
      <c r="O18" s="48"/>
      <c r="P18" s="49">
        <v>43686</v>
      </c>
      <c r="Q18" s="48" t="s">
        <v>200</v>
      </c>
      <c r="R18" s="48"/>
      <c r="S18" s="18" t="s">
        <v>226</v>
      </c>
      <c r="T18" s="18"/>
    </row>
    <row r="19" spans="1:20">
      <c r="A19" s="4">
        <v>15</v>
      </c>
      <c r="B19" s="17" t="s">
        <v>62</v>
      </c>
      <c r="C19" s="48" t="s">
        <v>710</v>
      </c>
      <c r="D19" s="48" t="s">
        <v>23</v>
      </c>
      <c r="E19" s="19">
        <v>18170219605</v>
      </c>
      <c r="F19" s="48" t="s">
        <v>188</v>
      </c>
      <c r="G19" s="19">
        <v>44</v>
      </c>
      <c r="H19" s="19">
        <v>44</v>
      </c>
      <c r="I19" s="59">
        <f t="shared" si="0"/>
        <v>88</v>
      </c>
      <c r="J19" s="48">
        <v>9854194774</v>
      </c>
      <c r="K19" s="48" t="s">
        <v>368</v>
      </c>
      <c r="L19" s="48" t="s">
        <v>369</v>
      </c>
      <c r="M19" s="48">
        <v>7896702555</v>
      </c>
      <c r="N19" s="57" t="s">
        <v>373</v>
      </c>
      <c r="O19" s="57">
        <v>8876728353</v>
      </c>
      <c r="P19" s="49">
        <v>43687</v>
      </c>
      <c r="Q19" s="48" t="s">
        <v>213</v>
      </c>
      <c r="R19" s="48"/>
      <c r="S19" s="18" t="s">
        <v>226</v>
      </c>
      <c r="T19" s="18"/>
    </row>
    <row r="20" spans="1:20">
      <c r="A20" s="4">
        <v>16</v>
      </c>
      <c r="B20" s="17"/>
      <c r="C20" s="48"/>
      <c r="D20" s="48"/>
      <c r="E20" s="19"/>
      <c r="F20" s="48"/>
      <c r="G20" s="19"/>
      <c r="H20" s="19"/>
      <c r="I20" s="59">
        <f t="shared" si="0"/>
        <v>0</v>
      </c>
      <c r="J20" s="48"/>
      <c r="K20" s="48"/>
      <c r="L20" s="48"/>
      <c r="M20" s="48"/>
      <c r="N20" s="48"/>
      <c r="O20" s="48"/>
      <c r="P20" s="49">
        <v>43688</v>
      </c>
      <c r="Q20" s="48" t="s">
        <v>191</v>
      </c>
      <c r="R20" s="48"/>
      <c r="S20" s="18"/>
      <c r="T20" s="18"/>
    </row>
    <row r="21" spans="1:20">
      <c r="A21" s="4">
        <v>17</v>
      </c>
      <c r="B21" s="17"/>
      <c r="C21" s="48"/>
      <c r="D21" s="48"/>
      <c r="E21" s="19"/>
      <c r="F21" s="48"/>
      <c r="G21" s="19"/>
      <c r="H21" s="19"/>
      <c r="I21" s="59">
        <f t="shared" si="0"/>
        <v>0</v>
      </c>
      <c r="J21" s="48"/>
      <c r="K21" s="48"/>
      <c r="L21" s="48"/>
      <c r="M21" s="48"/>
      <c r="N21" s="48"/>
      <c r="O21" s="48"/>
      <c r="P21" s="49">
        <v>43689</v>
      </c>
      <c r="Q21" s="48" t="s">
        <v>194</v>
      </c>
      <c r="R21" s="18" t="s">
        <v>711</v>
      </c>
      <c r="S21" s="18"/>
      <c r="T21" s="74"/>
    </row>
    <row r="22" spans="1:20">
      <c r="A22" s="4">
        <v>18</v>
      </c>
      <c r="B22" s="17" t="s">
        <v>62</v>
      </c>
      <c r="C22" s="57" t="s">
        <v>371</v>
      </c>
      <c r="D22" s="57" t="s">
        <v>25</v>
      </c>
      <c r="E22" s="17">
        <v>18290020821</v>
      </c>
      <c r="F22" s="57"/>
      <c r="G22" s="17">
        <v>30</v>
      </c>
      <c r="H22" s="17">
        <v>28</v>
      </c>
      <c r="I22" s="59">
        <f t="shared" si="0"/>
        <v>58</v>
      </c>
      <c r="J22" s="57">
        <v>9476573144</v>
      </c>
      <c r="K22" s="48" t="s">
        <v>368</v>
      </c>
      <c r="L22" s="48" t="s">
        <v>369</v>
      </c>
      <c r="M22" s="48">
        <v>7896702555</v>
      </c>
      <c r="N22" s="57" t="s">
        <v>373</v>
      </c>
      <c r="O22" s="57">
        <v>8876728353</v>
      </c>
      <c r="P22" s="49">
        <v>43690</v>
      </c>
      <c r="Q22" s="48" t="s">
        <v>210</v>
      </c>
      <c r="R22" s="48"/>
      <c r="S22" s="18" t="s">
        <v>226</v>
      </c>
      <c r="T22" s="18"/>
    </row>
    <row r="23" spans="1:20">
      <c r="A23" s="4">
        <v>19</v>
      </c>
      <c r="B23" s="17" t="s">
        <v>62</v>
      </c>
      <c r="C23" s="48" t="s">
        <v>713</v>
      </c>
      <c r="D23" s="48" t="s">
        <v>23</v>
      </c>
      <c r="E23" s="19">
        <v>18170219501</v>
      </c>
      <c r="F23" s="48" t="s">
        <v>187</v>
      </c>
      <c r="G23" s="19">
        <v>100</v>
      </c>
      <c r="H23" s="19">
        <v>131</v>
      </c>
      <c r="I23" s="59">
        <f t="shared" si="0"/>
        <v>231</v>
      </c>
      <c r="J23" s="48">
        <v>9365612139</v>
      </c>
      <c r="K23" s="48" t="s">
        <v>368</v>
      </c>
      <c r="L23" s="48" t="s">
        <v>369</v>
      </c>
      <c r="M23" s="48">
        <v>7896702555</v>
      </c>
      <c r="N23" s="48" t="s">
        <v>373</v>
      </c>
      <c r="O23" s="57">
        <v>8876728353</v>
      </c>
      <c r="P23" s="49">
        <v>43690</v>
      </c>
      <c r="Q23" s="48" t="s">
        <v>210</v>
      </c>
      <c r="R23" s="48"/>
      <c r="S23" s="18" t="s">
        <v>226</v>
      </c>
      <c r="T23" s="18"/>
    </row>
    <row r="24" spans="1:20" ht="33">
      <c r="A24" s="4">
        <v>20</v>
      </c>
      <c r="B24" s="17" t="s">
        <v>62</v>
      </c>
      <c r="C24" s="48" t="s">
        <v>714</v>
      </c>
      <c r="D24" s="48" t="s">
        <v>23</v>
      </c>
      <c r="E24" s="19">
        <v>18170219501</v>
      </c>
      <c r="F24" s="57" t="s">
        <v>187</v>
      </c>
      <c r="G24" s="17"/>
      <c r="H24" s="17"/>
      <c r="I24" s="59">
        <f t="shared" si="0"/>
        <v>0</v>
      </c>
      <c r="J24" s="48">
        <v>9365612139</v>
      </c>
      <c r="K24" s="48" t="s">
        <v>368</v>
      </c>
      <c r="L24" s="48" t="s">
        <v>369</v>
      </c>
      <c r="M24" s="48">
        <v>7896702555</v>
      </c>
      <c r="N24" s="57" t="s">
        <v>373</v>
      </c>
      <c r="O24" s="57">
        <v>8876728353</v>
      </c>
      <c r="P24" s="24">
        <v>43691</v>
      </c>
      <c r="Q24" s="18" t="s">
        <v>197</v>
      </c>
      <c r="R24" s="18"/>
      <c r="S24" s="18" t="s">
        <v>226</v>
      </c>
      <c r="T24" s="18"/>
    </row>
    <row r="25" spans="1:20" ht="33">
      <c r="A25" s="4">
        <v>21</v>
      </c>
      <c r="B25" s="17"/>
      <c r="C25" s="18"/>
      <c r="D25" s="18"/>
      <c r="E25" s="19"/>
      <c r="F25" s="18"/>
      <c r="G25" s="19"/>
      <c r="H25" s="19"/>
      <c r="I25" s="59">
        <f t="shared" si="0"/>
        <v>0</v>
      </c>
      <c r="J25" s="18"/>
      <c r="K25" s="18"/>
      <c r="L25" s="18"/>
      <c r="M25" s="18"/>
      <c r="N25" s="18"/>
      <c r="O25" s="18"/>
      <c r="P25" s="24">
        <v>43692</v>
      </c>
      <c r="Q25" s="18" t="s">
        <v>212</v>
      </c>
      <c r="R25" s="18" t="s">
        <v>715</v>
      </c>
      <c r="S25" s="18"/>
      <c r="T25" s="74"/>
    </row>
    <row r="26" spans="1:20">
      <c r="A26" s="4">
        <v>22</v>
      </c>
      <c r="B26" s="17" t="s">
        <v>62</v>
      </c>
      <c r="C26" s="18" t="s">
        <v>716</v>
      </c>
      <c r="D26" s="18" t="s">
        <v>23</v>
      </c>
      <c r="E26" s="19">
        <v>18170219604</v>
      </c>
      <c r="F26" s="18" t="s">
        <v>188</v>
      </c>
      <c r="G26" s="19">
        <v>85</v>
      </c>
      <c r="H26" s="19">
        <v>70</v>
      </c>
      <c r="I26" s="59">
        <f t="shared" si="0"/>
        <v>155</v>
      </c>
      <c r="J26" s="18">
        <v>7002438573</v>
      </c>
      <c r="K26" s="18" t="s">
        <v>368</v>
      </c>
      <c r="L26" s="18" t="s">
        <v>356</v>
      </c>
      <c r="M26" s="48">
        <v>9401115704</v>
      </c>
      <c r="N26" s="18"/>
      <c r="O26" s="18"/>
      <c r="P26" s="24">
        <v>43693</v>
      </c>
      <c r="Q26" s="18" t="s">
        <v>200</v>
      </c>
      <c r="R26" s="18"/>
      <c r="S26" s="18" t="s">
        <v>226</v>
      </c>
      <c r="T26" s="18"/>
    </row>
    <row r="27" spans="1:20">
      <c r="A27" s="4">
        <v>23</v>
      </c>
      <c r="B27" s="17" t="s">
        <v>62</v>
      </c>
      <c r="C27" s="18" t="s">
        <v>717</v>
      </c>
      <c r="D27" s="18" t="s">
        <v>25</v>
      </c>
      <c r="E27" s="19">
        <v>18290020829</v>
      </c>
      <c r="F27" s="18"/>
      <c r="G27" s="19">
        <v>27</v>
      </c>
      <c r="H27" s="19">
        <v>23</v>
      </c>
      <c r="I27" s="59">
        <f t="shared" si="0"/>
        <v>50</v>
      </c>
      <c r="J27" s="18">
        <v>8638161388</v>
      </c>
      <c r="K27" s="18" t="s">
        <v>368</v>
      </c>
      <c r="L27" s="57" t="s">
        <v>327</v>
      </c>
      <c r="M27" s="57">
        <v>9678562602</v>
      </c>
      <c r="N27" s="57" t="s">
        <v>380</v>
      </c>
      <c r="O27" s="57">
        <v>9365102527</v>
      </c>
      <c r="P27" s="24">
        <v>43694</v>
      </c>
      <c r="Q27" s="18" t="s">
        <v>213</v>
      </c>
      <c r="R27" s="18"/>
      <c r="S27" s="18" t="s">
        <v>226</v>
      </c>
      <c r="T27" s="18"/>
    </row>
    <row r="28" spans="1:20">
      <c r="A28" s="4">
        <v>24</v>
      </c>
      <c r="B28" s="17"/>
      <c r="C28" s="18"/>
      <c r="D28" s="18"/>
      <c r="E28" s="19"/>
      <c r="F28" s="18"/>
      <c r="G28" s="19"/>
      <c r="H28" s="19"/>
      <c r="I28" s="59">
        <f t="shared" si="0"/>
        <v>0</v>
      </c>
      <c r="J28" s="18"/>
      <c r="K28" s="18"/>
      <c r="L28" s="18"/>
      <c r="M28" s="18"/>
      <c r="N28" s="18"/>
      <c r="O28" s="18"/>
      <c r="P28" s="24">
        <v>43695</v>
      </c>
      <c r="Q28" s="18" t="s">
        <v>191</v>
      </c>
      <c r="R28" s="18"/>
      <c r="S28" s="18" t="s">
        <v>226</v>
      </c>
      <c r="T28" s="18"/>
    </row>
    <row r="29" spans="1:20">
      <c r="A29" s="4">
        <v>25</v>
      </c>
      <c r="B29" s="17" t="s">
        <v>62</v>
      </c>
      <c r="C29" s="57" t="s">
        <v>718</v>
      </c>
      <c r="D29" s="57" t="s">
        <v>25</v>
      </c>
      <c r="E29" s="17">
        <v>18290020828</v>
      </c>
      <c r="F29" s="57"/>
      <c r="G29" s="17">
        <v>35</v>
      </c>
      <c r="H29" s="17">
        <v>44</v>
      </c>
      <c r="I29" s="59">
        <f t="shared" si="0"/>
        <v>79</v>
      </c>
      <c r="J29" s="57">
        <v>8011376769</v>
      </c>
      <c r="K29" s="57" t="s">
        <v>368</v>
      </c>
      <c r="L29" s="57" t="s">
        <v>327</v>
      </c>
      <c r="M29" s="57">
        <v>9678562602</v>
      </c>
      <c r="N29" s="57" t="s">
        <v>378</v>
      </c>
      <c r="O29" s="57">
        <v>9957637960</v>
      </c>
      <c r="P29" s="24">
        <v>43696</v>
      </c>
      <c r="Q29" s="18" t="s">
        <v>194</v>
      </c>
      <c r="R29" s="18"/>
      <c r="S29" s="18" t="s">
        <v>226</v>
      </c>
      <c r="T29" s="18"/>
    </row>
    <row r="30" spans="1:20">
      <c r="A30" s="4">
        <v>26</v>
      </c>
      <c r="B30" s="17" t="s">
        <v>62</v>
      </c>
      <c r="C30" s="18" t="s">
        <v>719</v>
      </c>
      <c r="D30" s="18" t="s">
        <v>23</v>
      </c>
      <c r="E30" s="19">
        <v>18170210902</v>
      </c>
      <c r="F30" s="18" t="s">
        <v>187</v>
      </c>
      <c r="G30" s="19">
        <v>45</v>
      </c>
      <c r="H30" s="19">
        <v>40</v>
      </c>
      <c r="I30" s="59">
        <f t="shared" si="0"/>
        <v>85</v>
      </c>
      <c r="J30" s="18">
        <v>9854916557</v>
      </c>
      <c r="K30" s="18" t="s">
        <v>368</v>
      </c>
      <c r="L30" s="18" t="s">
        <v>327</v>
      </c>
      <c r="M30" s="57">
        <v>9678562602</v>
      </c>
      <c r="N30" s="57" t="s">
        <v>378</v>
      </c>
      <c r="O30" s="57">
        <v>9957637960</v>
      </c>
      <c r="P30" s="24">
        <v>43696</v>
      </c>
      <c r="Q30" s="18" t="s">
        <v>194</v>
      </c>
      <c r="R30" s="18"/>
      <c r="S30" s="18" t="s">
        <v>226</v>
      </c>
      <c r="T30" s="18"/>
    </row>
    <row r="31" spans="1:20" ht="33">
      <c r="A31" s="4">
        <v>27</v>
      </c>
      <c r="B31" s="17"/>
      <c r="C31" s="18"/>
      <c r="D31" s="18"/>
      <c r="E31" s="19"/>
      <c r="F31" s="18"/>
      <c r="G31" s="19"/>
      <c r="H31" s="19"/>
      <c r="I31" s="59">
        <f t="shared" si="0"/>
        <v>0</v>
      </c>
      <c r="J31" s="18"/>
      <c r="K31" s="18"/>
      <c r="L31" s="18"/>
      <c r="M31" s="18"/>
      <c r="N31" s="18"/>
      <c r="O31" s="18"/>
      <c r="P31" s="24">
        <v>43697</v>
      </c>
      <c r="Q31" s="18" t="s">
        <v>210</v>
      </c>
      <c r="R31" s="18" t="s">
        <v>720</v>
      </c>
      <c r="S31" s="18"/>
      <c r="T31" s="18"/>
    </row>
    <row r="32" spans="1:20">
      <c r="A32" s="4">
        <v>28</v>
      </c>
      <c r="B32" s="17" t="s">
        <v>62</v>
      </c>
      <c r="C32" s="18" t="s">
        <v>722</v>
      </c>
      <c r="D32" s="18" t="s">
        <v>23</v>
      </c>
      <c r="E32" s="19">
        <v>204004</v>
      </c>
      <c r="F32" s="18" t="s">
        <v>188</v>
      </c>
      <c r="G32" s="19">
        <v>45</v>
      </c>
      <c r="H32" s="19">
        <v>50</v>
      </c>
      <c r="I32" s="59">
        <f t="shared" si="0"/>
        <v>95</v>
      </c>
      <c r="J32" s="18">
        <v>9954776309</v>
      </c>
      <c r="K32" s="18" t="s">
        <v>205</v>
      </c>
      <c r="L32" s="18" t="s">
        <v>235</v>
      </c>
      <c r="M32" s="18">
        <v>9957969135</v>
      </c>
      <c r="N32" s="18" t="s">
        <v>229</v>
      </c>
      <c r="O32" s="18">
        <v>9101679686</v>
      </c>
      <c r="P32" s="24">
        <v>43698</v>
      </c>
      <c r="Q32" s="18" t="s">
        <v>197</v>
      </c>
      <c r="R32" s="18"/>
      <c r="S32" s="18" t="s">
        <v>226</v>
      </c>
      <c r="T32" s="18"/>
    </row>
    <row r="33" spans="1:20">
      <c r="A33" s="4">
        <v>29</v>
      </c>
      <c r="B33" s="17" t="s">
        <v>62</v>
      </c>
      <c r="C33" s="18" t="s">
        <v>721</v>
      </c>
      <c r="D33" s="18" t="s">
        <v>25</v>
      </c>
      <c r="E33" s="19">
        <v>1829001524</v>
      </c>
      <c r="F33" s="18"/>
      <c r="G33" s="19">
        <v>28</v>
      </c>
      <c r="H33" s="19">
        <v>20</v>
      </c>
      <c r="I33" s="59">
        <f t="shared" si="0"/>
        <v>48</v>
      </c>
      <c r="J33" s="18">
        <v>9957969113</v>
      </c>
      <c r="K33" s="18" t="s">
        <v>205</v>
      </c>
      <c r="L33" s="18" t="s">
        <v>235</v>
      </c>
      <c r="M33" s="18">
        <v>9957969135</v>
      </c>
      <c r="N33" s="18" t="s">
        <v>229</v>
      </c>
      <c r="O33" s="18">
        <v>9101679686</v>
      </c>
      <c r="P33" s="24">
        <v>43699</v>
      </c>
      <c r="Q33" s="18" t="s">
        <v>212</v>
      </c>
      <c r="R33" s="18"/>
      <c r="S33" s="18" t="s">
        <v>226</v>
      </c>
      <c r="T33" s="18"/>
    </row>
    <row r="34" spans="1:20">
      <c r="A34" s="4">
        <v>30</v>
      </c>
      <c r="B34" s="17" t="s">
        <v>62</v>
      </c>
      <c r="C34" s="18" t="s">
        <v>83</v>
      </c>
      <c r="D34" s="18" t="s">
        <v>23</v>
      </c>
      <c r="E34" s="19">
        <v>204002</v>
      </c>
      <c r="F34" s="18" t="s">
        <v>187</v>
      </c>
      <c r="G34" s="19">
        <v>42</v>
      </c>
      <c r="H34" s="19">
        <v>40</v>
      </c>
      <c r="I34" s="59">
        <f t="shared" si="0"/>
        <v>82</v>
      </c>
      <c r="J34" s="18">
        <v>9678946163</v>
      </c>
      <c r="K34" s="18" t="s">
        <v>205</v>
      </c>
      <c r="L34" s="18" t="s">
        <v>235</v>
      </c>
      <c r="M34" s="18">
        <v>9957969135</v>
      </c>
      <c r="N34" s="18" t="s">
        <v>229</v>
      </c>
      <c r="O34" s="18">
        <v>9101679686</v>
      </c>
      <c r="P34" s="24">
        <v>43699</v>
      </c>
      <c r="Q34" s="18" t="s">
        <v>212</v>
      </c>
      <c r="R34" s="18"/>
      <c r="S34" s="18" t="s">
        <v>226</v>
      </c>
      <c r="T34" s="18"/>
    </row>
    <row r="35" spans="1:20" ht="33">
      <c r="A35" s="4">
        <v>31</v>
      </c>
      <c r="B35" s="17" t="s">
        <v>62</v>
      </c>
      <c r="C35" s="18" t="s">
        <v>723</v>
      </c>
      <c r="D35" s="18" t="s">
        <v>25</v>
      </c>
      <c r="E35" s="19">
        <v>10290010521</v>
      </c>
      <c r="F35" s="18"/>
      <c r="G35" s="19">
        <v>15</v>
      </c>
      <c r="H35" s="19">
        <v>15</v>
      </c>
      <c r="I35" s="59">
        <f t="shared" si="0"/>
        <v>30</v>
      </c>
      <c r="J35" s="18">
        <v>9435438525</v>
      </c>
      <c r="K35" s="18" t="s">
        <v>205</v>
      </c>
      <c r="L35" s="18" t="s">
        <v>235</v>
      </c>
      <c r="M35" s="18">
        <v>9957969135</v>
      </c>
      <c r="N35" s="18" t="s">
        <v>724</v>
      </c>
      <c r="O35" s="18">
        <v>9678372165</v>
      </c>
      <c r="P35" s="24">
        <v>43700</v>
      </c>
      <c r="Q35" s="18" t="s">
        <v>200</v>
      </c>
      <c r="R35" s="18"/>
      <c r="S35" s="18" t="s">
        <v>226</v>
      </c>
      <c r="T35" s="18"/>
    </row>
    <row r="36" spans="1:20">
      <c r="A36" s="4">
        <v>32</v>
      </c>
      <c r="B36" s="17" t="s">
        <v>62</v>
      </c>
      <c r="C36" s="18" t="s">
        <v>81</v>
      </c>
      <c r="D36" s="18" t="s">
        <v>23</v>
      </c>
      <c r="E36" s="19">
        <v>1829004001</v>
      </c>
      <c r="F36" s="18" t="s">
        <v>187</v>
      </c>
      <c r="G36" s="19">
        <v>30</v>
      </c>
      <c r="H36" s="19">
        <v>30</v>
      </c>
      <c r="I36" s="59">
        <f t="shared" si="0"/>
        <v>60</v>
      </c>
      <c r="J36" s="18">
        <v>9435454950</v>
      </c>
      <c r="K36" s="18" t="s">
        <v>205</v>
      </c>
      <c r="L36" s="18" t="s">
        <v>235</v>
      </c>
      <c r="M36" s="18">
        <v>9957969135</v>
      </c>
      <c r="N36" s="18" t="s">
        <v>724</v>
      </c>
      <c r="O36" s="18">
        <v>9678372165</v>
      </c>
      <c r="P36" s="24">
        <v>43700</v>
      </c>
      <c r="Q36" s="18" t="s">
        <v>200</v>
      </c>
      <c r="R36" s="18"/>
      <c r="S36" s="18" t="s">
        <v>226</v>
      </c>
      <c r="T36" s="18"/>
    </row>
    <row r="37" spans="1:20">
      <c r="A37" s="4">
        <v>33</v>
      </c>
      <c r="B37" s="17"/>
      <c r="C37" s="18"/>
      <c r="D37" s="18"/>
      <c r="E37" s="19"/>
      <c r="F37" s="18"/>
      <c r="G37" s="19"/>
      <c r="H37" s="19"/>
      <c r="I37" s="59">
        <f t="shared" si="0"/>
        <v>0</v>
      </c>
      <c r="J37" s="18"/>
      <c r="K37" s="18"/>
      <c r="L37" s="18"/>
      <c r="M37" s="18"/>
      <c r="N37" s="18"/>
      <c r="O37" s="18"/>
      <c r="P37" s="24">
        <v>43701</v>
      </c>
      <c r="Q37" s="18" t="s">
        <v>213</v>
      </c>
      <c r="R37" s="18" t="s">
        <v>725</v>
      </c>
      <c r="S37" s="18"/>
      <c r="T37" s="18"/>
    </row>
    <row r="38" spans="1:20">
      <c r="A38" s="4">
        <v>34</v>
      </c>
      <c r="B38" s="17"/>
      <c r="C38" s="18"/>
      <c r="D38" s="18"/>
      <c r="E38" s="19"/>
      <c r="F38" s="18"/>
      <c r="G38" s="19"/>
      <c r="H38" s="19"/>
      <c r="I38" s="59">
        <f t="shared" si="0"/>
        <v>0</v>
      </c>
      <c r="J38" s="18"/>
      <c r="K38" s="18"/>
      <c r="L38" s="18"/>
      <c r="M38" s="18"/>
      <c r="N38" s="18"/>
      <c r="O38" s="18"/>
      <c r="P38" s="24">
        <v>43702</v>
      </c>
      <c r="Q38" s="18" t="s">
        <v>191</v>
      </c>
      <c r="R38" s="18"/>
      <c r="S38" s="18"/>
      <c r="T38" s="18"/>
    </row>
    <row r="39" spans="1:20" ht="33">
      <c r="A39" s="4">
        <v>35</v>
      </c>
      <c r="B39" s="17" t="s">
        <v>62</v>
      </c>
      <c r="C39" s="18" t="s">
        <v>726</v>
      </c>
      <c r="D39" s="18" t="s">
        <v>25</v>
      </c>
      <c r="E39" s="19">
        <v>18290010622</v>
      </c>
      <c r="F39" s="18"/>
      <c r="G39" s="19">
        <v>40</v>
      </c>
      <c r="H39" s="19">
        <v>50</v>
      </c>
      <c r="I39" s="59">
        <f t="shared" si="0"/>
        <v>90</v>
      </c>
      <c r="J39" s="18">
        <v>9678039700</v>
      </c>
      <c r="K39" s="18" t="s">
        <v>205</v>
      </c>
      <c r="L39" s="18" t="s">
        <v>235</v>
      </c>
      <c r="M39" s="18">
        <v>9957969135</v>
      </c>
      <c r="N39" s="18" t="s">
        <v>229</v>
      </c>
      <c r="O39" s="18">
        <v>9101679686</v>
      </c>
      <c r="P39" s="24">
        <v>43703</v>
      </c>
      <c r="Q39" s="18" t="s">
        <v>194</v>
      </c>
      <c r="R39" s="18"/>
      <c r="S39" s="18" t="s">
        <v>226</v>
      </c>
      <c r="T39" s="18"/>
    </row>
    <row r="40" spans="1:20">
      <c r="A40" s="4">
        <v>36</v>
      </c>
      <c r="B40" s="17" t="s">
        <v>62</v>
      </c>
      <c r="C40" s="18" t="s">
        <v>727</v>
      </c>
      <c r="D40" s="18" t="s">
        <v>23</v>
      </c>
      <c r="E40" s="19"/>
      <c r="F40" s="18"/>
      <c r="G40" s="19">
        <v>60</v>
      </c>
      <c r="H40" s="19">
        <v>60</v>
      </c>
      <c r="I40" s="59">
        <f t="shared" si="0"/>
        <v>120</v>
      </c>
      <c r="J40" s="18">
        <v>9678557117</v>
      </c>
      <c r="K40" s="18" t="s">
        <v>205</v>
      </c>
      <c r="L40" s="18" t="s">
        <v>235</v>
      </c>
      <c r="M40" s="18">
        <v>9957969135</v>
      </c>
      <c r="N40" s="18" t="s">
        <v>229</v>
      </c>
      <c r="O40" s="18">
        <v>9101679686</v>
      </c>
      <c r="P40" s="24">
        <v>43704</v>
      </c>
      <c r="Q40" s="18" t="s">
        <v>210</v>
      </c>
      <c r="R40" s="18"/>
      <c r="S40" s="18" t="s">
        <v>226</v>
      </c>
      <c r="T40" s="18"/>
    </row>
    <row r="41" spans="1:20">
      <c r="A41" s="4">
        <v>37</v>
      </c>
      <c r="B41" s="17" t="s">
        <v>62</v>
      </c>
      <c r="C41" s="18" t="s">
        <v>728</v>
      </c>
      <c r="D41" s="18" t="s">
        <v>23</v>
      </c>
      <c r="E41" s="19">
        <v>204004</v>
      </c>
      <c r="F41" s="18" t="s">
        <v>188</v>
      </c>
      <c r="G41" s="19">
        <v>50</v>
      </c>
      <c r="H41" s="19">
        <v>50</v>
      </c>
      <c r="I41" s="59">
        <f t="shared" si="0"/>
        <v>100</v>
      </c>
      <c r="J41" s="18">
        <v>9954776309</v>
      </c>
      <c r="K41" s="18" t="s">
        <v>205</v>
      </c>
      <c r="L41" s="18" t="s">
        <v>235</v>
      </c>
      <c r="M41" s="18">
        <v>9957969135</v>
      </c>
      <c r="N41" s="18"/>
      <c r="O41" s="18"/>
      <c r="P41" s="24">
        <v>43705</v>
      </c>
      <c r="Q41" s="18" t="s">
        <v>197</v>
      </c>
      <c r="R41" s="18"/>
      <c r="S41" s="18" t="s">
        <v>226</v>
      </c>
      <c r="T41" s="18"/>
    </row>
    <row r="42" spans="1:20">
      <c r="A42" s="4">
        <v>38</v>
      </c>
      <c r="B42" s="17" t="s">
        <v>62</v>
      </c>
      <c r="C42" s="18" t="s">
        <v>729</v>
      </c>
      <c r="D42" s="18" t="s">
        <v>25</v>
      </c>
      <c r="E42" s="19">
        <v>18290050716</v>
      </c>
      <c r="F42" s="18"/>
      <c r="G42" s="19">
        <v>15</v>
      </c>
      <c r="H42" s="19">
        <v>15</v>
      </c>
      <c r="I42" s="59">
        <f t="shared" si="0"/>
        <v>30</v>
      </c>
      <c r="J42" s="18">
        <v>9435529787</v>
      </c>
      <c r="K42" s="18" t="s">
        <v>205</v>
      </c>
      <c r="L42" s="18" t="s">
        <v>235</v>
      </c>
      <c r="M42" s="18">
        <v>9957969135</v>
      </c>
      <c r="N42" s="18" t="s">
        <v>230</v>
      </c>
      <c r="O42" s="18">
        <v>8811957283</v>
      </c>
      <c r="P42" s="24">
        <v>43706</v>
      </c>
      <c r="Q42" s="18" t="s">
        <v>212</v>
      </c>
      <c r="R42" s="18"/>
      <c r="S42" s="18" t="s">
        <v>226</v>
      </c>
      <c r="T42" s="18"/>
    </row>
    <row r="43" spans="1:20">
      <c r="A43" s="4">
        <v>39</v>
      </c>
      <c r="B43" s="17" t="s">
        <v>62</v>
      </c>
      <c r="C43" s="18" t="s">
        <v>88</v>
      </c>
      <c r="D43" s="18" t="s">
        <v>23</v>
      </c>
      <c r="E43" s="19">
        <v>208101</v>
      </c>
      <c r="F43" s="18" t="s">
        <v>187</v>
      </c>
      <c r="G43" s="19">
        <v>10</v>
      </c>
      <c r="H43" s="19">
        <v>4</v>
      </c>
      <c r="I43" s="59">
        <f t="shared" si="0"/>
        <v>14</v>
      </c>
      <c r="J43" s="18">
        <v>9101276355</v>
      </c>
      <c r="K43" s="18" t="s">
        <v>205</v>
      </c>
      <c r="L43" s="18" t="s">
        <v>235</v>
      </c>
      <c r="M43" s="18">
        <v>9957969135</v>
      </c>
      <c r="N43" s="18" t="s">
        <v>230</v>
      </c>
      <c r="O43" s="18">
        <v>8811957283</v>
      </c>
      <c r="P43" s="24">
        <v>43706</v>
      </c>
      <c r="Q43" s="18" t="s">
        <v>212</v>
      </c>
      <c r="R43" s="18"/>
      <c r="S43" s="18" t="s">
        <v>226</v>
      </c>
      <c r="T43" s="18"/>
    </row>
    <row r="44" spans="1:20">
      <c r="A44" s="4">
        <v>40</v>
      </c>
      <c r="B44" s="17" t="s">
        <v>62</v>
      </c>
      <c r="C44" s="64" t="s">
        <v>89</v>
      </c>
      <c r="D44" s="18" t="s">
        <v>25</v>
      </c>
      <c r="E44" s="64">
        <v>18290010618</v>
      </c>
      <c r="F44" s="18"/>
      <c r="G44" s="64">
        <v>17</v>
      </c>
      <c r="H44" s="64">
        <v>14</v>
      </c>
      <c r="I44" s="59">
        <f t="shared" si="0"/>
        <v>31</v>
      </c>
      <c r="J44" s="64">
        <v>7896369890</v>
      </c>
      <c r="K44" s="18" t="s">
        <v>205</v>
      </c>
      <c r="L44" s="18" t="s">
        <v>235</v>
      </c>
      <c r="M44" s="18">
        <v>9957969135</v>
      </c>
      <c r="N44" s="18" t="s">
        <v>230</v>
      </c>
      <c r="O44" s="18">
        <v>8811957283</v>
      </c>
      <c r="P44" s="24">
        <v>43706</v>
      </c>
      <c r="Q44" s="18" t="s">
        <v>212</v>
      </c>
      <c r="R44" s="18"/>
      <c r="S44" s="18" t="s">
        <v>226</v>
      </c>
      <c r="T44" s="18"/>
    </row>
    <row r="45" spans="1:20">
      <c r="A45" s="4">
        <v>41</v>
      </c>
      <c r="B45" s="17" t="s">
        <v>62</v>
      </c>
      <c r="C45" s="64" t="s">
        <v>90</v>
      </c>
      <c r="D45" s="18" t="s">
        <v>23</v>
      </c>
      <c r="E45" s="64">
        <v>18170208102</v>
      </c>
      <c r="F45" s="18" t="s">
        <v>187</v>
      </c>
      <c r="G45" s="64">
        <v>11</v>
      </c>
      <c r="H45" s="64">
        <v>11</v>
      </c>
      <c r="I45" s="59">
        <f t="shared" si="0"/>
        <v>22</v>
      </c>
      <c r="J45" s="64">
        <v>9101968746</v>
      </c>
      <c r="K45" s="18" t="s">
        <v>205</v>
      </c>
      <c r="L45" s="18" t="s">
        <v>235</v>
      </c>
      <c r="M45" s="18">
        <v>9957969135</v>
      </c>
      <c r="N45" s="18" t="s">
        <v>230</v>
      </c>
      <c r="O45" s="18">
        <v>8811957283</v>
      </c>
      <c r="P45" s="24">
        <v>43706</v>
      </c>
      <c r="Q45" s="18" t="s">
        <v>212</v>
      </c>
      <c r="R45" s="18"/>
      <c r="S45" s="18" t="s">
        <v>226</v>
      </c>
      <c r="T45" s="18"/>
    </row>
    <row r="46" spans="1:20">
      <c r="A46" s="4">
        <v>42</v>
      </c>
      <c r="B46" s="17" t="s">
        <v>62</v>
      </c>
      <c r="C46" s="18" t="s">
        <v>95</v>
      </c>
      <c r="D46" s="18" t="s">
        <v>25</v>
      </c>
      <c r="E46" s="19">
        <v>80</v>
      </c>
      <c r="F46" s="18"/>
      <c r="G46" s="19">
        <v>11</v>
      </c>
      <c r="H46" s="19">
        <v>11</v>
      </c>
      <c r="I46" s="59">
        <f t="shared" si="0"/>
        <v>22</v>
      </c>
      <c r="J46" s="18">
        <v>9954720619</v>
      </c>
      <c r="K46" s="18" t="s">
        <v>205</v>
      </c>
      <c r="L46" s="18" t="s">
        <v>235</v>
      </c>
      <c r="M46" s="18">
        <v>9957969135</v>
      </c>
      <c r="N46" s="18" t="s">
        <v>230</v>
      </c>
      <c r="O46" s="18">
        <v>8811957283</v>
      </c>
      <c r="P46" s="24">
        <v>43707</v>
      </c>
      <c r="Q46" s="18" t="s">
        <v>200</v>
      </c>
      <c r="R46" s="18"/>
      <c r="S46" s="18" t="s">
        <v>226</v>
      </c>
      <c r="T46" s="18"/>
    </row>
    <row r="47" spans="1:20">
      <c r="A47" s="4">
        <v>43</v>
      </c>
      <c r="B47" s="17" t="s">
        <v>62</v>
      </c>
      <c r="C47" s="18" t="s">
        <v>96</v>
      </c>
      <c r="D47" s="18" t="s">
        <v>23</v>
      </c>
      <c r="E47" s="19">
        <v>208103</v>
      </c>
      <c r="F47" s="18" t="s">
        <v>187</v>
      </c>
      <c r="G47" s="19">
        <v>14</v>
      </c>
      <c r="H47" s="19">
        <v>10</v>
      </c>
      <c r="I47" s="59">
        <f t="shared" si="0"/>
        <v>24</v>
      </c>
      <c r="J47" s="18">
        <v>8399050467</v>
      </c>
      <c r="K47" s="18" t="s">
        <v>205</v>
      </c>
      <c r="L47" s="18" t="s">
        <v>235</v>
      </c>
      <c r="M47" s="18">
        <v>9957969135</v>
      </c>
      <c r="N47" s="18" t="s">
        <v>230</v>
      </c>
      <c r="O47" s="18">
        <v>8811957283</v>
      </c>
      <c r="P47" s="24">
        <v>43707</v>
      </c>
      <c r="Q47" s="18" t="s">
        <v>200</v>
      </c>
      <c r="R47" s="18"/>
      <c r="S47" s="18" t="s">
        <v>226</v>
      </c>
      <c r="T47" s="18"/>
    </row>
    <row r="48" spans="1:20">
      <c r="A48" s="4">
        <v>44</v>
      </c>
      <c r="B48" s="17" t="s">
        <v>62</v>
      </c>
      <c r="C48" s="18" t="s">
        <v>730</v>
      </c>
      <c r="D48" s="18" t="s">
        <v>25</v>
      </c>
      <c r="E48" s="19">
        <v>18290050717</v>
      </c>
      <c r="F48" s="18"/>
      <c r="G48" s="19">
        <v>10</v>
      </c>
      <c r="H48" s="19">
        <v>6</v>
      </c>
      <c r="I48" s="59">
        <f t="shared" si="0"/>
        <v>16</v>
      </c>
      <c r="J48" s="18">
        <v>8011143118</v>
      </c>
      <c r="K48" s="18" t="s">
        <v>205</v>
      </c>
      <c r="L48" s="18" t="s">
        <v>235</v>
      </c>
      <c r="M48" s="18">
        <v>9957969135</v>
      </c>
      <c r="N48" s="18" t="s">
        <v>233</v>
      </c>
      <c r="O48" s="18">
        <v>7896278035</v>
      </c>
      <c r="P48" s="24">
        <v>43707</v>
      </c>
      <c r="Q48" s="18" t="s">
        <v>200</v>
      </c>
      <c r="R48" s="18"/>
      <c r="S48" s="18" t="s">
        <v>226</v>
      </c>
      <c r="T48" s="18"/>
    </row>
    <row r="49" spans="1:20">
      <c r="A49" s="4">
        <v>45</v>
      </c>
      <c r="B49" s="17" t="s">
        <v>62</v>
      </c>
      <c r="C49" s="65" t="s">
        <v>98</v>
      </c>
      <c r="D49" s="18" t="s">
        <v>23</v>
      </c>
      <c r="E49" s="64">
        <v>208106</v>
      </c>
      <c r="F49" s="18" t="s">
        <v>187</v>
      </c>
      <c r="G49" s="64">
        <v>14</v>
      </c>
      <c r="H49" s="64">
        <v>20</v>
      </c>
      <c r="I49" s="59">
        <f t="shared" si="0"/>
        <v>34</v>
      </c>
      <c r="J49" s="64">
        <v>8011361705</v>
      </c>
      <c r="K49" s="18" t="s">
        <v>205</v>
      </c>
      <c r="L49" s="18" t="s">
        <v>235</v>
      </c>
      <c r="M49" s="18">
        <v>9957969135</v>
      </c>
      <c r="N49" s="18" t="s">
        <v>233</v>
      </c>
      <c r="O49" s="18">
        <v>7896278035</v>
      </c>
      <c r="P49" s="24">
        <v>43707</v>
      </c>
      <c r="Q49" s="18" t="s">
        <v>200</v>
      </c>
      <c r="R49" s="18"/>
      <c r="S49" s="18" t="s">
        <v>226</v>
      </c>
      <c r="T49" s="18"/>
    </row>
    <row r="50" spans="1:20">
      <c r="A50" s="4">
        <v>46</v>
      </c>
      <c r="B50" s="17" t="s">
        <v>62</v>
      </c>
      <c r="C50" s="18" t="s">
        <v>731</v>
      </c>
      <c r="D50" s="18" t="s">
        <v>25</v>
      </c>
      <c r="E50" s="19">
        <v>18290060706</v>
      </c>
      <c r="F50" s="18"/>
      <c r="G50" s="19">
        <v>4</v>
      </c>
      <c r="H50" s="19">
        <v>10</v>
      </c>
      <c r="I50" s="59">
        <f t="shared" si="0"/>
        <v>14</v>
      </c>
      <c r="J50" s="18">
        <v>9101817067</v>
      </c>
      <c r="K50" s="18" t="s">
        <v>205</v>
      </c>
      <c r="L50" s="18" t="s">
        <v>235</v>
      </c>
      <c r="M50" s="18">
        <v>9957969135</v>
      </c>
      <c r="N50" s="18" t="s">
        <v>732</v>
      </c>
      <c r="O50" s="18">
        <v>8753949600</v>
      </c>
      <c r="P50" s="24">
        <v>43708</v>
      </c>
      <c r="Q50" s="18" t="s">
        <v>213</v>
      </c>
      <c r="R50" s="18"/>
      <c r="S50" s="18" t="s">
        <v>226</v>
      </c>
      <c r="T50" s="18"/>
    </row>
    <row r="51" spans="1:20">
      <c r="A51" s="4">
        <v>47</v>
      </c>
      <c r="B51" s="17" t="s">
        <v>62</v>
      </c>
      <c r="C51" s="18" t="s">
        <v>109</v>
      </c>
      <c r="D51" s="18" t="s">
        <v>23</v>
      </c>
      <c r="E51" s="19">
        <v>208003</v>
      </c>
      <c r="F51" s="18" t="s">
        <v>187</v>
      </c>
      <c r="G51" s="19">
        <v>42</v>
      </c>
      <c r="H51" s="19">
        <v>40</v>
      </c>
      <c r="I51" s="59">
        <f t="shared" si="0"/>
        <v>82</v>
      </c>
      <c r="J51" s="18">
        <v>9401034225</v>
      </c>
      <c r="K51" s="18" t="s">
        <v>205</v>
      </c>
      <c r="L51" s="18" t="s">
        <v>235</v>
      </c>
      <c r="M51" s="18">
        <v>9957969135</v>
      </c>
      <c r="N51" s="18" t="s">
        <v>732</v>
      </c>
      <c r="O51" s="18">
        <v>8753949600</v>
      </c>
      <c r="P51" s="24">
        <v>43708</v>
      </c>
      <c r="Q51" s="18" t="s">
        <v>213</v>
      </c>
      <c r="R51" s="18"/>
      <c r="S51" s="18" t="s">
        <v>226</v>
      </c>
      <c r="T51" s="18"/>
    </row>
    <row r="52" spans="1:20">
      <c r="A52" s="4">
        <v>48</v>
      </c>
      <c r="B52" s="17" t="s">
        <v>63</v>
      </c>
      <c r="C52" s="65" t="s">
        <v>153</v>
      </c>
      <c r="D52" s="65" t="s">
        <v>25</v>
      </c>
      <c r="E52" s="65">
        <v>18290020105</v>
      </c>
      <c r="F52" s="65"/>
      <c r="G52" s="65">
        <v>15</v>
      </c>
      <c r="H52" s="65">
        <v>30</v>
      </c>
      <c r="I52" s="59">
        <f t="shared" si="0"/>
        <v>45</v>
      </c>
      <c r="J52" s="65">
        <v>7896278029</v>
      </c>
      <c r="K52" s="65" t="s">
        <v>208</v>
      </c>
      <c r="L52" s="18" t="s">
        <v>238</v>
      </c>
      <c r="M52" s="18">
        <v>9854820599</v>
      </c>
      <c r="N52" s="18" t="s">
        <v>249</v>
      </c>
      <c r="O52" s="18">
        <v>9101997353</v>
      </c>
      <c r="P52" s="49">
        <v>43678</v>
      </c>
      <c r="Q52" s="48" t="s">
        <v>212</v>
      </c>
      <c r="R52" s="48"/>
      <c r="S52" s="18" t="s">
        <v>227</v>
      </c>
      <c r="T52" s="18"/>
    </row>
    <row r="53" spans="1:20">
      <c r="A53" s="4">
        <v>49</v>
      </c>
      <c r="B53" s="17" t="s">
        <v>63</v>
      </c>
      <c r="C53" s="65" t="s">
        <v>154</v>
      </c>
      <c r="D53" s="65" t="s">
        <v>23</v>
      </c>
      <c r="E53" s="65">
        <v>207403</v>
      </c>
      <c r="F53" s="65" t="s">
        <v>187</v>
      </c>
      <c r="G53" s="65">
        <v>40</v>
      </c>
      <c r="H53" s="65">
        <v>30</v>
      </c>
      <c r="I53" s="59">
        <f t="shared" si="0"/>
        <v>70</v>
      </c>
      <c r="J53" s="65">
        <v>9401115590</v>
      </c>
      <c r="K53" s="65" t="s">
        <v>208</v>
      </c>
      <c r="L53" s="18" t="s">
        <v>238</v>
      </c>
      <c r="M53" s="18">
        <v>9854820599</v>
      </c>
      <c r="N53" s="18" t="s">
        <v>249</v>
      </c>
      <c r="O53" s="18">
        <v>9101997353</v>
      </c>
      <c r="P53" s="49">
        <v>43678</v>
      </c>
      <c r="Q53" s="48" t="s">
        <v>212</v>
      </c>
      <c r="R53" s="48"/>
      <c r="S53" s="18" t="s">
        <v>227</v>
      </c>
      <c r="T53" s="18"/>
    </row>
    <row r="54" spans="1:20">
      <c r="A54" s="4">
        <v>50</v>
      </c>
      <c r="B54" s="17" t="s">
        <v>63</v>
      </c>
      <c r="C54" s="65" t="s">
        <v>157</v>
      </c>
      <c r="D54" s="65" t="s">
        <v>25</v>
      </c>
      <c r="E54" s="65">
        <v>18290020108</v>
      </c>
      <c r="F54" s="65"/>
      <c r="G54" s="65">
        <v>9</v>
      </c>
      <c r="H54" s="65">
        <v>9</v>
      </c>
      <c r="I54" s="59">
        <f t="shared" si="0"/>
        <v>18</v>
      </c>
      <c r="J54" s="65">
        <v>7002469686</v>
      </c>
      <c r="K54" s="65" t="s">
        <v>208</v>
      </c>
      <c r="L54" s="18" t="s">
        <v>238</v>
      </c>
      <c r="M54" s="18">
        <v>9854820599</v>
      </c>
      <c r="N54" s="18" t="s">
        <v>249</v>
      </c>
      <c r="O54" s="18">
        <v>9101997353</v>
      </c>
      <c r="P54" s="49">
        <v>43679</v>
      </c>
      <c r="Q54" s="48" t="s">
        <v>200</v>
      </c>
      <c r="R54" s="48"/>
      <c r="S54" s="18" t="s">
        <v>227</v>
      </c>
      <c r="T54" s="18"/>
    </row>
    <row r="55" spans="1:20">
      <c r="A55" s="4">
        <v>51</v>
      </c>
      <c r="B55" s="17" t="s">
        <v>63</v>
      </c>
      <c r="C55" s="65" t="s">
        <v>158</v>
      </c>
      <c r="D55" s="65" t="s">
        <v>23</v>
      </c>
      <c r="E55" s="65">
        <v>207901</v>
      </c>
      <c r="F55" s="65" t="s">
        <v>187</v>
      </c>
      <c r="G55" s="65">
        <v>16</v>
      </c>
      <c r="H55" s="65">
        <v>15</v>
      </c>
      <c r="I55" s="59">
        <f t="shared" si="0"/>
        <v>31</v>
      </c>
      <c r="J55" s="65">
        <v>9085349718</v>
      </c>
      <c r="K55" s="65" t="s">
        <v>208</v>
      </c>
      <c r="L55" s="18" t="s">
        <v>238</v>
      </c>
      <c r="M55" s="18">
        <v>9854820599</v>
      </c>
      <c r="N55" s="18" t="s">
        <v>249</v>
      </c>
      <c r="O55" s="18">
        <v>9101997353</v>
      </c>
      <c r="P55" s="49">
        <v>43679</v>
      </c>
      <c r="Q55" s="48" t="s">
        <v>200</v>
      </c>
      <c r="R55" s="48"/>
      <c r="S55" s="18" t="s">
        <v>227</v>
      </c>
      <c r="T55" s="18"/>
    </row>
    <row r="56" spans="1:20">
      <c r="A56" s="4">
        <v>52</v>
      </c>
      <c r="B56" s="17" t="s">
        <v>63</v>
      </c>
      <c r="C56" s="65" t="s">
        <v>159</v>
      </c>
      <c r="D56" s="65" t="s">
        <v>23</v>
      </c>
      <c r="E56" s="65">
        <v>200703</v>
      </c>
      <c r="F56" s="65" t="s">
        <v>187</v>
      </c>
      <c r="G56" s="65">
        <v>16</v>
      </c>
      <c r="H56" s="65">
        <v>15</v>
      </c>
      <c r="I56" s="59">
        <f t="shared" si="0"/>
        <v>31</v>
      </c>
      <c r="J56" s="65">
        <v>9854694895</v>
      </c>
      <c r="K56" s="65" t="s">
        <v>208</v>
      </c>
      <c r="L56" s="18" t="s">
        <v>238</v>
      </c>
      <c r="M56" s="18">
        <v>9854820599</v>
      </c>
      <c r="N56" s="18" t="s">
        <v>249</v>
      </c>
      <c r="O56" s="18">
        <v>9101997353</v>
      </c>
      <c r="P56" s="49">
        <v>43679</v>
      </c>
      <c r="Q56" s="48" t="s">
        <v>200</v>
      </c>
      <c r="R56" s="48"/>
      <c r="S56" s="18"/>
      <c r="T56" s="18"/>
    </row>
    <row r="57" spans="1:20" ht="33">
      <c r="A57" s="4">
        <v>53</v>
      </c>
      <c r="B57" s="17" t="s">
        <v>63</v>
      </c>
      <c r="C57" s="65" t="s">
        <v>180</v>
      </c>
      <c r="D57" s="65" t="s">
        <v>25</v>
      </c>
      <c r="E57" s="65">
        <v>207701</v>
      </c>
      <c r="F57" s="65"/>
      <c r="G57" s="65">
        <v>10</v>
      </c>
      <c r="H57" s="65">
        <v>3</v>
      </c>
      <c r="I57" s="59">
        <f t="shared" si="0"/>
        <v>13</v>
      </c>
      <c r="J57" s="65">
        <v>9401858068</v>
      </c>
      <c r="K57" s="65" t="s">
        <v>208</v>
      </c>
      <c r="L57" s="18" t="s">
        <v>238</v>
      </c>
      <c r="M57" s="18">
        <v>9854820599</v>
      </c>
      <c r="N57" s="18" t="s">
        <v>252</v>
      </c>
      <c r="O57" s="18">
        <v>9678104062</v>
      </c>
      <c r="P57" s="49">
        <v>43680</v>
      </c>
      <c r="Q57" s="48" t="s">
        <v>213</v>
      </c>
      <c r="R57" s="48"/>
      <c r="S57" s="18" t="s">
        <v>227</v>
      </c>
      <c r="T57" s="18"/>
    </row>
    <row r="58" spans="1:20">
      <c r="A58" s="4">
        <v>54</v>
      </c>
      <c r="B58" s="17" t="s">
        <v>63</v>
      </c>
      <c r="C58" s="65" t="s">
        <v>181</v>
      </c>
      <c r="D58" s="65" t="s">
        <v>23</v>
      </c>
      <c r="E58" s="65">
        <v>18290020106</v>
      </c>
      <c r="F58" s="65"/>
      <c r="G58" s="65">
        <v>27</v>
      </c>
      <c r="H58" s="65">
        <v>30</v>
      </c>
      <c r="I58" s="59">
        <f t="shared" si="0"/>
        <v>57</v>
      </c>
      <c r="J58" s="65">
        <v>7896399392</v>
      </c>
      <c r="K58" s="65" t="s">
        <v>208</v>
      </c>
      <c r="L58" s="18" t="s">
        <v>238</v>
      </c>
      <c r="M58" s="18">
        <v>9854820599</v>
      </c>
      <c r="N58" s="18" t="s">
        <v>253</v>
      </c>
      <c r="O58" s="18">
        <v>9678104062</v>
      </c>
      <c r="P58" s="49">
        <v>43680</v>
      </c>
      <c r="Q58" s="48" t="s">
        <v>213</v>
      </c>
      <c r="R58" s="48"/>
      <c r="S58" s="18" t="s">
        <v>227</v>
      </c>
      <c r="T58" s="18"/>
    </row>
    <row r="59" spans="1:20">
      <c r="A59" s="4">
        <v>55</v>
      </c>
      <c r="B59" s="17" t="s">
        <v>63</v>
      </c>
      <c r="C59" s="65" t="s">
        <v>182</v>
      </c>
      <c r="D59" s="65" t="s">
        <v>23</v>
      </c>
      <c r="E59" s="65">
        <v>207702</v>
      </c>
      <c r="F59" s="65" t="s">
        <v>187</v>
      </c>
      <c r="G59" s="65">
        <v>30</v>
      </c>
      <c r="H59" s="65">
        <v>40</v>
      </c>
      <c r="I59" s="59">
        <f t="shared" si="0"/>
        <v>70</v>
      </c>
      <c r="J59" s="65">
        <v>9435418648</v>
      </c>
      <c r="K59" s="65" t="s">
        <v>208</v>
      </c>
      <c r="L59" s="18" t="s">
        <v>238</v>
      </c>
      <c r="M59" s="18">
        <v>9854820599</v>
      </c>
      <c r="N59" s="18" t="s">
        <v>253</v>
      </c>
      <c r="O59" s="18">
        <v>9678104062</v>
      </c>
      <c r="P59" s="49">
        <v>43680</v>
      </c>
      <c r="Q59" s="48" t="s">
        <v>213</v>
      </c>
      <c r="R59" s="48"/>
      <c r="S59" s="18" t="s">
        <v>227</v>
      </c>
      <c r="T59" s="18"/>
    </row>
    <row r="60" spans="1:20">
      <c r="A60" s="4">
        <v>56</v>
      </c>
      <c r="B60" s="17"/>
      <c r="C60" s="18"/>
      <c r="D60" s="18"/>
      <c r="E60" s="19"/>
      <c r="F60" s="18"/>
      <c r="G60" s="19"/>
      <c r="H60" s="19"/>
      <c r="I60" s="59">
        <f t="shared" si="0"/>
        <v>0</v>
      </c>
      <c r="J60" s="18"/>
      <c r="K60" s="18"/>
      <c r="L60" s="18"/>
      <c r="M60" s="18"/>
      <c r="N60" s="18"/>
      <c r="O60" s="18"/>
      <c r="P60" s="49">
        <v>43681</v>
      </c>
      <c r="Q60" s="48" t="s">
        <v>191</v>
      </c>
      <c r="R60" s="48"/>
      <c r="S60" s="18"/>
      <c r="T60" s="18"/>
    </row>
    <row r="61" spans="1:20">
      <c r="A61" s="4">
        <v>57</v>
      </c>
      <c r="B61" s="17" t="s">
        <v>63</v>
      </c>
      <c r="C61" s="65" t="s">
        <v>168</v>
      </c>
      <c r="D61" s="65" t="s">
        <v>25</v>
      </c>
      <c r="E61" s="65">
        <v>1829002010</v>
      </c>
      <c r="F61" s="65"/>
      <c r="G61" s="65">
        <v>34</v>
      </c>
      <c r="H61" s="65">
        <v>33</v>
      </c>
      <c r="I61" s="59">
        <f t="shared" si="0"/>
        <v>67</v>
      </c>
      <c r="J61" s="65">
        <v>6900870357</v>
      </c>
      <c r="K61" s="65" t="s">
        <v>208</v>
      </c>
      <c r="L61" s="18" t="s">
        <v>238</v>
      </c>
      <c r="M61" s="18">
        <v>9854820599</v>
      </c>
      <c r="N61" s="18" t="s">
        <v>251</v>
      </c>
      <c r="O61" s="18">
        <v>6000702762</v>
      </c>
      <c r="P61" s="49">
        <v>43682</v>
      </c>
      <c r="Q61" s="48" t="s">
        <v>194</v>
      </c>
      <c r="R61" s="48"/>
      <c r="S61" s="18" t="s">
        <v>227</v>
      </c>
      <c r="T61" s="18"/>
    </row>
    <row r="62" spans="1:20">
      <c r="A62" s="4">
        <v>58</v>
      </c>
      <c r="B62" s="17" t="s">
        <v>63</v>
      </c>
      <c r="C62" s="65" t="s">
        <v>169</v>
      </c>
      <c r="D62" s="65" t="s">
        <v>23</v>
      </c>
      <c r="E62" s="65">
        <v>207501</v>
      </c>
      <c r="F62" s="65" t="s">
        <v>187</v>
      </c>
      <c r="G62" s="65">
        <v>30</v>
      </c>
      <c r="H62" s="65">
        <v>30</v>
      </c>
      <c r="I62" s="59">
        <f t="shared" si="0"/>
        <v>60</v>
      </c>
      <c r="J62" s="65">
        <v>9365320389</v>
      </c>
      <c r="K62" s="65" t="s">
        <v>208</v>
      </c>
      <c r="L62" s="18" t="s">
        <v>238</v>
      </c>
      <c r="M62" s="18">
        <v>9854820599</v>
      </c>
      <c r="N62" s="18" t="s">
        <v>251</v>
      </c>
      <c r="O62" s="18">
        <v>6000702762</v>
      </c>
      <c r="P62" s="49">
        <v>43682</v>
      </c>
      <c r="Q62" s="48" t="s">
        <v>194</v>
      </c>
      <c r="R62" s="48"/>
      <c r="S62" s="18" t="s">
        <v>227</v>
      </c>
      <c r="T62" s="18"/>
    </row>
    <row r="63" spans="1:20">
      <c r="A63" s="4">
        <v>59</v>
      </c>
      <c r="B63" s="17" t="s">
        <v>63</v>
      </c>
      <c r="C63" s="65" t="s">
        <v>174</v>
      </c>
      <c r="D63" s="65" t="s">
        <v>25</v>
      </c>
      <c r="E63" s="65">
        <v>18290020104</v>
      </c>
      <c r="F63" s="65"/>
      <c r="G63" s="65">
        <v>30</v>
      </c>
      <c r="H63" s="65">
        <v>28</v>
      </c>
      <c r="I63" s="59">
        <f t="shared" si="0"/>
        <v>58</v>
      </c>
      <c r="J63" s="65">
        <v>8011055075</v>
      </c>
      <c r="K63" s="65" t="s">
        <v>208</v>
      </c>
      <c r="L63" s="18" t="s">
        <v>238</v>
      </c>
      <c r="M63" s="18">
        <v>9854820599</v>
      </c>
      <c r="N63" s="18" t="s">
        <v>251</v>
      </c>
      <c r="O63" s="18">
        <v>6000702762</v>
      </c>
      <c r="P63" s="49">
        <v>43683</v>
      </c>
      <c r="Q63" s="48" t="s">
        <v>210</v>
      </c>
      <c r="R63" s="48"/>
      <c r="S63" s="18" t="s">
        <v>227</v>
      </c>
      <c r="T63" s="18"/>
    </row>
    <row r="64" spans="1:20">
      <c r="A64" s="4">
        <v>60</v>
      </c>
      <c r="B64" s="17" t="s">
        <v>63</v>
      </c>
      <c r="C64" s="65" t="s">
        <v>175</v>
      </c>
      <c r="D64" s="65" t="s">
        <v>23</v>
      </c>
      <c r="E64" s="65">
        <v>207502</v>
      </c>
      <c r="F64" s="65" t="s">
        <v>187</v>
      </c>
      <c r="G64" s="65">
        <v>60</v>
      </c>
      <c r="H64" s="65">
        <v>60</v>
      </c>
      <c r="I64" s="59">
        <f t="shared" si="0"/>
        <v>120</v>
      </c>
      <c r="J64" s="65">
        <v>9365385479</v>
      </c>
      <c r="K64" s="65" t="s">
        <v>208</v>
      </c>
      <c r="L64" s="18" t="s">
        <v>238</v>
      </c>
      <c r="M64" s="18">
        <v>9854820599</v>
      </c>
      <c r="N64" s="18" t="s">
        <v>251</v>
      </c>
      <c r="O64" s="18">
        <v>6000702762</v>
      </c>
      <c r="P64" s="49">
        <v>43683</v>
      </c>
      <c r="Q64" s="48" t="s">
        <v>210</v>
      </c>
      <c r="R64" s="48"/>
      <c r="S64" s="18" t="s">
        <v>227</v>
      </c>
      <c r="T64" s="18"/>
    </row>
    <row r="65" spans="1:20">
      <c r="A65" s="4">
        <v>61</v>
      </c>
      <c r="B65" s="17" t="s">
        <v>63</v>
      </c>
      <c r="C65" s="65" t="s">
        <v>741</v>
      </c>
      <c r="D65" s="65" t="s">
        <v>23</v>
      </c>
      <c r="E65" s="65">
        <v>207502</v>
      </c>
      <c r="F65" s="65" t="s">
        <v>187</v>
      </c>
      <c r="G65" s="19"/>
      <c r="H65" s="19"/>
      <c r="I65" s="59">
        <f t="shared" si="0"/>
        <v>0</v>
      </c>
      <c r="J65" s="65">
        <v>9365385479</v>
      </c>
      <c r="K65" s="65" t="s">
        <v>208</v>
      </c>
      <c r="L65" s="18" t="s">
        <v>238</v>
      </c>
      <c r="M65" s="18">
        <v>9854820599</v>
      </c>
      <c r="N65" s="18" t="s">
        <v>251</v>
      </c>
      <c r="O65" s="18">
        <v>6000702762</v>
      </c>
      <c r="P65" s="49">
        <v>43684</v>
      </c>
      <c r="Q65" s="48" t="s">
        <v>197</v>
      </c>
      <c r="R65" s="48"/>
      <c r="S65" s="18" t="s">
        <v>227</v>
      </c>
      <c r="T65" s="18"/>
    </row>
    <row r="66" spans="1:20" ht="33">
      <c r="A66" s="4">
        <v>62</v>
      </c>
      <c r="B66" s="17" t="s">
        <v>63</v>
      </c>
      <c r="C66" s="18" t="s">
        <v>263</v>
      </c>
      <c r="D66" s="18" t="s">
        <v>25</v>
      </c>
      <c r="E66" s="19">
        <v>18290020316</v>
      </c>
      <c r="F66" s="18"/>
      <c r="G66" s="19">
        <v>25</v>
      </c>
      <c r="H66" s="19">
        <v>29</v>
      </c>
      <c r="I66" s="59">
        <f t="shared" si="0"/>
        <v>54</v>
      </c>
      <c r="J66" s="18">
        <v>9365655074</v>
      </c>
      <c r="K66" s="18" t="s">
        <v>208</v>
      </c>
      <c r="L66" s="18" t="s">
        <v>238</v>
      </c>
      <c r="M66" s="18">
        <v>9854820599</v>
      </c>
      <c r="N66" s="18" t="s">
        <v>252</v>
      </c>
      <c r="O66" s="18">
        <v>9678104062</v>
      </c>
      <c r="P66" s="49">
        <v>43685</v>
      </c>
      <c r="Q66" s="48" t="s">
        <v>212</v>
      </c>
      <c r="R66" s="48"/>
      <c r="S66" s="18" t="s">
        <v>227</v>
      </c>
      <c r="T66" s="18"/>
    </row>
    <row r="67" spans="1:20" ht="33">
      <c r="A67" s="4">
        <v>63</v>
      </c>
      <c r="B67" s="17" t="s">
        <v>63</v>
      </c>
      <c r="C67" s="18" t="s">
        <v>742</v>
      </c>
      <c r="D67" s="18" t="s">
        <v>23</v>
      </c>
      <c r="E67" s="19">
        <v>200803</v>
      </c>
      <c r="F67" s="18" t="s">
        <v>187</v>
      </c>
      <c r="G67" s="19">
        <v>28</v>
      </c>
      <c r="H67" s="19">
        <v>30</v>
      </c>
      <c r="I67" s="59">
        <f t="shared" si="0"/>
        <v>58</v>
      </c>
      <c r="J67" s="18">
        <v>9435611593</v>
      </c>
      <c r="K67" s="18" t="s">
        <v>208</v>
      </c>
      <c r="L67" s="18" t="s">
        <v>238</v>
      </c>
      <c r="M67" s="18">
        <v>9854820599</v>
      </c>
      <c r="N67" s="18" t="s">
        <v>252</v>
      </c>
      <c r="O67" s="18">
        <v>9678104062</v>
      </c>
      <c r="P67" s="49">
        <v>43685</v>
      </c>
      <c r="Q67" s="48" t="s">
        <v>212</v>
      </c>
      <c r="R67" s="48"/>
      <c r="S67" s="18" t="s">
        <v>227</v>
      </c>
      <c r="T67" s="18"/>
    </row>
    <row r="68" spans="1:20">
      <c r="A68" s="4">
        <v>64</v>
      </c>
      <c r="B68" s="17" t="s">
        <v>63</v>
      </c>
      <c r="C68" s="18" t="s">
        <v>264</v>
      </c>
      <c r="D68" s="18" t="s">
        <v>25</v>
      </c>
      <c r="E68" s="19">
        <v>18290020314</v>
      </c>
      <c r="F68" s="18"/>
      <c r="G68" s="19">
        <v>20</v>
      </c>
      <c r="H68" s="19">
        <v>18</v>
      </c>
      <c r="I68" s="59">
        <f t="shared" si="0"/>
        <v>38</v>
      </c>
      <c r="J68" s="18">
        <v>9101990814</v>
      </c>
      <c r="K68" s="18" t="s">
        <v>208</v>
      </c>
      <c r="L68" s="18" t="s">
        <v>238</v>
      </c>
      <c r="M68" s="18">
        <v>9854820599</v>
      </c>
      <c r="N68" s="18" t="s">
        <v>743</v>
      </c>
      <c r="O68" s="18">
        <v>9101645233</v>
      </c>
      <c r="P68" s="49">
        <v>43686</v>
      </c>
      <c r="Q68" s="48" t="s">
        <v>200</v>
      </c>
      <c r="R68" s="48"/>
      <c r="S68" s="18" t="s">
        <v>227</v>
      </c>
      <c r="T68" s="18"/>
    </row>
    <row r="69" spans="1:20" ht="33">
      <c r="A69" s="4">
        <v>65</v>
      </c>
      <c r="B69" s="17" t="s">
        <v>63</v>
      </c>
      <c r="C69" s="18" t="s">
        <v>744</v>
      </c>
      <c r="D69" s="18" t="s">
        <v>23</v>
      </c>
      <c r="E69" s="19">
        <v>200807</v>
      </c>
      <c r="F69" s="18" t="s">
        <v>187</v>
      </c>
      <c r="G69" s="19">
        <v>32</v>
      </c>
      <c r="H69" s="19">
        <v>30</v>
      </c>
      <c r="I69" s="59">
        <f t="shared" si="0"/>
        <v>62</v>
      </c>
      <c r="J69" s="18">
        <v>9957676066</v>
      </c>
      <c r="K69" s="18" t="s">
        <v>208</v>
      </c>
      <c r="L69" s="18" t="s">
        <v>238</v>
      </c>
      <c r="M69" s="18">
        <v>9854820599</v>
      </c>
      <c r="N69" s="18" t="s">
        <v>743</v>
      </c>
      <c r="O69" s="18">
        <v>9101645233</v>
      </c>
      <c r="P69" s="49">
        <v>43686</v>
      </c>
      <c r="Q69" s="48" t="s">
        <v>200</v>
      </c>
      <c r="R69" s="48"/>
      <c r="S69" s="18" t="s">
        <v>227</v>
      </c>
      <c r="T69" s="18"/>
    </row>
    <row r="70" spans="1:20" ht="33">
      <c r="A70" s="4">
        <v>66</v>
      </c>
      <c r="B70" s="17" t="s">
        <v>63</v>
      </c>
      <c r="C70" s="18" t="s">
        <v>156</v>
      </c>
      <c r="D70" s="18" t="s">
        <v>23</v>
      </c>
      <c r="E70" s="19">
        <v>200802</v>
      </c>
      <c r="F70" s="18" t="s">
        <v>188</v>
      </c>
      <c r="G70" s="19">
        <v>40</v>
      </c>
      <c r="H70" s="19">
        <v>41</v>
      </c>
      <c r="I70" s="59">
        <f t="shared" ref="I70:I133" si="1">SUM(G70:H70)</f>
        <v>81</v>
      </c>
      <c r="J70" s="18">
        <v>9401351682</v>
      </c>
      <c r="K70" s="18" t="s">
        <v>208</v>
      </c>
      <c r="L70" s="18" t="s">
        <v>238</v>
      </c>
      <c r="M70" s="18">
        <v>9854820599</v>
      </c>
      <c r="N70" s="18" t="s">
        <v>252</v>
      </c>
      <c r="O70" s="18">
        <v>9678104062</v>
      </c>
      <c r="P70" s="49">
        <v>43687</v>
      </c>
      <c r="Q70" s="48" t="s">
        <v>213</v>
      </c>
      <c r="R70" s="48"/>
      <c r="S70" s="18" t="s">
        <v>227</v>
      </c>
      <c r="T70" s="18"/>
    </row>
    <row r="71" spans="1:20">
      <c r="A71" s="4">
        <v>67</v>
      </c>
      <c r="B71" s="17"/>
      <c r="C71" s="18"/>
      <c r="D71" s="18"/>
      <c r="E71" s="19"/>
      <c r="F71" s="18"/>
      <c r="G71" s="19"/>
      <c r="H71" s="19"/>
      <c r="I71" s="59">
        <f t="shared" si="1"/>
        <v>0</v>
      </c>
      <c r="J71" s="18"/>
      <c r="K71" s="18"/>
      <c r="L71" s="18"/>
      <c r="M71" s="18"/>
      <c r="N71" s="18"/>
      <c r="O71" s="18"/>
      <c r="P71" s="49">
        <v>43688</v>
      </c>
      <c r="Q71" s="48" t="s">
        <v>191</v>
      </c>
      <c r="R71" s="48"/>
      <c r="S71" s="18"/>
      <c r="T71" s="18"/>
    </row>
    <row r="72" spans="1:20">
      <c r="A72" s="4">
        <v>68</v>
      </c>
      <c r="B72" s="17"/>
      <c r="C72" s="18"/>
      <c r="D72" s="18"/>
      <c r="E72" s="19"/>
      <c r="F72" s="18"/>
      <c r="G72" s="19"/>
      <c r="H72" s="19"/>
      <c r="I72" s="59">
        <f t="shared" si="1"/>
        <v>0</v>
      </c>
      <c r="J72" s="18"/>
      <c r="K72" s="18"/>
      <c r="L72" s="18"/>
      <c r="M72" s="18"/>
      <c r="N72" s="18"/>
      <c r="O72" s="18"/>
      <c r="P72" s="49">
        <v>43689</v>
      </c>
      <c r="Q72" s="48" t="s">
        <v>194</v>
      </c>
      <c r="R72" s="18" t="s">
        <v>711</v>
      </c>
      <c r="S72" s="18"/>
      <c r="T72" s="18"/>
    </row>
    <row r="73" spans="1:20">
      <c r="A73" s="4">
        <v>69</v>
      </c>
      <c r="B73" s="17" t="s">
        <v>63</v>
      </c>
      <c r="C73" s="18" t="s">
        <v>745</v>
      </c>
      <c r="D73" s="18" t="s">
        <v>23</v>
      </c>
      <c r="E73" s="19">
        <v>207401</v>
      </c>
      <c r="F73" s="18" t="s">
        <v>189</v>
      </c>
      <c r="G73" s="19">
        <v>256</v>
      </c>
      <c r="H73" s="19">
        <v>261</v>
      </c>
      <c r="I73" s="59">
        <f t="shared" si="1"/>
        <v>517</v>
      </c>
      <c r="J73" s="18">
        <v>8638085828</v>
      </c>
      <c r="K73" s="18" t="s">
        <v>208</v>
      </c>
      <c r="L73" s="18" t="s">
        <v>238</v>
      </c>
      <c r="M73" s="18">
        <v>9854820599</v>
      </c>
      <c r="N73" s="18" t="s">
        <v>743</v>
      </c>
      <c r="O73" s="18">
        <v>9101645233</v>
      </c>
      <c r="P73" s="49">
        <v>43690</v>
      </c>
      <c r="Q73" s="48" t="s">
        <v>210</v>
      </c>
      <c r="R73" s="48"/>
      <c r="S73" s="18" t="s">
        <v>227</v>
      </c>
      <c r="T73" s="18"/>
    </row>
    <row r="74" spans="1:20">
      <c r="A74" s="4">
        <v>70</v>
      </c>
      <c r="B74" s="17" t="s">
        <v>63</v>
      </c>
      <c r="C74" s="18" t="s">
        <v>746</v>
      </c>
      <c r="D74" s="18" t="s">
        <v>23</v>
      </c>
      <c r="E74" s="19">
        <v>207401</v>
      </c>
      <c r="F74" s="18" t="s">
        <v>189</v>
      </c>
      <c r="G74" s="19"/>
      <c r="H74" s="19"/>
      <c r="I74" s="59">
        <f t="shared" si="1"/>
        <v>0</v>
      </c>
      <c r="J74" s="18">
        <v>8638085828</v>
      </c>
      <c r="K74" s="18" t="s">
        <v>208</v>
      </c>
      <c r="L74" s="18" t="s">
        <v>238</v>
      </c>
      <c r="M74" s="18">
        <v>9854820599</v>
      </c>
      <c r="N74" s="18" t="s">
        <v>743</v>
      </c>
      <c r="O74" s="18">
        <v>9101645233</v>
      </c>
      <c r="P74" s="24">
        <v>43691</v>
      </c>
      <c r="Q74" s="18" t="s">
        <v>197</v>
      </c>
      <c r="R74" s="48"/>
      <c r="S74" s="18" t="s">
        <v>227</v>
      </c>
      <c r="T74" s="18"/>
    </row>
    <row r="75" spans="1:20" ht="33">
      <c r="A75" s="4">
        <v>71</v>
      </c>
      <c r="B75" s="17"/>
      <c r="C75" s="18"/>
      <c r="D75" s="18"/>
      <c r="E75" s="19"/>
      <c r="F75" s="18"/>
      <c r="G75" s="19"/>
      <c r="H75" s="19"/>
      <c r="I75" s="59">
        <f t="shared" si="1"/>
        <v>0</v>
      </c>
      <c r="J75" s="18"/>
      <c r="K75" s="18"/>
      <c r="L75" s="18"/>
      <c r="M75" s="18"/>
      <c r="N75" s="18"/>
      <c r="O75" s="18"/>
      <c r="P75" s="24">
        <v>43692</v>
      </c>
      <c r="Q75" s="18" t="s">
        <v>212</v>
      </c>
      <c r="R75" s="18" t="s">
        <v>715</v>
      </c>
      <c r="S75" s="18"/>
      <c r="T75" s="18"/>
    </row>
    <row r="76" spans="1:20" ht="33">
      <c r="A76" s="4">
        <v>72</v>
      </c>
      <c r="B76" s="17" t="s">
        <v>63</v>
      </c>
      <c r="C76" s="18" t="s">
        <v>747</v>
      </c>
      <c r="D76" s="18" t="s">
        <v>23</v>
      </c>
      <c r="E76" s="19">
        <v>207401</v>
      </c>
      <c r="F76" s="18" t="s">
        <v>189</v>
      </c>
      <c r="G76" s="19"/>
      <c r="H76" s="19"/>
      <c r="I76" s="59">
        <f t="shared" si="1"/>
        <v>0</v>
      </c>
      <c r="J76" s="18">
        <v>8638085828</v>
      </c>
      <c r="K76" s="18" t="s">
        <v>208</v>
      </c>
      <c r="L76" s="18" t="s">
        <v>238</v>
      </c>
      <c r="M76" s="18">
        <v>9854820599</v>
      </c>
      <c r="N76" s="18" t="s">
        <v>743</v>
      </c>
      <c r="O76" s="18">
        <v>9101645233</v>
      </c>
      <c r="P76" s="24">
        <v>43693</v>
      </c>
      <c r="Q76" s="18" t="s">
        <v>200</v>
      </c>
      <c r="R76" s="18"/>
      <c r="S76" s="18" t="s">
        <v>227</v>
      </c>
      <c r="T76" s="18"/>
    </row>
    <row r="77" spans="1:20">
      <c r="A77" s="4">
        <v>73</v>
      </c>
      <c r="B77" s="17" t="s">
        <v>63</v>
      </c>
      <c r="C77" s="18" t="s">
        <v>748</v>
      </c>
      <c r="D77" s="18" t="s">
        <v>23</v>
      </c>
      <c r="E77" s="19">
        <v>207401</v>
      </c>
      <c r="F77" s="18" t="s">
        <v>189</v>
      </c>
      <c r="G77" s="19"/>
      <c r="H77" s="19"/>
      <c r="I77" s="59">
        <f t="shared" si="1"/>
        <v>0</v>
      </c>
      <c r="J77" s="18">
        <v>8638085828</v>
      </c>
      <c r="K77" s="18" t="s">
        <v>208</v>
      </c>
      <c r="L77" s="18" t="s">
        <v>238</v>
      </c>
      <c r="M77" s="18">
        <v>9854820599</v>
      </c>
      <c r="N77" s="18" t="s">
        <v>743</v>
      </c>
      <c r="O77" s="18">
        <v>9101645233</v>
      </c>
      <c r="P77" s="24">
        <v>43694</v>
      </c>
      <c r="Q77" s="18" t="s">
        <v>213</v>
      </c>
      <c r="R77" s="48"/>
      <c r="S77" s="18" t="s">
        <v>227</v>
      </c>
      <c r="T77" s="18"/>
    </row>
    <row r="78" spans="1:20">
      <c r="A78" s="4">
        <v>74</v>
      </c>
      <c r="B78" s="17"/>
      <c r="C78" s="48"/>
      <c r="D78" s="48"/>
      <c r="E78" s="19"/>
      <c r="F78" s="48"/>
      <c r="G78" s="19"/>
      <c r="H78" s="19"/>
      <c r="I78" s="59">
        <f t="shared" si="1"/>
        <v>0</v>
      </c>
      <c r="J78" s="18"/>
      <c r="K78" s="18"/>
      <c r="L78" s="48"/>
      <c r="M78" s="48"/>
      <c r="N78" s="48"/>
      <c r="O78" s="48"/>
      <c r="P78" s="24">
        <v>43695</v>
      </c>
      <c r="Q78" s="18" t="s">
        <v>191</v>
      </c>
      <c r="R78" s="18"/>
      <c r="S78" s="18" t="s">
        <v>227</v>
      </c>
      <c r="T78" s="18"/>
    </row>
    <row r="79" spans="1:20">
      <c r="A79" s="4">
        <v>75</v>
      </c>
      <c r="B79" s="17" t="s">
        <v>63</v>
      </c>
      <c r="C79" s="18" t="s">
        <v>749</v>
      </c>
      <c r="D79" s="18" t="s">
        <v>23</v>
      </c>
      <c r="E79" s="19">
        <v>207401</v>
      </c>
      <c r="F79" s="18" t="s">
        <v>189</v>
      </c>
      <c r="G79" s="19"/>
      <c r="H79" s="19"/>
      <c r="I79" s="59">
        <f t="shared" si="1"/>
        <v>0</v>
      </c>
      <c r="J79" s="18">
        <v>8638085828</v>
      </c>
      <c r="K79" s="18" t="s">
        <v>208</v>
      </c>
      <c r="L79" s="18" t="s">
        <v>238</v>
      </c>
      <c r="M79" s="18">
        <v>9854820599</v>
      </c>
      <c r="N79" s="18" t="s">
        <v>743</v>
      </c>
      <c r="O79" s="18">
        <v>9101645233</v>
      </c>
      <c r="P79" s="24">
        <v>43696</v>
      </c>
      <c r="Q79" s="18" t="s">
        <v>194</v>
      </c>
      <c r="R79" s="48"/>
      <c r="S79" s="18" t="s">
        <v>227</v>
      </c>
      <c r="T79" s="18"/>
    </row>
    <row r="80" spans="1:20" ht="33">
      <c r="A80" s="4">
        <v>76</v>
      </c>
      <c r="B80" s="17"/>
      <c r="C80" s="18"/>
      <c r="D80" s="18"/>
      <c r="E80" s="19"/>
      <c r="F80" s="18"/>
      <c r="G80" s="19"/>
      <c r="H80" s="19"/>
      <c r="I80" s="59">
        <f t="shared" si="1"/>
        <v>0</v>
      </c>
      <c r="J80" s="18"/>
      <c r="K80" s="18"/>
      <c r="L80" s="18"/>
      <c r="M80" s="18"/>
      <c r="N80" s="18"/>
      <c r="O80" s="18"/>
      <c r="P80" s="24">
        <v>43697</v>
      </c>
      <c r="Q80" s="18" t="s">
        <v>210</v>
      </c>
      <c r="R80" s="18" t="s">
        <v>720</v>
      </c>
      <c r="S80" s="18"/>
      <c r="T80" s="18"/>
    </row>
    <row r="81" spans="1:20">
      <c r="A81" s="4">
        <v>77</v>
      </c>
      <c r="B81" s="17" t="s">
        <v>63</v>
      </c>
      <c r="C81" s="18" t="s">
        <v>750</v>
      </c>
      <c r="D81" s="18" t="s">
        <v>23</v>
      </c>
      <c r="E81" s="19"/>
      <c r="F81" s="18" t="s">
        <v>189</v>
      </c>
      <c r="G81" s="19">
        <v>30</v>
      </c>
      <c r="H81" s="19">
        <v>41</v>
      </c>
      <c r="I81" s="59">
        <f t="shared" si="1"/>
        <v>71</v>
      </c>
      <c r="J81" s="18">
        <v>7002813737</v>
      </c>
      <c r="K81" s="18" t="s">
        <v>204</v>
      </c>
      <c r="L81" s="18" t="s">
        <v>234</v>
      </c>
      <c r="M81" s="18">
        <v>9854643748</v>
      </c>
      <c r="N81" s="18" t="s">
        <v>256</v>
      </c>
      <c r="O81" s="18">
        <v>6900564676</v>
      </c>
      <c r="P81" s="24">
        <v>43698</v>
      </c>
      <c r="Q81" s="18" t="s">
        <v>197</v>
      </c>
      <c r="R81" s="18"/>
      <c r="S81" s="18" t="s">
        <v>227</v>
      </c>
      <c r="T81" s="18"/>
    </row>
    <row r="82" spans="1:20">
      <c r="A82" s="4">
        <v>78</v>
      </c>
      <c r="B82" s="17" t="s">
        <v>63</v>
      </c>
      <c r="C82" s="64" t="s">
        <v>72</v>
      </c>
      <c r="D82" s="18" t="s">
        <v>25</v>
      </c>
      <c r="E82" s="64">
        <v>18290050710</v>
      </c>
      <c r="F82" s="18"/>
      <c r="G82" s="64">
        <v>17</v>
      </c>
      <c r="H82" s="64">
        <v>18</v>
      </c>
      <c r="I82" s="59">
        <f t="shared" si="1"/>
        <v>35</v>
      </c>
      <c r="J82" s="64">
        <v>7399685596</v>
      </c>
      <c r="K82" s="18" t="s">
        <v>204</v>
      </c>
      <c r="L82" s="18" t="s">
        <v>234</v>
      </c>
      <c r="M82" s="18">
        <v>9854643748</v>
      </c>
      <c r="N82" s="18" t="s">
        <v>254</v>
      </c>
      <c r="O82" s="18">
        <v>9859286740</v>
      </c>
      <c r="P82" s="24">
        <v>43699</v>
      </c>
      <c r="Q82" s="18" t="s">
        <v>212</v>
      </c>
      <c r="R82" s="18"/>
      <c r="S82" s="18" t="s">
        <v>227</v>
      </c>
      <c r="T82" s="18"/>
    </row>
    <row r="83" spans="1:20">
      <c r="A83" s="4">
        <v>79</v>
      </c>
      <c r="B83" s="17" t="s">
        <v>63</v>
      </c>
      <c r="C83" s="64" t="s">
        <v>73</v>
      </c>
      <c r="D83" s="18" t="s">
        <v>23</v>
      </c>
      <c r="E83" s="64">
        <v>18170208201</v>
      </c>
      <c r="F83" s="18" t="s">
        <v>187</v>
      </c>
      <c r="G83" s="64">
        <v>10</v>
      </c>
      <c r="H83" s="64">
        <v>17</v>
      </c>
      <c r="I83" s="59">
        <f t="shared" si="1"/>
        <v>27</v>
      </c>
      <c r="J83" s="64">
        <v>9101370596</v>
      </c>
      <c r="K83" s="18" t="s">
        <v>204</v>
      </c>
      <c r="L83" s="18" t="s">
        <v>234</v>
      </c>
      <c r="M83" s="18">
        <v>9854643748</v>
      </c>
      <c r="N83" s="18" t="s">
        <v>254</v>
      </c>
      <c r="O83" s="18">
        <v>9859286740</v>
      </c>
      <c r="P83" s="24">
        <v>43699</v>
      </c>
      <c r="Q83" s="18" t="s">
        <v>212</v>
      </c>
      <c r="R83" s="18"/>
      <c r="S83" s="18" t="s">
        <v>227</v>
      </c>
      <c r="T83" s="18"/>
    </row>
    <row r="84" spans="1:20">
      <c r="A84" s="4">
        <v>80</v>
      </c>
      <c r="B84" s="17" t="s">
        <v>63</v>
      </c>
      <c r="C84" s="64" t="s">
        <v>74</v>
      </c>
      <c r="D84" s="18" t="s">
        <v>23</v>
      </c>
      <c r="E84" s="64">
        <v>18170208301</v>
      </c>
      <c r="F84" s="18" t="s">
        <v>188</v>
      </c>
      <c r="G84" s="64">
        <v>40</v>
      </c>
      <c r="H84" s="64">
        <v>41</v>
      </c>
      <c r="I84" s="59">
        <f t="shared" si="1"/>
        <v>81</v>
      </c>
      <c r="J84" s="64">
        <v>9435894267</v>
      </c>
      <c r="K84" s="18" t="s">
        <v>204</v>
      </c>
      <c r="L84" s="18" t="s">
        <v>234</v>
      </c>
      <c r="M84" s="18">
        <v>9854643748</v>
      </c>
      <c r="N84" s="18" t="s">
        <v>254</v>
      </c>
      <c r="O84" s="18">
        <v>9859286740</v>
      </c>
      <c r="P84" s="24">
        <v>43699</v>
      </c>
      <c r="Q84" s="18" t="s">
        <v>212</v>
      </c>
      <c r="R84" s="18"/>
      <c r="S84" s="18" t="s">
        <v>227</v>
      </c>
      <c r="T84" s="18"/>
    </row>
    <row r="85" spans="1:20">
      <c r="A85" s="4">
        <v>81</v>
      </c>
      <c r="B85" s="17" t="s">
        <v>63</v>
      </c>
      <c r="C85" s="65" t="s">
        <v>77</v>
      </c>
      <c r="D85" s="18" t="s">
        <v>25</v>
      </c>
      <c r="E85" s="64">
        <v>18290050109</v>
      </c>
      <c r="F85" s="18"/>
      <c r="G85" s="64">
        <v>15</v>
      </c>
      <c r="H85" s="64">
        <v>18</v>
      </c>
      <c r="I85" s="59">
        <f t="shared" si="1"/>
        <v>33</v>
      </c>
      <c r="J85" s="64">
        <v>9854858836</v>
      </c>
      <c r="K85" s="18" t="s">
        <v>204</v>
      </c>
      <c r="L85" s="18" t="s">
        <v>234</v>
      </c>
      <c r="M85" s="18">
        <v>9854643748</v>
      </c>
      <c r="N85" s="18" t="s">
        <v>255</v>
      </c>
      <c r="O85" s="18">
        <v>8011609108</v>
      </c>
      <c r="P85" s="24">
        <v>43700</v>
      </c>
      <c r="Q85" s="18" t="s">
        <v>200</v>
      </c>
      <c r="R85" s="18"/>
      <c r="S85" s="18" t="s">
        <v>227</v>
      </c>
      <c r="T85" s="18"/>
    </row>
    <row r="86" spans="1:20">
      <c r="A86" s="4">
        <v>82</v>
      </c>
      <c r="B86" s="17" t="s">
        <v>63</v>
      </c>
      <c r="C86" s="18" t="s">
        <v>78</v>
      </c>
      <c r="D86" s="18" t="s">
        <v>23</v>
      </c>
      <c r="E86" s="67">
        <v>18170208302</v>
      </c>
      <c r="F86" s="18" t="s">
        <v>187</v>
      </c>
      <c r="G86" s="67">
        <v>10</v>
      </c>
      <c r="H86" s="67">
        <v>10</v>
      </c>
      <c r="I86" s="59">
        <f t="shared" si="1"/>
        <v>20</v>
      </c>
      <c r="J86" s="18">
        <v>8638484147</v>
      </c>
      <c r="K86" s="18" t="s">
        <v>204</v>
      </c>
      <c r="L86" s="18" t="s">
        <v>234</v>
      </c>
      <c r="M86" s="18">
        <v>9854643748</v>
      </c>
      <c r="N86" s="18" t="s">
        <v>255</v>
      </c>
      <c r="O86" s="18">
        <v>8011609108</v>
      </c>
      <c r="P86" s="24">
        <v>43700</v>
      </c>
      <c r="Q86" s="18" t="s">
        <v>200</v>
      </c>
      <c r="R86" s="18"/>
      <c r="S86" s="18" t="s">
        <v>227</v>
      </c>
      <c r="T86" s="18"/>
    </row>
    <row r="87" spans="1:20">
      <c r="A87" s="4">
        <v>83</v>
      </c>
      <c r="B87" s="17" t="s">
        <v>63</v>
      </c>
      <c r="C87" s="18" t="s">
        <v>79</v>
      </c>
      <c r="D87" s="18" t="s">
        <v>25</v>
      </c>
      <c r="E87" s="67">
        <v>18290050711</v>
      </c>
      <c r="F87" s="18"/>
      <c r="G87" s="67">
        <v>21</v>
      </c>
      <c r="H87" s="67">
        <v>16</v>
      </c>
      <c r="I87" s="59">
        <f t="shared" si="1"/>
        <v>37</v>
      </c>
      <c r="J87" s="18">
        <v>9613137121</v>
      </c>
      <c r="K87" s="18" t="s">
        <v>204</v>
      </c>
      <c r="L87" s="18" t="s">
        <v>234</v>
      </c>
      <c r="M87" s="18">
        <v>9854643748</v>
      </c>
      <c r="N87" s="18" t="s">
        <v>255</v>
      </c>
      <c r="O87" s="18">
        <v>8011609108</v>
      </c>
      <c r="P87" s="24">
        <v>43700</v>
      </c>
      <c r="Q87" s="18" t="s">
        <v>200</v>
      </c>
      <c r="R87" s="18"/>
      <c r="S87" s="18" t="s">
        <v>227</v>
      </c>
      <c r="T87" s="18"/>
    </row>
    <row r="88" spans="1:20">
      <c r="A88" s="4">
        <v>84</v>
      </c>
      <c r="B88" s="17" t="s">
        <v>63</v>
      </c>
      <c r="C88" s="64" t="s">
        <v>80</v>
      </c>
      <c r="D88" s="18" t="s">
        <v>23</v>
      </c>
      <c r="E88" s="64">
        <v>181700208303</v>
      </c>
      <c r="F88" s="18" t="s">
        <v>187</v>
      </c>
      <c r="G88" s="64">
        <v>10</v>
      </c>
      <c r="H88" s="64">
        <v>8</v>
      </c>
      <c r="I88" s="59">
        <f t="shared" si="1"/>
        <v>18</v>
      </c>
      <c r="J88" s="64">
        <v>9678460592</v>
      </c>
      <c r="K88" s="18" t="s">
        <v>204</v>
      </c>
      <c r="L88" s="18" t="s">
        <v>234</v>
      </c>
      <c r="M88" s="18">
        <v>9854643748</v>
      </c>
      <c r="N88" s="18" t="s">
        <v>255</v>
      </c>
      <c r="O88" s="18">
        <v>8011609108</v>
      </c>
      <c r="P88" s="24">
        <v>43700</v>
      </c>
      <c r="Q88" s="18" t="s">
        <v>200</v>
      </c>
      <c r="R88" s="18"/>
      <c r="S88" s="18" t="s">
        <v>227</v>
      </c>
      <c r="T88" s="18"/>
    </row>
    <row r="89" spans="1:20">
      <c r="A89" s="4">
        <v>85</v>
      </c>
      <c r="B89" s="17"/>
      <c r="C89" s="18"/>
      <c r="D89" s="18"/>
      <c r="E89" s="19"/>
      <c r="F89" s="18"/>
      <c r="G89" s="19"/>
      <c r="H89" s="19"/>
      <c r="I89" s="59">
        <f t="shared" si="1"/>
        <v>0</v>
      </c>
      <c r="J89" s="18"/>
      <c r="K89" s="18"/>
      <c r="L89" s="18"/>
      <c r="M89" s="18"/>
      <c r="N89" s="18"/>
      <c r="O89" s="18"/>
      <c r="P89" s="24">
        <v>43701</v>
      </c>
      <c r="Q89" s="18" t="s">
        <v>213</v>
      </c>
      <c r="R89" s="18" t="s">
        <v>725</v>
      </c>
      <c r="S89" s="18"/>
      <c r="T89" s="18"/>
    </row>
    <row r="90" spans="1:20">
      <c r="A90" s="4">
        <v>86</v>
      </c>
      <c r="B90" s="17" t="s">
        <v>63</v>
      </c>
      <c r="C90" s="65" t="s">
        <v>91</v>
      </c>
      <c r="D90" s="18" t="s">
        <v>25</v>
      </c>
      <c r="E90" s="64">
        <v>50712</v>
      </c>
      <c r="F90" s="18"/>
      <c r="G90" s="64">
        <v>30</v>
      </c>
      <c r="H90" s="64">
        <v>12</v>
      </c>
      <c r="I90" s="59">
        <f t="shared" si="1"/>
        <v>42</v>
      </c>
      <c r="J90" s="64">
        <v>9101836932</v>
      </c>
      <c r="K90" s="18" t="s">
        <v>204</v>
      </c>
      <c r="L90" s="18" t="s">
        <v>234</v>
      </c>
      <c r="M90" s="18">
        <v>9854643748</v>
      </c>
      <c r="N90" s="18" t="s">
        <v>256</v>
      </c>
      <c r="O90" s="18">
        <v>6900564676</v>
      </c>
      <c r="P90" s="24">
        <v>43703</v>
      </c>
      <c r="Q90" s="18" t="s">
        <v>194</v>
      </c>
      <c r="R90" s="18"/>
      <c r="S90" s="18"/>
      <c r="T90" s="18"/>
    </row>
    <row r="91" spans="1:20">
      <c r="A91" s="4">
        <v>87</v>
      </c>
      <c r="B91" s="17" t="s">
        <v>63</v>
      </c>
      <c r="C91" s="65" t="s">
        <v>92</v>
      </c>
      <c r="D91" s="18" t="s">
        <v>23</v>
      </c>
      <c r="E91" s="64">
        <v>209103</v>
      </c>
      <c r="F91" s="18" t="s">
        <v>187</v>
      </c>
      <c r="G91" s="64">
        <v>10</v>
      </c>
      <c r="H91" s="64">
        <v>7</v>
      </c>
      <c r="I91" s="59">
        <f t="shared" si="1"/>
        <v>17</v>
      </c>
      <c r="J91" s="64">
        <v>9954752096</v>
      </c>
      <c r="K91" s="18" t="s">
        <v>204</v>
      </c>
      <c r="L91" s="18" t="s">
        <v>234</v>
      </c>
      <c r="M91" s="18">
        <v>9854643748</v>
      </c>
      <c r="N91" s="18" t="s">
        <v>256</v>
      </c>
      <c r="O91" s="18">
        <v>6900564676</v>
      </c>
      <c r="P91" s="24">
        <v>43703</v>
      </c>
      <c r="Q91" s="18" t="s">
        <v>194</v>
      </c>
      <c r="R91" s="18"/>
      <c r="S91" s="18" t="s">
        <v>227</v>
      </c>
      <c r="T91" s="18"/>
    </row>
    <row r="92" spans="1:20">
      <c r="A92" s="4">
        <v>88</v>
      </c>
      <c r="B92" s="17" t="s">
        <v>63</v>
      </c>
      <c r="C92" s="65" t="s">
        <v>93</v>
      </c>
      <c r="D92" s="18" t="s">
        <v>25</v>
      </c>
      <c r="E92" s="64">
        <v>18290020412</v>
      </c>
      <c r="F92" s="18"/>
      <c r="G92" s="64">
        <v>10</v>
      </c>
      <c r="H92" s="64">
        <v>12</v>
      </c>
      <c r="I92" s="59">
        <f t="shared" si="1"/>
        <v>22</v>
      </c>
      <c r="J92" s="64">
        <v>9854874334</v>
      </c>
      <c r="K92" s="18" t="s">
        <v>204</v>
      </c>
      <c r="L92" s="18" t="s">
        <v>234</v>
      </c>
      <c r="M92" s="18">
        <v>9854643748</v>
      </c>
      <c r="N92" s="18" t="s">
        <v>256</v>
      </c>
      <c r="O92" s="18">
        <v>6900564676</v>
      </c>
      <c r="P92" s="24">
        <v>43703</v>
      </c>
      <c r="Q92" s="18" t="s">
        <v>194</v>
      </c>
      <c r="R92" s="18"/>
      <c r="S92" s="18" t="s">
        <v>227</v>
      </c>
      <c r="T92" s="18"/>
    </row>
    <row r="93" spans="1:20">
      <c r="A93" s="4">
        <v>89</v>
      </c>
      <c r="B93" s="17" t="s">
        <v>63</v>
      </c>
      <c r="C93" s="65" t="s">
        <v>94</v>
      </c>
      <c r="D93" s="18" t="s">
        <v>23</v>
      </c>
      <c r="E93" s="64"/>
      <c r="F93" s="18" t="s">
        <v>187</v>
      </c>
      <c r="G93" s="64">
        <v>20</v>
      </c>
      <c r="H93" s="64">
        <v>15</v>
      </c>
      <c r="I93" s="59">
        <f t="shared" si="1"/>
        <v>35</v>
      </c>
      <c r="J93" s="64">
        <v>7002261504</v>
      </c>
      <c r="K93" s="18" t="s">
        <v>204</v>
      </c>
      <c r="L93" s="18" t="s">
        <v>234</v>
      </c>
      <c r="M93" s="18">
        <v>9854643748</v>
      </c>
      <c r="N93" s="18" t="s">
        <v>256</v>
      </c>
      <c r="O93" s="18">
        <v>6900564676</v>
      </c>
      <c r="P93" s="24">
        <v>43703</v>
      </c>
      <c r="Q93" s="18" t="s">
        <v>194</v>
      </c>
      <c r="R93" s="18"/>
      <c r="S93" s="18" t="s">
        <v>227</v>
      </c>
      <c r="T93" s="18"/>
    </row>
    <row r="94" spans="1:20">
      <c r="A94" s="4">
        <v>90</v>
      </c>
      <c r="B94" s="17" t="s">
        <v>63</v>
      </c>
      <c r="C94" s="65" t="s">
        <v>99</v>
      </c>
      <c r="D94" s="18" t="s">
        <v>25</v>
      </c>
      <c r="E94" s="64">
        <v>202016</v>
      </c>
      <c r="F94" s="18"/>
      <c r="G94" s="64">
        <v>24</v>
      </c>
      <c r="H94" s="64">
        <v>11</v>
      </c>
      <c r="I94" s="59">
        <f t="shared" si="1"/>
        <v>35</v>
      </c>
      <c r="J94" s="64">
        <v>6000320588</v>
      </c>
      <c r="K94" s="18" t="s">
        <v>204</v>
      </c>
      <c r="L94" s="18" t="s">
        <v>234</v>
      </c>
      <c r="M94" s="18">
        <v>9854643748</v>
      </c>
      <c r="N94" s="18" t="s">
        <v>256</v>
      </c>
      <c r="O94" s="18">
        <v>6900564676</v>
      </c>
      <c r="P94" s="24">
        <v>43704</v>
      </c>
      <c r="Q94" s="18" t="s">
        <v>210</v>
      </c>
      <c r="R94" s="18"/>
      <c r="S94" s="18" t="s">
        <v>227</v>
      </c>
      <c r="T94" s="18"/>
    </row>
    <row r="95" spans="1:20">
      <c r="A95" s="4">
        <v>91</v>
      </c>
      <c r="B95" s="17" t="s">
        <v>63</v>
      </c>
      <c r="C95" s="64" t="s">
        <v>100</v>
      </c>
      <c r="D95" s="18" t="s">
        <v>23</v>
      </c>
      <c r="E95" s="64">
        <v>210405</v>
      </c>
      <c r="F95" s="18" t="s">
        <v>187</v>
      </c>
      <c r="G95" s="64">
        <v>10</v>
      </c>
      <c r="H95" s="64">
        <v>7</v>
      </c>
      <c r="I95" s="59">
        <f t="shared" si="1"/>
        <v>17</v>
      </c>
      <c r="J95" s="64">
        <v>9101161731</v>
      </c>
      <c r="K95" s="18" t="s">
        <v>204</v>
      </c>
      <c r="L95" s="18" t="s">
        <v>234</v>
      </c>
      <c r="M95" s="18">
        <v>9854643748</v>
      </c>
      <c r="N95" s="18" t="s">
        <v>256</v>
      </c>
      <c r="O95" s="18">
        <v>6900564676</v>
      </c>
      <c r="P95" s="24">
        <v>43704</v>
      </c>
      <c r="Q95" s="18" t="s">
        <v>210</v>
      </c>
      <c r="R95" s="18"/>
      <c r="S95" s="18" t="s">
        <v>227</v>
      </c>
      <c r="T95" s="18"/>
    </row>
    <row r="96" spans="1:20">
      <c r="A96" s="4">
        <v>92</v>
      </c>
      <c r="B96" s="17" t="s">
        <v>63</v>
      </c>
      <c r="C96" s="64" t="s">
        <v>101</v>
      </c>
      <c r="D96" s="18" t="s">
        <v>25</v>
      </c>
      <c r="E96" s="64"/>
      <c r="F96" s="18"/>
      <c r="G96" s="64">
        <v>10</v>
      </c>
      <c r="H96" s="64">
        <v>12</v>
      </c>
      <c r="I96" s="59">
        <f t="shared" si="1"/>
        <v>22</v>
      </c>
      <c r="J96" s="64">
        <v>9435546326</v>
      </c>
      <c r="K96" s="18" t="s">
        <v>204</v>
      </c>
      <c r="L96" s="18" t="s">
        <v>234</v>
      </c>
      <c r="M96" s="18">
        <v>9854643748</v>
      </c>
      <c r="N96" s="18" t="s">
        <v>256</v>
      </c>
      <c r="O96" s="18">
        <v>6900564676</v>
      </c>
      <c r="P96" s="24">
        <v>43704</v>
      </c>
      <c r="Q96" s="18" t="s">
        <v>210</v>
      </c>
      <c r="R96" s="18"/>
      <c r="S96" s="18" t="s">
        <v>227</v>
      </c>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t="s">
        <v>63</v>
      </c>
      <c r="C98" s="18" t="s">
        <v>751</v>
      </c>
      <c r="D98" s="18" t="s">
        <v>23</v>
      </c>
      <c r="E98" s="19">
        <v>208304</v>
      </c>
      <c r="F98" s="18" t="s">
        <v>187</v>
      </c>
      <c r="G98" s="19">
        <v>27</v>
      </c>
      <c r="H98" s="19">
        <v>20</v>
      </c>
      <c r="I98" s="59">
        <f t="shared" si="1"/>
        <v>47</v>
      </c>
      <c r="J98" s="18">
        <v>9435454042</v>
      </c>
      <c r="K98" s="18" t="s">
        <v>204</v>
      </c>
      <c r="L98" s="18" t="s">
        <v>234</v>
      </c>
      <c r="M98" s="18">
        <v>9854643748</v>
      </c>
      <c r="N98" s="18" t="s">
        <v>254</v>
      </c>
      <c r="O98" s="18">
        <v>9859286740</v>
      </c>
      <c r="P98" s="24">
        <v>43705</v>
      </c>
      <c r="Q98" s="18" t="s">
        <v>197</v>
      </c>
      <c r="R98" s="18"/>
      <c r="S98" s="18" t="s">
        <v>227</v>
      </c>
      <c r="T98" s="18"/>
    </row>
    <row r="99" spans="1:20">
      <c r="A99" s="4">
        <v>95</v>
      </c>
      <c r="B99" s="17" t="s">
        <v>63</v>
      </c>
      <c r="C99" s="18" t="s">
        <v>106</v>
      </c>
      <c r="D99" s="18" t="s">
        <v>23</v>
      </c>
      <c r="E99" s="19">
        <v>210306</v>
      </c>
      <c r="F99" s="18" t="s">
        <v>189</v>
      </c>
      <c r="G99" s="19">
        <v>139</v>
      </c>
      <c r="H99" s="19">
        <v>100</v>
      </c>
      <c r="I99" s="59">
        <f t="shared" si="1"/>
        <v>239</v>
      </c>
      <c r="J99" s="18">
        <v>9531001118</v>
      </c>
      <c r="K99" s="18" t="s">
        <v>204</v>
      </c>
      <c r="L99" s="18" t="s">
        <v>234</v>
      </c>
      <c r="M99" s="18">
        <v>9854643748</v>
      </c>
      <c r="N99" s="18" t="s">
        <v>256</v>
      </c>
      <c r="O99" s="18">
        <v>6900564676</v>
      </c>
      <c r="P99" s="24">
        <v>43706</v>
      </c>
      <c r="Q99" s="18" t="s">
        <v>212</v>
      </c>
      <c r="R99" s="18"/>
      <c r="S99" s="18" t="s">
        <v>227</v>
      </c>
      <c r="T99" s="18"/>
    </row>
    <row r="100" spans="1:20">
      <c r="A100" s="4">
        <v>96</v>
      </c>
      <c r="B100" s="17" t="s">
        <v>63</v>
      </c>
      <c r="C100" s="18" t="s">
        <v>752</v>
      </c>
      <c r="D100" s="18" t="s">
        <v>23</v>
      </c>
      <c r="E100" s="19">
        <v>210306</v>
      </c>
      <c r="F100" s="18" t="s">
        <v>189</v>
      </c>
      <c r="G100" s="19"/>
      <c r="H100" s="19"/>
      <c r="I100" s="59">
        <f t="shared" si="1"/>
        <v>0</v>
      </c>
      <c r="J100" s="18">
        <v>9531001118</v>
      </c>
      <c r="K100" s="18" t="s">
        <v>204</v>
      </c>
      <c r="L100" s="18" t="s">
        <v>234</v>
      </c>
      <c r="M100" s="18">
        <v>9854643748</v>
      </c>
      <c r="N100" s="18" t="s">
        <v>256</v>
      </c>
      <c r="O100" s="18">
        <v>6900564676</v>
      </c>
      <c r="P100" s="24">
        <v>43707</v>
      </c>
      <c r="Q100" s="18" t="s">
        <v>200</v>
      </c>
      <c r="R100" s="18"/>
      <c r="S100" s="18" t="s">
        <v>227</v>
      </c>
      <c r="T100" s="18"/>
    </row>
    <row r="101" spans="1:20">
      <c r="A101" s="4">
        <v>97</v>
      </c>
      <c r="B101" s="17" t="s">
        <v>63</v>
      </c>
      <c r="C101" s="18" t="s">
        <v>753</v>
      </c>
      <c r="D101" s="18" t="s">
        <v>23</v>
      </c>
      <c r="E101" s="19">
        <v>20703</v>
      </c>
      <c r="F101" s="18" t="s">
        <v>187</v>
      </c>
      <c r="G101" s="19">
        <v>14</v>
      </c>
      <c r="H101" s="19">
        <v>20</v>
      </c>
      <c r="I101" s="59">
        <f t="shared" si="1"/>
        <v>34</v>
      </c>
      <c r="J101" s="18">
        <v>9678382348</v>
      </c>
      <c r="K101" s="18" t="s">
        <v>204</v>
      </c>
      <c r="L101" s="18" t="s">
        <v>234</v>
      </c>
      <c r="M101" s="18">
        <v>9854643748</v>
      </c>
      <c r="N101" s="18" t="s">
        <v>256</v>
      </c>
      <c r="O101" s="18">
        <v>6900564676</v>
      </c>
      <c r="P101" s="24">
        <v>43708</v>
      </c>
      <c r="Q101" s="18" t="s">
        <v>213</v>
      </c>
      <c r="R101" s="18"/>
      <c r="S101" s="18" t="s">
        <v>227</v>
      </c>
      <c r="T101" s="18"/>
    </row>
    <row r="102" spans="1:20">
      <c r="A102" s="4">
        <v>98</v>
      </c>
      <c r="B102" s="17" t="s">
        <v>63</v>
      </c>
      <c r="C102" s="18" t="s">
        <v>754</v>
      </c>
      <c r="D102" s="18" t="s">
        <v>23</v>
      </c>
      <c r="E102" s="19">
        <v>200704</v>
      </c>
      <c r="F102" s="18" t="s">
        <v>187</v>
      </c>
      <c r="G102" s="19">
        <v>25</v>
      </c>
      <c r="H102" s="19">
        <v>26</v>
      </c>
      <c r="I102" s="59">
        <f t="shared" si="1"/>
        <v>51</v>
      </c>
      <c r="J102" s="18">
        <v>9957389820</v>
      </c>
      <c r="K102" s="18" t="s">
        <v>204</v>
      </c>
      <c r="L102" s="18" t="s">
        <v>234</v>
      </c>
      <c r="M102" s="18">
        <v>9854643748</v>
      </c>
      <c r="N102" s="18" t="s">
        <v>256</v>
      </c>
      <c r="O102" s="18">
        <v>6900564676</v>
      </c>
      <c r="P102" s="24">
        <v>43708</v>
      </c>
      <c r="Q102" s="18" t="s">
        <v>213</v>
      </c>
      <c r="R102" s="18"/>
      <c r="S102" s="18" t="s">
        <v>227</v>
      </c>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82</v>
      </c>
      <c r="D165" s="21"/>
      <c r="E165" s="13"/>
      <c r="F165" s="21"/>
      <c r="G165" s="60">
        <f>SUM(G5:G164)</f>
        <v>2453</v>
      </c>
      <c r="H165" s="60">
        <f>SUM(H5:H164)</f>
        <v>2443</v>
      </c>
      <c r="I165" s="60">
        <f>SUM(I5:I164)</f>
        <v>4896</v>
      </c>
      <c r="J165" s="21"/>
      <c r="K165" s="21"/>
      <c r="L165" s="21"/>
      <c r="M165" s="21"/>
      <c r="N165" s="21"/>
      <c r="O165" s="21"/>
      <c r="P165" s="14"/>
      <c r="Q165" s="21"/>
      <c r="R165" s="21"/>
      <c r="S165" s="21"/>
      <c r="T165" s="12"/>
    </row>
    <row r="166" spans="1:20">
      <c r="A166" s="44" t="s">
        <v>62</v>
      </c>
      <c r="B166" s="10">
        <f>COUNTIF(B$5:B$164,"Team 1")</f>
        <v>39</v>
      </c>
      <c r="C166" s="44" t="s">
        <v>25</v>
      </c>
      <c r="D166" s="10">
        <f>COUNTIF(D5:D164,"Anganwadi")</f>
        <v>29</v>
      </c>
    </row>
    <row r="167" spans="1:20">
      <c r="A167" s="44" t="s">
        <v>63</v>
      </c>
      <c r="B167" s="10">
        <f>COUNTIF(B$6:B$164,"Team 2")</f>
        <v>43</v>
      </c>
      <c r="C167" s="44" t="s">
        <v>23</v>
      </c>
      <c r="D167" s="10">
        <f>COUNTIF(D5:D164,"School")</f>
        <v>53</v>
      </c>
    </row>
  </sheetData>
  <sheetProtection password="8527" sheet="1" objects="1" scenarios="1"/>
  <mergeCells count="20">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zoomScale="89" zoomScaleNormal="89" workbookViewId="0">
      <pane xSplit="3" ySplit="4" topLeftCell="D5" activePane="bottomRight" state="frozen"/>
      <selection pane="topRight" activeCell="C1" sqref="C1"/>
      <selection pane="bottomLeft" activeCell="A5" sqref="A5"/>
      <selection pane="bottomRight" activeCell="S123" sqref="S123"/>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35" t="s">
        <v>70</v>
      </c>
      <c r="B1" s="135"/>
      <c r="C1" s="135"/>
      <c r="D1" s="55"/>
      <c r="E1" s="55"/>
      <c r="F1" s="55"/>
      <c r="G1" s="55"/>
      <c r="H1" s="55"/>
      <c r="I1" s="55"/>
      <c r="J1" s="55"/>
      <c r="K1" s="55"/>
      <c r="L1" s="55"/>
      <c r="M1" s="137"/>
      <c r="N1" s="137"/>
      <c r="O1" s="137"/>
      <c r="P1" s="137"/>
      <c r="Q1" s="137"/>
      <c r="R1" s="137"/>
      <c r="S1" s="137"/>
      <c r="T1" s="137"/>
    </row>
    <row r="2" spans="1:20">
      <c r="A2" s="131" t="s">
        <v>59</v>
      </c>
      <c r="B2" s="132"/>
      <c r="C2" s="132"/>
      <c r="D2" s="25">
        <v>43709</v>
      </c>
      <c r="E2" s="22"/>
      <c r="F2" s="22"/>
      <c r="G2" s="22"/>
      <c r="H2" s="22"/>
      <c r="I2" s="22"/>
      <c r="J2" s="22"/>
      <c r="K2" s="22"/>
      <c r="L2" s="22"/>
      <c r="M2" s="22"/>
      <c r="N2" s="22"/>
      <c r="O2" s="22"/>
      <c r="P2" s="22"/>
      <c r="Q2" s="22"/>
      <c r="R2" s="22"/>
      <c r="S2" s="22"/>
    </row>
    <row r="3" spans="1:20" ht="24" customHeight="1">
      <c r="A3" s="127" t="s">
        <v>14</v>
      </c>
      <c r="B3" s="129" t="s">
        <v>61</v>
      </c>
      <c r="C3" s="126" t="s">
        <v>7</v>
      </c>
      <c r="D3" s="126" t="s">
        <v>55</v>
      </c>
      <c r="E3" s="126" t="s">
        <v>16</v>
      </c>
      <c r="F3" s="133" t="s">
        <v>17</v>
      </c>
      <c r="G3" s="126" t="s">
        <v>8</v>
      </c>
      <c r="H3" s="126"/>
      <c r="I3" s="126"/>
      <c r="J3" s="126" t="s">
        <v>31</v>
      </c>
      <c r="K3" s="129" t="s">
        <v>33</v>
      </c>
      <c r="L3" s="129" t="s">
        <v>50</v>
      </c>
      <c r="M3" s="129" t="s">
        <v>51</v>
      </c>
      <c r="N3" s="129" t="s">
        <v>34</v>
      </c>
      <c r="O3" s="129" t="s">
        <v>35</v>
      </c>
      <c r="P3" s="127" t="s">
        <v>54</v>
      </c>
      <c r="Q3" s="126" t="s">
        <v>52</v>
      </c>
      <c r="R3" s="126" t="s">
        <v>32</v>
      </c>
      <c r="S3" s="126" t="s">
        <v>53</v>
      </c>
      <c r="T3" s="126" t="s">
        <v>13</v>
      </c>
    </row>
    <row r="4" spans="1:20" ht="25.5" customHeight="1">
      <c r="A4" s="127"/>
      <c r="B4" s="134"/>
      <c r="C4" s="126"/>
      <c r="D4" s="126"/>
      <c r="E4" s="126"/>
      <c r="F4" s="133"/>
      <c r="G4" s="23" t="s">
        <v>9</v>
      </c>
      <c r="H4" s="23" t="s">
        <v>10</v>
      </c>
      <c r="I4" s="23" t="s">
        <v>11</v>
      </c>
      <c r="J4" s="126"/>
      <c r="K4" s="130"/>
      <c r="L4" s="130"/>
      <c r="M4" s="130"/>
      <c r="N4" s="130"/>
      <c r="O4" s="130"/>
      <c r="P4" s="127"/>
      <c r="Q4" s="127"/>
      <c r="R4" s="126"/>
      <c r="S4" s="126"/>
      <c r="T4" s="126"/>
    </row>
    <row r="5" spans="1:20">
      <c r="A5" s="4">
        <v>1</v>
      </c>
      <c r="B5" s="17" t="s">
        <v>62</v>
      </c>
      <c r="C5" s="57" t="s">
        <v>104</v>
      </c>
      <c r="D5" s="48" t="s">
        <v>25</v>
      </c>
      <c r="E5" s="17">
        <v>18290060707</v>
      </c>
      <c r="F5" s="57"/>
      <c r="G5" s="17">
        <v>5</v>
      </c>
      <c r="H5" s="17">
        <v>10</v>
      </c>
      <c r="I5" s="61">
        <f>SUM(G5:H5)</f>
        <v>15</v>
      </c>
      <c r="J5" s="57">
        <v>9678036510</v>
      </c>
      <c r="K5" s="18" t="s">
        <v>205</v>
      </c>
      <c r="L5" s="18" t="s">
        <v>235</v>
      </c>
      <c r="M5" s="18">
        <v>9957969135</v>
      </c>
      <c r="N5" s="18" t="s">
        <v>732</v>
      </c>
      <c r="O5" s="18">
        <v>8753949600</v>
      </c>
      <c r="P5" s="49">
        <v>43711</v>
      </c>
      <c r="Q5" s="48" t="s">
        <v>210</v>
      </c>
      <c r="R5" s="48"/>
      <c r="S5" s="18" t="s">
        <v>227</v>
      </c>
      <c r="T5" s="18"/>
    </row>
    <row r="6" spans="1:20">
      <c r="A6" s="4">
        <v>2</v>
      </c>
      <c r="B6" s="17" t="s">
        <v>62</v>
      </c>
      <c r="C6" s="48" t="s">
        <v>733</v>
      </c>
      <c r="D6" s="48" t="s">
        <v>23</v>
      </c>
      <c r="E6" s="19">
        <v>208003</v>
      </c>
      <c r="F6" s="48" t="s">
        <v>187</v>
      </c>
      <c r="G6" s="19">
        <v>16</v>
      </c>
      <c r="H6" s="19">
        <v>15</v>
      </c>
      <c r="I6" s="61">
        <f t="shared" ref="I6:I69" si="0">SUM(G6:H6)</f>
        <v>31</v>
      </c>
      <c r="J6" s="48">
        <v>8638436164</v>
      </c>
      <c r="K6" s="18" t="s">
        <v>205</v>
      </c>
      <c r="L6" s="18" t="s">
        <v>235</v>
      </c>
      <c r="M6" s="18">
        <v>9957969135</v>
      </c>
      <c r="N6" s="18" t="s">
        <v>732</v>
      </c>
      <c r="O6" s="18">
        <v>8753949600</v>
      </c>
      <c r="P6" s="49">
        <v>43711</v>
      </c>
      <c r="Q6" s="48" t="s">
        <v>210</v>
      </c>
      <c r="R6" s="48"/>
      <c r="S6" s="18" t="s">
        <v>227</v>
      </c>
      <c r="T6" s="18"/>
    </row>
    <row r="7" spans="1:20">
      <c r="A7" s="4">
        <v>3</v>
      </c>
      <c r="B7" s="17" t="s">
        <v>62</v>
      </c>
      <c r="C7" s="48" t="s">
        <v>734</v>
      </c>
      <c r="D7" s="48" t="s">
        <v>25</v>
      </c>
      <c r="E7" s="19">
        <v>18290050720</v>
      </c>
      <c r="F7" s="48"/>
      <c r="G7" s="19">
        <v>10</v>
      </c>
      <c r="H7" s="19">
        <v>9</v>
      </c>
      <c r="I7" s="61">
        <f t="shared" si="0"/>
        <v>19</v>
      </c>
      <c r="J7" s="48">
        <v>9678564590</v>
      </c>
      <c r="K7" s="48" t="s">
        <v>205</v>
      </c>
      <c r="L7" s="18" t="s">
        <v>235</v>
      </c>
      <c r="M7" s="18">
        <v>9957969135</v>
      </c>
      <c r="N7" s="48" t="s">
        <v>735</v>
      </c>
      <c r="O7" s="48">
        <v>9365308702</v>
      </c>
      <c r="P7" s="49">
        <v>43711</v>
      </c>
      <c r="Q7" s="48" t="s">
        <v>210</v>
      </c>
      <c r="R7" s="48"/>
      <c r="S7" s="18" t="s">
        <v>227</v>
      </c>
      <c r="T7" s="18"/>
    </row>
    <row r="8" spans="1:20">
      <c r="A8" s="4">
        <v>4</v>
      </c>
      <c r="B8" s="17" t="s">
        <v>62</v>
      </c>
      <c r="C8" s="48" t="s">
        <v>736</v>
      </c>
      <c r="D8" s="48" t="s">
        <v>25</v>
      </c>
      <c r="E8" s="19">
        <v>208401</v>
      </c>
      <c r="F8" s="48" t="s">
        <v>187</v>
      </c>
      <c r="G8" s="19">
        <v>19</v>
      </c>
      <c r="H8" s="19">
        <v>20</v>
      </c>
      <c r="I8" s="61">
        <f t="shared" si="0"/>
        <v>39</v>
      </c>
      <c r="J8" s="17">
        <v>9401386142</v>
      </c>
      <c r="K8" s="48" t="s">
        <v>205</v>
      </c>
      <c r="L8" s="18" t="s">
        <v>235</v>
      </c>
      <c r="M8" s="18">
        <v>9957969135</v>
      </c>
      <c r="N8" s="48" t="s">
        <v>735</v>
      </c>
      <c r="O8" s="48">
        <v>9365308702</v>
      </c>
      <c r="P8" s="49">
        <v>43711</v>
      </c>
      <c r="Q8" s="48" t="s">
        <v>210</v>
      </c>
      <c r="R8" s="48"/>
      <c r="S8" s="18" t="s">
        <v>227</v>
      </c>
      <c r="T8" s="18"/>
    </row>
    <row r="9" spans="1:20">
      <c r="A9" s="4">
        <v>5</v>
      </c>
      <c r="B9" s="17" t="s">
        <v>62</v>
      </c>
      <c r="C9" s="48" t="s">
        <v>737</v>
      </c>
      <c r="D9" s="48" t="s">
        <v>23</v>
      </c>
      <c r="E9" s="19">
        <v>110804</v>
      </c>
      <c r="F9" s="48" t="s">
        <v>188</v>
      </c>
      <c r="G9" s="19">
        <v>89</v>
      </c>
      <c r="H9" s="19">
        <v>96</v>
      </c>
      <c r="I9" s="61">
        <f t="shared" si="0"/>
        <v>185</v>
      </c>
      <c r="J9" s="48">
        <v>9435713198</v>
      </c>
      <c r="K9" s="48" t="s">
        <v>205</v>
      </c>
      <c r="L9" s="18" t="s">
        <v>235</v>
      </c>
      <c r="M9" s="18">
        <v>9957969135</v>
      </c>
      <c r="N9" s="48" t="s">
        <v>735</v>
      </c>
      <c r="O9" s="48">
        <v>9365308702</v>
      </c>
      <c r="P9" s="49">
        <v>43712</v>
      </c>
      <c r="Q9" s="48" t="s">
        <v>197</v>
      </c>
      <c r="R9" s="48"/>
      <c r="S9" s="18" t="s">
        <v>227</v>
      </c>
      <c r="T9" s="18"/>
    </row>
    <row r="10" spans="1:20" ht="33">
      <c r="A10" s="4">
        <v>6</v>
      </c>
      <c r="B10" s="17" t="s">
        <v>62</v>
      </c>
      <c r="C10" s="48" t="s">
        <v>738</v>
      </c>
      <c r="D10" s="48" t="s">
        <v>23</v>
      </c>
      <c r="E10" s="19">
        <v>110804</v>
      </c>
      <c r="F10" s="48" t="s">
        <v>188</v>
      </c>
      <c r="G10" s="19"/>
      <c r="H10" s="19"/>
      <c r="I10" s="61">
        <f t="shared" si="0"/>
        <v>0</v>
      </c>
      <c r="J10" s="48">
        <v>9435713198</v>
      </c>
      <c r="K10" s="48" t="s">
        <v>205</v>
      </c>
      <c r="L10" s="18" t="s">
        <v>235</v>
      </c>
      <c r="M10" s="18">
        <v>9957969135</v>
      </c>
      <c r="N10" s="48" t="s">
        <v>735</v>
      </c>
      <c r="O10" s="48">
        <v>9365308702</v>
      </c>
      <c r="P10" s="49">
        <v>43713</v>
      </c>
      <c r="Q10" s="48" t="s">
        <v>212</v>
      </c>
      <c r="R10" s="48"/>
      <c r="S10" s="18" t="s">
        <v>227</v>
      </c>
      <c r="T10" s="18"/>
    </row>
    <row r="11" spans="1:20">
      <c r="A11" s="4">
        <v>7</v>
      </c>
      <c r="B11" s="17" t="s">
        <v>62</v>
      </c>
      <c r="C11" s="48" t="s">
        <v>119</v>
      </c>
      <c r="D11" s="48" t="s">
        <v>23</v>
      </c>
      <c r="E11" s="19">
        <v>204004</v>
      </c>
      <c r="F11" s="48" t="s">
        <v>189</v>
      </c>
      <c r="G11" s="19">
        <v>82</v>
      </c>
      <c r="H11" s="19">
        <v>100</v>
      </c>
      <c r="I11" s="61">
        <f t="shared" si="0"/>
        <v>182</v>
      </c>
      <c r="J11" s="48">
        <v>9957000142</v>
      </c>
      <c r="K11" s="48" t="s">
        <v>205</v>
      </c>
      <c r="L11" s="18" t="s">
        <v>235</v>
      </c>
      <c r="M11" s="18">
        <v>9957969135</v>
      </c>
      <c r="N11" s="48" t="s">
        <v>735</v>
      </c>
      <c r="O11" s="48">
        <v>9365308702</v>
      </c>
      <c r="P11" s="49">
        <v>43714</v>
      </c>
      <c r="Q11" s="48" t="s">
        <v>200</v>
      </c>
      <c r="R11" s="48"/>
      <c r="S11" s="18" t="s">
        <v>227</v>
      </c>
      <c r="T11" s="18"/>
    </row>
    <row r="12" spans="1:20">
      <c r="A12" s="4">
        <v>8</v>
      </c>
      <c r="B12" s="17" t="s">
        <v>62</v>
      </c>
      <c r="C12" s="57" t="s">
        <v>739</v>
      </c>
      <c r="D12" s="57" t="s">
        <v>23</v>
      </c>
      <c r="E12" s="17">
        <v>209301</v>
      </c>
      <c r="F12" s="57" t="s">
        <v>187</v>
      </c>
      <c r="G12" s="17">
        <v>2</v>
      </c>
      <c r="H12" s="17">
        <v>3</v>
      </c>
      <c r="I12" s="61">
        <f t="shared" si="0"/>
        <v>5</v>
      </c>
      <c r="J12" s="57">
        <v>9954745687</v>
      </c>
      <c r="K12" s="57" t="s">
        <v>205</v>
      </c>
      <c r="L12" s="18" t="s">
        <v>235</v>
      </c>
      <c r="M12" s="18">
        <v>9957969135</v>
      </c>
      <c r="N12" s="48" t="s">
        <v>735</v>
      </c>
      <c r="O12" s="48">
        <v>9365308702</v>
      </c>
      <c r="P12" s="49">
        <v>43715</v>
      </c>
      <c r="Q12" s="48" t="s">
        <v>213</v>
      </c>
      <c r="R12" s="48"/>
      <c r="S12" s="18" t="s">
        <v>227</v>
      </c>
      <c r="T12" s="18"/>
    </row>
    <row r="13" spans="1:20" ht="33">
      <c r="A13" s="4">
        <v>9</v>
      </c>
      <c r="B13" s="17" t="s">
        <v>62</v>
      </c>
      <c r="C13" s="48" t="s">
        <v>740</v>
      </c>
      <c r="D13" s="48" t="s">
        <v>23</v>
      </c>
      <c r="E13" s="19">
        <v>204004</v>
      </c>
      <c r="F13" s="48" t="s">
        <v>189</v>
      </c>
      <c r="G13" s="19"/>
      <c r="H13" s="19"/>
      <c r="I13" s="61">
        <f t="shared" si="0"/>
        <v>0</v>
      </c>
      <c r="J13" s="48">
        <v>9957000142</v>
      </c>
      <c r="K13" s="48" t="s">
        <v>205</v>
      </c>
      <c r="L13" s="18" t="s">
        <v>235</v>
      </c>
      <c r="M13" s="18">
        <v>9957969135</v>
      </c>
      <c r="N13" s="48" t="s">
        <v>735</v>
      </c>
      <c r="O13" s="48">
        <v>9365308702</v>
      </c>
      <c r="P13" s="49">
        <v>43715</v>
      </c>
      <c r="Q13" s="48" t="s">
        <v>213</v>
      </c>
      <c r="R13" s="48"/>
      <c r="S13" s="18" t="s">
        <v>227</v>
      </c>
      <c r="T13" s="18"/>
    </row>
    <row r="14" spans="1:20">
      <c r="A14" s="4">
        <v>10</v>
      </c>
      <c r="B14" s="17"/>
      <c r="C14" s="48"/>
      <c r="D14" s="48"/>
      <c r="E14" s="19"/>
      <c r="F14" s="48"/>
      <c r="G14" s="19"/>
      <c r="H14" s="19"/>
      <c r="I14" s="61">
        <f t="shared" si="0"/>
        <v>0</v>
      </c>
      <c r="J14" s="48"/>
      <c r="K14" s="48"/>
      <c r="L14" s="48"/>
      <c r="M14" s="48"/>
      <c r="N14" s="48"/>
      <c r="O14" s="48"/>
      <c r="P14" s="49">
        <v>43716</v>
      </c>
      <c r="Q14" s="48" t="s">
        <v>191</v>
      </c>
      <c r="R14" s="48"/>
      <c r="S14" s="18"/>
      <c r="T14" s="18"/>
    </row>
    <row r="15" spans="1:20">
      <c r="A15" s="4">
        <v>11</v>
      </c>
      <c r="B15" s="17" t="s">
        <v>62</v>
      </c>
      <c r="C15" s="65" t="s">
        <v>123</v>
      </c>
      <c r="D15" s="65" t="s">
        <v>25</v>
      </c>
      <c r="E15" s="64">
        <v>18290020410</v>
      </c>
      <c r="F15" s="65"/>
      <c r="G15" s="65">
        <v>10</v>
      </c>
      <c r="H15" s="19">
        <v>16</v>
      </c>
      <c r="I15" s="61">
        <f t="shared" si="0"/>
        <v>26</v>
      </c>
      <c r="J15" s="48">
        <v>9435594495</v>
      </c>
      <c r="K15" s="48" t="s">
        <v>755</v>
      </c>
      <c r="L15" s="18" t="s">
        <v>237</v>
      </c>
      <c r="M15" s="18">
        <v>9678946736</v>
      </c>
      <c r="N15" s="48" t="s">
        <v>314</v>
      </c>
      <c r="O15" s="48">
        <v>9435594495</v>
      </c>
      <c r="P15" s="49">
        <v>43717</v>
      </c>
      <c r="Q15" s="48" t="s">
        <v>194</v>
      </c>
      <c r="R15" s="48"/>
      <c r="S15" s="18" t="s">
        <v>227</v>
      </c>
      <c r="T15" s="18"/>
    </row>
    <row r="16" spans="1:20">
      <c r="A16" s="4">
        <v>12</v>
      </c>
      <c r="B16" s="17" t="s">
        <v>62</v>
      </c>
      <c r="C16" s="65" t="s">
        <v>124</v>
      </c>
      <c r="D16" s="65" t="s">
        <v>23</v>
      </c>
      <c r="E16" s="64">
        <v>207001</v>
      </c>
      <c r="F16" s="65" t="s">
        <v>187</v>
      </c>
      <c r="G16" s="65">
        <v>22</v>
      </c>
      <c r="H16" s="19">
        <v>22</v>
      </c>
      <c r="I16" s="61">
        <f t="shared" si="0"/>
        <v>44</v>
      </c>
      <c r="J16" s="48">
        <v>9531341950</v>
      </c>
      <c r="K16" s="48" t="s">
        <v>755</v>
      </c>
      <c r="L16" s="18" t="s">
        <v>237</v>
      </c>
      <c r="M16" s="18">
        <v>9678946736</v>
      </c>
      <c r="N16" s="48" t="s">
        <v>314</v>
      </c>
      <c r="O16" s="48">
        <v>9435594495</v>
      </c>
      <c r="P16" s="49">
        <v>43717</v>
      </c>
      <c r="Q16" s="48" t="s">
        <v>194</v>
      </c>
      <c r="R16" s="48"/>
      <c r="S16" s="18" t="s">
        <v>227</v>
      </c>
      <c r="T16" s="18"/>
    </row>
    <row r="17" spans="1:20">
      <c r="A17" s="4">
        <v>13</v>
      </c>
      <c r="B17" s="17" t="s">
        <v>62</v>
      </c>
      <c r="C17" s="48" t="s">
        <v>757</v>
      </c>
      <c r="D17" s="48" t="s">
        <v>25</v>
      </c>
      <c r="E17" s="19">
        <v>18290020411</v>
      </c>
      <c r="F17" s="48"/>
      <c r="G17" s="19">
        <v>10</v>
      </c>
      <c r="H17" s="19">
        <v>8</v>
      </c>
      <c r="I17" s="61">
        <f t="shared" si="0"/>
        <v>18</v>
      </c>
      <c r="J17" s="48">
        <v>7086324300</v>
      </c>
      <c r="K17" s="48" t="s">
        <v>755</v>
      </c>
      <c r="L17" s="18" t="s">
        <v>237</v>
      </c>
      <c r="M17" s="18">
        <v>9678946736</v>
      </c>
      <c r="N17" s="48" t="s">
        <v>311</v>
      </c>
      <c r="O17" s="48">
        <v>9531342026</v>
      </c>
      <c r="P17" s="49">
        <v>43717</v>
      </c>
      <c r="Q17" s="48" t="s">
        <v>194</v>
      </c>
      <c r="R17" s="48"/>
      <c r="S17" s="18" t="s">
        <v>227</v>
      </c>
      <c r="T17" s="18"/>
    </row>
    <row r="18" spans="1:20">
      <c r="A18" s="4">
        <v>14</v>
      </c>
      <c r="B18" s="17" t="s">
        <v>62</v>
      </c>
      <c r="C18" s="48" t="s">
        <v>758</v>
      </c>
      <c r="D18" s="48" t="s">
        <v>23</v>
      </c>
      <c r="E18" s="19">
        <v>207201</v>
      </c>
      <c r="F18" s="48" t="s">
        <v>187</v>
      </c>
      <c r="G18" s="19">
        <v>19</v>
      </c>
      <c r="H18" s="19">
        <v>10</v>
      </c>
      <c r="I18" s="61">
        <f t="shared" si="0"/>
        <v>29</v>
      </c>
      <c r="J18" s="48">
        <v>9678599659</v>
      </c>
      <c r="K18" s="48" t="s">
        <v>755</v>
      </c>
      <c r="L18" s="18" t="s">
        <v>237</v>
      </c>
      <c r="M18" s="18">
        <v>9678946736</v>
      </c>
      <c r="N18" s="48" t="s">
        <v>311</v>
      </c>
      <c r="O18" s="48">
        <v>9531342026</v>
      </c>
      <c r="P18" s="49">
        <v>43717</v>
      </c>
      <c r="Q18" s="48" t="s">
        <v>194</v>
      </c>
      <c r="R18" s="48"/>
      <c r="S18" s="18" t="s">
        <v>227</v>
      </c>
      <c r="T18" s="18"/>
    </row>
    <row r="19" spans="1:20">
      <c r="A19" s="4">
        <v>15</v>
      </c>
      <c r="B19" s="17" t="s">
        <v>62</v>
      </c>
      <c r="C19" s="48" t="s">
        <v>760</v>
      </c>
      <c r="D19" s="48" t="s">
        <v>25</v>
      </c>
      <c r="E19" s="19">
        <v>18290020409</v>
      </c>
      <c r="F19" s="48"/>
      <c r="G19" s="19">
        <v>13</v>
      </c>
      <c r="H19" s="19">
        <v>10</v>
      </c>
      <c r="I19" s="61">
        <f t="shared" si="0"/>
        <v>23</v>
      </c>
      <c r="J19" s="48">
        <v>8638701913</v>
      </c>
      <c r="K19" s="48" t="s">
        <v>755</v>
      </c>
      <c r="L19" s="18" t="s">
        <v>237</v>
      </c>
      <c r="M19" s="18">
        <v>9678946736</v>
      </c>
      <c r="N19" s="48" t="s">
        <v>311</v>
      </c>
      <c r="O19" s="48">
        <v>9531342026</v>
      </c>
      <c r="P19" s="49">
        <v>43718</v>
      </c>
      <c r="Q19" s="48" t="s">
        <v>210</v>
      </c>
      <c r="R19" s="48"/>
      <c r="S19" s="18" t="s">
        <v>227</v>
      </c>
      <c r="T19" s="18"/>
    </row>
    <row r="20" spans="1:20">
      <c r="A20" s="4">
        <v>16</v>
      </c>
      <c r="B20" s="17" t="s">
        <v>62</v>
      </c>
      <c r="C20" s="48" t="s">
        <v>759</v>
      </c>
      <c r="D20" s="48" t="s">
        <v>23</v>
      </c>
      <c r="E20" s="19">
        <v>207202</v>
      </c>
      <c r="F20" s="48" t="s">
        <v>187</v>
      </c>
      <c r="G20" s="19">
        <v>25</v>
      </c>
      <c r="H20" s="19">
        <v>28</v>
      </c>
      <c r="I20" s="61">
        <f t="shared" si="0"/>
        <v>53</v>
      </c>
      <c r="J20" s="48">
        <v>9435561865</v>
      </c>
      <c r="K20" s="48" t="s">
        <v>755</v>
      </c>
      <c r="L20" s="18" t="s">
        <v>237</v>
      </c>
      <c r="M20" s="18">
        <v>9678946736</v>
      </c>
      <c r="N20" s="48" t="s">
        <v>311</v>
      </c>
      <c r="O20" s="48">
        <v>9531342026</v>
      </c>
      <c r="P20" s="49">
        <v>43718</v>
      </c>
      <c r="Q20" s="48" t="s">
        <v>210</v>
      </c>
      <c r="R20" s="48"/>
      <c r="S20" s="18" t="s">
        <v>227</v>
      </c>
      <c r="T20" s="18"/>
    </row>
    <row r="21" spans="1:20">
      <c r="A21" s="4">
        <v>17</v>
      </c>
      <c r="B21" s="17" t="s">
        <v>62</v>
      </c>
      <c r="C21" s="48" t="s">
        <v>761</v>
      </c>
      <c r="D21" s="48" t="s">
        <v>23</v>
      </c>
      <c r="E21" s="19">
        <v>207205</v>
      </c>
      <c r="F21" s="48" t="s">
        <v>189</v>
      </c>
      <c r="G21" s="19">
        <v>125</v>
      </c>
      <c r="H21" s="19">
        <v>120</v>
      </c>
      <c r="I21" s="61">
        <f t="shared" si="0"/>
        <v>245</v>
      </c>
      <c r="J21" s="48">
        <v>9101091539</v>
      </c>
      <c r="K21" s="48" t="s">
        <v>755</v>
      </c>
      <c r="L21" s="18" t="s">
        <v>237</v>
      </c>
      <c r="M21" s="18">
        <v>9678946736</v>
      </c>
      <c r="N21" s="48" t="s">
        <v>443</v>
      </c>
      <c r="O21" s="48">
        <v>9365468686</v>
      </c>
      <c r="P21" s="49">
        <v>43719</v>
      </c>
      <c r="Q21" s="48" t="s">
        <v>197</v>
      </c>
      <c r="R21" s="48"/>
      <c r="S21" s="18" t="s">
        <v>227</v>
      </c>
      <c r="T21" s="18"/>
    </row>
    <row r="22" spans="1:20" ht="33">
      <c r="A22" s="4">
        <v>18</v>
      </c>
      <c r="B22" s="17" t="s">
        <v>62</v>
      </c>
      <c r="C22" s="48" t="s">
        <v>762</v>
      </c>
      <c r="D22" s="48" t="s">
        <v>23</v>
      </c>
      <c r="E22" s="19">
        <v>207206</v>
      </c>
      <c r="F22" s="48" t="s">
        <v>189</v>
      </c>
      <c r="G22" s="19"/>
      <c r="H22" s="19"/>
      <c r="I22" s="61">
        <f t="shared" si="0"/>
        <v>0</v>
      </c>
      <c r="J22" s="48">
        <v>9101091539</v>
      </c>
      <c r="K22" s="48" t="s">
        <v>755</v>
      </c>
      <c r="L22" s="18" t="s">
        <v>237</v>
      </c>
      <c r="M22" s="18">
        <v>9678946736</v>
      </c>
      <c r="N22" s="48" t="s">
        <v>443</v>
      </c>
      <c r="O22" s="48">
        <v>9365468686</v>
      </c>
      <c r="P22" s="49">
        <v>43720</v>
      </c>
      <c r="Q22" s="48" t="s">
        <v>212</v>
      </c>
      <c r="R22" s="48"/>
      <c r="S22" s="18" t="s">
        <v>227</v>
      </c>
      <c r="T22" s="18"/>
    </row>
    <row r="23" spans="1:20" ht="33">
      <c r="A23" s="4">
        <v>19</v>
      </c>
      <c r="B23" s="17" t="s">
        <v>62</v>
      </c>
      <c r="C23" s="48" t="s">
        <v>766</v>
      </c>
      <c r="D23" s="48" t="s">
        <v>25</v>
      </c>
      <c r="E23" s="19">
        <v>18290020522</v>
      </c>
      <c r="F23" s="48"/>
      <c r="G23" s="19">
        <v>10</v>
      </c>
      <c r="H23" s="19">
        <v>10</v>
      </c>
      <c r="I23" s="61">
        <f t="shared" si="0"/>
        <v>20</v>
      </c>
      <c r="J23" s="48">
        <v>9401858584</v>
      </c>
      <c r="K23" s="48" t="s">
        <v>755</v>
      </c>
      <c r="L23" s="18" t="s">
        <v>237</v>
      </c>
      <c r="M23" s="18">
        <v>9678946736</v>
      </c>
      <c r="N23" s="48" t="s">
        <v>756</v>
      </c>
      <c r="O23" s="48">
        <v>9401427304</v>
      </c>
      <c r="P23" s="49">
        <v>43721</v>
      </c>
      <c r="Q23" s="48" t="s">
        <v>200</v>
      </c>
      <c r="R23" s="48"/>
      <c r="S23" s="18" t="s">
        <v>227</v>
      </c>
      <c r="T23" s="18"/>
    </row>
    <row r="24" spans="1:20" ht="33">
      <c r="A24" s="4">
        <v>20</v>
      </c>
      <c r="B24" s="17" t="s">
        <v>62</v>
      </c>
      <c r="C24" s="48" t="s">
        <v>150</v>
      </c>
      <c r="D24" s="48" t="s">
        <v>23</v>
      </c>
      <c r="E24" s="19">
        <v>207301</v>
      </c>
      <c r="F24" s="48" t="s">
        <v>187</v>
      </c>
      <c r="G24" s="19">
        <v>25</v>
      </c>
      <c r="H24" s="19">
        <v>33</v>
      </c>
      <c r="I24" s="61">
        <f t="shared" si="0"/>
        <v>58</v>
      </c>
      <c r="J24" s="48">
        <v>9101376404</v>
      </c>
      <c r="K24" s="48" t="s">
        <v>755</v>
      </c>
      <c r="L24" s="18" t="s">
        <v>237</v>
      </c>
      <c r="M24" s="18">
        <v>9678946736</v>
      </c>
      <c r="N24" s="48" t="s">
        <v>756</v>
      </c>
      <c r="O24" s="48">
        <v>9401427304</v>
      </c>
      <c r="P24" s="49">
        <v>43721</v>
      </c>
      <c r="Q24" s="48" t="s">
        <v>200</v>
      </c>
      <c r="R24" s="48"/>
      <c r="S24" s="18" t="s">
        <v>227</v>
      </c>
      <c r="T24" s="18"/>
    </row>
    <row r="25" spans="1:20">
      <c r="A25" s="4">
        <v>21</v>
      </c>
      <c r="B25" s="17" t="s">
        <v>62</v>
      </c>
      <c r="C25" s="48" t="s">
        <v>763</v>
      </c>
      <c r="D25" s="48" t="s">
        <v>25</v>
      </c>
      <c r="E25" s="19">
        <v>18290020524</v>
      </c>
      <c r="F25" s="48"/>
      <c r="G25" s="19">
        <v>3</v>
      </c>
      <c r="H25" s="19">
        <v>3</v>
      </c>
      <c r="I25" s="61">
        <f t="shared" si="0"/>
        <v>6</v>
      </c>
      <c r="J25" s="48">
        <v>9401858558</v>
      </c>
      <c r="K25" s="48" t="s">
        <v>755</v>
      </c>
      <c r="L25" s="18" t="s">
        <v>237</v>
      </c>
      <c r="M25" s="18">
        <v>9678946736</v>
      </c>
      <c r="N25" s="48" t="s">
        <v>756</v>
      </c>
      <c r="O25" s="48">
        <v>9401427304</v>
      </c>
      <c r="P25" s="49">
        <v>43722</v>
      </c>
      <c r="Q25" s="48" t="s">
        <v>213</v>
      </c>
      <c r="R25" s="48"/>
      <c r="S25" s="18" t="s">
        <v>227</v>
      </c>
      <c r="T25" s="18"/>
    </row>
    <row r="26" spans="1:20" ht="33">
      <c r="A26" s="4">
        <v>22</v>
      </c>
      <c r="B26" s="17" t="s">
        <v>62</v>
      </c>
      <c r="C26" s="48" t="s">
        <v>764</v>
      </c>
      <c r="D26" s="48" t="s">
        <v>25</v>
      </c>
      <c r="E26" s="19">
        <v>18290020529</v>
      </c>
      <c r="F26" s="48"/>
      <c r="G26" s="19">
        <v>6</v>
      </c>
      <c r="H26" s="19">
        <v>5</v>
      </c>
      <c r="I26" s="61">
        <f t="shared" si="0"/>
        <v>11</v>
      </c>
      <c r="J26" s="48">
        <v>9577526777</v>
      </c>
      <c r="K26" s="48" t="s">
        <v>755</v>
      </c>
      <c r="L26" s="18" t="s">
        <v>237</v>
      </c>
      <c r="M26" s="18">
        <v>9678946736</v>
      </c>
      <c r="N26" s="48" t="s">
        <v>756</v>
      </c>
      <c r="O26" s="48">
        <v>9401427304</v>
      </c>
      <c r="P26" s="49">
        <v>43722</v>
      </c>
      <c r="Q26" s="48" t="s">
        <v>213</v>
      </c>
      <c r="R26" s="48"/>
      <c r="S26" s="18" t="s">
        <v>227</v>
      </c>
      <c r="T26" s="18"/>
    </row>
    <row r="27" spans="1:20">
      <c r="A27" s="4">
        <v>23</v>
      </c>
      <c r="B27" s="17" t="s">
        <v>62</v>
      </c>
      <c r="C27" s="48" t="s">
        <v>765</v>
      </c>
      <c r="D27" s="48" t="s">
        <v>25</v>
      </c>
      <c r="E27" s="19">
        <v>1829002523</v>
      </c>
      <c r="F27" s="48"/>
      <c r="G27" s="19">
        <v>3</v>
      </c>
      <c r="H27" s="19">
        <v>3</v>
      </c>
      <c r="I27" s="61">
        <f t="shared" si="0"/>
        <v>6</v>
      </c>
      <c r="J27" s="48">
        <v>9531025537</v>
      </c>
      <c r="K27" s="48"/>
      <c r="L27" s="48" t="s">
        <v>237</v>
      </c>
      <c r="M27" s="18">
        <v>9678946736</v>
      </c>
      <c r="N27" s="48" t="s">
        <v>756</v>
      </c>
      <c r="O27" s="48">
        <v>9401427304</v>
      </c>
      <c r="P27" s="49">
        <v>43722</v>
      </c>
      <c r="Q27" s="48" t="s">
        <v>213</v>
      </c>
      <c r="R27" s="48"/>
      <c r="S27" s="18"/>
      <c r="T27" s="18"/>
    </row>
    <row r="28" spans="1:20">
      <c r="A28" s="4">
        <v>24</v>
      </c>
      <c r="B28" s="17"/>
      <c r="C28" s="48"/>
      <c r="D28" s="48"/>
      <c r="E28" s="19"/>
      <c r="F28" s="48"/>
      <c r="G28" s="19"/>
      <c r="H28" s="19"/>
      <c r="I28" s="61">
        <f t="shared" si="0"/>
        <v>0</v>
      </c>
      <c r="J28" s="48"/>
      <c r="K28" s="48"/>
      <c r="L28" s="48"/>
      <c r="M28" s="48"/>
      <c r="N28" s="48"/>
      <c r="O28" s="48"/>
      <c r="P28" s="49">
        <v>43723</v>
      </c>
      <c r="Q28" s="48" t="s">
        <v>191</v>
      </c>
      <c r="R28" s="48"/>
      <c r="S28" s="18"/>
      <c r="T28" s="18"/>
    </row>
    <row r="29" spans="1:20">
      <c r="A29" s="4">
        <v>25</v>
      </c>
      <c r="B29" s="17" t="s">
        <v>62</v>
      </c>
      <c r="C29" s="48" t="s">
        <v>767</v>
      </c>
      <c r="D29" s="48" t="s">
        <v>25</v>
      </c>
      <c r="E29" s="19">
        <v>18290020525</v>
      </c>
      <c r="F29" s="48"/>
      <c r="G29" s="19">
        <v>16</v>
      </c>
      <c r="H29" s="19">
        <v>15</v>
      </c>
      <c r="I29" s="61">
        <f t="shared" si="0"/>
        <v>31</v>
      </c>
      <c r="J29" s="48">
        <v>9401332480</v>
      </c>
      <c r="K29" s="48" t="s">
        <v>755</v>
      </c>
      <c r="L29" s="48" t="s">
        <v>237</v>
      </c>
      <c r="M29" s="18">
        <v>9678946736</v>
      </c>
      <c r="N29" s="48" t="s">
        <v>443</v>
      </c>
      <c r="O29" s="48">
        <v>9365468686</v>
      </c>
      <c r="P29" s="49">
        <v>43724</v>
      </c>
      <c r="Q29" s="48" t="s">
        <v>194</v>
      </c>
      <c r="R29" s="48"/>
      <c r="S29" s="18" t="s">
        <v>227</v>
      </c>
      <c r="T29" s="18"/>
    </row>
    <row r="30" spans="1:20">
      <c r="A30" s="4">
        <v>26</v>
      </c>
      <c r="B30" s="17" t="s">
        <v>62</v>
      </c>
      <c r="C30" s="48" t="s">
        <v>152</v>
      </c>
      <c r="D30" s="48" t="s">
        <v>23</v>
      </c>
      <c r="E30" s="19">
        <v>207801</v>
      </c>
      <c r="F30" s="48" t="s">
        <v>187</v>
      </c>
      <c r="G30" s="19">
        <v>19</v>
      </c>
      <c r="H30" s="19">
        <v>20</v>
      </c>
      <c r="I30" s="61">
        <f t="shared" si="0"/>
        <v>39</v>
      </c>
      <c r="J30" s="48">
        <v>9954811445</v>
      </c>
      <c r="K30" s="48" t="s">
        <v>755</v>
      </c>
      <c r="L30" s="48" t="s">
        <v>237</v>
      </c>
      <c r="M30" s="18">
        <v>9678946736</v>
      </c>
      <c r="N30" s="48" t="s">
        <v>443</v>
      </c>
      <c r="O30" s="48">
        <v>9365468686</v>
      </c>
      <c r="P30" s="49">
        <v>43724</v>
      </c>
      <c r="Q30" s="48" t="s">
        <v>194</v>
      </c>
      <c r="R30" s="48"/>
      <c r="S30" s="18" t="s">
        <v>227</v>
      </c>
      <c r="T30" s="18"/>
    </row>
    <row r="31" spans="1:20">
      <c r="A31" s="4">
        <v>27</v>
      </c>
      <c r="B31" s="17" t="s">
        <v>62</v>
      </c>
      <c r="C31" s="48" t="s">
        <v>444</v>
      </c>
      <c r="D31" s="48" t="s">
        <v>25</v>
      </c>
      <c r="E31" s="19">
        <v>18290020526</v>
      </c>
      <c r="F31" s="48"/>
      <c r="G31" s="19">
        <v>10</v>
      </c>
      <c r="H31" s="19">
        <v>5</v>
      </c>
      <c r="I31" s="61">
        <f t="shared" si="0"/>
        <v>15</v>
      </c>
      <c r="J31" s="48">
        <v>9365234623</v>
      </c>
      <c r="K31" s="48" t="s">
        <v>755</v>
      </c>
      <c r="L31" s="48" t="s">
        <v>237</v>
      </c>
      <c r="M31" s="18">
        <v>9678946736</v>
      </c>
      <c r="N31" s="48" t="s">
        <v>443</v>
      </c>
      <c r="O31" s="48">
        <v>9365468686</v>
      </c>
      <c r="P31" s="49">
        <v>43724</v>
      </c>
      <c r="Q31" s="48" t="s">
        <v>194</v>
      </c>
      <c r="R31" s="48"/>
      <c r="S31" s="18" t="s">
        <v>227</v>
      </c>
      <c r="T31" s="18"/>
    </row>
    <row r="32" spans="1:20">
      <c r="A32" s="4">
        <v>28</v>
      </c>
      <c r="B32" s="17" t="s">
        <v>62</v>
      </c>
      <c r="C32" s="48" t="s">
        <v>144</v>
      </c>
      <c r="D32" s="48" t="s">
        <v>23</v>
      </c>
      <c r="E32" s="19">
        <v>207802</v>
      </c>
      <c r="F32" s="48" t="s">
        <v>187</v>
      </c>
      <c r="G32" s="19">
        <v>10</v>
      </c>
      <c r="H32" s="19">
        <v>17</v>
      </c>
      <c r="I32" s="61">
        <f t="shared" si="0"/>
        <v>27</v>
      </c>
      <c r="J32" s="48">
        <v>8404043349</v>
      </c>
      <c r="K32" s="48" t="s">
        <v>755</v>
      </c>
      <c r="L32" s="48" t="s">
        <v>237</v>
      </c>
      <c r="M32" s="18">
        <v>9678946736</v>
      </c>
      <c r="N32" s="48" t="s">
        <v>443</v>
      </c>
      <c r="O32" s="48">
        <v>9365468686</v>
      </c>
      <c r="P32" s="49">
        <v>43724</v>
      </c>
      <c r="Q32" s="48" t="s">
        <v>194</v>
      </c>
      <c r="R32" s="48"/>
      <c r="S32" s="18" t="s">
        <v>227</v>
      </c>
      <c r="T32" s="18"/>
    </row>
    <row r="33" spans="1:20">
      <c r="A33" s="4">
        <v>29</v>
      </c>
      <c r="B33" s="17" t="s">
        <v>62</v>
      </c>
      <c r="C33" s="57" t="s">
        <v>131</v>
      </c>
      <c r="D33" s="57" t="s">
        <v>25</v>
      </c>
      <c r="E33" s="17">
        <v>18290020408</v>
      </c>
      <c r="F33" s="57"/>
      <c r="G33" s="17">
        <v>10</v>
      </c>
      <c r="H33" s="17">
        <v>17</v>
      </c>
      <c r="I33" s="61">
        <f t="shared" si="0"/>
        <v>27</v>
      </c>
      <c r="J33" s="57">
        <v>9435878559</v>
      </c>
      <c r="K33" s="57" t="s">
        <v>755</v>
      </c>
      <c r="L33" s="18" t="s">
        <v>237</v>
      </c>
      <c r="M33" s="18">
        <v>9678946736</v>
      </c>
      <c r="N33" s="48" t="s">
        <v>311</v>
      </c>
      <c r="O33" s="48">
        <v>9531342026</v>
      </c>
      <c r="P33" s="49">
        <v>43725</v>
      </c>
      <c r="Q33" s="48" t="s">
        <v>210</v>
      </c>
      <c r="R33" s="48"/>
      <c r="S33" s="18" t="s">
        <v>227</v>
      </c>
      <c r="T33" s="18"/>
    </row>
    <row r="34" spans="1:20">
      <c r="A34" s="4">
        <v>30</v>
      </c>
      <c r="B34" s="17" t="s">
        <v>62</v>
      </c>
      <c r="C34" s="48" t="s">
        <v>132</v>
      </c>
      <c r="D34" s="48" t="s">
        <v>23</v>
      </c>
      <c r="E34" s="19">
        <v>207204</v>
      </c>
      <c r="F34" s="48" t="s">
        <v>187</v>
      </c>
      <c r="G34" s="19">
        <v>11</v>
      </c>
      <c r="H34" s="19">
        <v>11</v>
      </c>
      <c r="I34" s="61">
        <f t="shared" si="0"/>
        <v>22</v>
      </c>
      <c r="J34" s="48">
        <v>910817387</v>
      </c>
      <c r="K34" s="48" t="s">
        <v>755</v>
      </c>
      <c r="L34" s="18" t="s">
        <v>237</v>
      </c>
      <c r="M34" s="18">
        <v>9678946736</v>
      </c>
      <c r="N34" s="48" t="s">
        <v>311</v>
      </c>
      <c r="O34" s="48">
        <v>9531342026</v>
      </c>
      <c r="P34" s="49">
        <v>43725</v>
      </c>
      <c r="Q34" s="48" t="s">
        <v>210</v>
      </c>
      <c r="R34" s="48"/>
      <c r="S34" s="18" t="s">
        <v>227</v>
      </c>
      <c r="T34" s="18"/>
    </row>
    <row r="35" spans="1:20">
      <c r="A35" s="4">
        <v>31</v>
      </c>
      <c r="B35" s="17" t="s">
        <v>62</v>
      </c>
      <c r="C35" s="48" t="s">
        <v>768</v>
      </c>
      <c r="D35" s="48" t="s">
        <v>25</v>
      </c>
      <c r="E35" s="19">
        <v>18290020407</v>
      </c>
      <c r="F35" s="48"/>
      <c r="G35" s="19">
        <v>10</v>
      </c>
      <c r="H35" s="19">
        <v>9</v>
      </c>
      <c r="I35" s="61">
        <f t="shared" si="0"/>
        <v>19</v>
      </c>
      <c r="J35" s="48">
        <v>8638460982</v>
      </c>
      <c r="K35" s="48" t="s">
        <v>755</v>
      </c>
      <c r="L35" s="18" t="s">
        <v>237</v>
      </c>
      <c r="M35" s="18">
        <v>9678946736</v>
      </c>
      <c r="N35" s="48" t="s">
        <v>314</v>
      </c>
      <c r="O35" s="48">
        <v>9435594495</v>
      </c>
      <c r="P35" s="49">
        <v>43726</v>
      </c>
      <c r="Q35" s="48" t="s">
        <v>197</v>
      </c>
      <c r="R35" s="48"/>
      <c r="S35" s="18" t="s">
        <v>227</v>
      </c>
      <c r="T35" s="18"/>
    </row>
    <row r="36" spans="1:20">
      <c r="A36" s="4">
        <v>32</v>
      </c>
      <c r="B36" s="17" t="s">
        <v>62</v>
      </c>
      <c r="C36" s="48" t="s">
        <v>769</v>
      </c>
      <c r="D36" s="48" t="s">
        <v>23</v>
      </c>
      <c r="E36" s="19">
        <v>201301</v>
      </c>
      <c r="F36" s="48" t="s">
        <v>187</v>
      </c>
      <c r="G36" s="19">
        <v>18</v>
      </c>
      <c r="H36" s="19">
        <v>10</v>
      </c>
      <c r="I36" s="61">
        <f t="shared" si="0"/>
        <v>28</v>
      </c>
      <c r="J36" s="48">
        <v>9435357949</v>
      </c>
      <c r="K36" s="48" t="s">
        <v>755</v>
      </c>
      <c r="L36" s="48" t="s">
        <v>237</v>
      </c>
      <c r="M36" s="18">
        <v>9678946736</v>
      </c>
      <c r="N36" s="48" t="s">
        <v>314</v>
      </c>
      <c r="O36" s="48">
        <v>9435594495</v>
      </c>
      <c r="P36" s="49">
        <v>43726</v>
      </c>
      <c r="Q36" s="48" t="s">
        <v>197</v>
      </c>
      <c r="R36" s="48"/>
      <c r="S36" s="18" t="s">
        <v>227</v>
      </c>
      <c r="T36" s="18"/>
    </row>
    <row r="37" spans="1:20">
      <c r="A37" s="4">
        <v>33</v>
      </c>
      <c r="B37" s="17" t="s">
        <v>62</v>
      </c>
      <c r="C37" s="48" t="s">
        <v>164</v>
      </c>
      <c r="D37" s="48" t="s">
        <v>25</v>
      </c>
      <c r="E37" s="19">
        <v>18290020206</v>
      </c>
      <c r="F37" s="48"/>
      <c r="G37" s="19">
        <v>5</v>
      </c>
      <c r="H37" s="19">
        <v>6</v>
      </c>
      <c r="I37" s="61">
        <f t="shared" si="0"/>
        <v>11</v>
      </c>
      <c r="J37" s="48">
        <v>9954344726</v>
      </c>
      <c r="K37" s="48" t="s">
        <v>209</v>
      </c>
      <c r="L37" s="18" t="s">
        <v>239</v>
      </c>
      <c r="M37" s="18">
        <v>9613487601</v>
      </c>
      <c r="N37" s="48" t="s">
        <v>770</v>
      </c>
      <c r="O37" s="48">
        <v>9957396261</v>
      </c>
      <c r="P37" s="49">
        <v>43727</v>
      </c>
      <c r="Q37" s="48" t="s">
        <v>212</v>
      </c>
      <c r="R37" s="48"/>
      <c r="S37" s="18" t="s">
        <v>227</v>
      </c>
      <c r="T37" s="18"/>
    </row>
    <row r="38" spans="1:20">
      <c r="A38" s="4">
        <v>34</v>
      </c>
      <c r="B38" s="17" t="s">
        <v>62</v>
      </c>
      <c r="C38" s="48" t="s">
        <v>165</v>
      </c>
      <c r="D38" s="48" t="s">
        <v>23</v>
      </c>
      <c r="E38" s="19">
        <v>18170205401</v>
      </c>
      <c r="F38" s="48" t="s">
        <v>187</v>
      </c>
      <c r="G38" s="19">
        <v>5</v>
      </c>
      <c r="H38" s="19">
        <v>6</v>
      </c>
      <c r="I38" s="61">
        <f t="shared" si="0"/>
        <v>11</v>
      </c>
      <c r="J38" s="48">
        <v>9401006029</v>
      </c>
      <c r="K38" s="48" t="s">
        <v>209</v>
      </c>
      <c r="L38" s="18" t="s">
        <v>239</v>
      </c>
      <c r="M38" s="18">
        <v>9613487601</v>
      </c>
      <c r="N38" s="48" t="s">
        <v>770</v>
      </c>
      <c r="O38" s="48">
        <v>9957396261</v>
      </c>
      <c r="P38" s="49">
        <v>43727</v>
      </c>
      <c r="Q38" s="48" t="s">
        <v>212</v>
      </c>
      <c r="R38" s="48"/>
      <c r="S38" s="18" t="s">
        <v>227</v>
      </c>
      <c r="T38" s="18"/>
    </row>
    <row r="39" spans="1:20">
      <c r="A39" s="4">
        <v>35</v>
      </c>
      <c r="B39" s="17" t="s">
        <v>62</v>
      </c>
      <c r="C39" s="48" t="s">
        <v>166</v>
      </c>
      <c r="D39" s="48" t="s">
        <v>25</v>
      </c>
      <c r="E39" s="19">
        <v>208</v>
      </c>
      <c r="F39" s="48"/>
      <c r="G39" s="19">
        <v>4</v>
      </c>
      <c r="H39" s="19">
        <v>4</v>
      </c>
      <c r="I39" s="61">
        <f t="shared" si="0"/>
        <v>8</v>
      </c>
      <c r="J39" s="48">
        <v>8638569985</v>
      </c>
      <c r="K39" s="48" t="s">
        <v>209</v>
      </c>
      <c r="L39" s="18" t="s">
        <v>239</v>
      </c>
      <c r="M39" s="18">
        <v>9613487601</v>
      </c>
      <c r="N39" s="48" t="s">
        <v>770</v>
      </c>
      <c r="O39" s="48">
        <v>9957396261</v>
      </c>
      <c r="P39" s="49">
        <v>43727</v>
      </c>
      <c r="Q39" s="48" t="s">
        <v>212</v>
      </c>
      <c r="R39" s="48"/>
      <c r="S39" s="18" t="s">
        <v>227</v>
      </c>
      <c r="T39" s="18"/>
    </row>
    <row r="40" spans="1:20">
      <c r="A40" s="4">
        <v>36</v>
      </c>
      <c r="B40" s="17" t="s">
        <v>62</v>
      </c>
      <c r="C40" s="48" t="s">
        <v>167</v>
      </c>
      <c r="D40" s="48" t="s">
        <v>23</v>
      </c>
      <c r="E40" s="19">
        <v>18170205402</v>
      </c>
      <c r="F40" s="48" t="s">
        <v>187</v>
      </c>
      <c r="G40" s="19">
        <v>11</v>
      </c>
      <c r="H40" s="19">
        <v>11</v>
      </c>
      <c r="I40" s="61">
        <f t="shared" si="0"/>
        <v>22</v>
      </c>
      <c r="J40" s="48">
        <v>9954493902</v>
      </c>
      <c r="K40" s="48" t="s">
        <v>209</v>
      </c>
      <c r="L40" s="18" t="s">
        <v>239</v>
      </c>
      <c r="M40" s="18">
        <v>9613487601</v>
      </c>
      <c r="N40" s="48" t="s">
        <v>246</v>
      </c>
      <c r="O40" s="48">
        <v>9365625825</v>
      </c>
      <c r="P40" s="49">
        <v>43727</v>
      </c>
      <c r="Q40" s="48" t="s">
        <v>212</v>
      </c>
      <c r="R40" s="48"/>
      <c r="S40" s="18" t="s">
        <v>227</v>
      </c>
      <c r="T40" s="18"/>
    </row>
    <row r="41" spans="1:20">
      <c r="A41" s="4">
        <v>37</v>
      </c>
      <c r="B41" s="17" t="s">
        <v>62</v>
      </c>
      <c r="C41" s="48" t="s">
        <v>771</v>
      </c>
      <c r="D41" s="48" t="s">
        <v>25</v>
      </c>
      <c r="E41" s="19">
        <v>2002001</v>
      </c>
      <c r="F41" s="48"/>
      <c r="G41" s="19">
        <v>8</v>
      </c>
      <c r="H41" s="19">
        <v>10</v>
      </c>
      <c r="I41" s="61">
        <f t="shared" si="0"/>
        <v>18</v>
      </c>
      <c r="J41" s="48">
        <v>9365408793</v>
      </c>
      <c r="K41" s="48" t="s">
        <v>209</v>
      </c>
      <c r="L41" s="18" t="s">
        <v>239</v>
      </c>
      <c r="M41" s="18">
        <v>9613487601</v>
      </c>
      <c r="N41" s="48" t="s">
        <v>246</v>
      </c>
      <c r="O41" s="48">
        <v>9365625825</v>
      </c>
      <c r="P41" s="49">
        <v>43728</v>
      </c>
      <c r="Q41" s="48" t="s">
        <v>200</v>
      </c>
      <c r="R41" s="48"/>
      <c r="S41" s="18" t="s">
        <v>227</v>
      </c>
      <c r="T41" s="18"/>
    </row>
    <row r="42" spans="1:20">
      <c r="A42" s="4">
        <v>38</v>
      </c>
      <c r="B42" s="17" t="s">
        <v>62</v>
      </c>
      <c r="C42" s="57" t="s">
        <v>171</v>
      </c>
      <c r="D42" s="57" t="s">
        <v>23</v>
      </c>
      <c r="E42" s="17">
        <v>18170201701</v>
      </c>
      <c r="F42" s="57" t="s">
        <v>187</v>
      </c>
      <c r="G42" s="17">
        <v>11</v>
      </c>
      <c r="H42" s="17">
        <v>11</v>
      </c>
      <c r="I42" s="61">
        <f t="shared" si="0"/>
        <v>22</v>
      </c>
      <c r="J42" s="57">
        <v>9678369244</v>
      </c>
      <c r="K42" s="57" t="s">
        <v>209</v>
      </c>
      <c r="L42" s="18" t="s">
        <v>239</v>
      </c>
      <c r="M42" s="18">
        <v>9613487601</v>
      </c>
      <c r="N42" s="48" t="s">
        <v>246</v>
      </c>
      <c r="O42" s="48">
        <v>9365625825</v>
      </c>
      <c r="P42" s="49">
        <v>43728</v>
      </c>
      <c r="Q42" s="48" t="s">
        <v>200</v>
      </c>
      <c r="R42" s="48"/>
      <c r="S42" s="18" t="s">
        <v>227</v>
      </c>
      <c r="T42" s="18"/>
    </row>
    <row r="43" spans="1:20">
      <c r="A43" s="4">
        <v>39</v>
      </c>
      <c r="B43" s="17" t="s">
        <v>62</v>
      </c>
      <c r="C43" s="48" t="s">
        <v>173</v>
      </c>
      <c r="D43" s="48" t="s">
        <v>23</v>
      </c>
      <c r="E43" s="19">
        <v>18170205303</v>
      </c>
      <c r="F43" s="48" t="s">
        <v>187</v>
      </c>
      <c r="G43" s="19">
        <v>6</v>
      </c>
      <c r="H43" s="19">
        <v>6</v>
      </c>
      <c r="I43" s="61">
        <f t="shared" si="0"/>
        <v>12</v>
      </c>
      <c r="J43" s="48">
        <v>7896798304</v>
      </c>
      <c r="K43" s="48" t="s">
        <v>209</v>
      </c>
      <c r="L43" s="18" t="s">
        <v>239</v>
      </c>
      <c r="M43" s="18">
        <v>9613487601</v>
      </c>
      <c r="N43" s="48" t="s">
        <v>246</v>
      </c>
      <c r="O43" s="48">
        <v>9365625825</v>
      </c>
      <c r="P43" s="49">
        <v>43728</v>
      </c>
      <c r="Q43" s="48" t="s">
        <v>200</v>
      </c>
      <c r="R43" s="48"/>
      <c r="S43" s="18" t="s">
        <v>227</v>
      </c>
      <c r="T43" s="18"/>
    </row>
    <row r="44" spans="1:20">
      <c r="A44" s="4">
        <v>40</v>
      </c>
      <c r="B44" s="17" t="s">
        <v>62</v>
      </c>
      <c r="C44" s="48" t="s">
        <v>772</v>
      </c>
      <c r="D44" s="48" t="s">
        <v>25</v>
      </c>
      <c r="E44" s="19">
        <v>18290020205</v>
      </c>
      <c r="F44" s="48"/>
      <c r="G44" s="19">
        <v>1</v>
      </c>
      <c r="H44" s="19">
        <v>2</v>
      </c>
      <c r="I44" s="61">
        <f t="shared" si="0"/>
        <v>3</v>
      </c>
      <c r="J44" s="48">
        <v>9954977360</v>
      </c>
      <c r="K44" s="48" t="s">
        <v>209</v>
      </c>
      <c r="L44" s="18" t="s">
        <v>239</v>
      </c>
      <c r="M44" s="18">
        <v>9613487601</v>
      </c>
      <c r="N44" s="48" t="s">
        <v>245</v>
      </c>
      <c r="O44" s="48">
        <v>9678204620</v>
      </c>
      <c r="P44" s="49">
        <v>43729</v>
      </c>
      <c r="Q44" s="48" t="s">
        <v>213</v>
      </c>
      <c r="R44" s="48"/>
      <c r="S44" s="18" t="s">
        <v>227</v>
      </c>
      <c r="T44" s="18"/>
    </row>
    <row r="45" spans="1:20">
      <c r="A45" s="4">
        <v>41</v>
      </c>
      <c r="B45" s="17" t="s">
        <v>62</v>
      </c>
      <c r="C45" s="48" t="s">
        <v>773</v>
      </c>
      <c r="D45" s="48" t="s">
        <v>23</v>
      </c>
      <c r="E45" s="19">
        <v>18170206406</v>
      </c>
      <c r="F45" s="48" t="s">
        <v>190</v>
      </c>
      <c r="G45" s="19">
        <v>5</v>
      </c>
      <c r="H45" s="19">
        <v>5</v>
      </c>
      <c r="I45" s="61">
        <f t="shared" si="0"/>
        <v>10</v>
      </c>
      <c r="J45" s="48">
        <v>9435713507</v>
      </c>
      <c r="K45" s="48" t="s">
        <v>209</v>
      </c>
      <c r="L45" s="18" t="s">
        <v>239</v>
      </c>
      <c r="M45" s="18">
        <v>9613487601</v>
      </c>
      <c r="N45" s="48" t="s">
        <v>245</v>
      </c>
      <c r="O45" s="48">
        <v>9678204620</v>
      </c>
      <c r="P45" s="49">
        <v>43729</v>
      </c>
      <c r="Q45" s="48" t="s">
        <v>213</v>
      </c>
      <c r="R45" s="48"/>
      <c r="S45" s="18" t="s">
        <v>227</v>
      </c>
      <c r="T45" s="18"/>
    </row>
    <row r="46" spans="1:20">
      <c r="A46" s="4">
        <v>42</v>
      </c>
      <c r="B46" s="17" t="s">
        <v>62</v>
      </c>
      <c r="C46" s="48" t="s">
        <v>178</v>
      </c>
      <c r="D46" s="48" t="s">
        <v>23</v>
      </c>
      <c r="E46" s="19">
        <v>18170206402</v>
      </c>
      <c r="F46" s="48" t="s">
        <v>187</v>
      </c>
      <c r="G46" s="19">
        <v>10</v>
      </c>
      <c r="H46" s="19">
        <v>5</v>
      </c>
      <c r="I46" s="61">
        <f t="shared" si="0"/>
        <v>15</v>
      </c>
      <c r="J46" s="48">
        <v>8812057761</v>
      </c>
      <c r="K46" s="48" t="s">
        <v>209</v>
      </c>
      <c r="L46" s="18" t="s">
        <v>239</v>
      </c>
      <c r="M46" s="18">
        <v>9613487601</v>
      </c>
      <c r="N46" s="48" t="s">
        <v>245</v>
      </c>
      <c r="O46" s="48">
        <v>9678204620</v>
      </c>
      <c r="P46" s="49">
        <v>43729</v>
      </c>
      <c r="Q46" s="48" t="s">
        <v>213</v>
      </c>
      <c r="R46" s="48"/>
      <c r="S46" s="18" t="s">
        <v>227</v>
      </c>
      <c r="T46" s="18"/>
    </row>
    <row r="47" spans="1:20">
      <c r="A47" s="4">
        <v>43</v>
      </c>
      <c r="B47" s="17"/>
      <c r="C47" s="48"/>
      <c r="D47" s="48"/>
      <c r="E47" s="19"/>
      <c r="F47" s="48"/>
      <c r="G47" s="19"/>
      <c r="H47" s="19"/>
      <c r="I47" s="61">
        <f t="shared" si="0"/>
        <v>0</v>
      </c>
      <c r="J47" s="48"/>
      <c r="K47" s="48"/>
      <c r="L47" s="48"/>
      <c r="M47" s="48"/>
      <c r="N47" s="48"/>
      <c r="O47" s="48"/>
      <c r="P47" s="49">
        <v>43730</v>
      </c>
      <c r="Q47" s="48" t="s">
        <v>191</v>
      </c>
      <c r="R47" s="48"/>
      <c r="S47" s="18"/>
      <c r="T47" s="18"/>
    </row>
    <row r="48" spans="1:20">
      <c r="A48" s="4">
        <v>44</v>
      </c>
      <c r="B48" s="17" t="s">
        <v>62</v>
      </c>
      <c r="C48" s="48" t="s">
        <v>774</v>
      </c>
      <c r="D48" s="48" t="s">
        <v>25</v>
      </c>
      <c r="E48" s="19">
        <v>20309</v>
      </c>
      <c r="F48" s="48"/>
      <c r="G48" s="19">
        <v>4</v>
      </c>
      <c r="H48" s="19">
        <v>4</v>
      </c>
      <c r="I48" s="61">
        <f t="shared" si="0"/>
        <v>8</v>
      </c>
      <c r="J48" s="48">
        <v>9707426234</v>
      </c>
      <c r="K48" s="48" t="s">
        <v>209</v>
      </c>
      <c r="L48" s="18" t="s">
        <v>239</v>
      </c>
      <c r="M48" s="18">
        <v>9613487601</v>
      </c>
      <c r="N48" s="48" t="s">
        <v>245</v>
      </c>
      <c r="O48" s="48">
        <v>9678204620</v>
      </c>
      <c r="P48" s="49">
        <v>43731</v>
      </c>
      <c r="Q48" s="48" t="s">
        <v>194</v>
      </c>
      <c r="R48" s="48"/>
      <c r="S48" s="18" t="s">
        <v>227</v>
      </c>
      <c r="T48" s="18"/>
    </row>
    <row r="49" spans="1:20" ht="33">
      <c r="A49" s="4">
        <v>45</v>
      </c>
      <c r="B49" s="17" t="s">
        <v>62</v>
      </c>
      <c r="C49" s="48" t="s">
        <v>177</v>
      </c>
      <c r="D49" s="48" t="s">
        <v>23</v>
      </c>
      <c r="E49" s="19">
        <v>18170206401</v>
      </c>
      <c r="F49" s="48" t="s">
        <v>187</v>
      </c>
      <c r="G49" s="19">
        <v>24</v>
      </c>
      <c r="H49" s="19">
        <v>20</v>
      </c>
      <c r="I49" s="61">
        <f t="shared" si="0"/>
        <v>44</v>
      </c>
      <c r="J49" s="48">
        <v>9531336270</v>
      </c>
      <c r="K49" s="48" t="s">
        <v>209</v>
      </c>
      <c r="L49" s="18" t="s">
        <v>239</v>
      </c>
      <c r="M49" s="18">
        <v>9613487601</v>
      </c>
      <c r="N49" s="48" t="s">
        <v>245</v>
      </c>
      <c r="O49" s="48">
        <v>9678204620</v>
      </c>
      <c r="P49" s="49">
        <v>43731</v>
      </c>
      <c r="Q49" s="48" t="s">
        <v>194</v>
      </c>
      <c r="R49" s="48"/>
      <c r="S49" s="18" t="s">
        <v>227</v>
      </c>
      <c r="T49" s="18"/>
    </row>
    <row r="50" spans="1:20">
      <c r="A50" s="4">
        <v>46</v>
      </c>
      <c r="B50" s="17" t="s">
        <v>62</v>
      </c>
      <c r="C50" s="48" t="s">
        <v>775</v>
      </c>
      <c r="D50" s="48" t="s">
        <v>25</v>
      </c>
      <c r="E50" s="19">
        <v>18290020207</v>
      </c>
      <c r="F50" s="48"/>
      <c r="G50" s="19">
        <v>10</v>
      </c>
      <c r="H50" s="19">
        <v>3</v>
      </c>
      <c r="I50" s="61">
        <f t="shared" si="0"/>
        <v>13</v>
      </c>
      <c r="J50" s="48">
        <v>7896279659</v>
      </c>
      <c r="K50" s="48" t="s">
        <v>209</v>
      </c>
      <c r="L50" s="18" t="s">
        <v>239</v>
      </c>
      <c r="M50" s="18">
        <v>9613487601</v>
      </c>
      <c r="N50" s="48" t="s">
        <v>770</v>
      </c>
      <c r="O50" s="48">
        <v>9957396261</v>
      </c>
      <c r="P50" s="49">
        <v>43731</v>
      </c>
      <c r="Q50" s="48" t="s">
        <v>194</v>
      </c>
      <c r="R50" s="48"/>
      <c r="S50" s="18" t="s">
        <v>227</v>
      </c>
      <c r="T50" s="18"/>
    </row>
    <row r="51" spans="1:20">
      <c r="A51" s="4">
        <v>47</v>
      </c>
      <c r="B51" s="17" t="s">
        <v>62</v>
      </c>
      <c r="C51" s="48" t="s">
        <v>776</v>
      </c>
      <c r="D51" s="48" t="s">
        <v>23</v>
      </c>
      <c r="E51" s="19">
        <v>18170205302</v>
      </c>
      <c r="F51" s="48" t="s">
        <v>190</v>
      </c>
      <c r="G51" s="19">
        <v>25</v>
      </c>
      <c r="H51" s="19">
        <v>26</v>
      </c>
      <c r="I51" s="61">
        <f t="shared" si="0"/>
        <v>51</v>
      </c>
      <c r="J51" s="48">
        <v>9401428177</v>
      </c>
      <c r="K51" s="48" t="s">
        <v>209</v>
      </c>
      <c r="L51" s="18" t="s">
        <v>239</v>
      </c>
      <c r="M51" s="18">
        <v>9613487601</v>
      </c>
      <c r="N51" s="48" t="s">
        <v>770</v>
      </c>
      <c r="O51" s="48">
        <v>9957396261</v>
      </c>
      <c r="P51" s="49">
        <v>43731</v>
      </c>
      <c r="Q51" s="48" t="s">
        <v>194</v>
      </c>
      <c r="R51" s="48"/>
      <c r="S51" s="18" t="s">
        <v>227</v>
      </c>
      <c r="T51" s="18"/>
    </row>
    <row r="52" spans="1:20">
      <c r="A52" s="4">
        <v>48</v>
      </c>
      <c r="B52" s="17" t="s">
        <v>62</v>
      </c>
      <c r="C52" s="48" t="s">
        <v>777</v>
      </c>
      <c r="D52" s="48" t="s">
        <v>23</v>
      </c>
      <c r="E52" s="19">
        <v>18170205303</v>
      </c>
      <c r="F52" s="48" t="s">
        <v>187</v>
      </c>
      <c r="G52" s="19">
        <v>2</v>
      </c>
      <c r="H52" s="19">
        <v>3</v>
      </c>
      <c r="I52" s="61">
        <f t="shared" si="0"/>
        <v>5</v>
      </c>
      <c r="J52" s="48">
        <v>7896100932</v>
      </c>
      <c r="K52" s="48" t="s">
        <v>209</v>
      </c>
      <c r="L52" s="18" t="s">
        <v>239</v>
      </c>
      <c r="M52" s="18">
        <v>9613487601</v>
      </c>
      <c r="N52" s="48" t="s">
        <v>770</v>
      </c>
      <c r="O52" s="48">
        <v>9957396261</v>
      </c>
      <c r="P52" s="49">
        <v>43732</v>
      </c>
      <c r="Q52" s="48" t="s">
        <v>210</v>
      </c>
      <c r="R52" s="48"/>
      <c r="S52" s="18" t="s">
        <v>227</v>
      </c>
      <c r="T52" s="18"/>
    </row>
    <row r="53" spans="1:20">
      <c r="A53" s="4">
        <v>49</v>
      </c>
      <c r="B53" s="17" t="s">
        <v>62</v>
      </c>
      <c r="C53" s="48" t="s">
        <v>179</v>
      </c>
      <c r="D53" s="48" t="s">
        <v>23</v>
      </c>
      <c r="E53" s="19">
        <v>18170206404</v>
      </c>
      <c r="F53" s="48" t="s">
        <v>188</v>
      </c>
      <c r="G53" s="19">
        <v>5</v>
      </c>
      <c r="H53" s="19">
        <v>5</v>
      </c>
      <c r="I53" s="61">
        <f t="shared" si="0"/>
        <v>10</v>
      </c>
      <c r="J53" s="48">
        <v>9954669153</v>
      </c>
      <c r="K53" s="48" t="s">
        <v>209</v>
      </c>
      <c r="L53" s="18" t="s">
        <v>239</v>
      </c>
      <c r="M53" s="18">
        <v>9613487601</v>
      </c>
      <c r="N53" s="48" t="s">
        <v>770</v>
      </c>
      <c r="O53" s="48">
        <v>9957396261</v>
      </c>
      <c r="P53" s="49">
        <v>43732</v>
      </c>
      <c r="Q53" s="48" t="s">
        <v>210</v>
      </c>
      <c r="R53" s="48"/>
      <c r="S53" s="18" t="s">
        <v>227</v>
      </c>
      <c r="T53" s="18"/>
    </row>
    <row r="54" spans="1:20">
      <c r="A54" s="4">
        <v>50</v>
      </c>
      <c r="B54" s="17" t="s">
        <v>62</v>
      </c>
      <c r="C54" s="48" t="s">
        <v>186</v>
      </c>
      <c r="D54" s="48" t="s">
        <v>23</v>
      </c>
      <c r="E54" s="19">
        <v>18170206405</v>
      </c>
      <c r="F54" s="48" t="s">
        <v>189</v>
      </c>
      <c r="G54" s="19">
        <v>138</v>
      </c>
      <c r="H54" s="19">
        <v>100</v>
      </c>
      <c r="I54" s="61">
        <f t="shared" si="0"/>
        <v>238</v>
      </c>
      <c r="J54" s="48">
        <v>7399734390</v>
      </c>
      <c r="K54" s="48" t="s">
        <v>209</v>
      </c>
      <c r="L54" s="18" t="s">
        <v>239</v>
      </c>
      <c r="M54" s="18">
        <v>9613487601</v>
      </c>
      <c r="N54" s="48" t="s">
        <v>770</v>
      </c>
      <c r="O54" s="48">
        <v>9957396261</v>
      </c>
      <c r="P54" s="49">
        <v>43732</v>
      </c>
      <c r="Q54" s="48" t="s">
        <v>210</v>
      </c>
      <c r="R54" s="48"/>
      <c r="S54" s="18" t="s">
        <v>227</v>
      </c>
      <c r="T54" s="18"/>
    </row>
    <row r="55" spans="1:20">
      <c r="A55" s="4">
        <v>51</v>
      </c>
      <c r="B55" s="17" t="s">
        <v>62</v>
      </c>
      <c r="C55" s="48" t="s">
        <v>778</v>
      </c>
      <c r="D55" s="48" t="s">
        <v>23</v>
      </c>
      <c r="E55" s="19">
        <v>18170206405</v>
      </c>
      <c r="F55" s="48" t="s">
        <v>189</v>
      </c>
      <c r="G55" s="19"/>
      <c r="H55" s="19"/>
      <c r="I55" s="61">
        <f t="shared" si="0"/>
        <v>0</v>
      </c>
      <c r="J55" s="48">
        <v>7399734390</v>
      </c>
      <c r="K55" s="48" t="s">
        <v>209</v>
      </c>
      <c r="L55" s="18" t="s">
        <v>239</v>
      </c>
      <c r="M55" s="18">
        <v>9613487601</v>
      </c>
      <c r="N55" s="48" t="s">
        <v>770</v>
      </c>
      <c r="O55" s="48">
        <v>9957396261</v>
      </c>
      <c r="P55" s="49">
        <v>43734</v>
      </c>
      <c r="Q55" s="48" t="s">
        <v>212</v>
      </c>
      <c r="R55" s="48"/>
      <c r="S55" s="18" t="s">
        <v>227</v>
      </c>
      <c r="T55" s="18"/>
    </row>
    <row r="56" spans="1:20">
      <c r="A56" s="4">
        <v>52</v>
      </c>
      <c r="B56" s="17" t="s">
        <v>62</v>
      </c>
      <c r="C56" s="57" t="s">
        <v>779</v>
      </c>
      <c r="D56" s="57" t="s">
        <v>25</v>
      </c>
      <c r="E56" s="17">
        <v>18290020606</v>
      </c>
      <c r="F56" s="57"/>
      <c r="G56" s="17">
        <v>26</v>
      </c>
      <c r="H56" s="17">
        <v>33</v>
      </c>
      <c r="I56" s="61">
        <f t="shared" si="0"/>
        <v>59</v>
      </c>
      <c r="J56" s="57">
        <v>6900786630</v>
      </c>
      <c r="K56" s="57" t="s">
        <v>461</v>
      </c>
      <c r="L56" s="57" t="s">
        <v>405</v>
      </c>
      <c r="M56" s="57">
        <v>8638733279</v>
      </c>
      <c r="N56" s="18" t="s">
        <v>245</v>
      </c>
      <c r="O56" s="18">
        <v>9678204620</v>
      </c>
      <c r="P56" s="49">
        <v>43735</v>
      </c>
      <c r="Q56" s="48" t="s">
        <v>200</v>
      </c>
      <c r="R56" s="48"/>
      <c r="S56" s="18" t="s">
        <v>227</v>
      </c>
      <c r="T56" s="18"/>
    </row>
    <row r="57" spans="1:20">
      <c r="A57" s="4">
        <v>53</v>
      </c>
      <c r="B57" s="17" t="s">
        <v>62</v>
      </c>
      <c r="C57" s="48" t="s">
        <v>780</v>
      </c>
      <c r="D57" s="48" t="s">
        <v>23</v>
      </c>
      <c r="E57" s="19">
        <v>18170211401</v>
      </c>
      <c r="F57" s="48" t="s">
        <v>187</v>
      </c>
      <c r="G57" s="19">
        <v>24</v>
      </c>
      <c r="H57" s="19">
        <v>24</v>
      </c>
      <c r="I57" s="61">
        <f t="shared" si="0"/>
        <v>48</v>
      </c>
      <c r="J57" s="48">
        <v>9678376375</v>
      </c>
      <c r="K57" s="48" t="s">
        <v>461</v>
      </c>
      <c r="L57" s="57" t="s">
        <v>405</v>
      </c>
      <c r="M57" s="57">
        <v>8638733279</v>
      </c>
      <c r="N57" s="18" t="s">
        <v>245</v>
      </c>
      <c r="O57" s="18">
        <v>9678204620</v>
      </c>
      <c r="P57" s="49">
        <v>43735</v>
      </c>
      <c r="Q57" s="48" t="s">
        <v>200</v>
      </c>
      <c r="R57" s="48"/>
      <c r="S57" s="18" t="s">
        <v>227</v>
      </c>
      <c r="T57" s="18"/>
    </row>
    <row r="58" spans="1:20">
      <c r="A58" s="4">
        <v>54</v>
      </c>
      <c r="B58" s="17" t="s">
        <v>62</v>
      </c>
      <c r="C58" s="48" t="s">
        <v>780</v>
      </c>
      <c r="D58" s="48" t="s">
        <v>25</v>
      </c>
      <c r="E58" s="19">
        <v>18290020607</v>
      </c>
      <c r="F58" s="48" t="s">
        <v>187</v>
      </c>
      <c r="G58" s="19">
        <v>28</v>
      </c>
      <c r="H58" s="19">
        <v>22</v>
      </c>
      <c r="I58" s="61">
        <f t="shared" si="0"/>
        <v>50</v>
      </c>
      <c r="J58" s="48">
        <v>8761060590</v>
      </c>
      <c r="K58" s="48" t="s">
        <v>461</v>
      </c>
      <c r="L58" s="48" t="s">
        <v>405</v>
      </c>
      <c r="M58" s="48">
        <v>8638733279</v>
      </c>
      <c r="N58" s="48" t="s">
        <v>409</v>
      </c>
      <c r="O58" s="48">
        <v>9435687381</v>
      </c>
      <c r="P58" s="49">
        <v>43736</v>
      </c>
      <c r="Q58" s="48" t="s">
        <v>213</v>
      </c>
      <c r="R58" s="48"/>
      <c r="S58" s="18" t="s">
        <v>227</v>
      </c>
      <c r="T58" s="18"/>
    </row>
    <row r="59" spans="1:20">
      <c r="A59" s="4">
        <v>55</v>
      </c>
      <c r="B59" s="17" t="s">
        <v>62</v>
      </c>
      <c r="C59" s="48" t="s">
        <v>469</v>
      </c>
      <c r="D59" s="48" t="s">
        <v>23</v>
      </c>
      <c r="E59" s="19">
        <v>18170211402</v>
      </c>
      <c r="F59" s="48" t="s">
        <v>187</v>
      </c>
      <c r="G59" s="19">
        <v>40</v>
      </c>
      <c r="H59" s="19">
        <v>38</v>
      </c>
      <c r="I59" s="61">
        <f t="shared" si="0"/>
        <v>78</v>
      </c>
      <c r="J59" s="48">
        <v>8638752482</v>
      </c>
      <c r="K59" s="48" t="s">
        <v>461</v>
      </c>
      <c r="L59" s="48" t="s">
        <v>405</v>
      </c>
      <c r="M59" s="48">
        <v>8638733279</v>
      </c>
      <c r="N59" s="48" t="s">
        <v>409</v>
      </c>
      <c r="O59" s="48">
        <v>9435687381</v>
      </c>
      <c r="P59" s="49">
        <v>43736</v>
      </c>
      <c r="Q59" s="48" t="s">
        <v>213</v>
      </c>
      <c r="R59" s="48"/>
      <c r="S59" s="18" t="s">
        <v>227</v>
      </c>
      <c r="T59" s="18"/>
    </row>
    <row r="60" spans="1:20">
      <c r="A60" s="4">
        <v>56</v>
      </c>
      <c r="B60" s="17"/>
      <c r="C60" s="48"/>
      <c r="D60" s="48"/>
      <c r="E60" s="19"/>
      <c r="F60" s="48"/>
      <c r="G60" s="19"/>
      <c r="H60" s="19"/>
      <c r="I60" s="61">
        <f t="shared" si="0"/>
        <v>0</v>
      </c>
      <c r="J60" s="48"/>
      <c r="K60" s="48"/>
      <c r="L60" s="48"/>
      <c r="M60" s="48"/>
      <c r="N60" s="48"/>
      <c r="O60" s="48"/>
      <c r="P60" s="49">
        <v>43737</v>
      </c>
      <c r="Q60" s="48" t="s">
        <v>191</v>
      </c>
      <c r="R60" s="48"/>
      <c r="S60" s="18"/>
      <c r="T60" s="18"/>
    </row>
    <row r="61" spans="1:20">
      <c r="A61" s="4">
        <v>57</v>
      </c>
      <c r="B61" s="17" t="s">
        <v>62</v>
      </c>
      <c r="C61" s="48" t="s">
        <v>781</v>
      </c>
      <c r="D61" s="48" t="s">
        <v>25</v>
      </c>
      <c r="E61" s="19">
        <v>18290020612</v>
      </c>
      <c r="F61" s="48"/>
      <c r="G61" s="19">
        <v>22</v>
      </c>
      <c r="H61" s="19">
        <v>21</v>
      </c>
      <c r="I61" s="61">
        <f t="shared" si="0"/>
        <v>43</v>
      </c>
      <c r="J61" s="48">
        <v>9365086002</v>
      </c>
      <c r="K61" s="48" t="s">
        <v>461</v>
      </c>
      <c r="L61" s="48" t="s">
        <v>438</v>
      </c>
      <c r="M61" s="48">
        <v>8011143802</v>
      </c>
      <c r="N61" s="48" t="s">
        <v>240</v>
      </c>
      <c r="O61" s="48">
        <v>9365606979</v>
      </c>
      <c r="P61" s="49">
        <v>43738</v>
      </c>
      <c r="Q61" s="48" t="s">
        <v>194</v>
      </c>
      <c r="R61" s="48"/>
      <c r="S61" s="18" t="s">
        <v>227</v>
      </c>
      <c r="T61" s="18"/>
    </row>
    <row r="62" spans="1:20">
      <c r="A62" s="4">
        <v>58</v>
      </c>
      <c r="B62" s="17" t="s">
        <v>62</v>
      </c>
      <c r="C62" s="48" t="s">
        <v>479</v>
      </c>
      <c r="D62" s="48" t="s">
        <v>23</v>
      </c>
      <c r="E62" s="19">
        <v>9854187959</v>
      </c>
      <c r="F62" s="48" t="s">
        <v>187</v>
      </c>
      <c r="G62" s="19">
        <v>15</v>
      </c>
      <c r="H62" s="19">
        <v>10</v>
      </c>
      <c r="I62" s="61">
        <f t="shared" si="0"/>
        <v>25</v>
      </c>
      <c r="J62" s="48">
        <v>9854187959</v>
      </c>
      <c r="K62" s="48" t="s">
        <v>461</v>
      </c>
      <c r="L62" s="48" t="s">
        <v>438</v>
      </c>
      <c r="M62" s="48">
        <v>8011143802</v>
      </c>
      <c r="N62" s="48" t="s">
        <v>240</v>
      </c>
      <c r="O62" s="48">
        <v>9365606979</v>
      </c>
      <c r="P62" s="49">
        <v>43738</v>
      </c>
      <c r="Q62" s="48" t="s">
        <v>194</v>
      </c>
      <c r="R62" s="48"/>
      <c r="S62" s="18" t="s">
        <v>227</v>
      </c>
      <c r="T62" s="18"/>
    </row>
    <row r="63" spans="1:20">
      <c r="A63" s="4">
        <v>59</v>
      </c>
      <c r="B63" s="17" t="s">
        <v>62</v>
      </c>
      <c r="C63" s="57" t="s">
        <v>410</v>
      </c>
      <c r="D63" s="57" t="s">
        <v>25</v>
      </c>
      <c r="E63" s="17">
        <v>18290020615</v>
      </c>
      <c r="F63" s="57"/>
      <c r="G63" s="17">
        <v>39</v>
      </c>
      <c r="H63" s="17">
        <v>26</v>
      </c>
      <c r="I63" s="61">
        <f t="shared" si="0"/>
        <v>65</v>
      </c>
      <c r="J63" s="57">
        <v>7002533384</v>
      </c>
      <c r="K63" s="57" t="s">
        <v>461</v>
      </c>
      <c r="L63" s="48" t="s">
        <v>467</v>
      </c>
      <c r="M63" s="48">
        <v>9957267629</v>
      </c>
      <c r="N63" s="48" t="s">
        <v>420</v>
      </c>
      <c r="O63" s="48">
        <v>9435687505</v>
      </c>
      <c r="P63" s="49">
        <v>43738</v>
      </c>
      <c r="Q63" s="48" t="s">
        <v>194</v>
      </c>
      <c r="R63" s="48"/>
      <c r="S63" s="18" t="s">
        <v>227</v>
      </c>
      <c r="T63" s="18"/>
    </row>
    <row r="64" spans="1:20" ht="33">
      <c r="A64" s="4">
        <v>60</v>
      </c>
      <c r="B64" s="17" t="s">
        <v>62</v>
      </c>
      <c r="C64" s="48" t="s">
        <v>482</v>
      </c>
      <c r="D64" s="48" t="s">
        <v>23</v>
      </c>
      <c r="E64" s="19">
        <v>18170211801</v>
      </c>
      <c r="F64" s="48" t="s">
        <v>187</v>
      </c>
      <c r="G64" s="19">
        <v>27</v>
      </c>
      <c r="H64" s="19">
        <v>20</v>
      </c>
      <c r="I64" s="61">
        <f t="shared" si="0"/>
        <v>47</v>
      </c>
      <c r="J64" s="48">
        <v>9577006707</v>
      </c>
      <c r="K64" s="48" t="s">
        <v>461</v>
      </c>
      <c r="L64" s="48" t="s">
        <v>467</v>
      </c>
      <c r="M64" s="48">
        <v>9957267629</v>
      </c>
      <c r="N64" s="48" t="s">
        <v>420</v>
      </c>
      <c r="O64" s="48">
        <v>9435687505</v>
      </c>
      <c r="P64" s="49">
        <v>43738</v>
      </c>
      <c r="Q64" s="48" t="s">
        <v>194</v>
      </c>
      <c r="R64" s="48"/>
      <c r="S64" s="18" t="s">
        <v>227</v>
      </c>
      <c r="T64" s="18"/>
    </row>
    <row r="65" spans="1:20" ht="33">
      <c r="A65" s="4">
        <v>61</v>
      </c>
      <c r="B65" s="17" t="s">
        <v>63</v>
      </c>
      <c r="C65" s="48" t="s">
        <v>782</v>
      </c>
      <c r="D65" s="48" t="s">
        <v>25</v>
      </c>
      <c r="E65" s="19">
        <v>18290020427</v>
      </c>
      <c r="F65" s="48"/>
      <c r="G65" s="19">
        <v>16</v>
      </c>
      <c r="H65" s="19">
        <v>17</v>
      </c>
      <c r="I65" s="61">
        <f t="shared" si="0"/>
        <v>33</v>
      </c>
      <c r="J65" s="48">
        <v>9365134389</v>
      </c>
      <c r="K65" s="48" t="s">
        <v>300</v>
      </c>
      <c r="L65" s="48" t="s">
        <v>550</v>
      </c>
      <c r="M65" s="48">
        <v>9101245015</v>
      </c>
      <c r="N65" s="18" t="s">
        <v>303</v>
      </c>
      <c r="O65" s="18">
        <v>9365314179</v>
      </c>
      <c r="P65" s="49">
        <v>43711</v>
      </c>
      <c r="Q65" s="48" t="s">
        <v>210</v>
      </c>
      <c r="R65" s="48"/>
      <c r="S65" s="18" t="s">
        <v>226</v>
      </c>
      <c r="T65" s="18"/>
    </row>
    <row r="66" spans="1:20" ht="33">
      <c r="A66" s="4">
        <v>62</v>
      </c>
      <c r="B66" s="17" t="s">
        <v>63</v>
      </c>
      <c r="C66" s="48" t="s">
        <v>783</v>
      </c>
      <c r="D66" s="48" t="s">
        <v>23</v>
      </c>
      <c r="E66" s="19">
        <v>209601</v>
      </c>
      <c r="F66" s="48" t="s">
        <v>187</v>
      </c>
      <c r="G66" s="19">
        <v>100</v>
      </c>
      <c r="H66" s="19">
        <v>125</v>
      </c>
      <c r="I66" s="61">
        <f t="shared" si="0"/>
        <v>225</v>
      </c>
      <c r="J66" s="48">
        <v>9365405532</v>
      </c>
      <c r="K66" s="48" t="s">
        <v>300</v>
      </c>
      <c r="L66" s="48" t="s">
        <v>550</v>
      </c>
      <c r="M66" s="48">
        <v>9101245015</v>
      </c>
      <c r="N66" s="18" t="s">
        <v>303</v>
      </c>
      <c r="O66" s="18">
        <v>9365314179</v>
      </c>
      <c r="P66" s="49">
        <v>43711</v>
      </c>
      <c r="Q66" s="48" t="s">
        <v>210</v>
      </c>
      <c r="R66" s="48"/>
      <c r="S66" s="18" t="s">
        <v>226</v>
      </c>
      <c r="T66" s="18"/>
    </row>
    <row r="67" spans="1:20" ht="33">
      <c r="A67" s="4">
        <v>63</v>
      </c>
      <c r="B67" s="17" t="s">
        <v>63</v>
      </c>
      <c r="C67" s="48" t="s">
        <v>784</v>
      </c>
      <c r="D67" s="48" t="s">
        <v>23</v>
      </c>
      <c r="E67" s="19">
        <v>209601</v>
      </c>
      <c r="F67" s="48" t="s">
        <v>187</v>
      </c>
      <c r="G67" s="19"/>
      <c r="H67" s="19"/>
      <c r="I67" s="61">
        <f t="shared" si="0"/>
        <v>0</v>
      </c>
      <c r="J67" s="48">
        <v>9365405532</v>
      </c>
      <c r="K67" s="48" t="s">
        <v>300</v>
      </c>
      <c r="L67" s="48" t="s">
        <v>550</v>
      </c>
      <c r="M67" s="48">
        <v>9101245015</v>
      </c>
      <c r="N67" s="18" t="s">
        <v>303</v>
      </c>
      <c r="O67" s="18">
        <v>9365314179</v>
      </c>
      <c r="P67" s="49">
        <v>43712</v>
      </c>
      <c r="Q67" s="48" t="s">
        <v>197</v>
      </c>
      <c r="R67" s="48"/>
      <c r="S67" s="18" t="s">
        <v>226</v>
      </c>
      <c r="T67" s="18"/>
    </row>
    <row r="68" spans="1:20" ht="33">
      <c r="A68" s="4">
        <v>64</v>
      </c>
      <c r="B68" s="17" t="s">
        <v>63</v>
      </c>
      <c r="C68" s="48" t="s">
        <v>785</v>
      </c>
      <c r="D68" s="48" t="s">
        <v>25</v>
      </c>
      <c r="E68" s="19">
        <v>18290020419</v>
      </c>
      <c r="F68" s="48"/>
      <c r="G68" s="19">
        <v>16</v>
      </c>
      <c r="H68" s="19">
        <v>15</v>
      </c>
      <c r="I68" s="61">
        <f t="shared" si="0"/>
        <v>31</v>
      </c>
      <c r="J68" s="48">
        <v>9613159701</v>
      </c>
      <c r="K68" s="48" t="s">
        <v>300</v>
      </c>
      <c r="L68" s="48" t="s">
        <v>550</v>
      </c>
      <c r="M68" s="48">
        <v>9101245015</v>
      </c>
      <c r="N68" s="18" t="s">
        <v>307</v>
      </c>
      <c r="O68" s="18">
        <v>9401829536</v>
      </c>
      <c r="P68" s="49">
        <v>43713</v>
      </c>
      <c r="Q68" s="48" t="s">
        <v>212</v>
      </c>
      <c r="R68" s="48"/>
      <c r="S68" s="18" t="s">
        <v>226</v>
      </c>
      <c r="T68" s="18"/>
    </row>
    <row r="69" spans="1:20" ht="33">
      <c r="A69" s="4">
        <v>65</v>
      </c>
      <c r="B69" s="17" t="s">
        <v>63</v>
      </c>
      <c r="C69" s="48" t="s">
        <v>556</v>
      </c>
      <c r="D69" s="48" t="s">
        <v>23</v>
      </c>
      <c r="E69" s="19">
        <v>209801</v>
      </c>
      <c r="F69" s="48" t="s">
        <v>187</v>
      </c>
      <c r="G69" s="19">
        <v>40</v>
      </c>
      <c r="H69" s="19">
        <v>34</v>
      </c>
      <c r="I69" s="61">
        <f t="shared" si="0"/>
        <v>74</v>
      </c>
      <c r="J69" s="48">
        <v>9859347930</v>
      </c>
      <c r="K69" s="48" t="s">
        <v>300</v>
      </c>
      <c r="L69" s="48" t="s">
        <v>550</v>
      </c>
      <c r="M69" s="48">
        <v>9101245015</v>
      </c>
      <c r="N69" s="18" t="s">
        <v>307</v>
      </c>
      <c r="O69" s="18">
        <v>9401829536</v>
      </c>
      <c r="P69" s="49">
        <v>43713</v>
      </c>
      <c r="Q69" s="48" t="s">
        <v>212</v>
      </c>
      <c r="R69" s="48"/>
      <c r="S69" s="18" t="s">
        <v>226</v>
      </c>
      <c r="T69" s="18"/>
    </row>
    <row r="70" spans="1:20" ht="33">
      <c r="A70" s="4">
        <v>66</v>
      </c>
      <c r="B70" s="17" t="s">
        <v>63</v>
      </c>
      <c r="C70" s="48" t="s">
        <v>559</v>
      </c>
      <c r="D70" s="48" t="s">
        <v>25</v>
      </c>
      <c r="E70" s="19">
        <v>18290020423</v>
      </c>
      <c r="F70" s="48"/>
      <c r="G70" s="19">
        <v>10</v>
      </c>
      <c r="H70" s="19">
        <v>8</v>
      </c>
      <c r="I70" s="61">
        <f t="shared" ref="I70:I133" si="1">SUM(G70:H70)</f>
        <v>18</v>
      </c>
      <c r="J70" s="48">
        <v>8638667911</v>
      </c>
      <c r="K70" s="48" t="s">
        <v>300</v>
      </c>
      <c r="L70" s="48" t="s">
        <v>550</v>
      </c>
      <c r="M70" s="48">
        <v>9101245015</v>
      </c>
      <c r="N70" s="48" t="s">
        <v>561</v>
      </c>
      <c r="O70" s="48">
        <v>703538719</v>
      </c>
      <c r="P70" s="49">
        <v>43714</v>
      </c>
      <c r="Q70" s="48" t="s">
        <v>200</v>
      </c>
      <c r="R70" s="48"/>
      <c r="S70" s="18" t="s">
        <v>226</v>
      </c>
      <c r="T70" s="18"/>
    </row>
    <row r="71" spans="1:20" ht="33">
      <c r="A71" s="4">
        <v>67</v>
      </c>
      <c r="B71" s="17" t="s">
        <v>63</v>
      </c>
      <c r="C71" s="48" t="s">
        <v>560</v>
      </c>
      <c r="D71" s="48" t="s">
        <v>23</v>
      </c>
      <c r="E71" s="19">
        <v>210303</v>
      </c>
      <c r="F71" s="48" t="s">
        <v>187</v>
      </c>
      <c r="G71" s="19">
        <v>10</v>
      </c>
      <c r="H71" s="19">
        <v>14</v>
      </c>
      <c r="I71" s="61">
        <f t="shared" si="1"/>
        <v>24</v>
      </c>
      <c r="J71" s="48">
        <v>9859368932</v>
      </c>
      <c r="K71" s="48" t="s">
        <v>300</v>
      </c>
      <c r="L71" s="48" t="s">
        <v>550</v>
      </c>
      <c r="M71" s="48">
        <v>9101245015</v>
      </c>
      <c r="N71" s="48" t="s">
        <v>561</v>
      </c>
      <c r="O71" s="48">
        <v>703538719</v>
      </c>
      <c r="P71" s="49">
        <v>43714</v>
      </c>
      <c r="Q71" s="48" t="s">
        <v>200</v>
      </c>
      <c r="R71" s="48"/>
      <c r="S71" s="18" t="s">
        <v>226</v>
      </c>
      <c r="T71" s="18"/>
    </row>
    <row r="72" spans="1:20" ht="33">
      <c r="A72" s="4">
        <v>68</v>
      </c>
      <c r="B72" s="17" t="s">
        <v>63</v>
      </c>
      <c r="C72" s="48" t="s">
        <v>786</v>
      </c>
      <c r="D72" s="48" t="s">
        <v>25</v>
      </c>
      <c r="E72" s="19">
        <v>18290020416</v>
      </c>
      <c r="F72" s="48"/>
      <c r="G72" s="19">
        <v>10</v>
      </c>
      <c r="H72" s="19">
        <v>8</v>
      </c>
      <c r="I72" s="61">
        <f t="shared" si="1"/>
        <v>18</v>
      </c>
      <c r="J72" s="48">
        <v>7399657689</v>
      </c>
      <c r="K72" s="48" t="s">
        <v>300</v>
      </c>
      <c r="L72" s="48" t="s">
        <v>550</v>
      </c>
      <c r="M72" s="48">
        <v>9101245015</v>
      </c>
      <c r="N72" s="48" t="s">
        <v>561</v>
      </c>
      <c r="O72" s="48">
        <v>703538719</v>
      </c>
      <c r="P72" s="49">
        <v>43714</v>
      </c>
      <c r="Q72" s="48" t="s">
        <v>200</v>
      </c>
      <c r="R72" s="48"/>
      <c r="S72" s="18" t="s">
        <v>226</v>
      </c>
      <c r="T72" s="18"/>
    </row>
    <row r="73" spans="1:20" ht="33">
      <c r="A73" s="4">
        <v>69</v>
      </c>
      <c r="B73" s="17" t="s">
        <v>63</v>
      </c>
      <c r="C73" s="18" t="s">
        <v>787</v>
      </c>
      <c r="D73" s="18" t="s">
        <v>23</v>
      </c>
      <c r="E73" s="19">
        <v>210304</v>
      </c>
      <c r="F73" s="18" t="s">
        <v>187</v>
      </c>
      <c r="G73" s="19">
        <v>16</v>
      </c>
      <c r="H73" s="19">
        <v>17</v>
      </c>
      <c r="I73" s="61">
        <f t="shared" si="1"/>
        <v>33</v>
      </c>
      <c r="J73" s="18">
        <v>9859715383</v>
      </c>
      <c r="K73" s="18" t="s">
        <v>300</v>
      </c>
      <c r="L73" s="48" t="s">
        <v>550</v>
      </c>
      <c r="M73" s="48">
        <v>9101245015</v>
      </c>
      <c r="N73" s="48" t="s">
        <v>561</v>
      </c>
      <c r="O73" s="48">
        <v>703538719</v>
      </c>
      <c r="P73" s="49">
        <v>43714</v>
      </c>
      <c r="Q73" s="48" t="s">
        <v>200</v>
      </c>
      <c r="R73" s="18"/>
      <c r="S73" s="18" t="s">
        <v>226</v>
      </c>
      <c r="T73" s="18"/>
    </row>
    <row r="74" spans="1:20" ht="33">
      <c r="A74" s="4">
        <v>70</v>
      </c>
      <c r="B74" s="17" t="s">
        <v>63</v>
      </c>
      <c r="C74" s="18" t="s">
        <v>788</v>
      </c>
      <c r="D74" s="18" t="s">
        <v>25</v>
      </c>
      <c r="E74" s="19">
        <v>18290020413</v>
      </c>
      <c r="F74" s="18"/>
      <c r="G74" s="19">
        <v>10</v>
      </c>
      <c r="H74" s="19">
        <v>7</v>
      </c>
      <c r="I74" s="61">
        <f t="shared" si="1"/>
        <v>17</v>
      </c>
      <c r="J74" s="18">
        <v>9854602466</v>
      </c>
      <c r="K74" s="18" t="s">
        <v>300</v>
      </c>
      <c r="L74" s="48" t="s">
        <v>550</v>
      </c>
      <c r="M74" s="48">
        <v>9101245015</v>
      </c>
      <c r="N74" s="18" t="s">
        <v>578</v>
      </c>
      <c r="O74" s="18">
        <v>9401776946</v>
      </c>
      <c r="P74" s="49">
        <v>43715</v>
      </c>
      <c r="Q74" s="48" t="s">
        <v>213</v>
      </c>
      <c r="R74" s="18"/>
      <c r="S74" s="18" t="s">
        <v>226</v>
      </c>
      <c r="T74" s="18"/>
    </row>
    <row r="75" spans="1:20" ht="33">
      <c r="A75" s="4">
        <v>71</v>
      </c>
      <c r="B75" s="17" t="s">
        <v>63</v>
      </c>
      <c r="C75" s="18" t="s">
        <v>577</v>
      </c>
      <c r="D75" s="18" t="s">
        <v>23</v>
      </c>
      <c r="E75" s="19">
        <v>210403</v>
      </c>
      <c r="F75" s="18" t="s">
        <v>187</v>
      </c>
      <c r="G75" s="19">
        <v>15</v>
      </c>
      <c r="H75" s="19">
        <v>16</v>
      </c>
      <c r="I75" s="61">
        <f t="shared" si="1"/>
        <v>31</v>
      </c>
      <c r="J75" s="18">
        <v>7002151958</v>
      </c>
      <c r="K75" s="18" t="s">
        <v>300</v>
      </c>
      <c r="L75" s="48" t="s">
        <v>550</v>
      </c>
      <c r="M75" s="48">
        <v>9101245015</v>
      </c>
      <c r="N75" s="18" t="s">
        <v>578</v>
      </c>
      <c r="O75" s="18">
        <v>9401776946</v>
      </c>
      <c r="P75" s="49">
        <v>43715</v>
      </c>
      <c r="Q75" s="48" t="s">
        <v>213</v>
      </c>
      <c r="R75" s="18"/>
      <c r="S75" s="18" t="s">
        <v>226</v>
      </c>
      <c r="T75" s="18"/>
    </row>
    <row r="76" spans="1:20">
      <c r="A76" s="4">
        <v>72</v>
      </c>
      <c r="B76" s="17"/>
      <c r="C76" s="18"/>
      <c r="D76" s="18"/>
      <c r="E76" s="19"/>
      <c r="F76" s="18"/>
      <c r="G76" s="19"/>
      <c r="H76" s="19"/>
      <c r="I76" s="61">
        <f t="shared" si="1"/>
        <v>0</v>
      </c>
      <c r="J76" s="18"/>
      <c r="K76" s="18"/>
      <c r="L76" s="18"/>
      <c r="M76" s="18"/>
      <c r="N76" s="18"/>
      <c r="O76" s="18"/>
      <c r="P76" s="49">
        <v>43716</v>
      </c>
      <c r="Q76" s="48" t="s">
        <v>191</v>
      </c>
      <c r="R76" s="18"/>
      <c r="S76" s="18"/>
      <c r="T76" s="18"/>
    </row>
    <row r="77" spans="1:20" ht="33">
      <c r="A77" s="4">
        <v>73</v>
      </c>
      <c r="B77" s="17" t="s">
        <v>63</v>
      </c>
      <c r="C77" s="18" t="s">
        <v>789</v>
      </c>
      <c r="D77" s="18" t="s">
        <v>25</v>
      </c>
      <c r="E77" s="19">
        <v>18290020425</v>
      </c>
      <c r="F77" s="18"/>
      <c r="G77" s="19">
        <v>19</v>
      </c>
      <c r="H77" s="19">
        <v>17</v>
      </c>
      <c r="I77" s="61">
        <f t="shared" si="1"/>
        <v>36</v>
      </c>
      <c r="J77" s="18">
        <v>9854106041</v>
      </c>
      <c r="K77" s="18" t="s">
        <v>300</v>
      </c>
      <c r="L77" s="48" t="s">
        <v>550</v>
      </c>
      <c r="M77" s="48">
        <v>9101245015</v>
      </c>
      <c r="N77" s="18" t="s">
        <v>790</v>
      </c>
      <c r="O77" s="18">
        <v>9577127939</v>
      </c>
      <c r="P77" s="49">
        <v>43717</v>
      </c>
      <c r="Q77" s="48" t="s">
        <v>194</v>
      </c>
      <c r="R77" s="18"/>
      <c r="S77" s="18" t="s">
        <v>226</v>
      </c>
      <c r="T77" s="18"/>
    </row>
    <row r="78" spans="1:20" ht="33">
      <c r="A78" s="4">
        <v>74</v>
      </c>
      <c r="B78" s="17" t="s">
        <v>63</v>
      </c>
      <c r="C78" s="18" t="s">
        <v>791</v>
      </c>
      <c r="D78" s="18" t="s">
        <v>23</v>
      </c>
      <c r="E78" s="19">
        <v>210701</v>
      </c>
      <c r="F78" s="18" t="s">
        <v>187</v>
      </c>
      <c r="G78" s="19">
        <v>10</v>
      </c>
      <c r="H78" s="19">
        <v>9</v>
      </c>
      <c r="I78" s="61">
        <f t="shared" si="1"/>
        <v>19</v>
      </c>
      <c r="J78" s="18">
        <v>6900565469</v>
      </c>
      <c r="K78" s="18" t="s">
        <v>300</v>
      </c>
      <c r="L78" s="48" t="s">
        <v>550</v>
      </c>
      <c r="M78" s="48">
        <v>9101245015</v>
      </c>
      <c r="N78" s="18" t="s">
        <v>790</v>
      </c>
      <c r="O78" s="18">
        <v>9577127939</v>
      </c>
      <c r="P78" s="49">
        <v>43717</v>
      </c>
      <c r="Q78" s="48" t="s">
        <v>194</v>
      </c>
      <c r="R78" s="18"/>
      <c r="S78" s="18" t="s">
        <v>226</v>
      </c>
      <c r="T78" s="18"/>
    </row>
    <row r="79" spans="1:20" ht="33">
      <c r="A79" s="4">
        <v>75</v>
      </c>
      <c r="B79" s="17" t="s">
        <v>63</v>
      </c>
      <c r="C79" s="18" t="s">
        <v>792</v>
      </c>
      <c r="D79" s="18" t="s">
        <v>25</v>
      </c>
      <c r="E79" s="19">
        <v>18290020426</v>
      </c>
      <c r="F79" s="18"/>
      <c r="G79" s="19">
        <v>10</v>
      </c>
      <c r="H79" s="19">
        <v>9</v>
      </c>
      <c r="I79" s="61">
        <f t="shared" si="1"/>
        <v>19</v>
      </c>
      <c r="J79" s="18">
        <v>9085545247</v>
      </c>
      <c r="K79" s="18" t="s">
        <v>300</v>
      </c>
      <c r="L79" s="48" t="s">
        <v>550</v>
      </c>
      <c r="M79" s="48">
        <v>9101245015</v>
      </c>
      <c r="N79" s="18" t="s">
        <v>790</v>
      </c>
      <c r="O79" s="18">
        <v>9577127939</v>
      </c>
      <c r="P79" s="49">
        <v>43717</v>
      </c>
      <c r="Q79" s="48" t="s">
        <v>194</v>
      </c>
      <c r="R79" s="18"/>
      <c r="S79" s="18" t="s">
        <v>226</v>
      </c>
      <c r="T79" s="18"/>
    </row>
    <row r="80" spans="1:20" ht="33">
      <c r="A80" s="4">
        <v>76</v>
      </c>
      <c r="B80" s="17" t="s">
        <v>63</v>
      </c>
      <c r="C80" s="18" t="s">
        <v>574</v>
      </c>
      <c r="D80" s="18" t="s">
        <v>23</v>
      </c>
      <c r="E80" s="19">
        <v>210702</v>
      </c>
      <c r="F80" s="18" t="s">
        <v>187</v>
      </c>
      <c r="G80" s="19">
        <v>15</v>
      </c>
      <c r="H80" s="19">
        <v>5</v>
      </c>
      <c r="I80" s="61">
        <f t="shared" si="1"/>
        <v>20</v>
      </c>
      <c r="J80" s="18">
        <v>9613282216</v>
      </c>
      <c r="K80" s="18" t="s">
        <v>300</v>
      </c>
      <c r="L80" s="48" t="s">
        <v>550</v>
      </c>
      <c r="M80" s="48">
        <v>9101245015</v>
      </c>
      <c r="N80" s="18" t="s">
        <v>790</v>
      </c>
      <c r="O80" s="18">
        <v>9577127939</v>
      </c>
      <c r="P80" s="49">
        <v>43717</v>
      </c>
      <c r="Q80" s="48" t="s">
        <v>194</v>
      </c>
      <c r="R80" s="18"/>
      <c r="S80" s="18" t="s">
        <v>226</v>
      </c>
      <c r="T80" s="18"/>
    </row>
    <row r="81" spans="1:20" ht="33">
      <c r="A81" s="4">
        <v>77</v>
      </c>
      <c r="B81" s="17" t="s">
        <v>63</v>
      </c>
      <c r="C81" s="18" t="s">
        <v>584</v>
      </c>
      <c r="D81" s="18" t="s">
        <v>25</v>
      </c>
      <c r="E81" s="19">
        <v>18290020417</v>
      </c>
      <c r="F81" s="18"/>
      <c r="G81" s="19">
        <v>10</v>
      </c>
      <c r="H81" s="19">
        <v>19</v>
      </c>
      <c r="I81" s="61">
        <f t="shared" si="1"/>
        <v>29</v>
      </c>
      <c r="J81" s="18">
        <v>9365375469</v>
      </c>
      <c r="K81" s="18" t="s">
        <v>300</v>
      </c>
      <c r="L81" s="48" t="s">
        <v>550</v>
      </c>
      <c r="M81" s="48">
        <v>9101245015</v>
      </c>
      <c r="N81" s="18" t="s">
        <v>578</v>
      </c>
      <c r="O81" s="18">
        <v>9401776946</v>
      </c>
      <c r="P81" s="49">
        <v>43718</v>
      </c>
      <c r="Q81" s="48" t="s">
        <v>210</v>
      </c>
      <c r="R81" s="18"/>
      <c r="S81" s="18" t="s">
        <v>226</v>
      </c>
      <c r="T81" s="18"/>
    </row>
    <row r="82" spans="1:20" ht="33">
      <c r="A82" s="4">
        <v>78</v>
      </c>
      <c r="B82" s="17" t="s">
        <v>63</v>
      </c>
      <c r="C82" s="18" t="s">
        <v>585</v>
      </c>
      <c r="D82" s="18" t="s">
        <v>23</v>
      </c>
      <c r="E82" s="19">
        <v>8811870727</v>
      </c>
      <c r="F82" s="18" t="s">
        <v>187</v>
      </c>
      <c r="G82" s="19">
        <v>10</v>
      </c>
      <c r="H82" s="19">
        <v>15</v>
      </c>
      <c r="I82" s="61">
        <f t="shared" si="1"/>
        <v>25</v>
      </c>
      <c r="J82" s="18">
        <v>8811870727</v>
      </c>
      <c r="K82" s="18" t="s">
        <v>300</v>
      </c>
      <c r="L82" s="48" t="s">
        <v>550</v>
      </c>
      <c r="M82" s="48">
        <v>9101245015</v>
      </c>
      <c r="N82" s="18" t="s">
        <v>578</v>
      </c>
      <c r="O82" s="18">
        <v>9401776946</v>
      </c>
      <c r="P82" s="49">
        <v>43718</v>
      </c>
      <c r="Q82" s="48" t="s">
        <v>210</v>
      </c>
      <c r="R82" s="18"/>
      <c r="S82" s="18" t="s">
        <v>226</v>
      </c>
      <c r="T82" s="18"/>
    </row>
    <row r="83" spans="1:20" ht="33">
      <c r="A83" s="4">
        <v>79</v>
      </c>
      <c r="B83" s="17" t="s">
        <v>63</v>
      </c>
      <c r="C83" s="18" t="s">
        <v>586</v>
      </c>
      <c r="D83" s="18" t="s">
        <v>25</v>
      </c>
      <c r="E83" s="19">
        <v>18290020415</v>
      </c>
      <c r="F83" s="18"/>
      <c r="G83" s="19">
        <v>10</v>
      </c>
      <c r="H83" s="19">
        <v>17</v>
      </c>
      <c r="I83" s="61">
        <f t="shared" si="1"/>
        <v>27</v>
      </c>
      <c r="J83" s="18">
        <v>9954537535</v>
      </c>
      <c r="K83" s="18" t="s">
        <v>300</v>
      </c>
      <c r="L83" s="48" t="s">
        <v>550</v>
      </c>
      <c r="M83" s="48">
        <v>9101245015</v>
      </c>
      <c r="N83" s="18" t="s">
        <v>307</v>
      </c>
      <c r="O83" s="18">
        <v>9401829536</v>
      </c>
      <c r="P83" s="49">
        <v>43718</v>
      </c>
      <c r="Q83" s="48" t="s">
        <v>210</v>
      </c>
      <c r="R83" s="18"/>
      <c r="S83" s="18" t="s">
        <v>226</v>
      </c>
      <c r="T83" s="18"/>
    </row>
    <row r="84" spans="1:20" ht="33">
      <c r="A84" s="4">
        <v>80</v>
      </c>
      <c r="B84" s="17" t="s">
        <v>63</v>
      </c>
      <c r="C84" s="18" t="s">
        <v>587</v>
      </c>
      <c r="D84" s="18" t="s">
        <v>23</v>
      </c>
      <c r="E84" s="19">
        <v>210709</v>
      </c>
      <c r="F84" s="18" t="s">
        <v>187</v>
      </c>
      <c r="G84" s="19">
        <v>10</v>
      </c>
      <c r="H84" s="19">
        <v>16</v>
      </c>
      <c r="I84" s="61">
        <f t="shared" si="1"/>
        <v>26</v>
      </c>
      <c r="J84" s="18">
        <v>9365640131</v>
      </c>
      <c r="K84" s="18" t="s">
        <v>300</v>
      </c>
      <c r="L84" s="48" t="s">
        <v>550</v>
      </c>
      <c r="M84" s="48">
        <v>9101245015</v>
      </c>
      <c r="N84" s="18" t="s">
        <v>307</v>
      </c>
      <c r="O84" s="18">
        <v>9401829536</v>
      </c>
      <c r="P84" s="49">
        <v>43718</v>
      </c>
      <c r="Q84" s="48" t="s">
        <v>210</v>
      </c>
      <c r="R84" s="18"/>
      <c r="S84" s="18" t="s">
        <v>226</v>
      </c>
      <c r="T84" s="18"/>
    </row>
    <row r="85" spans="1:20" ht="33">
      <c r="A85" s="4">
        <v>81</v>
      </c>
      <c r="B85" s="17" t="s">
        <v>63</v>
      </c>
      <c r="C85" s="18" t="s">
        <v>579</v>
      </c>
      <c r="D85" s="18" t="s">
        <v>23</v>
      </c>
      <c r="E85" s="19">
        <v>210703</v>
      </c>
      <c r="F85" s="18"/>
      <c r="G85" s="19">
        <v>10</v>
      </c>
      <c r="H85" s="19">
        <v>3</v>
      </c>
      <c r="I85" s="61">
        <f t="shared" si="1"/>
        <v>13</v>
      </c>
      <c r="J85" s="18">
        <v>9957371157</v>
      </c>
      <c r="K85" s="18" t="s">
        <v>300</v>
      </c>
      <c r="L85" s="48" t="s">
        <v>550</v>
      </c>
      <c r="M85" s="48">
        <v>9101245015</v>
      </c>
      <c r="N85" s="18" t="s">
        <v>572</v>
      </c>
      <c r="O85" s="18">
        <v>9401776975</v>
      </c>
      <c r="P85" s="49">
        <v>43719</v>
      </c>
      <c r="Q85" s="48" t="s">
        <v>197</v>
      </c>
      <c r="R85" s="18"/>
      <c r="S85" s="18" t="s">
        <v>226</v>
      </c>
      <c r="T85" s="18"/>
    </row>
    <row r="86" spans="1:20" ht="33">
      <c r="A86" s="4">
        <v>82</v>
      </c>
      <c r="B86" s="17" t="s">
        <v>63</v>
      </c>
      <c r="C86" s="18" t="s">
        <v>595</v>
      </c>
      <c r="D86" s="18" t="s">
        <v>23</v>
      </c>
      <c r="E86" s="19">
        <v>210707</v>
      </c>
      <c r="F86" s="18" t="s">
        <v>188</v>
      </c>
      <c r="G86" s="19">
        <v>13</v>
      </c>
      <c r="H86" s="19">
        <v>22</v>
      </c>
      <c r="I86" s="61">
        <f t="shared" si="1"/>
        <v>35</v>
      </c>
      <c r="J86" s="18">
        <v>9101600866</v>
      </c>
      <c r="K86" s="18" t="s">
        <v>300</v>
      </c>
      <c r="L86" s="48" t="s">
        <v>550</v>
      </c>
      <c r="M86" s="48">
        <v>9101245015</v>
      </c>
      <c r="N86" s="18" t="s">
        <v>790</v>
      </c>
      <c r="O86" s="18">
        <v>9577127939</v>
      </c>
      <c r="P86" s="49">
        <v>43719</v>
      </c>
      <c r="Q86" s="48" t="s">
        <v>197</v>
      </c>
      <c r="R86" s="18"/>
      <c r="S86" s="18" t="s">
        <v>226</v>
      </c>
      <c r="T86" s="18"/>
    </row>
    <row r="87" spans="1:20" ht="33">
      <c r="A87" s="4">
        <v>83</v>
      </c>
      <c r="B87" s="17" t="s">
        <v>63</v>
      </c>
      <c r="C87" s="18" t="s">
        <v>592</v>
      </c>
      <c r="D87" s="18" t="s">
        <v>23</v>
      </c>
      <c r="E87" s="19">
        <v>209803</v>
      </c>
      <c r="F87" s="18" t="s">
        <v>188</v>
      </c>
      <c r="G87" s="19">
        <v>30</v>
      </c>
      <c r="H87" s="19">
        <v>36</v>
      </c>
      <c r="I87" s="61">
        <f t="shared" si="1"/>
        <v>66</v>
      </c>
      <c r="J87" s="18">
        <v>7002813687</v>
      </c>
      <c r="K87" s="18" t="s">
        <v>300</v>
      </c>
      <c r="L87" s="48" t="s">
        <v>550</v>
      </c>
      <c r="M87" s="48">
        <v>9101245015</v>
      </c>
      <c r="N87" s="18" t="s">
        <v>307</v>
      </c>
      <c r="O87" s="18">
        <v>9401829536</v>
      </c>
      <c r="P87" s="49">
        <v>43720</v>
      </c>
      <c r="Q87" s="48" t="s">
        <v>212</v>
      </c>
      <c r="R87" s="18"/>
      <c r="S87" s="18" t="s">
        <v>226</v>
      </c>
      <c r="T87" s="18"/>
    </row>
    <row r="88" spans="1:20">
      <c r="A88" s="4">
        <v>84</v>
      </c>
      <c r="B88" s="17" t="s">
        <v>63</v>
      </c>
      <c r="C88" s="18" t="s">
        <v>795</v>
      </c>
      <c r="D88" s="18" t="s">
        <v>25</v>
      </c>
      <c r="E88" s="19">
        <v>202001</v>
      </c>
      <c r="F88" s="18"/>
      <c r="G88" s="19">
        <v>10</v>
      </c>
      <c r="H88" s="19">
        <v>16</v>
      </c>
      <c r="I88" s="61">
        <f t="shared" si="1"/>
        <v>26</v>
      </c>
      <c r="J88" s="18"/>
      <c r="K88" s="18"/>
      <c r="L88" s="18"/>
      <c r="M88" s="18"/>
      <c r="N88" s="18" t="s">
        <v>307</v>
      </c>
      <c r="O88" s="18">
        <v>9401829536</v>
      </c>
      <c r="P88" s="49">
        <v>43720</v>
      </c>
      <c r="Q88" s="48" t="s">
        <v>212</v>
      </c>
      <c r="R88" s="18"/>
      <c r="S88" s="18" t="s">
        <v>226</v>
      </c>
      <c r="T88" s="18"/>
    </row>
    <row r="89" spans="1:20" ht="33">
      <c r="A89" s="4">
        <v>85</v>
      </c>
      <c r="B89" s="17" t="s">
        <v>63</v>
      </c>
      <c r="C89" s="18" t="s">
        <v>593</v>
      </c>
      <c r="D89" s="18" t="s">
        <v>23</v>
      </c>
      <c r="E89" s="19">
        <v>210306</v>
      </c>
      <c r="F89" s="18" t="s">
        <v>188</v>
      </c>
      <c r="G89" s="19">
        <v>22</v>
      </c>
      <c r="H89" s="19">
        <v>22</v>
      </c>
      <c r="I89" s="61">
        <f t="shared" si="1"/>
        <v>44</v>
      </c>
      <c r="J89" s="18">
        <v>9859368926</v>
      </c>
      <c r="K89" s="18" t="s">
        <v>300</v>
      </c>
      <c r="L89" s="48" t="s">
        <v>550</v>
      </c>
      <c r="M89" s="48">
        <v>9101245015</v>
      </c>
      <c r="N89" s="18" t="s">
        <v>578</v>
      </c>
      <c r="O89" s="18">
        <v>9401776946</v>
      </c>
      <c r="P89" s="49">
        <v>43721</v>
      </c>
      <c r="Q89" s="48" t="s">
        <v>200</v>
      </c>
      <c r="R89" s="18"/>
      <c r="S89" s="18" t="s">
        <v>226</v>
      </c>
      <c r="T89" s="18"/>
    </row>
    <row r="90" spans="1:20" ht="33">
      <c r="A90" s="4">
        <v>86</v>
      </c>
      <c r="B90" s="17" t="s">
        <v>63</v>
      </c>
      <c r="C90" s="18" t="s">
        <v>596</v>
      </c>
      <c r="D90" s="18" t="s">
        <v>23</v>
      </c>
      <c r="E90" s="19">
        <v>210306</v>
      </c>
      <c r="F90" s="18" t="s">
        <v>189</v>
      </c>
      <c r="G90" s="19">
        <v>50</v>
      </c>
      <c r="H90" s="19">
        <v>40</v>
      </c>
      <c r="I90" s="61">
        <f t="shared" si="1"/>
        <v>90</v>
      </c>
      <c r="J90" s="18">
        <v>9859331127</v>
      </c>
      <c r="K90" s="18" t="s">
        <v>300</v>
      </c>
      <c r="L90" s="48" t="s">
        <v>550</v>
      </c>
      <c r="M90" s="48">
        <v>9101245015</v>
      </c>
      <c r="N90" s="48" t="s">
        <v>561</v>
      </c>
      <c r="O90" s="48">
        <v>703538719</v>
      </c>
      <c r="P90" s="49">
        <v>43721</v>
      </c>
      <c r="Q90" s="48" t="s">
        <v>200</v>
      </c>
      <c r="R90" s="18"/>
      <c r="S90" s="18" t="s">
        <v>226</v>
      </c>
      <c r="T90" s="18"/>
    </row>
    <row r="91" spans="1:20" ht="33">
      <c r="A91" s="4">
        <v>87</v>
      </c>
      <c r="B91" s="17" t="s">
        <v>63</v>
      </c>
      <c r="C91" s="18" t="s">
        <v>796</v>
      </c>
      <c r="D91" s="18" t="s">
        <v>23</v>
      </c>
      <c r="E91" s="19">
        <v>210306</v>
      </c>
      <c r="F91" s="18" t="s">
        <v>189</v>
      </c>
      <c r="G91" s="19">
        <v>70</v>
      </c>
      <c r="H91" s="19">
        <v>60</v>
      </c>
      <c r="I91" s="61">
        <f t="shared" si="1"/>
        <v>130</v>
      </c>
      <c r="J91" s="18">
        <v>9859331127</v>
      </c>
      <c r="K91" s="18" t="s">
        <v>300</v>
      </c>
      <c r="L91" s="48" t="s">
        <v>550</v>
      </c>
      <c r="M91" s="48">
        <v>9101245015</v>
      </c>
      <c r="N91" s="48" t="s">
        <v>561</v>
      </c>
      <c r="O91" s="48">
        <v>703538719</v>
      </c>
      <c r="P91" s="49">
        <v>43722</v>
      </c>
      <c r="Q91" s="48" t="s">
        <v>213</v>
      </c>
      <c r="R91" s="18"/>
      <c r="S91" s="18" t="s">
        <v>226</v>
      </c>
      <c r="T91" s="18"/>
    </row>
    <row r="92" spans="1:20">
      <c r="A92" s="4">
        <v>88</v>
      </c>
      <c r="B92" s="17"/>
      <c r="C92" s="18"/>
      <c r="D92" s="18"/>
      <c r="E92" s="19"/>
      <c r="F92" s="18"/>
      <c r="G92" s="19"/>
      <c r="H92" s="19"/>
      <c r="I92" s="61">
        <f t="shared" si="1"/>
        <v>0</v>
      </c>
      <c r="J92" s="18"/>
      <c r="K92" s="18"/>
      <c r="L92" s="18"/>
      <c r="M92" s="18"/>
      <c r="N92" s="18"/>
      <c r="O92" s="18"/>
      <c r="P92" s="49">
        <v>43723</v>
      </c>
      <c r="Q92" s="48" t="s">
        <v>191</v>
      </c>
      <c r="R92" s="18"/>
      <c r="S92" s="18"/>
      <c r="T92" s="18"/>
    </row>
    <row r="93" spans="1:20">
      <c r="A93" s="4">
        <v>89</v>
      </c>
      <c r="B93" s="17" t="s">
        <v>63</v>
      </c>
      <c r="C93" s="18" t="s">
        <v>462</v>
      </c>
      <c r="D93" s="18" t="s">
        <v>25</v>
      </c>
      <c r="E93" s="19">
        <v>206002</v>
      </c>
      <c r="F93" s="18"/>
      <c r="G93" s="19">
        <v>4</v>
      </c>
      <c r="H93" s="19">
        <v>4</v>
      </c>
      <c r="I93" s="61">
        <f t="shared" si="1"/>
        <v>8</v>
      </c>
      <c r="J93" s="18">
        <v>7727699122</v>
      </c>
      <c r="K93" s="18" t="s">
        <v>395</v>
      </c>
      <c r="L93" s="18" t="s">
        <v>467</v>
      </c>
      <c r="M93" s="18">
        <v>9365767081</v>
      </c>
      <c r="N93" s="18" t="s">
        <v>463</v>
      </c>
      <c r="O93" s="18">
        <v>9401173799</v>
      </c>
      <c r="P93" s="49">
        <v>43724</v>
      </c>
      <c r="Q93" s="48" t="s">
        <v>194</v>
      </c>
      <c r="R93" s="18"/>
      <c r="S93" s="18" t="s">
        <v>226</v>
      </c>
      <c r="T93" s="18"/>
    </row>
    <row r="94" spans="1:20">
      <c r="A94" s="4">
        <v>90</v>
      </c>
      <c r="B94" s="17" t="s">
        <v>63</v>
      </c>
      <c r="C94" s="18" t="s">
        <v>797</v>
      </c>
      <c r="D94" s="18" t="s">
        <v>23</v>
      </c>
      <c r="E94" s="19">
        <v>18170206001</v>
      </c>
      <c r="F94" s="18" t="s">
        <v>187</v>
      </c>
      <c r="G94" s="19">
        <v>10</v>
      </c>
      <c r="H94" s="19">
        <v>6</v>
      </c>
      <c r="I94" s="61">
        <f t="shared" si="1"/>
        <v>16</v>
      </c>
      <c r="J94" s="18">
        <v>9706390183</v>
      </c>
      <c r="K94" s="18" t="s">
        <v>395</v>
      </c>
      <c r="L94" s="18" t="s">
        <v>467</v>
      </c>
      <c r="M94" s="18">
        <v>9365767081</v>
      </c>
      <c r="N94" s="18" t="s">
        <v>463</v>
      </c>
      <c r="O94" s="18">
        <v>9401173799</v>
      </c>
      <c r="P94" s="49">
        <v>43724</v>
      </c>
      <c r="Q94" s="48" t="s">
        <v>194</v>
      </c>
      <c r="R94" s="18"/>
      <c r="S94" s="18" t="s">
        <v>226</v>
      </c>
      <c r="T94" s="18"/>
    </row>
    <row r="95" spans="1:20">
      <c r="A95" s="4">
        <v>91</v>
      </c>
      <c r="B95" s="17" t="s">
        <v>63</v>
      </c>
      <c r="C95" s="18" t="s">
        <v>798</v>
      </c>
      <c r="D95" s="18" t="s">
        <v>25</v>
      </c>
      <c r="E95" s="19">
        <v>203007</v>
      </c>
      <c r="F95" s="18"/>
      <c r="G95" s="19">
        <v>16</v>
      </c>
      <c r="H95" s="19">
        <v>17</v>
      </c>
      <c r="I95" s="61">
        <f t="shared" si="1"/>
        <v>33</v>
      </c>
      <c r="J95" s="18">
        <v>9401073460</v>
      </c>
      <c r="K95" s="18" t="s">
        <v>395</v>
      </c>
      <c r="L95" s="18" t="s">
        <v>467</v>
      </c>
      <c r="M95" s="18">
        <v>9365767081</v>
      </c>
      <c r="N95" s="18" t="s">
        <v>463</v>
      </c>
      <c r="O95" s="18">
        <v>9401173799</v>
      </c>
      <c r="P95" s="49">
        <v>43724</v>
      </c>
      <c r="Q95" s="48" t="s">
        <v>194</v>
      </c>
      <c r="R95" s="18"/>
      <c r="S95" s="18" t="s">
        <v>226</v>
      </c>
      <c r="T95" s="18"/>
    </row>
    <row r="96" spans="1:20">
      <c r="A96" s="4">
        <v>92</v>
      </c>
      <c r="B96" s="17" t="s">
        <v>63</v>
      </c>
      <c r="C96" s="18" t="s">
        <v>799</v>
      </c>
      <c r="D96" s="18" t="s">
        <v>23</v>
      </c>
      <c r="E96" s="19">
        <v>18170206202</v>
      </c>
      <c r="F96" s="18" t="s">
        <v>187</v>
      </c>
      <c r="G96" s="19">
        <v>5</v>
      </c>
      <c r="H96" s="19">
        <v>6</v>
      </c>
      <c r="I96" s="61">
        <f t="shared" si="1"/>
        <v>11</v>
      </c>
      <c r="J96" s="18">
        <v>8822086801</v>
      </c>
      <c r="K96" s="18" t="s">
        <v>395</v>
      </c>
      <c r="L96" s="18" t="s">
        <v>467</v>
      </c>
      <c r="M96" s="18">
        <v>9365767081</v>
      </c>
      <c r="N96" s="18" t="s">
        <v>463</v>
      </c>
      <c r="O96" s="18">
        <v>9401173799</v>
      </c>
      <c r="P96" s="49">
        <v>43724</v>
      </c>
      <c r="Q96" s="48" t="s">
        <v>194</v>
      </c>
      <c r="R96" s="18"/>
      <c r="S96" s="18" t="s">
        <v>226</v>
      </c>
      <c r="T96" s="18"/>
    </row>
    <row r="97" spans="1:20">
      <c r="A97" s="4">
        <v>93</v>
      </c>
      <c r="B97" s="17" t="s">
        <v>63</v>
      </c>
      <c r="C97" s="18" t="s">
        <v>800</v>
      </c>
      <c r="D97" s="18" t="s">
        <v>25</v>
      </c>
      <c r="E97" s="19">
        <v>182900206001</v>
      </c>
      <c r="F97" s="18"/>
      <c r="G97" s="19">
        <v>16</v>
      </c>
      <c r="H97" s="19">
        <v>19</v>
      </c>
      <c r="I97" s="61">
        <f t="shared" si="1"/>
        <v>35</v>
      </c>
      <c r="J97" s="18">
        <v>6900565887</v>
      </c>
      <c r="K97" s="18" t="s">
        <v>395</v>
      </c>
      <c r="L97" s="18" t="s">
        <v>467</v>
      </c>
      <c r="M97" s="18">
        <v>9365767081</v>
      </c>
      <c r="N97" s="18" t="s">
        <v>802</v>
      </c>
      <c r="O97" s="18">
        <v>7896852432</v>
      </c>
      <c r="P97" s="49">
        <v>43725</v>
      </c>
      <c r="Q97" s="48" t="s">
        <v>210</v>
      </c>
      <c r="R97" s="18"/>
      <c r="S97" s="18" t="s">
        <v>226</v>
      </c>
      <c r="T97" s="18"/>
    </row>
    <row r="98" spans="1:20">
      <c r="A98" s="4">
        <v>94</v>
      </c>
      <c r="B98" s="17" t="s">
        <v>63</v>
      </c>
      <c r="C98" s="48" t="s">
        <v>477</v>
      </c>
      <c r="D98" s="48" t="s">
        <v>23</v>
      </c>
      <c r="E98" s="19">
        <v>18170206002</v>
      </c>
      <c r="F98" s="48" t="s">
        <v>187</v>
      </c>
      <c r="G98" s="19">
        <v>10</v>
      </c>
      <c r="H98" s="19">
        <v>7</v>
      </c>
      <c r="I98" s="61">
        <f t="shared" si="1"/>
        <v>17</v>
      </c>
      <c r="J98" s="48">
        <v>9085465219</v>
      </c>
      <c r="K98" s="48" t="s">
        <v>395</v>
      </c>
      <c r="L98" s="18" t="s">
        <v>467</v>
      </c>
      <c r="M98" s="18">
        <v>9365767081</v>
      </c>
      <c r="N98" s="18" t="s">
        <v>802</v>
      </c>
      <c r="O98" s="18">
        <v>7896852432</v>
      </c>
      <c r="P98" s="49">
        <v>43725</v>
      </c>
      <c r="Q98" s="48" t="s">
        <v>210</v>
      </c>
      <c r="R98" s="18"/>
      <c r="S98" s="18" t="s">
        <v>226</v>
      </c>
      <c r="T98" s="18"/>
    </row>
    <row r="99" spans="1:20">
      <c r="A99" s="4">
        <v>95</v>
      </c>
      <c r="B99" s="17" t="s">
        <v>63</v>
      </c>
      <c r="C99" s="18" t="s">
        <v>478</v>
      </c>
      <c r="D99" s="18" t="s">
        <v>23</v>
      </c>
      <c r="E99" s="19">
        <v>18170206003</v>
      </c>
      <c r="F99" s="18" t="s">
        <v>187</v>
      </c>
      <c r="G99" s="19">
        <v>6</v>
      </c>
      <c r="H99" s="19">
        <v>5</v>
      </c>
      <c r="I99" s="61">
        <f t="shared" si="1"/>
        <v>11</v>
      </c>
      <c r="J99" s="18">
        <v>8134995610</v>
      </c>
      <c r="K99" s="18" t="s">
        <v>395</v>
      </c>
      <c r="L99" s="18" t="s">
        <v>467</v>
      </c>
      <c r="M99" s="18">
        <v>9365767081</v>
      </c>
      <c r="N99" s="18" t="s">
        <v>802</v>
      </c>
      <c r="O99" s="18">
        <v>7896852432</v>
      </c>
      <c r="P99" s="49">
        <v>43726</v>
      </c>
      <c r="Q99" s="48" t="s">
        <v>197</v>
      </c>
      <c r="R99" s="18"/>
      <c r="S99" s="18" t="s">
        <v>226</v>
      </c>
      <c r="T99" s="18"/>
    </row>
    <row r="100" spans="1:20">
      <c r="A100" s="4">
        <v>96</v>
      </c>
      <c r="B100" s="17" t="s">
        <v>63</v>
      </c>
      <c r="C100" s="18" t="s">
        <v>801</v>
      </c>
      <c r="D100" s="18" t="s">
        <v>23</v>
      </c>
      <c r="E100" s="19">
        <v>18170212502</v>
      </c>
      <c r="F100" s="18" t="s">
        <v>188</v>
      </c>
      <c r="G100" s="19">
        <v>60</v>
      </c>
      <c r="H100" s="19">
        <v>61</v>
      </c>
      <c r="I100" s="61">
        <f t="shared" si="1"/>
        <v>121</v>
      </c>
      <c r="J100" s="18">
        <v>9435489461</v>
      </c>
      <c r="K100" s="18" t="s">
        <v>395</v>
      </c>
      <c r="L100" s="18" t="s">
        <v>467</v>
      </c>
      <c r="M100" s="18">
        <v>9365767081</v>
      </c>
      <c r="N100" s="18" t="s">
        <v>802</v>
      </c>
      <c r="O100" s="18">
        <v>7896852432</v>
      </c>
      <c r="P100" s="49">
        <v>43726</v>
      </c>
      <c r="Q100" s="48" t="s">
        <v>197</v>
      </c>
      <c r="R100" s="18"/>
      <c r="S100" s="18" t="s">
        <v>226</v>
      </c>
      <c r="T100" s="18"/>
    </row>
    <row r="101" spans="1:20">
      <c r="A101" s="4">
        <v>97</v>
      </c>
      <c r="B101" s="17" t="s">
        <v>63</v>
      </c>
      <c r="C101" s="18" t="s">
        <v>399</v>
      </c>
      <c r="D101" s="18" t="s">
        <v>25</v>
      </c>
      <c r="E101" s="19">
        <v>204004</v>
      </c>
      <c r="F101" s="18"/>
      <c r="G101" s="19">
        <v>10</v>
      </c>
      <c r="H101" s="19">
        <v>15</v>
      </c>
      <c r="I101" s="61">
        <f t="shared" si="1"/>
        <v>25</v>
      </c>
      <c r="J101" s="18">
        <v>8135977999</v>
      </c>
      <c r="K101" s="18" t="s">
        <v>395</v>
      </c>
      <c r="L101" s="18" t="s">
        <v>467</v>
      </c>
      <c r="M101" s="18">
        <v>9365767081</v>
      </c>
      <c r="N101" s="18" t="s">
        <v>398</v>
      </c>
      <c r="O101" s="18">
        <v>9864244377</v>
      </c>
      <c r="P101" s="49">
        <v>43727</v>
      </c>
      <c r="Q101" s="48" t="s">
        <v>212</v>
      </c>
      <c r="R101" s="18"/>
      <c r="S101" s="18" t="s">
        <v>226</v>
      </c>
      <c r="T101" s="18"/>
    </row>
    <row r="102" spans="1:20">
      <c r="A102" s="4">
        <v>98</v>
      </c>
      <c r="B102" s="17" t="s">
        <v>63</v>
      </c>
      <c r="C102" s="18" t="s">
        <v>481</v>
      </c>
      <c r="D102" s="18" t="s">
        <v>23</v>
      </c>
      <c r="E102" s="19">
        <v>18170211602</v>
      </c>
      <c r="F102" s="18" t="s">
        <v>187</v>
      </c>
      <c r="G102" s="19">
        <v>31</v>
      </c>
      <c r="H102" s="19">
        <v>40</v>
      </c>
      <c r="I102" s="61">
        <f t="shared" si="1"/>
        <v>71</v>
      </c>
      <c r="J102" s="18">
        <v>8077654911</v>
      </c>
      <c r="K102" s="18" t="s">
        <v>395</v>
      </c>
      <c r="L102" s="18" t="s">
        <v>467</v>
      </c>
      <c r="M102" s="18">
        <v>9365767081</v>
      </c>
      <c r="N102" s="18" t="s">
        <v>398</v>
      </c>
      <c r="O102" s="18">
        <v>9864244377</v>
      </c>
      <c r="P102" s="49">
        <v>43727</v>
      </c>
      <c r="Q102" s="48" t="s">
        <v>212</v>
      </c>
      <c r="R102" s="18"/>
      <c r="S102" s="18" t="s">
        <v>226</v>
      </c>
      <c r="T102" s="18"/>
    </row>
    <row r="103" spans="1:20">
      <c r="A103" s="4">
        <v>99</v>
      </c>
      <c r="B103" s="17" t="s">
        <v>63</v>
      </c>
      <c r="C103" s="18" t="s">
        <v>803</v>
      </c>
      <c r="D103" s="18" t="s">
        <v>23</v>
      </c>
      <c r="E103" s="19">
        <v>18170211903</v>
      </c>
      <c r="F103" s="18" t="s">
        <v>187</v>
      </c>
      <c r="G103" s="19">
        <v>5</v>
      </c>
      <c r="H103" s="19">
        <v>6</v>
      </c>
      <c r="I103" s="61">
        <f t="shared" si="1"/>
        <v>11</v>
      </c>
      <c r="J103" s="18">
        <v>9954422254</v>
      </c>
      <c r="K103" s="18" t="s">
        <v>395</v>
      </c>
      <c r="L103" s="18" t="s">
        <v>467</v>
      </c>
      <c r="M103" s="18">
        <v>9365767081</v>
      </c>
      <c r="N103" s="18" t="s">
        <v>490</v>
      </c>
      <c r="O103" s="18">
        <v>6002514120</v>
      </c>
      <c r="P103" s="49">
        <v>43728</v>
      </c>
      <c r="Q103" s="48" t="s">
        <v>200</v>
      </c>
      <c r="R103" s="18"/>
      <c r="S103" s="18" t="s">
        <v>226</v>
      </c>
      <c r="T103" s="18"/>
    </row>
    <row r="104" spans="1:20">
      <c r="A104" s="4">
        <v>100</v>
      </c>
      <c r="B104" s="17" t="s">
        <v>63</v>
      </c>
      <c r="C104" s="18" t="s">
        <v>804</v>
      </c>
      <c r="D104" s="18" t="s">
        <v>23</v>
      </c>
      <c r="E104" s="19">
        <v>18170216003</v>
      </c>
      <c r="F104" s="18" t="s">
        <v>187</v>
      </c>
      <c r="G104" s="19">
        <v>19</v>
      </c>
      <c r="H104" s="19">
        <v>10</v>
      </c>
      <c r="I104" s="61">
        <f t="shared" si="1"/>
        <v>29</v>
      </c>
      <c r="J104" s="18">
        <v>9401246558</v>
      </c>
      <c r="K104" s="18" t="s">
        <v>395</v>
      </c>
      <c r="L104" s="18" t="s">
        <v>467</v>
      </c>
      <c r="M104" s="18">
        <v>9365767081</v>
      </c>
      <c r="N104" s="18" t="s">
        <v>427</v>
      </c>
      <c r="O104" s="18">
        <v>9401958369</v>
      </c>
      <c r="P104" s="49">
        <v>43728</v>
      </c>
      <c r="Q104" s="48" t="s">
        <v>200</v>
      </c>
      <c r="R104" s="18"/>
      <c r="S104" s="18" t="s">
        <v>226</v>
      </c>
      <c r="T104" s="18"/>
    </row>
    <row r="105" spans="1:20">
      <c r="A105" s="4">
        <v>101</v>
      </c>
      <c r="B105" s="17" t="s">
        <v>63</v>
      </c>
      <c r="C105" s="18" t="s">
        <v>425</v>
      </c>
      <c r="D105" s="18" t="s">
        <v>25</v>
      </c>
      <c r="E105" s="19">
        <v>206002</v>
      </c>
      <c r="F105" s="18"/>
      <c r="G105" s="19">
        <v>10</v>
      </c>
      <c r="H105" s="19">
        <v>9</v>
      </c>
      <c r="I105" s="61">
        <f t="shared" si="1"/>
        <v>19</v>
      </c>
      <c r="J105" s="18">
        <v>8638740634</v>
      </c>
      <c r="K105" s="18" t="s">
        <v>395</v>
      </c>
      <c r="L105" s="18" t="s">
        <v>467</v>
      </c>
      <c r="M105" s="18">
        <v>9365767081</v>
      </c>
      <c r="N105" s="18" t="s">
        <v>427</v>
      </c>
      <c r="O105" s="18">
        <v>9401958369</v>
      </c>
      <c r="P105" s="49">
        <v>43728</v>
      </c>
      <c r="Q105" s="48" t="s">
        <v>200</v>
      </c>
      <c r="R105" s="18"/>
      <c r="S105" s="18" t="s">
        <v>226</v>
      </c>
      <c r="T105" s="18"/>
    </row>
    <row r="106" spans="1:20">
      <c r="A106" s="4">
        <v>102</v>
      </c>
      <c r="B106" s="17" t="s">
        <v>63</v>
      </c>
      <c r="C106" s="18" t="s">
        <v>805</v>
      </c>
      <c r="D106" s="18" t="s">
        <v>25</v>
      </c>
      <c r="E106" s="19">
        <v>204013</v>
      </c>
      <c r="F106" s="18"/>
      <c r="G106" s="19">
        <v>18</v>
      </c>
      <c r="H106" s="19">
        <v>20</v>
      </c>
      <c r="I106" s="61">
        <f t="shared" si="1"/>
        <v>38</v>
      </c>
      <c r="J106" s="18">
        <v>7086466744</v>
      </c>
      <c r="K106" s="18" t="s">
        <v>395</v>
      </c>
      <c r="L106" s="18" t="s">
        <v>467</v>
      </c>
      <c r="M106" s="18">
        <v>9365767081</v>
      </c>
      <c r="N106" s="18" t="s">
        <v>494</v>
      </c>
      <c r="O106" s="18">
        <v>9954383954</v>
      </c>
      <c r="P106" s="49">
        <v>43728</v>
      </c>
      <c r="Q106" s="48" t="s">
        <v>200</v>
      </c>
      <c r="R106" s="18"/>
      <c r="S106" s="18" t="s">
        <v>226</v>
      </c>
      <c r="T106" s="18"/>
    </row>
    <row r="107" spans="1:20">
      <c r="A107" s="4">
        <v>103</v>
      </c>
      <c r="B107" s="17" t="s">
        <v>63</v>
      </c>
      <c r="C107" s="18" t="s">
        <v>495</v>
      </c>
      <c r="D107" s="18" t="s">
        <v>23</v>
      </c>
      <c r="E107" s="19">
        <v>18170212501</v>
      </c>
      <c r="F107" s="18" t="s">
        <v>187</v>
      </c>
      <c r="G107" s="19">
        <v>45</v>
      </c>
      <c r="H107" s="19">
        <v>54</v>
      </c>
      <c r="I107" s="61">
        <f t="shared" si="1"/>
        <v>99</v>
      </c>
      <c r="J107" s="18">
        <v>9954594765</v>
      </c>
      <c r="K107" s="18" t="s">
        <v>395</v>
      </c>
      <c r="L107" s="18" t="s">
        <v>467</v>
      </c>
      <c r="M107" s="18">
        <v>9365767081</v>
      </c>
      <c r="N107" s="18" t="s">
        <v>494</v>
      </c>
      <c r="O107" s="18">
        <v>9954383954</v>
      </c>
      <c r="P107" s="49">
        <v>43729</v>
      </c>
      <c r="Q107" s="48" t="s">
        <v>213</v>
      </c>
      <c r="R107" s="18"/>
      <c r="S107" s="18" t="s">
        <v>226</v>
      </c>
      <c r="T107" s="18"/>
    </row>
    <row r="108" spans="1:20">
      <c r="A108" s="4">
        <v>104</v>
      </c>
      <c r="B108" s="17"/>
      <c r="C108" s="18"/>
      <c r="D108" s="18"/>
      <c r="E108" s="19"/>
      <c r="F108" s="18"/>
      <c r="G108" s="19"/>
      <c r="H108" s="19"/>
      <c r="I108" s="61">
        <f t="shared" si="1"/>
        <v>0</v>
      </c>
      <c r="J108" s="18"/>
      <c r="K108" s="18"/>
      <c r="L108" s="18"/>
      <c r="M108" s="18"/>
      <c r="N108" s="18"/>
      <c r="O108" s="18"/>
      <c r="P108" s="49">
        <v>43730</v>
      </c>
      <c r="Q108" s="48" t="s">
        <v>191</v>
      </c>
      <c r="R108" s="18"/>
      <c r="S108" s="18"/>
      <c r="T108" s="18"/>
    </row>
    <row r="109" spans="1:20">
      <c r="A109" s="4">
        <v>105</v>
      </c>
      <c r="B109" s="17" t="s">
        <v>63</v>
      </c>
      <c r="C109" s="18" t="s">
        <v>506</v>
      </c>
      <c r="D109" s="18" t="s">
        <v>25</v>
      </c>
      <c r="E109" s="19">
        <v>18290020502</v>
      </c>
      <c r="F109" s="18"/>
      <c r="G109" s="19">
        <v>10</v>
      </c>
      <c r="H109" s="19">
        <v>17</v>
      </c>
      <c r="I109" s="61">
        <f t="shared" si="1"/>
        <v>27</v>
      </c>
      <c r="J109" s="18">
        <v>9401863839</v>
      </c>
      <c r="K109" s="18" t="s">
        <v>395</v>
      </c>
      <c r="L109" s="18" t="s">
        <v>467</v>
      </c>
      <c r="M109" s="18">
        <v>9365767081</v>
      </c>
      <c r="N109" s="18" t="s">
        <v>427</v>
      </c>
      <c r="O109" s="18">
        <v>9401958369</v>
      </c>
      <c r="P109" s="49">
        <v>43731</v>
      </c>
      <c r="Q109" s="48" t="s">
        <v>194</v>
      </c>
      <c r="R109" s="18"/>
      <c r="S109" s="18" t="s">
        <v>226</v>
      </c>
      <c r="T109" s="18"/>
    </row>
    <row r="110" spans="1:20" ht="33">
      <c r="A110" s="4">
        <v>106</v>
      </c>
      <c r="B110" s="17" t="s">
        <v>63</v>
      </c>
      <c r="C110" s="18" t="s">
        <v>806</v>
      </c>
      <c r="D110" s="18" t="s">
        <v>23</v>
      </c>
      <c r="E110" s="19">
        <v>18170206302</v>
      </c>
      <c r="F110" s="18" t="s">
        <v>187</v>
      </c>
      <c r="G110" s="19">
        <v>29</v>
      </c>
      <c r="H110" s="19">
        <v>20</v>
      </c>
      <c r="I110" s="61">
        <f t="shared" si="1"/>
        <v>49</v>
      </c>
      <c r="J110" s="18">
        <v>9435489484</v>
      </c>
      <c r="K110" s="18" t="s">
        <v>395</v>
      </c>
      <c r="L110" s="18" t="s">
        <v>467</v>
      </c>
      <c r="M110" s="18">
        <v>9365767081</v>
      </c>
      <c r="N110" s="18" t="s">
        <v>427</v>
      </c>
      <c r="O110" s="18">
        <v>9401958369</v>
      </c>
      <c r="P110" s="49">
        <v>43731</v>
      </c>
      <c r="Q110" s="48" t="s">
        <v>194</v>
      </c>
      <c r="R110" s="18"/>
      <c r="S110" s="18" t="s">
        <v>226</v>
      </c>
      <c r="T110" s="18"/>
    </row>
    <row r="111" spans="1:20">
      <c r="A111" s="4">
        <v>107</v>
      </c>
      <c r="B111" s="17" t="s">
        <v>63</v>
      </c>
      <c r="C111" s="18" t="s">
        <v>511</v>
      </c>
      <c r="D111" s="18" t="s">
        <v>25</v>
      </c>
      <c r="E111" s="19">
        <v>18290020501</v>
      </c>
      <c r="F111" s="18"/>
      <c r="G111" s="19">
        <v>20</v>
      </c>
      <c r="H111" s="19">
        <v>20</v>
      </c>
      <c r="I111" s="61">
        <f t="shared" si="1"/>
        <v>40</v>
      </c>
      <c r="J111" s="18">
        <v>9401351297</v>
      </c>
      <c r="K111" s="18" t="s">
        <v>395</v>
      </c>
      <c r="L111" s="18" t="s">
        <v>467</v>
      </c>
      <c r="M111" s="18">
        <v>9365767081</v>
      </c>
      <c r="N111" s="18" t="s">
        <v>807</v>
      </c>
      <c r="O111" s="18">
        <v>9864244377</v>
      </c>
      <c r="P111" s="49">
        <v>43731</v>
      </c>
      <c r="Q111" s="48" t="s">
        <v>194</v>
      </c>
      <c r="R111" s="18"/>
      <c r="S111" s="18"/>
      <c r="T111" s="18"/>
    </row>
    <row r="112" spans="1:20">
      <c r="A112" s="4">
        <v>108</v>
      </c>
      <c r="B112" s="17" t="s">
        <v>63</v>
      </c>
      <c r="C112" s="18" t="s">
        <v>512</v>
      </c>
      <c r="D112" s="18" t="s">
        <v>23</v>
      </c>
      <c r="E112" s="19">
        <v>18170216401</v>
      </c>
      <c r="F112" s="18" t="s">
        <v>187</v>
      </c>
      <c r="G112" s="19">
        <v>17</v>
      </c>
      <c r="H112" s="19">
        <v>10</v>
      </c>
      <c r="I112" s="61">
        <f t="shared" si="1"/>
        <v>27</v>
      </c>
      <c r="J112" s="18">
        <v>9613548104</v>
      </c>
      <c r="K112" s="18" t="s">
        <v>395</v>
      </c>
      <c r="L112" s="18" t="s">
        <v>467</v>
      </c>
      <c r="M112" s="18">
        <v>9365767081</v>
      </c>
      <c r="N112" s="18" t="s">
        <v>807</v>
      </c>
      <c r="O112" s="18">
        <v>9864244377</v>
      </c>
      <c r="P112" s="49">
        <v>43731</v>
      </c>
      <c r="Q112" s="48" t="s">
        <v>194</v>
      </c>
      <c r="R112" s="18"/>
      <c r="S112" s="18" t="s">
        <v>226</v>
      </c>
      <c r="T112" s="18"/>
    </row>
    <row r="113" spans="1:20">
      <c r="A113" s="4">
        <v>109</v>
      </c>
      <c r="B113" s="17" t="s">
        <v>63</v>
      </c>
      <c r="C113" s="18" t="s">
        <v>808</v>
      </c>
      <c r="D113" s="18" t="s">
        <v>25</v>
      </c>
      <c r="E113" s="19">
        <v>20203</v>
      </c>
      <c r="F113" s="18"/>
      <c r="G113" s="19">
        <v>5</v>
      </c>
      <c r="H113" s="19">
        <v>5</v>
      </c>
      <c r="I113" s="61">
        <f t="shared" si="1"/>
        <v>10</v>
      </c>
      <c r="J113" s="18">
        <v>9531285434</v>
      </c>
      <c r="K113" s="18" t="s">
        <v>395</v>
      </c>
      <c r="L113" s="18" t="s">
        <v>467</v>
      </c>
      <c r="M113" s="18">
        <v>9365767081</v>
      </c>
      <c r="N113" s="18" t="s">
        <v>502</v>
      </c>
      <c r="O113" s="18">
        <v>8011589625</v>
      </c>
      <c r="P113" s="49">
        <v>43732</v>
      </c>
      <c r="Q113" s="48" t="s">
        <v>210</v>
      </c>
      <c r="R113" s="18"/>
      <c r="S113" s="18" t="s">
        <v>226</v>
      </c>
      <c r="T113" s="18"/>
    </row>
    <row r="114" spans="1:20" ht="33">
      <c r="A114" s="4">
        <v>110</v>
      </c>
      <c r="B114" s="17" t="s">
        <v>63</v>
      </c>
      <c r="C114" s="18" t="s">
        <v>809</v>
      </c>
      <c r="D114" s="18" t="s">
        <v>23</v>
      </c>
      <c r="E114" s="19">
        <v>18170206201</v>
      </c>
      <c r="F114" s="18" t="s">
        <v>187</v>
      </c>
      <c r="G114" s="19">
        <v>10</v>
      </c>
      <c r="H114" s="19">
        <v>6</v>
      </c>
      <c r="I114" s="61">
        <f t="shared" si="1"/>
        <v>16</v>
      </c>
      <c r="J114" s="18">
        <v>9859717506</v>
      </c>
      <c r="K114" s="18" t="s">
        <v>395</v>
      </c>
      <c r="L114" s="18" t="s">
        <v>467</v>
      </c>
      <c r="M114" s="18">
        <v>9365767081</v>
      </c>
      <c r="N114" s="18" t="s">
        <v>502</v>
      </c>
      <c r="O114" s="18">
        <v>8011589625</v>
      </c>
      <c r="P114" s="49">
        <v>43732</v>
      </c>
      <c r="Q114" s="48" t="s">
        <v>210</v>
      </c>
      <c r="R114" s="18"/>
      <c r="S114" s="18" t="s">
        <v>226</v>
      </c>
      <c r="T114" s="18"/>
    </row>
    <row r="115" spans="1:20">
      <c r="A115" s="4">
        <v>111</v>
      </c>
      <c r="B115" s="17" t="s">
        <v>63</v>
      </c>
      <c r="C115" s="18" t="s">
        <v>810</v>
      </c>
      <c r="D115" s="18" t="s">
        <v>23</v>
      </c>
      <c r="E115" s="19">
        <v>18170206301</v>
      </c>
      <c r="F115" s="18" t="s">
        <v>187</v>
      </c>
      <c r="G115" s="19">
        <v>10</v>
      </c>
      <c r="H115" s="19">
        <v>7</v>
      </c>
      <c r="I115" s="61">
        <f t="shared" si="1"/>
        <v>17</v>
      </c>
      <c r="J115" s="19">
        <v>8638864442</v>
      </c>
      <c r="K115" s="18" t="s">
        <v>395</v>
      </c>
      <c r="L115" s="18" t="s">
        <v>467</v>
      </c>
      <c r="M115" s="18">
        <v>9365767081</v>
      </c>
      <c r="N115" s="18" t="s">
        <v>398</v>
      </c>
      <c r="O115" s="18">
        <v>9864244377</v>
      </c>
      <c r="P115" s="49">
        <v>43732</v>
      </c>
      <c r="Q115" s="48" t="s">
        <v>210</v>
      </c>
      <c r="R115" s="18"/>
      <c r="S115" s="18" t="s">
        <v>226</v>
      </c>
      <c r="T115" s="18"/>
    </row>
    <row r="116" spans="1:20" ht="33">
      <c r="A116" s="4">
        <v>112</v>
      </c>
      <c r="B116" s="17" t="s">
        <v>63</v>
      </c>
      <c r="C116" s="18" t="s">
        <v>811</v>
      </c>
      <c r="D116" s="18" t="s">
        <v>25</v>
      </c>
      <c r="E116" s="19">
        <v>18290020622</v>
      </c>
      <c r="F116" s="18"/>
      <c r="G116" s="19">
        <v>20</v>
      </c>
      <c r="H116" s="19">
        <v>26</v>
      </c>
      <c r="I116" s="61">
        <f t="shared" si="1"/>
        <v>46</v>
      </c>
      <c r="J116" s="18">
        <v>7401354782</v>
      </c>
      <c r="K116" s="18" t="s">
        <v>395</v>
      </c>
      <c r="L116" s="18" t="s">
        <v>467</v>
      </c>
      <c r="M116" s="18">
        <v>9365767081</v>
      </c>
      <c r="N116" s="18" t="s">
        <v>403</v>
      </c>
      <c r="O116" s="18">
        <v>7086662155</v>
      </c>
      <c r="P116" s="49">
        <v>43732</v>
      </c>
      <c r="Q116" s="48" t="s">
        <v>210</v>
      </c>
      <c r="R116" s="18"/>
      <c r="S116" s="18" t="s">
        <v>226</v>
      </c>
      <c r="T116" s="18"/>
    </row>
    <row r="117" spans="1:20">
      <c r="A117" s="4">
        <v>113</v>
      </c>
      <c r="B117" s="17" t="s">
        <v>63</v>
      </c>
      <c r="C117" s="18" t="s">
        <v>526</v>
      </c>
      <c r="D117" s="18" t="s">
        <v>23</v>
      </c>
      <c r="E117" s="19">
        <v>18170211902</v>
      </c>
      <c r="F117" s="18" t="s">
        <v>189</v>
      </c>
      <c r="G117" s="19">
        <v>60</v>
      </c>
      <c r="H117" s="19">
        <v>56</v>
      </c>
      <c r="I117" s="61">
        <f t="shared" si="1"/>
        <v>116</v>
      </c>
      <c r="J117" s="18">
        <v>9101174249</v>
      </c>
      <c r="K117" s="18" t="s">
        <v>395</v>
      </c>
      <c r="L117" s="18" t="s">
        <v>467</v>
      </c>
      <c r="M117" s="18">
        <v>9365767081</v>
      </c>
      <c r="N117" s="18" t="s">
        <v>403</v>
      </c>
      <c r="O117" s="18">
        <v>7086662155</v>
      </c>
      <c r="P117" s="49">
        <v>43733</v>
      </c>
      <c r="Q117" s="48" t="s">
        <v>197</v>
      </c>
      <c r="R117" s="18"/>
      <c r="S117" s="18" t="s">
        <v>226</v>
      </c>
      <c r="T117" s="18"/>
    </row>
    <row r="118" spans="1:20">
      <c r="A118" s="4">
        <v>114</v>
      </c>
      <c r="B118" s="17" t="s">
        <v>63</v>
      </c>
      <c r="C118" s="18" t="s">
        <v>812</v>
      </c>
      <c r="D118" s="18" t="s">
        <v>25</v>
      </c>
      <c r="E118" s="19">
        <v>18290020221</v>
      </c>
      <c r="F118" s="18"/>
      <c r="G118" s="19">
        <v>15</v>
      </c>
      <c r="H118" s="19">
        <v>15</v>
      </c>
      <c r="I118" s="61">
        <f t="shared" si="1"/>
        <v>30</v>
      </c>
      <c r="J118" s="18">
        <v>6900867460</v>
      </c>
      <c r="K118" s="18" t="s">
        <v>395</v>
      </c>
      <c r="L118" s="18" t="s">
        <v>467</v>
      </c>
      <c r="M118" s="18">
        <v>9365767081</v>
      </c>
      <c r="N118" s="18" t="s">
        <v>813</v>
      </c>
      <c r="O118" s="18">
        <v>9678937589</v>
      </c>
      <c r="P118" s="49">
        <v>43734</v>
      </c>
      <c r="Q118" s="48" t="s">
        <v>212</v>
      </c>
      <c r="R118" s="18"/>
      <c r="S118" s="18" t="s">
        <v>226</v>
      </c>
      <c r="T118" s="18"/>
    </row>
    <row r="119" spans="1:20">
      <c r="A119" s="4">
        <v>115</v>
      </c>
      <c r="B119" s="17" t="s">
        <v>63</v>
      </c>
      <c r="C119" s="18" t="s">
        <v>520</v>
      </c>
      <c r="D119" s="18" t="s">
        <v>23</v>
      </c>
      <c r="E119" s="19">
        <v>18170206004</v>
      </c>
      <c r="F119" s="18" t="s">
        <v>190</v>
      </c>
      <c r="G119" s="19">
        <v>16</v>
      </c>
      <c r="H119" s="19">
        <v>16</v>
      </c>
      <c r="I119" s="61">
        <f t="shared" si="1"/>
        <v>32</v>
      </c>
      <c r="J119" s="18">
        <v>9454105869</v>
      </c>
      <c r="K119" s="18" t="s">
        <v>395</v>
      </c>
      <c r="L119" s="18" t="s">
        <v>467</v>
      </c>
      <c r="M119" s="18">
        <v>9365767081</v>
      </c>
      <c r="N119" s="18" t="s">
        <v>813</v>
      </c>
      <c r="O119" s="18">
        <v>9678937589</v>
      </c>
      <c r="P119" s="49">
        <v>43734</v>
      </c>
      <c r="Q119" s="48" t="s">
        <v>212</v>
      </c>
      <c r="R119" s="18"/>
      <c r="S119" s="18" t="s">
        <v>226</v>
      </c>
      <c r="T119" s="18"/>
    </row>
    <row r="120" spans="1:20">
      <c r="A120" s="4">
        <v>116</v>
      </c>
      <c r="B120" s="17" t="s">
        <v>63</v>
      </c>
      <c r="C120" s="18" t="s">
        <v>513</v>
      </c>
      <c r="D120" s="18" t="s">
        <v>23</v>
      </c>
      <c r="E120" s="19">
        <v>18170216403</v>
      </c>
      <c r="F120" s="18" t="s">
        <v>187</v>
      </c>
      <c r="G120" s="19">
        <v>10</v>
      </c>
      <c r="H120" s="19">
        <v>4</v>
      </c>
      <c r="I120" s="61">
        <f t="shared" si="1"/>
        <v>14</v>
      </c>
      <c r="J120" s="18">
        <v>8253940523</v>
      </c>
      <c r="K120" s="18" t="s">
        <v>395</v>
      </c>
      <c r="L120" s="18" t="s">
        <v>467</v>
      </c>
      <c r="M120" s="18">
        <v>9365767081</v>
      </c>
      <c r="N120" s="18" t="s">
        <v>807</v>
      </c>
      <c r="O120" s="18">
        <v>9864244377</v>
      </c>
      <c r="P120" s="49">
        <v>43734</v>
      </c>
      <c r="Q120" s="48" t="s">
        <v>212</v>
      </c>
      <c r="R120" s="18"/>
      <c r="S120" s="18" t="s">
        <v>226</v>
      </c>
      <c r="T120" s="18"/>
    </row>
    <row r="121" spans="1:20">
      <c r="A121" s="4">
        <v>117</v>
      </c>
      <c r="B121" s="17" t="s">
        <v>63</v>
      </c>
      <c r="C121" s="18" t="s">
        <v>530</v>
      </c>
      <c r="D121" s="18" t="s">
        <v>23</v>
      </c>
      <c r="E121" s="19">
        <v>200050</v>
      </c>
      <c r="F121" s="18" t="s">
        <v>189</v>
      </c>
      <c r="G121" s="19">
        <v>77</v>
      </c>
      <c r="H121" s="19">
        <v>90</v>
      </c>
      <c r="I121" s="61">
        <f t="shared" si="1"/>
        <v>167</v>
      </c>
      <c r="J121" s="18">
        <v>8011829424</v>
      </c>
      <c r="K121" s="18" t="s">
        <v>395</v>
      </c>
      <c r="L121" s="18" t="s">
        <v>467</v>
      </c>
      <c r="M121" s="18">
        <v>9365767081</v>
      </c>
      <c r="N121" s="18" t="s">
        <v>494</v>
      </c>
      <c r="O121" s="18">
        <v>9954383954</v>
      </c>
      <c r="P121" s="49">
        <v>43735</v>
      </c>
      <c r="Q121" s="48" t="s">
        <v>200</v>
      </c>
      <c r="R121" s="18"/>
      <c r="S121" s="18" t="s">
        <v>226</v>
      </c>
      <c r="T121" s="18"/>
    </row>
    <row r="122" spans="1:20">
      <c r="A122" s="4">
        <v>118</v>
      </c>
      <c r="B122" s="17" t="s">
        <v>63</v>
      </c>
      <c r="C122" s="18" t="s">
        <v>521</v>
      </c>
      <c r="D122" s="18" t="s">
        <v>23</v>
      </c>
      <c r="E122" s="19"/>
      <c r="F122" s="18" t="s">
        <v>189</v>
      </c>
      <c r="G122" s="19">
        <v>48</v>
      </c>
      <c r="H122" s="19">
        <v>40</v>
      </c>
      <c r="I122" s="61">
        <f t="shared" si="1"/>
        <v>88</v>
      </c>
      <c r="J122" s="18">
        <v>9706924385</v>
      </c>
      <c r="K122" s="18" t="s">
        <v>395</v>
      </c>
      <c r="L122" s="18" t="s">
        <v>467</v>
      </c>
      <c r="M122" s="18">
        <v>9365767081</v>
      </c>
      <c r="N122" s="18" t="s">
        <v>494</v>
      </c>
      <c r="O122" s="18">
        <v>9954383954</v>
      </c>
      <c r="P122" s="49">
        <v>43736</v>
      </c>
      <c r="Q122" s="48" t="s">
        <v>213</v>
      </c>
      <c r="R122" s="18"/>
      <c r="S122" s="18" t="s">
        <v>226</v>
      </c>
      <c r="T122" s="18"/>
    </row>
    <row r="123" spans="1:20">
      <c r="A123" s="4">
        <v>119</v>
      </c>
      <c r="B123" s="17"/>
      <c r="C123" s="18"/>
      <c r="D123" s="18"/>
      <c r="E123" s="19"/>
      <c r="F123" s="18"/>
      <c r="G123" s="19"/>
      <c r="H123" s="19"/>
      <c r="I123" s="61">
        <f t="shared" si="1"/>
        <v>0</v>
      </c>
      <c r="J123" s="18"/>
      <c r="K123" s="18"/>
      <c r="L123" s="18"/>
      <c r="M123" s="18"/>
      <c r="N123" s="18"/>
      <c r="O123" s="18"/>
      <c r="P123" s="49">
        <v>43737</v>
      </c>
      <c r="Q123" s="48" t="s">
        <v>191</v>
      </c>
      <c r="R123" s="18"/>
      <c r="S123" s="18"/>
      <c r="T123" s="18"/>
    </row>
    <row r="124" spans="1:20">
      <c r="A124" s="4">
        <v>120</v>
      </c>
      <c r="B124" s="17" t="s">
        <v>62</v>
      </c>
      <c r="C124" s="18" t="s">
        <v>539</v>
      </c>
      <c r="D124" s="18" t="s">
        <v>23</v>
      </c>
      <c r="E124" s="19">
        <v>18170211603</v>
      </c>
      <c r="F124" s="18"/>
      <c r="G124" s="19"/>
      <c r="H124" s="19">
        <v>160</v>
      </c>
      <c r="I124" s="61">
        <f t="shared" si="1"/>
        <v>160</v>
      </c>
      <c r="J124" s="18">
        <v>9678376421</v>
      </c>
      <c r="K124" s="18" t="s">
        <v>395</v>
      </c>
      <c r="L124" s="18" t="s">
        <v>467</v>
      </c>
      <c r="M124" s="18">
        <v>9365767081</v>
      </c>
      <c r="N124" s="18" t="s">
        <v>813</v>
      </c>
      <c r="O124" s="18">
        <v>9678937589</v>
      </c>
      <c r="P124" s="49">
        <v>43738</v>
      </c>
      <c r="Q124" s="48" t="s">
        <v>194</v>
      </c>
      <c r="R124" s="18"/>
      <c r="S124" s="18" t="s">
        <v>226</v>
      </c>
      <c r="T124" s="18"/>
    </row>
    <row r="125" spans="1:20">
      <c r="A125" s="4">
        <v>121</v>
      </c>
      <c r="B125" s="17"/>
      <c r="C125" s="18"/>
      <c r="D125" s="18"/>
      <c r="E125" s="19"/>
      <c r="F125" s="18"/>
      <c r="G125" s="19"/>
      <c r="H125" s="19"/>
      <c r="I125" s="61">
        <f t="shared" si="1"/>
        <v>0</v>
      </c>
      <c r="J125" s="18"/>
      <c r="K125" s="18"/>
      <c r="L125" s="18"/>
      <c r="M125" s="18"/>
      <c r="N125" s="18"/>
      <c r="O125" s="18"/>
      <c r="P125" s="49"/>
      <c r="Q125" s="48"/>
      <c r="R125" s="18"/>
      <c r="S125" s="18"/>
      <c r="T125" s="18"/>
    </row>
    <row r="126" spans="1:20">
      <c r="A126" s="4">
        <v>122</v>
      </c>
      <c r="B126" s="17"/>
      <c r="C126" s="18"/>
      <c r="D126" s="18"/>
      <c r="E126" s="19"/>
      <c r="F126" s="18"/>
      <c r="G126" s="19"/>
      <c r="H126" s="19"/>
      <c r="I126" s="61">
        <f t="shared" si="1"/>
        <v>0</v>
      </c>
      <c r="J126" s="18"/>
      <c r="K126" s="18"/>
      <c r="L126" s="18"/>
      <c r="M126" s="18"/>
      <c r="N126" s="18"/>
      <c r="O126" s="18"/>
      <c r="P126" s="49"/>
      <c r="Q126" s="48"/>
      <c r="R126" s="18"/>
      <c r="S126" s="18"/>
      <c r="T126" s="18"/>
    </row>
    <row r="127" spans="1:20">
      <c r="A127" s="4">
        <v>123</v>
      </c>
      <c r="B127" s="17"/>
      <c r="C127" s="18"/>
      <c r="D127" s="18"/>
      <c r="E127" s="19"/>
      <c r="F127" s="18"/>
      <c r="G127" s="19"/>
      <c r="H127" s="19"/>
      <c r="I127" s="61">
        <f t="shared" si="1"/>
        <v>0</v>
      </c>
      <c r="J127" s="18"/>
      <c r="K127" s="18"/>
      <c r="L127" s="18"/>
      <c r="M127" s="18"/>
      <c r="N127" s="18"/>
      <c r="O127" s="18"/>
      <c r="P127" s="49"/>
      <c r="Q127" s="48"/>
      <c r="R127" s="18"/>
      <c r="S127" s="18"/>
      <c r="T127" s="18"/>
    </row>
    <row r="128" spans="1:20">
      <c r="A128" s="4">
        <v>124</v>
      </c>
      <c r="B128" s="17"/>
      <c r="C128" s="18"/>
      <c r="D128" s="18"/>
      <c r="E128" s="19"/>
      <c r="F128" s="18"/>
      <c r="G128" s="19"/>
      <c r="H128" s="19"/>
      <c r="I128" s="61">
        <f t="shared" si="1"/>
        <v>0</v>
      </c>
      <c r="J128" s="18"/>
      <c r="K128" s="18"/>
      <c r="L128" s="18"/>
      <c r="M128" s="18"/>
      <c r="N128" s="18"/>
      <c r="O128" s="18"/>
      <c r="P128" s="49"/>
      <c r="Q128" s="48"/>
      <c r="R128" s="18"/>
      <c r="S128" s="18"/>
      <c r="T128" s="18"/>
    </row>
    <row r="129" spans="1:20">
      <c r="A129" s="4">
        <v>125</v>
      </c>
      <c r="B129" s="17"/>
      <c r="C129" s="18"/>
      <c r="D129" s="18"/>
      <c r="E129" s="19"/>
      <c r="F129" s="18"/>
      <c r="G129" s="19"/>
      <c r="H129" s="19"/>
      <c r="I129" s="61">
        <f t="shared" si="1"/>
        <v>0</v>
      </c>
      <c r="J129" s="18"/>
      <c r="K129" s="18"/>
      <c r="L129" s="18"/>
      <c r="M129" s="18"/>
      <c r="N129" s="18"/>
      <c r="O129" s="18"/>
      <c r="P129" s="49"/>
      <c r="Q129" s="48"/>
      <c r="R129" s="18"/>
      <c r="S129" s="18"/>
      <c r="T129" s="18"/>
    </row>
    <row r="130" spans="1:20">
      <c r="A130" s="4">
        <v>126</v>
      </c>
      <c r="B130" s="17"/>
      <c r="C130" s="18"/>
      <c r="D130" s="18"/>
      <c r="E130" s="19"/>
      <c r="F130" s="18"/>
      <c r="G130" s="19"/>
      <c r="H130" s="19"/>
      <c r="I130" s="61">
        <f t="shared" si="1"/>
        <v>0</v>
      </c>
      <c r="J130" s="18"/>
      <c r="K130" s="18"/>
      <c r="L130" s="18"/>
      <c r="M130" s="18"/>
      <c r="N130" s="18"/>
      <c r="O130" s="18"/>
      <c r="P130" s="49"/>
      <c r="Q130" s="48"/>
      <c r="R130" s="18"/>
      <c r="S130" s="18"/>
      <c r="T130" s="18"/>
    </row>
    <row r="131" spans="1:20">
      <c r="A131" s="4">
        <v>127</v>
      </c>
      <c r="B131" s="17"/>
      <c r="C131" s="18"/>
      <c r="D131" s="18"/>
      <c r="E131" s="19"/>
      <c r="F131" s="18"/>
      <c r="G131" s="19"/>
      <c r="H131" s="19"/>
      <c r="I131" s="61">
        <f t="shared" si="1"/>
        <v>0</v>
      </c>
      <c r="J131" s="18"/>
      <c r="K131" s="18"/>
      <c r="L131" s="18"/>
      <c r="M131" s="18"/>
      <c r="N131" s="18"/>
      <c r="O131" s="18"/>
      <c r="P131" s="49"/>
      <c r="Q131" s="48"/>
      <c r="R131" s="18"/>
      <c r="S131" s="18"/>
      <c r="T131" s="18"/>
    </row>
    <row r="132" spans="1:20">
      <c r="A132" s="4">
        <v>128</v>
      </c>
      <c r="B132" s="17"/>
      <c r="C132" s="18"/>
      <c r="D132" s="18"/>
      <c r="E132" s="19"/>
      <c r="F132" s="18"/>
      <c r="G132" s="19"/>
      <c r="H132" s="19"/>
      <c r="I132" s="61">
        <f t="shared" si="1"/>
        <v>0</v>
      </c>
      <c r="J132" s="18"/>
      <c r="K132" s="18"/>
      <c r="L132" s="18"/>
      <c r="M132" s="18"/>
      <c r="N132" s="18"/>
      <c r="O132" s="18"/>
      <c r="P132" s="49"/>
      <c r="Q132" s="48"/>
      <c r="R132" s="18"/>
      <c r="S132" s="18"/>
      <c r="T132" s="18"/>
    </row>
    <row r="133" spans="1:20">
      <c r="A133" s="4">
        <v>129</v>
      </c>
      <c r="B133" s="17"/>
      <c r="C133" s="18"/>
      <c r="D133" s="18"/>
      <c r="E133" s="19"/>
      <c r="F133" s="18"/>
      <c r="G133" s="19"/>
      <c r="H133" s="19"/>
      <c r="I133" s="61">
        <f t="shared" si="1"/>
        <v>0</v>
      </c>
      <c r="J133" s="18"/>
      <c r="K133" s="18"/>
      <c r="L133" s="18"/>
      <c r="M133" s="18"/>
      <c r="N133" s="18"/>
      <c r="O133" s="18"/>
      <c r="P133" s="49"/>
      <c r="Q133" s="4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49"/>
      <c r="Q134" s="48"/>
      <c r="R134" s="18"/>
      <c r="S134" s="18"/>
      <c r="T134" s="18"/>
    </row>
    <row r="135" spans="1:20">
      <c r="A135" s="4">
        <v>131</v>
      </c>
      <c r="B135" s="17"/>
      <c r="C135" s="18"/>
      <c r="D135" s="18"/>
      <c r="E135" s="19"/>
      <c r="F135" s="18"/>
      <c r="G135" s="19"/>
      <c r="H135" s="19"/>
      <c r="I135" s="61">
        <f t="shared" si="2"/>
        <v>0</v>
      </c>
      <c r="J135" s="18"/>
      <c r="K135" s="18"/>
      <c r="L135" s="18"/>
      <c r="M135" s="18"/>
      <c r="N135" s="18"/>
      <c r="O135" s="18"/>
      <c r="P135" s="49"/>
      <c r="Q135" s="48"/>
      <c r="R135" s="18"/>
      <c r="S135" s="18"/>
      <c r="T135" s="18"/>
    </row>
    <row r="136" spans="1:20">
      <c r="A136" s="4">
        <v>132</v>
      </c>
      <c r="B136" s="17"/>
      <c r="C136" s="18"/>
      <c r="D136" s="18"/>
      <c r="E136" s="19"/>
      <c r="F136" s="18"/>
      <c r="G136" s="19"/>
      <c r="H136" s="19"/>
      <c r="I136" s="61">
        <f t="shared" si="2"/>
        <v>0</v>
      </c>
      <c r="J136" s="18"/>
      <c r="K136" s="18"/>
      <c r="L136" s="18"/>
      <c r="M136" s="18"/>
      <c r="N136" s="18"/>
      <c r="O136" s="18"/>
      <c r="P136" s="49"/>
      <c r="Q136" s="48"/>
      <c r="R136" s="18"/>
      <c r="S136" s="18"/>
      <c r="T136" s="18"/>
    </row>
    <row r="137" spans="1:20">
      <c r="A137" s="4">
        <v>133</v>
      </c>
      <c r="B137" s="17"/>
      <c r="C137" s="18"/>
      <c r="D137" s="18"/>
      <c r="E137" s="19"/>
      <c r="F137" s="18"/>
      <c r="G137" s="19"/>
      <c r="H137" s="19"/>
      <c r="I137" s="61">
        <f t="shared" si="2"/>
        <v>0</v>
      </c>
      <c r="J137" s="18"/>
      <c r="K137" s="18"/>
      <c r="L137" s="18"/>
      <c r="M137" s="18"/>
      <c r="N137" s="18"/>
      <c r="O137" s="18"/>
      <c r="P137" s="49"/>
      <c r="Q137" s="4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COUNTIFS(C6:C164,"*")</f>
        <v>111</v>
      </c>
      <c r="D165" s="21"/>
      <c r="E165" s="13"/>
      <c r="F165" s="21"/>
      <c r="G165" s="60">
        <f>SUM(G6:G164)</f>
        <v>2242</v>
      </c>
      <c r="H165" s="60">
        <f>SUM(H6:H164)</f>
        <v>2374</v>
      </c>
      <c r="I165" s="60">
        <f>SUM(I6:I164)</f>
        <v>4616</v>
      </c>
      <c r="J165" s="21"/>
      <c r="K165" s="21"/>
      <c r="L165" s="21"/>
      <c r="M165" s="21"/>
      <c r="N165" s="21"/>
      <c r="O165" s="21"/>
      <c r="P165" s="14"/>
      <c r="Q165" s="21"/>
      <c r="R165" s="21"/>
      <c r="S165" s="21"/>
      <c r="T165" s="12"/>
    </row>
    <row r="166" spans="1:20">
      <c r="A166" s="44" t="s">
        <v>62</v>
      </c>
      <c r="B166" s="10">
        <f>COUNTIF(B$5:B$164,"Team 1")</f>
        <v>57</v>
      </c>
      <c r="C166" s="44" t="s">
        <v>25</v>
      </c>
      <c r="D166" s="10">
        <f>COUNTIF(D6:D164,"Anganwadi")</f>
        <v>44</v>
      </c>
    </row>
    <row r="167" spans="1:20">
      <c r="A167" s="44" t="s">
        <v>63</v>
      </c>
      <c r="B167" s="10">
        <f>COUNTIF(B$6:B$164,"Team 2")</f>
        <v>55</v>
      </c>
      <c r="C167" s="44" t="s">
        <v>23</v>
      </c>
      <c r="D167" s="10">
        <f>COUNTIF(D6:D164,"School")</f>
        <v>67</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43:D55 D34:D41 D13:D25 D27:D32 D57:D62 D64: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opLeftCell="A13" workbookViewId="0">
      <selection activeCell="F24" sqref="F24:F25"/>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39" t="s">
        <v>71</v>
      </c>
      <c r="B1" s="139"/>
      <c r="C1" s="139"/>
      <c r="D1" s="139"/>
      <c r="E1" s="139"/>
      <c r="F1" s="140"/>
      <c r="G1" s="140"/>
      <c r="H1" s="140"/>
      <c r="I1" s="140"/>
      <c r="J1" s="140"/>
    </row>
    <row r="2" spans="1:11" ht="25.5">
      <c r="A2" s="141" t="s">
        <v>0</v>
      </c>
      <c r="B2" s="142"/>
      <c r="C2" s="143" t="str">
        <f>'Block at a Glance'!C2:D2</f>
        <v>ASSAM</v>
      </c>
      <c r="D2" s="144"/>
      <c r="E2" s="27" t="s">
        <v>1</v>
      </c>
      <c r="F2" s="145" t="s">
        <v>685</v>
      </c>
      <c r="G2" s="146"/>
      <c r="H2" s="28" t="s">
        <v>24</v>
      </c>
      <c r="I2" s="145" t="s">
        <v>686</v>
      </c>
      <c r="J2" s="146"/>
    </row>
    <row r="3" spans="1:11" ht="28.5" customHeight="1">
      <c r="A3" s="150" t="s">
        <v>66</v>
      </c>
      <c r="B3" s="150"/>
      <c r="C3" s="150"/>
      <c r="D3" s="150"/>
      <c r="E3" s="150"/>
      <c r="F3" s="150"/>
      <c r="G3" s="150"/>
      <c r="H3" s="150"/>
      <c r="I3" s="150"/>
      <c r="J3" s="150"/>
    </row>
    <row r="4" spans="1:11">
      <c r="A4" s="149" t="s">
        <v>27</v>
      </c>
      <c r="B4" s="148" t="s">
        <v>28</v>
      </c>
      <c r="C4" s="147" t="s">
        <v>29</v>
      </c>
      <c r="D4" s="147" t="s">
        <v>36</v>
      </c>
      <c r="E4" s="147"/>
      <c r="F4" s="147"/>
      <c r="G4" s="147" t="s">
        <v>30</v>
      </c>
      <c r="H4" s="147" t="s">
        <v>37</v>
      </c>
      <c r="I4" s="147"/>
      <c r="J4" s="147"/>
    </row>
    <row r="5" spans="1:11" ht="22.5" customHeight="1">
      <c r="A5" s="149"/>
      <c r="B5" s="148"/>
      <c r="C5" s="147"/>
      <c r="D5" s="29" t="s">
        <v>9</v>
      </c>
      <c r="E5" s="29" t="s">
        <v>10</v>
      </c>
      <c r="F5" s="29" t="s">
        <v>11</v>
      </c>
      <c r="G5" s="147"/>
      <c r="H5" s="29" t="s">
        <v>9</v>
      </c>
      <c r="I5" s="29" t="s">
        <v>10</v>
      </c>
      <c r="J5" s="29" t="s">
        <v>11</v>
      </c>
    </row>
    <row r="6" spans="1:11" ht="22.5" customHeight="1">
      <c r="A6" s="45">
        <v>1</v>
      </c>
      <c r="B6" s="62">
        <v>43556</v>
      </c>
      <c r="C6" s="31">
        <f>COUNTIFS('April-19'!D$5:D$164,"Anganwadi")</f>
        <v>45</v>
      </c>
      <c r="D6" s="32">
        <f>SUMIF('April-19'!$D$5:$D$164,"Anganwadi",'April-19'!$G$5:$G$164)</f>
        <v>638</v>
      </c>
      <c r="E6" s="32">
        <f>SUMIF('April-19'!$D$5:$D$164,"Anganwadi",'April-19'!$H$5:$H$164)</f>
        <v>582</v>
      </c>
      <c r="F6" s="32">
        <f>+D6+E6</f>
        <v>1220</v>
      </c>
      <c r="G6" s="31">
        <f>COUNTIF('April-19'!D5:D164,"School")</f>
        <v>70</v>
      </c>
      <c r="H6" s="32">
        <f>SUMIF('April-19'!$D$5:$D$164,"School",'April-19'!$G$5:$G$164)</f>
        <v>1762</v>
      </c>
      <c r="I6" s="32">
        <f>SUMIF('April-19'!$D$5:$D$164,"School",'April-19'!$H$5:$H$164)</f>
        <v>1861</v>
      </c>
      <c r="J6" s="32">
        <f>+H6+I6</f>
        <v>3623</v>
      </c>
      <c r="K6" s="33"/>
    </row>
    <row r="7" spans="1:11" ht="22.5" customHeight="1">
      <c r="A7" s="30">
        <v>2</v>
      </c>
      <c r="B7" s="63">
        <v>43601</v>
      </c>
      <c r="C7" s="31">
        <f>COUNTIF('May-19'!D5:D164,"Anganwadi")</f>
        <v>45</v>
      </c>
      <c r="D7" s="32">
        <f>SUMIF('May-19'!$D$5:$D$164,"Anganwadi",'May-19'!$G$5:$G$164)</f>
        <v>734</v>
      </c>
      <c r="E7" s="32">
        <f>SUMIF('May-19'!$D$5:$D$164,"Anganwadi",'May-19'!$H$5:$H$164)</f>
        <v>721</v>
      </c>
      <c r="F7" s="32">
        <f t="shared" ref="F7:F11" si="0">+D7+E7</f>
        <v>1455</v>
      </c>
      <c r="G7" s="31">
        <f>COUNTIF('May-19'!D5:D164,"School")</f>
        <v>62</v>
      </c>
      <c r="H7" s="32">
        <f>SUMIF('May-19'!$D$5:$D$164,"School",'May-19'!$G$5:$G$164)</f>
        <v>1732</v>
      </c>
      <c r="I7" s="32">
        <f>SUMIF('May-19'!$D$5:$D$164,"School",'May-19'!$H$5:$H$164)</f>
        <v>1705</v>
      </c>
      <c r="J7" s="32">
        <f t="shared" ref="J7:J11" si="1">+H7+I7</f>
        <v>3437</v>
      </c>
    </row>
    <row r="8" spans="1:11" ht="22.5" customHeight="1">
      <c r="A8" s="30">
        <v>3</v>
      </c>
      <c r="B8" s="63">
        <v>43632</v>
      </c>
      <c r="C8" s="31">
        <f>COUNTIF('Jun-19'!D5:D164,"Anganwadi")</f>
        <v>32</v>
      </c>
      <c r="D8" s="32">
        <f>SUMIF('Jun-19'!$D$5:$D$164,"Anganwadi",'Jun-19'!$G$5:$G$164)</f>
        <v>582</v>
      </c>
      <c r="E8" s="32">
        <f>SUMIF('Jun-19'!$D$5:$D$164,"Anganwadi",'Jun-19'!$H$5:$H$164)</f>
        <v>552</v>
      </c>
      <c r="F8" s="32">
        <f t="shared" si="0"/>
        <v>1134</v>
      </c>
      <c r="G8" s="31">
        <f>COUNTIF('Jun-19'!D5:D164,"School")</f>
        <v>63</v>
      </c>
      <c r="H8" s="32">
        <f>SUMIF('Jun-19'!$D$5:$D$164,"School",'Jun-19'!$G$5:$G$164)</f>
        <v>2235</v>
      </c>
      <c r="I8" s="32">
        <f>SUMIF('Jun-19'!$D$5:$D$164,"School",'Jun-19'!$H$5:$H$164)</f>
        <v>2158</v>
      </c>
      <c r="J8" s="32">
        <f t="shared" si="1"/>
        <v>4393</v>
      </c>
    </row>
    <row r="9" spans="1:11" ht="22.5" customHeight="1">
      <c r="A9" s="30">
        <v>4</v>
      </c>
      <c r="B9" s="63">
        <v>43662</v>
      </c>
      <c r="C9" s="31">
        <f>COUNTIF('Jul-19'!D5:D164,"Anganwadi")</f>
        <v>123</v>
      </c>
      <c r="D9" s="32">
        <f>SUMIF('Jul-19'!$D$5:$D$164,"Anganwadi",'Jul-19'!$G$5:$G$164)</f>
        <v>2354</v>
      </c>
      <c r="E9" s="32">
        <f>SUMIF('Jul-19'!$D$5:$D$164,"Anganwadi",'Jul-19'!$H$5:$H$164)</f>
        <v>2387</v>
      </c>
      <c r="F9" s="32">
        <f t="shared" si="0"/>
        <v>4741</v>
      </c>
      <c r="G9" s="31">
        <f>COUNTIF('Jul-19'!D5:D164,"School")</f>
        <v>0</v>
      </c>
      <c r="H9" s="32">
        <f>SUMIF('Jul-19'!$D$5:$D$164,"School",'Jul-19'!$G$5:$G$164)</f>
        <v>0</v>
      </c>
      <c r="I9" s="32">
        <f>SUMIF('Jul-19'!$D$5:$D$164,"School",'Jul-19'!$H$5:$H$164)</f>
        <v>0</v>
      </c>
      <c r="J9" s="32">
        <f t="shared" si="1"/>
        <v>0</v>
      </c>
    </row>
    <row r="10" spans="1:11" ht="22.5" customHeight="1">
      <c r="A10" s="30">
        <v>5</v>
      </c>
      <c r="B10" s="63">
        <v>43693</v>
      </c>
      <c r="C10" s="31">
        <f>COUNTIF('Aug-19'!D5:D164,"Anganwadi")</f>
        <v>29</v>
      </c>
      <c r="D10" s="32">
        <f>SUMIF('Aug-19'!$D$5:$D$164,"Anganwadi",'Aug-19'!$G$5:$G$164)</f>
        <v>581</v>
      </c>
      <c r="E10" s="32">
        <f>SUMIF('Aug-19'!$D$5:$D$164,"Anganwadi",'Aug-19'!$H$5:$H$164)</f>
        <v>581</v>
      </c>
      <c r="F10" s="32">
        <f t="shared" si="0"/>
        <v>1162</v>
      </c>
      <c r="G10" s="31">
        <f>COUNTIF('Aug-19'!D5:D164,"School")</f>
        <v>53</v>
      </c>
      <c r="H10" s="32">
        <f>SUMIF('Aug-19'!$D$5:$D$164,"School",'Aug-19'!$G$5:$G$164)</f>
        <v>1872</v>
      </c>
      <c r="I10" s="32">
        <f>SUMIF('Aug-19'!$D$5:$D$164,"School",'Aug-19'!$H$5:$H$164)</f>
        <v>1862</v>
      </c>
      <c r="J10" s="32">
        <f t="shared" si="1"/>
        <v>3734</v>
      </c>
    </row>
    <row r="11" spans="1:11" ht="22.5" customHeight="1">
      <c r="A11" s="30">
        <v>6</v>
      </c>
      <c r="B11" s="63">
        <v>43724</v>
      </c>
      <c r="C11" s="31">
        <f>COUNTIF('Sep-19'!D6:D164,"Anganwadi")</f>
        <v>44</v>
      </c>
      <c r="D11" s="32">
        <f>SUMIF('Sep-19'!$D$6:$D$164,"Anganwadi",'Sep-19'!$G$6:$G$164)</f>
        <v>542</v>
      </c>
      <c r="E11" s="32">
        <f>SUMIF('Sep-19'!$D$6:$D$164,"Anganwadi",'Sep-19'!$H$6:$H$164)</f>
        <v>561</v>
      </c>
      <c r="F11" s="32">
        <f t="shared" si="0"/>
        <v>1103</v>
      </c>
      <c r="G11" s="31">
        <f>COUNTIF('Sep-19'!D6:D164,"School")</f>
        <v>67</v>
      </c>
      <c r="H11" s="32">
        <f>SUMIF('Sep-19'!$D$6:$D$164,"School",'Sep-19'!$G$6:$G$164)</f>
        <v>1700</v>
      </c>
      <c r="I11" s="32">
        <f>SUMIF('Sep-19'!$D$6:$D$164,"School",'Sep-19'!$H$6:$H$164)</f>
        <v>1813</v>
      </c>
      <c r="J11" s="32">
        <f t="shared" si="1"/>
        <v>3513</v>
      </c>
    </row>
    <row r="12" spans="1:11" ht="19.5" customHeight="1">
      <c r="A12" s="138" t="s">
        <v>38</v>
      </c>
      <c r="B12" s="138"/>
      <c r="C12" s="34">
        <f>SUM(C6:C11)</f>
        <v>318</v>
      </c>
      <c r="D12" s="34">
        <f t="shared" ref="D12:J12" si="2">SUM(D6:D11)</f>
        <v>5431</v>
      </c>
      <c r="E12" s="34">
        <f t="shared" si="2"/>
        <v>5384</v>
      </c>
      <c r="F12" s="34">
        <f t="shared" si="2"/>
        <v>10815</v>
      </c>
      <c r="G12" s="34">
        <f t="shared" si="2"/>
        <v>315</v>
      </c>
      <c r="H12" s="34">
        <f t="shared" si="2"/>
        <v>9301</v>
      </c>
      <c r="I12" s="34">
        <f t="shared" si="2"/>
        <v>9399</v>
      </c>
      <c r="J12" s="34">
        <f t="shared" si="2"/>
        <v>18700</v>
      </c>
    </row>
    <row r="14" spans="1:11">
      <c r="A14" s="154" t="s">
        <v>67</v>
      </c>
      <c r="B14" s="154"/>
      <c r="C14" s="154"/>
      <c r="D14" s="154"/>
      <c r="E14" s="154"/>
      <c r="F14" s="154"/>
    </row>
    <row r="15" spans="1:11" ht="82.5">
      <c r="A15" s="43" t="s">
        <v>27</v>
      </c>
      <c r="B15" s="42" t="s">
        <v>28</v>
      </c>
      <c r="C15" s="46" t="s">
        <v>64</v>
      </c>
      <c r="D15" s="41" t="s">
        <v>29</v>
      </c>
      <c r="E15" s="41" t="s">
        <v>30</v>
      </c>
      <c r="F15" s="41" t="s">
        <v>65</v>
      </c>
    </row>
    <row r="16" spans="1:11">
      <c r="A16" s="157">
        <v>1</v>
      </c>
      <c r="B16" s="155">
        <v>43571</v>
      </c>
      <c r="C16" s="47" t="s">
        <v>62</v>
      </c>
      <c r="D16" s="31">
        <f>COUNTIFS('April-19'!B$5:B$164,"Team 1",'April-19'!D$5:D$164,"Anganwadi")</f>
        <v>21</v>
      </c>
      <c r="E16" s="31">
        <f>COUNTIFS('April-19'!B$5:B$164,"Team 1",'April-19'!D$5:D$164,"School")</f>
        <v>39</v>
      </c>
      <c r="F16" s="32">
        <f>SUMIF('April-19'!$B$5:$B$164,"Team 1",'April-19'!$I$5:$I$164)</f>
        <v>2245</v>
      </c>
    </row>
    <row r="17" spans="1:6">
      <c r="A17" s="158"/>
      <c r="B17" s="156"/>
      <c r="C17" s="47" t="s">
        <v>63</v>
      </c>
      <c r="D17" s="31">
        <f>COUNTIFS('April-19'!B$5:B$164,"Team 2",'April-19'!D$5:D$164,"Anganwadi")</f>
        <v>24</v>
      </c>
      <c r="E17" s="31">
        <f>COUNTIFS('April-19'!B$5:B$164,"Team 2",'April-19'!D$5:D$164,"School")</f>
        <v>31</v>
      </c>
      <c r="F17" s="32">
        <f>SUMIF('April-19'!$B$5:$B$164,"Team 2",'April-19'!$I$5:$I$164)</f>
        <v>2598</v>
      </c>
    </row>
    <row r="18" spans="1:6">
      <c r="A18" s="157">
        <v>2</v>
      </c>
      <c r="B18" s="155">
        <v>43601</v>
      </c>
      <c r="C18" s="47" t="s">
        <v>62</v>
      </c>
      <c r="D18" s="31">
        <f>COUNTIFS('May-19'!B$5:B$164,"Team 1",'May-19'!D$5:D$164,"Anganwadi")</f>
        <v>22</v>
      </c>
      <c r="E18" s="31">
        <f>COUNTIFS('May-19'!B$5:B$164,"Team 1",'May-19'!D$5:D$164,"School")</f>
        <v>31</v>
      </c>
      <c r="F18" s="32">
        <f>SUMIF('May-19'!$B$5:$B$164,"Team 1",'May-19'!$I$5:$I$164)</f>
        <v>2523</v>
      </c>
    </row>
    <row r="19" spans="1:6">
      <c r="A19" s="158"/>
      <c r="B19" s="156"/>
      <c r="C19" s="47" t="s">
        <v>63</v>
      </c>
      <c r="D19" s="31">
        <f>COUNTIFS('May-19'!B$5:B$164,"Team 2",'May-19'!D$5:D$164,"Anganwadi")</f>
        <v>23</v>
      </c>
      <c r="E19" s="31">
        <f>COUNTIFS('May-19'!B$5:B$164,"Team 2",'May-19'!D$5:D$164,"School")</f>
        <v>31</v>
      </c>
      <c r="F19" s="32">
        <f>SUMIF('May-19'!$B$5:$B$164,"Team 2",'May-19'!$I$5:$I$164)</f>
        <v>2369</v>
      </c>
    </row>
    <row r="20" spans="1:6">
      <c r="A20" s="157">
        <v>3</v>
      </c>
      <c r="B20" s="155">
        <v>43632</v>
      </c>
      <c r="C20" s="47" t="s">
        <v>62</v>
      </c>
      <c r="D20" s="31">
        <f>COUNTIFS('Jun-19'!B$5:B$164,"Team 1",'Jun-19'!D$5:D$164,"Anganwadi")</f>
        <v>15</v>
      </c>
      <c r="E20" s="31">
        <f>COUNTIFS('Jun-19'!B$5:B$164,"Team 1",'Jun-19'!D$5:D$164,"School")</f>
        <v>27</v>
      </c>
      <c r="F20" s="32">
        <f>SUMIF('Jun-19'!$B$5:$B$164,"Team 1",'Jun-19'!$I$5:$I$164)</f>
        <v>2774</v>
      </c>
    </row>
    <row r="21" spans="1:6">
      <c r="A21" s="158"/>
      <c r="B21" s="156"/>
      <c r="C21" s="47" t="s">
        <v>63</v>
      </c>
      <c r="D21" s="31">
        <f>COUNTIFS('Jun-19'!B$5:B$164,"Team 2",'Jun-19'!D$5:D$164,"Anganwadi")</f>
        <v>17</v>
      </c>
      <c r="E21" s="31">
        <f>COUNTIFS('Jun-19'!B$5:B$164,"Team 2",'Jun-19'!D$5:D$164,"School")</f>
        <v>36</v>
      </c>
      <c r="F21" s="32">
        <f>SUMIF('Jun-19'!$B$5:$B$164,"Team 2",'Jun-19'!$I$5:$I$164)</f>
        <v>2753</v>
      </c>
    </row>
    <row r="22" spans="1:6">
      <c r="A22" s="157">
        <v>4</v>
      </c>
      <c r="B22" s="155">
        <v>43662</v>
      </c>
      <c r="C22" s="47" t="s">
        <v>62</v>
      </c>
      <c r="D22" s="31">
        <f>COUNTIFS('Jul-19'!B$5:B$164,"Team 1",'Jul-19'!D$5:D$164,"Anganwadi")</f>
        <v>62</v>
      </c>
      <c r="E22" s="31">
        <f>COUNTIFS('Jul-19'!B$5:B$164,"Team 1",'Jul-19'!D$5:D$164,"School")</f>
        <v>0</v>
      </c>
      <c r="F22" s="32">
        <f>SUMIF('Jul-19'!$B$5:$B$164,"Team 1",'Jul-19'!$I$5:$I$164)</f>
        <v>2404</v>
      </c>
    </row>
    <row r="23" spans="1:6">
      <c r="A23" s="158"/>
      <c r="B23" s="156"/>
      <c r="C23" s="47" t="s">
        <v>63</v>
      </c>
      <c r="D23" s="31">
        <f>COUNTIFS('Jul-19'!B$5:B$164,"Team 2",'Jul-19'!D$5:D$164,"Anganwadi")</f>
        <v>61</v>
      </c>
      <c r="E23" s="31">
        <f>COUNTIFS('Jul-19'!B$5:B$164,"Team 2",'Jul-19'!D$5:D$164,"School")</f>
        <v>0</v>
      </c>
      <c r="F23" s="32">
        <f>SUMIF('Jul-19'!$B$5:$B$164,"Team 2",'Jul-19'!$I$5:$I$164)</f>
        <v>2371</v>
      </c>
    </row>
    <row r="24" spans="1:6">
      <c r="A24" s="157">
        <v>5</v>
      </c>
      <c r="B24" s="155">
        <v>43693</v>
      </c>
      <c r="C24" s="47" t="s">
        <v>62</v>
      </c>
      <c r="D24" s="31">
        <f>COUNTIFS('Aug-19'!B$5:B$164,"Team 1",'Aug-19'!D$5:D$164,"Anganwadi")</f>
        <v>15</v>
      </c>
      <c r="E24" s="31">
        <f>COUNTIFS('Aug-19'!B$5:B$164,"Team 1",'Aug-19'!D$5:D$164,"School")</f>
        <v>24</v>
      </c>
      <c r="F24" s="32">
        <f>SUMIF('Aug-19'!$B$5:$B$164,"Team 1",'Aug-19'!$I$5:$I$164)</f>
        <v>2563</v>
      </c>
    </row>
    <row r="25" spans="1:6">
      <c r="A25" s="158"/>
      <c r="B25" s="156"/>
      <c r="C25" s="47" t="s">
        <v>63</v>
      </c>
      <c r="D25" s="31">
        <f>COUNTIFS('Aug-19'!B$5:B$164,"Team 2",'Aug-19'!D$5:D$164,"Anganwadi")</f>
        <v>14</v>
      </c>
      <c r="E25" s="31">
        <f>COUNTIFS('Aug-19'!B$5:B$164,"Team 2",'Aug-19'!D$5:D$164,"School")</f>
        <v>29</v>
      </c>
      <c r="F25" s="32">
        <f>SUMIF('Aug-19'!$B$5:$B$164,"Team 2",'Aug-19'!$I$5:$I$164)</f>
        <v>2333</v>
      </c>
    </row>
    <row r="26" spans="1:6">
      <c r="A26" s="157">
        <v>6</v>
      </c>
      <c r="B26" s="155">
        <v>43724</v>
      </c>
      <c r="C26" s="47" t="s">
        <v>62</v>
      </c>
      <c r="D26" s="31">
        <f>COUNTIFS('Sep-19'!B$5:B$164,"Team 1",'Sep-19'!D$5:D$164,"Anganwadi")</f>
        <v>24</v>
      </c>
      <c r="E26" s="31">
        <f>COUNTIFS('Sep-19'!B$5:B$164,"Team 1",'Sep-19'!D$5:D$164,"School")</f>
        <v>33</v>
      </c>
      <c r="F26" s="32">
        <f>SUMIF('Sep-19'!$B$5:$B$164,"Team 1",'Sep-19'!$I$5:$I$164)</f>
        <v>2299</v>
      </c>
    </row>
    <row r="27" spans="1:6">
      <c r="A27" s="158"/>
      <c r="B27" s="156"/>
      <c r="C27" s="47" t="s">
        <v>63</v>
      </c>
      <c r="D27" s="31">
        <f>COUNTIFS('Sep-19'!B$5:B$164,"Team 2",'Sep-19'!D$5:D$164,"Anganwadi")</f>
        <v>21</v>
      </c>
      <c r="E27" s="31">
        <f>COUNTIFS('Sep-19'!B$5:B$164,"Team 2",'Sep-19'!D$5:D$164,"School")</f>
        <v>34</v>
      </c>
      <c r="F27" s="32">
        <f>SUMIF('Sep-19'!$B$5:$B$164,"Team 2",'Sep-19'!$I$5:$I$164)</f>
        <v>2332</v>
      </c>
    </row>
    <row r="28" spans="1:6">
      <c r="A28" s="151" t="s">
        <v>38</v>
      </c>
      <c r="B28" s="152"/>
      <c r="C28" s="153"/>
      <c r="D28" s="40">
        <f>SUM(D16:D27)</f>
        <v>319</v>
      </c>
      <c r="E28" s="40">
        <f>SUM(E16:E27)</f>
        <v>315</v>
      </c>
      <c r="F28" s="40">
        <f>SUM(F16:F27)</f>
        <v>29564</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5" scale="9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2019-04-25T06:11:02Z</dcterms:modified>
</cp:coreProperties>
</file>