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82" i="5"/>
  <c r="I83"/>
  <c r="I84"/>
  <c r="I85"/>
  <c r="I86"/>
  <c r="I80"/>
  <c r="I81"/>
  <c r="I84" i="21"/>
  <c r="I83"/>
  <c r="I82"/>
  <c r="I81"/>
  <c r="I45"/>
  <c r="I44"/>
  <c r="I43"/>
  <c r="I42"/>
  <c r="I46"/>
  <c r="I47"/>
  <c r="I48"/>
  <c r="I49"/>
  <c r="I50"/>
  <c r="I51"/>
  <c r="I52"/>
  <c r="I53"/>
  <c r="I54"/>
  <c r="I55"/>
  <c r="I56"/>
  <c r="I57"/>
  <c r="I58"/>
  <c r="I59"/>
  <c r="I60"/>
  <c r="I61"/>
  <c r="I62"/>
  <c r="I63"/>
  <c r="I64"/>
  <c r="I65"/>
  <c r="I66"/>
  <c r="I67"/>
  <c r="I68"/>
  <c r="I69"/>
  <c r="I70"/>
  <c r="I71"/>
  <c r="I72"/>
  <c r="I73"/>
  <c r="I74"/>
  <c r="I75"/>
  <c r="I76"/>
  <c r="I77"/>
  <c r="I78"/>
  <c r="I79"/>
  <c r="I80"/>
  <c r="I41"/>
  <c r="I40"/>
  <c r="I39"/>
  <c r="I38"/>
  <c r="I37"/>
  <c r="I36"/>
  <c r="I35"/>
  <c r="I65" i="19" l="1"/>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1" i="21"/>
  <c r="I30" i="19"/>
  <c r="I29"/>
  <c r="I28"/>
  <c r="I27"/>
  <c r="I26"/>
  <c r="I25"/>
  <c r="I24"/>
  <c r="I23"/>
  <c r="I22"/>
  <c r="I31"/>
  <c r="I57" i="18"/>
  <c r="I46"/>
  <c r="I45"/>
  <c r="I29"/>
  <c r="I30"/>
  <c r="I23"/>
  <c r="I24"/>
  <c r="I25"/>
  <c r="I26"/>
  <c r="I9"/>
  <c r="I80" i="17"/>
  <c r="I69"/>
  <c r="I18"/>
  <c r="I19"/>
  <c r="I20"/>
  <c r="I21"/>
  <c r="I22"/>
  <c r="I23"/>
  <c r="I24"/>
  <c r="I25"/>
  <c r="I26"/>
  <c r="I27"/>
  <c r="I28"/>
  <c r="I29"/>
  <c r="I30"/>
  <c r="I31"/>
  <c r="I32"/>
  <c r="I33"/>
  <c r="I34"/>
  <c r="I35"/>
  <c r="I36"/>
  <c r="I37"/>
  <c r="I38"/>
  <c r="I39"/>
  <c r="I40"/>
  <c r="I41"/>
  <c r="I42"/>
  <c r="I43"/>
  <c r="I44"/>
  <c r="I45"/>
  <c r="I46"/>
  <c r="I47"/>
  <c r="I48"/>
  <c r="I15"/>
  <c r="I13"/>
  <c r="I8"/>
  <c r="I9"/>
  <c r="I6"/>
  <c r="I7"/>
  <c r="I75" i="5"/>
  <c r="I74"/>
  <c r="I72"/>
  <c r="I50"/>
  <c r="I51"/>
  <c r="I52"/>
  <c r="I53"/>
  <c r="I54"/>
  <c r="I55"/>
  <c r="I56"/>
  <c r="I57"/>
  <c r="I58"/>
  <c r="I59"/>
  <c r="I60"/>
  <c r="I61"/>
  <c r="I62"/>
  <c r="I63"/>
  <c r="I64"/>
  <c r="I65"/>
  <c r="I49"/>
  <c r="I48"/>
  <c r="I14"/>
  <c r="I9"/>
  <c r="I10"/>
  <c r="I1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5" i="19"/>
  <c r="I126"/>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34"/>
  <c r="I33"/>
  <c r="I32"/>
  <c r="I31"/>
  <c r="I30"/>
  <c r="I29"/>
  <c r="I28"/>
  <c r="I27"/>
  <c r="I26"/>
  <c r="I25"/>
  <c r="I24"/>
  <c r="I23"/>
  <c r="I22"/>
  <c r="I21"/>
  <c r="I20"/>
  <c r="I19"/>
  <c r="I18"/>
  <c r="I17"/>
  <c r="I16"/>
  <c r="I15"/>
  <c r="I14"/>
  <c r="I13"/>
  <c r="I12"/>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F22" i="11"/>
  <c r="I64" i="19"/>
  <c r="I63"/>
  <c r="I62"/>
  <c r="I61"/>
  <c r="I60"/>
  <c r="I59"/>
  <c r="I58"/>
  <c r="I57"/>
  <c r="I56"/>
  <c r="I55"/>
  <c r="I54"/>
  <c r="I53"/>
  <c r="I52"/>
  <c r="I51"/>
  <c r="I50"/>
  <c r="I49"/>
  <c r="I48"/>
  <c r="I47"/>
  <c r="I46"/>
  <c r="I45"/>
  <c r="I44"/>
  <c r="I43"/>
  <c r="I42"/>
  <c r="I41"/>
  <c r="I40"/>
  <c r="I39"/>
  <c r="I38"/>
  <c r="I37"/>
  <c r="I36"/>
  <c r="I35"/>
  <c r="I34"/>
  <c r="I33"/>
  <c r="I32"/>
  <c r="I21"/>
  <c r="I20"/>
  <c r="I19"/>
  <c r="I18"/>
  <c r="I17"/>
  <c r="I16"/>
  <c r="I15"/>
  <c r="I14"/>
  <c r="I13"/>
  <c r="I12"/>
  <c r="I11"/>
  <c r="I10"/>
  <c r="I9"/>
  <c r="I8"/>
  <c r="I7"/>
  <c r="I6"/>
  <c r="I5"/>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6"/>
  <c r="I55"/>
  <c r="I54"/>
  <c r="I53"/>
  <c r="I52"/>
  <c r="I51"/>
  <c r="I50"/>
  <c r="I49"/>
  <c r="I48"/>
  <c r="I47"/>
  <c r="I44"/>
  <c r="I43"/>
  <c r="I42"/>
  <c r="I41"/>
  <c r="I40"/>
  <c r="I39"/>
  <c r="I38"/>
  <c r="I37"/>
  <c r="I36"/>
  <c r="I35"/>
  <c r="I34"/>
  <c r="I33"/>
  <c r="I32"/>
  <c r="I31"/>
  <c r="I28"/>
  <c r="I27"/>
  <c r="I22"/>
  <c r="I21"/>
  <c r="I20"/>
  <c r="I19"/>
  <c r="I18"/>
  <c r="I17"/>
  <c r="I16"/>
  <c r="I15"/>
  <c r="I14"/>
  <c r="I13"/>
  <c r="I12"/>
  <c r="I11"/>
  <c r="I10"/>
  <c r="I8"/>
  <c r="I7"/>
  <c r="I6"/>
  <c r="I5"/>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79"/>
  <c r="I78"/>
  <c r="I77"/>
  <c r="I76"/>
  <c r="I75"/>
  <c r="I74"/>
  <c r="I73"/>
  <c r="I72"/>
  <c r="I71"/>
  <c r="I70"/>
  <c r="I68"/>
  <c r="I67"/>
  <c r="I66"/>
  <c r="I65"/>
  <c r="I64"/>
  <c r="I63"/>
  <c r="I62"/>
  <c r="I61"/>
  <c r="I60"/>
  <c r="I59"/>
  <c r="I58"/>
  <c r="I57"/>
  <c r="I56"/>
  <c r="I55"/>
  <c r="I54"/>
  <c r="I53"/>
  <c r="I52"/>
  <c r="I51"/>
  <c r="I50"/>
  <c r="I49"/>
  <c r="I17"/>
  <c r="I16"/>
  <c r="I14"/>
  <c r="I12"/>
  <c r="I11"/>
  <c r="I10"/>
  <c r="I5"/>
  <c r="I6" i="5"/>
  <c r="I104"/>
  <c r="I105"/>
  <c r="I106"/>
  <c r="I107"/>
  <c r="I108"/>
  <c r="I109"/>
  <c r="I110"/>
  <c r="I111"/>
  <c r="I112"/>
  <c r="I113"/>
  <c r="I114"/>
  <c r="I115"/>
  <c r="I116"/>
  <c r="I117"/>
  <c r="I118"/>
  <c r="I119"/>
  <c r="I120"/>
  <c r="I121"/>
  <c r="I122"/>
  <c r="C2" i="11"/>
  <c r="I2"/>
  <c r="F2"/>
  <c r="I66" i="5"/>
  <c r="I67"/>
  <c r="I68"/>
  <c r="I69"/>
  <c r="I70"/>
  <c r="I71"/>
  <c r="I73"/>
  <c r="I76"/>
  <c r="I77"/>
  <c r="I78"/>
  <c r="I79"/>
  <c r="I87"/>
  <c r="I88"/>
  <c r="I89"/>
  <c r="I90"/>
  <c r="I91"/>
  <c r="I92"/>
  <c r="I93"/>
  <c r="I94"/>
  <c r="I95"/>
  <c r="I96"/>
  <c r="I97"/>
  <c r="I98"/>
  <c r="I99"/>
  <c r="I100"/>
  <c r="I101"/>
  <c r="I102"/>
  <c r="I103"/>
  <c r="F25" i="11" l="1"/>
  <c r="F27"/>
  <c r="F26"/>
  <c r="F24"/>
  <c r="F23"/>
  <c r="F20"/>
  <c r="F21"/>
  <c r="F18"/>
  <c r="F19"/>
  <c r="I165" i="20"/>
  <c r="I165" i="17"/>
  <c r="I165" i="21"/>
  <c r="I165" i="19"/>
  <c r="I165" i="18"/>
  <c r="H12" i="11"/>
  <c r="G12"/>
  <c r="D12"/>
  <c r="E12"/>
  <c r="I12"/>
  <c r="F11"/>
  <c r="J11"/>
  <c r="J10"/>
  <c r="F10"/>
  <c r="F9"/>
  <c r="J9"/>
  <c r="F8"/>
  <c r="J8"/>
  <c r="J7"/>
  <c r="F7"/>
  <c r="F6"/>
  <c r="J6"/>
  <c r="I36" i="5"/>
  <c r="I37"/>
  <c r="I38"/>
  <c r="I39"/>
  <c r="I40"/>
  <c r="I41"/>
  <c r="I42"/>
  <c r="I43"/>
  <c r="I44"/>
  <c r="I45"/>
  <c r="I12"/>
  <c r="I13"/>
  <c r="I15"/>
  <c r="I16"/>
  <c r="I17"/>
  <c r="I18"/>
  <c r="I19"/>
  <c r="I20"/>
  <c r="I21"/>
  <c r="I22"/>
  <c r="I23"/>
  <c r="I24"/>
  <c r="I25"/>
  <c r="I26"/>
  <c r="I27"/>
  <c r="I28"/>
  <c r="I29"/>
  <c r="I30"/>
  <c r="I31"/>
  <c r="I32"/>
  <c r="I33"/>
  <c r="I34"/>
  <c r="I35"/>
  <c r="I8"/>
  <c r="I7"/>
  <c r="I5"/>
  <c r="F17" i="11" l="1"/>
  <c r="F16"/>
  <c r="C12"/>
  <c r="I165" i="5"/>
  <c r="F12" i="11"/>
  <c r="J12"/>
  <c r="F28" l="1"/>
</calcChain>
</file>

<file path=xl/sharedStrings.xml><?xml version="1.0" encoding="utf-8"?>
<sst xmlns="http://schemas.openxmlformats.org/spreadsheetml/2006/main" count="4974" uniqueCount="885">
  <si>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</si>
  <si>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</si>
  <si>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</si>
  <si>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</si>
  <si>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</si>
  <si>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</si>
  <si>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</si>
  <si>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</si>
  <si>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</si>
  <si>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</si>
  <si>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</si>
  <si>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</si>
  <si>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</si>
  <si>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</si>
  <si>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</si>
  <si>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</si>
  <si>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</si>
  <si>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</si>
  <si>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</si>
  <si>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</si>
  <si>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</si>
  <si>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</si>
  <si>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</si>
  <si>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</si>
  <si>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</si>
  <si>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</si>
  <si>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</si>
  <si>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</si>
  <si>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</si>
  <si>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</si>
  <si>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</si>
  <si>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</si>
  <si>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</si>
  <si>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</si>
  <si>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</si>
  <si>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</si>
  <si>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</si>
  <si>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</si>
  <si>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</si>
  <si>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</si>
  <si>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</si>
  <si>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</si>
  <si>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</si>
  <si>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</si>
  <si>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</si>
  <si>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</si>
  <si>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</si>
  <si>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</si>
  <si>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</si>
  <si>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</si>
  <si>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</si>
  <si>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</si>
  <si>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</si>
  <si>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</si>
  <si>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</si>
  <si>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</si>
  <si>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</si>
  <si>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</si>
  <si>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</si>
  <si>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</si>
  <si>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</si>
  <si>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</si>
  <si>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</si>
  <si>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</si>
  <si>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</si>
  <si>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MICRO PLAN FORMAT
NATIONAL HEALTH MISSION-Rashtriya Bal Swasthya Karyakram (RBSK)
ACTION  PLAN OF YEAR - 2016-17</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</si>
  <si>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</si>
  <si>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</si>
  <si>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</si>
  <si>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</si>
  <si>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</si>
  <si>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</si>
  <si>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</si>
  <si>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</si>
  <si>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</si>
  <si>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</si>
  <si>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Borpam MES</t>
  </si>
  <si>
    <t>UP</t>
  </si>
  <si>
    <t>Borpam</t>
  </si>
  <si>
    <t>Mon</t>
  </si>
  <si>
    <t>Car</t>
  </si>
  <si>
    <t>Distance in one side</t>
  </si>
  <si>
    <t>Chilonighat LPS</t>
  </si>
  <si>
    <t>LP</t>
  </si>
  <si>
    <t>Binita Devi</t>
  </si>
  <si>
    <t>Pallabi Borah</t>
  </si>
  <si>
    <t>Solalsonari AWC</t>
  </si>
  <si>
    <t>Bordikorai SC</t>
  </si>
  <si>
    <t>Nizora borah</t>
  </si>
  <si>
    <t>Nagsankar Nphc</t>
  </si>
  <si>
    <t>Naltali AWC</t>
  </si>
  <si>
    <t>Tue</t>
  </si>
  <si>
    <t>Bebejiya AWC</t>
  </si>
  <si>
    <t>Khanaguri Govt Sr Besic</t>
  </si>
  <si>
    <t>Rupa Borah</t>
  </si>
  <si>
    <t>Chatialgaon SC</t>
  </si>
  <si>
    <t>Bordikorai Miri AWC</t>
  </si>
  <si>
    <t>No 1 Batamari AWC</t>
  </si>
  <si>
    <t>Bilashi lagun</t>
  </si>
  <si>
    <t>Uttar Balijuri SC</t>
  </si>
  <si>
    <t>Batamari Tamang Chuburi AWC</t>
  </si>
  <si>
    <t>Majbasti AWC</t>
  </si>
  <si>
    <t>Devi Maya Biswakarma</t>
  </si>
  <si>
    <t>Wed</t>
  </si>
  <si>
    <t>No 1 Batamari LPS</t>
  </si>
  <si>
    <t>Bohuwakuri Naltali AWC</t>
  </si>
  <si>
    <t>Thu</t>
  </si>
  <si>
    <t>Dikoraiguri AWC</t>
  </si>
  <si>
    <t>No 1 Dikoraiguri AWC</t>
  </si>
  <si>
    <t>Bijoypur LPS</t>
  </si>
  <si>
    <t>NITUMONI DEVI</t>
  </si>
  <si>
    <t>Balijuri SC</t>
  </si>
  <si>
    <t>Bina Basumatary</t>
  </si>
  <si>
    <t>Sijusa Get LPS</t>
  </si>
  <si>
    <t>No 1 Joushidhi LPS</t>
  </si>
  <si>
    <t>Bahbari LPS</t>
  </si>
  <si>
    <t>Bukubhanga AWC</t>
  </si>
  <si>
    <t>Katani Basti AWC</t>
  </si>
  <si>
    <t>Dikoraipam AWC</t>
  </si>
  <si>
    <t>Tilaka Devi</t>
  </si>
  <si>
    <t>Momi Devi</t>
  </si>
  <si>
    <t>Fri</t>
  </si>
  <si>
    <t>No 1 Solahola JBS</t>
  </si>
  <si>
    <t>No 2 Solahola LPS</t>
  </si>
  <si>
    <t>Dipa Baruah</t>
  </si>
  <si>
    <t>Sootea NPHC</t>
  </si>
  <si>
    <t>Dipti Begum</t>
  </si>
  <si>
    <t>North Jamuguri BPHC</t>
  </si>
  <si>
    <t>No 4 Bhorolichapori LPS</t>
  </si>
  <si>
    <t>Burhachuck AWC</t>
  </si>
  <si>
    <t>Riju Borah</t>
  </si>
  <si>
    <t>Uttar Sootea  Sc</t>
  </si>
  <si>
    <t>Nadhidhar AwC</t>
  </si>
  <si>
    <t>Kurmi Gaon AWC</t>
  </si>
  <si>
    <t>No 1 Adeveti LPS</t>
  </si>
  <si>
    <t>Subhadra Devi</t>
  </si>
  <si>
    <t>Adaveti SC</t>
  </si>
  <si>
    <t>No 1 Gotaimari LPS</t>
  </si>
  <si>
    <t>Dipti Borah</t>
  </si>
  <si>
    <t>Moranakuri SC</t>
  </si>
  <si>
    <t>No 2 Gotaimari(KHA) AWC</t>
  </si>
  <si>
    <t>Khanaguri AWC</t>
  </si>
  <si>
    <t>Kachari Gaon AWC</t>
  </si>
  <si>
    <t>Bharati Saikia</t>
  </si>
  <si>
    <t>Barabhuyan LPS</t>
  </si>
  <si>
    <t>Radhika karki</t>
  </si>
  <si>
    <t>Erabordikori LPS</t>
  </si>
  <si>
    <t>Purani Bordikorai LPS</t>
  </si>
  <si>
    <t>Chikom Basti AWC</t>
  </si>
  <si>
    <t>Chikom  AWC</t>
  </si>
  <si>
    <t>Out Reach Area</t>
  </si>
  <si>
    <t>Assam</t>
  </si>
  <si>
    <t>Sonitpur</t>
  </si>
  <si>
    <t>North Jamuguri</t>
  </si>
  <si>
    <t>No 1 Nonke Gotaimari LPS</t>
  </si>
  <si>
    <t>No 2 Nonke Gotaimari LPS</t>
  </si>
  <si>
    <t>Khariyamari LPS</t>
  </si>
  <si>
    <t>Manju Bhujel</t>
  </si>
  <si>
    <t>Khalihamari</t>
  </si>
  <si>
    <t>Ghanamaya Devi</t>
  </si>
  <si>
    <t>MPW 8638586565</t>
  </si>
  <si>
    <t>No 2 Gomiripal Malabasti AWC</t>
  </si>
  <si>
    <t>No 1 Khariyamari AWC</t>
  </si>
  <si>
    <t>No 245 Chitalmari LPS</t>
  </si>
  <si>
    <t>Chitalmai Satgaon ME</t>
  </si>
  <si>
    <t>Jawahar Jyoti LPS</t>
  </si>
  <si>
    <t>No 2 Khalihamari AWC</t>
  </si>
  <si>
    <t>No 1 Chitalmai AWC</t>
  </si>
  <si>
    <t>No 2 Chitalmai AWC</t>
  </si>
  <si>
    <t>Dewarigaon AWC</t>
  </si>
  <si>
    <t>Khatupura AWC</t>
  </si>
  <si>
    <t>Khatupura LPS</t>
  </si>
  <si>
    <t>Sat</t>
  </si>
  <si>
    <t>Sahid Smriti LPS</t>
  </si>
  <si>
    <t>Bulu Neog</t>
  </si>
  <si>
    <t>Gamiripal</t>
  </si>
  <si>
    <t>Malabasti AWC</t>
  </si>
  <si>
    <t>Thulo Tika AWC</t>
  </si>
  <si>
    <t>Gorbil LPS</t>
  </si>
  <si>
    <t>Neheru MES</t>
  </si>
  <si>
    <t>Silisaba Dahanga</t>
  </si>
  <si>
    <t>No 2 Gorbil AWC</t>
  </si>
  <si>
    <t>No 2 Bordikorai AWC</t>
  </si>
  <si>
    <t>No 2 Bordikorai LPS</t>
  </si>
  <si>
    <t>Jamang Basti AWC</t>
  </si>
  <si>
    <t>No 1 Morisuti LPS</t>
  </si>
  <si>
    <t>Khakanbasti AWC</t>
  </si>
  <si>
    <t>No 1 Bordikorai LPS</t>
  </si>
  <si>
    <t>Jakirhussain MEM</t>
  </si>
  <si>
    <t>Naduar Forest LPS</t>
  </si>
  <si>
    <t>Borpam Sc</t>
  </si>
  <si>
    <t>Niz Sootea MES</t>
  </si>
  <si>
    <t>Naduar Forest AWC</t>
  </si>
  <si>
    <t>Soibari AWC</t>
  </si>
  <si>
    <t>Nirmali Gayan</t>
  </si>
  <si>
    <t>Karbibasti AWC</t>
  </si>
  <si>
    <t>Saibari Majgaon AWC</t>
  </si>
  <si>
    <t>Nepali Chuburi Awc</t>
  </si>
  <si>
    <t>INDIRA GANDHI ADARSHA MES</t>
  </si>
  <si>
    <t>BALIJURI SC</t>
  </si>
  <si>
    <t>No 2 Nonke Gotaimari AWC</t>
  </si>
  <si>
    <t>Chengamari HS</t>
  </si>
  <si>
    <t>Chengamari MES</t>
  </si>
  <si>
    <t>Dipawali Borah</t>
  </si>
  <si>
    <t>Chengamari</t>
  </si>
  <si>
    <t>Tupia Pachgaon Academy</t>
  </si>
  <si>
    <t>High</t>
  </si>
  <si>
    <t>Bildunga Bangali AWC</t>
  </si>
  <si>
    <t>No 1 Balisuti LPS</t>
  </si>
  <si>
    <t>Tupia Pachgaon MES</t>
  </si>
  <si>
    <t>18110416602</t>
  </si>
  <si>
    <t>18110416701</t>
  </si>
  <si>
    <t>18110417002</t>
  </si>
  <si>
    <t>18110417301</t>
  </si>
  <si>
    <t>18110417502</t>
  </si>
  <si>
    <t>18110417602</t>
  </si>
  <si>
    <t>18110417603</t>
  </si>
  <si>
    <t>18110417701</t>
  </si>
  <si>
    <t>18110417702</t>
  </si>
  <si>
    <t>18110418302</t>
  </si>
  <si>
    <t>18110418401</t>
  </si>
  <si>
    <t>18110418501</t>
  </si>
  <si>
    <t>18110418502</t>
  </si>
  <si>
    <t>18110418901</t>
  </si>
  <si>
    <t>18110419001</t>
  </si>
  <si>
    <t>18110419101</t>
  </si>
  <si>
    <t>18110419102</t>
  </si>
  <si>
    <t>18110419303</t>
  </si>
  <si>
    <t>18110419401</t>
  </si>
  <si>
    <t>18110419402</t>
  </si>
  <si>
    <t>18110420101</t>
  </si>
  <si>
    <t>18110420201</t>
  </si>
  <si>
    <t>18110420202</t>
  </si>
  <si>
    <t>18110420501</t>
  </si>
  <si>
    <t>18110420603</t>
  </si>
  <si>
    <t>18110420605</t>
  </si>
  <si>
    <t>18110420701</t>
  </si>
  <si>
    <t>18110420703</t>
  </si>
  <si>
    <t>18110420708</t>
  </si>
  <si>
    <t>18110422403</t>
  </si>
  <si>
    <t>18110422405</t>
  </si>
  <si>
    <t>18110422701</t>
  </si>
  <si>
    <t>18110422802</t>
  </si>
  <si>
    <t>18110422901</t>
  </si>
  <si>
    <t>18110423001</t>
  </si>
  <si>
    <t>18110423101</t>
  </si>
  <si>
    <t>18110423102</t>
  </si>
  <si>
    <t>No 1 Balijuri AWC</t>
  </si>
  <si>
    <t>Madhya Balijuri MES</t>
  </si>
  <si>
    <t>Bordikorai HS</t>
  </si>
  <si>
    <t>'18110403701</t>
  </si>
  <si>
    <t>HS</t>
  </si>
  <si>
    <t>Jamuguri Adarsa HS</t>
  </si>
  <si>
    <t>Hira Devee</t>
  </si>
  <si>
    <t>Nandikeswar</t>
  </si>
  <si>
    <t>Gosaichapori MES</t>
  </si>
  <si>
    <t>Guchai Chapori</t>
  </si>
  <si>
    <t>Chenimai Saikia</t>
  </si>
  <si>
    <t>Gosaichapori LPS</t>
  </si>
  <si>
    <t>Nagsankar HS</t>
  </si>
  <si>
    <t>Momi Neog</t>
  </si>
  <si>
    <t>Nagsankar NPHC</t>
  </si>
  <si>
    <t>Chabilal Upadhya MES</t>
  </si>
  <si>
    <t>Uttar Gorpal LPS</t>
  </si>
  <si>
    <t>Ouvatabil AWC</t>
  </si>
  <si>
    <t>Ouvatabil Korini AWC</t>
  </si>
  <si>
    <t>Bahadurgaon AWC</t>
  </si>
  <si>
    <t>Anti Bania</t>
  </si>
  <si>
    <t>Tewaripal NPHC</t>
  </si>
  <si>
    <t>Panpur HS</t>
  </si>
  <si>
    <t>Ruma Hazarika</t>
  </si>
  <si>
    <t>Panpur</t>
  </si>
  <si>
    <t>Tewaripal MES</t>
  </si>
  <si>
    <t>Mamoni Boarh</t>
  </si>
  <si>
    <t>Siporia SC</t>
  </si>
  <si>
    <t xml:space="preserve">Bojarkhola AWC </t>
  </si>
  <si>
    <t>Rout Chuburi AWC</t>
  </si>
  <si>
    <t>Hatkhola AWC</t>
  </si>
  <si>
    <t>No 2 Tewaripal LPS</t>
  </si>
  <si>
    <t>'18110403001</t>
  </si>
  <si>
    <t>No 2 Tewaripal AWC</t>
  </si>
  <si>
    <t>No 1 Tewaripal LPS</t>
  </si>
  <si>
    <t>No 1 Tewaripal AWC</t>
  </si>
  <si>
    <t>No 1 Ghiladhari LPS</t>
  </si>
  <si>
    <t>No 2 Kuruati LPS</t>
  </si>
  <si>
    <t>'18110423102</t>
  </si>
  <si>
    <t>Pub Katarati LPS</t>
  </si>
  <si>
    <t>Katarati Mirihola LPS</t>
  </si>
  <si>
    <t>Bakrapatta MES</t>
  </si>
  <si>
    <t>Koroini Govt JBS</t>
  </si>
  <si>
    <t>'18110403102</t>
  </si>
  <si>
    <t>Sootea HS</t>
  </si>
  <si>
    <t>Tapu Basti AWC</t>
  </si>
  <si>
    <t>Joipurtapu LPS</t>
  </si>
  <si>
    <t>Bina Khotioda</t>
  </si>
  <si>
    <t>Hatigabori SC</t>
  </si>
  <si>
    <t>Rampur Randupam AWC</t>
  </si>
  <si>
    <t>Towbhanga AWC</t>
  </si>
  <si>
    <t>Toubhonga</t>
  </si>
  <si>
    <t>Juri saikia</t>
  </si>
  <si>
    <t>Uttar Towbhanga AWC</t>
  </si>
  <si>
    <t>Towbhanga LPS</t>
  </si>
  <si>
    <t>Rangachukua AWC</t>
  </si>
  <si>
    <t>Putuli Hazarika</t>
  </si>
  <si>
    <t>Rangachakua SD</t>
  </si>
  <si>
    <t>Rangachukua Ouhola AWC</t>
  </si>
  <si>
    <t>Rangachukua LPS</t>
  </si>
  <si>
    <t>Monai Joipur LPS</t>
  </si>
  <si>
    <t>Neheru Smriti LPS</t>
  </si>
  <si>
    <t>No 1 Batiaruka AWC</t>
  </si>
  <si>
    <t>No 1 Batiaruka LPS</t>
  </si>
  <si>
    <t>Randupam LPS</t>
  </si>
  <si>
    <t>Randupam AWC</t>
  </si>
  <si>
    <t>Ratnapur LPS</t>
  </si>
  <si>
    <t>Batguri LPS</t>
  </si>
  <si>
    <t>Kamar Chuck AWC</t>
  </si>
  <si>
    <t>Nadidhar Nandikeswar AWC</t>
  </si>
  <si>
    <t>Milan Adarsha LPS</t>
  </si>
  <si>
    <t>Monai Joyshdhi HS</t>
  </si>
  <si>
    <t>Tanuja Begam</t>
  </si>
  <si>
    <t>Monai Joysidhi</t>
  </si>
  <si>
    <t>No 1 Gereki AWC</t>
  </si>
  <si>
    <t>JAYANTI HARO</t>
  </si>
  <si>
    <t>DIPLONGA TE</t>
  </si>
  <si>
    <t>No 1 Gereki LPS</t>
  </si>
  <si>
    <t>Diplonga Kherbari LPS</t>
  </si>
  <si>
    <t>Amiopur LPS</t>
  </si>
  <si>
    <t>No 2 Joy Shdhi LPS</t>
  </si>
  <si>
    <t>Nabil Kaibartya AWC</t>
  </si>
  <si>
    <t>Nabil LPS</t>
  </si>
  <si>
    <t>Diplonga TG LPS</t>
  </si>
  <si>
    <t>Diplonga 14 No LPS</t>
  </si>
  <si>
    <t>Amtola LPS</t>
  </si>
  <si>
    <t>Diplonga Matipahar LPS</t>
  </si>
  <si>
    <t>Diplonga Matipahar MES</t>
  </si>
  <si>
    <t>Diplonga Matipahar AWC</t>
  </si>
  <si>
    <t>Hatingabori AWC</t>
  </si>
  <si>
    <t>Hatingabori LPS</t>
  </si>
  <si>
    <t>18110400801</t>
  </si>
  <si>
    <t>18110400802</t>
  </si>
  <si>
    <t>9864866859</t>
  </si>
  <si>
    <t>8752886128</t>
  </si>
  <si>
    <t>Kalakati LPS</t>
  </si>
  <si>
    <t>'18110402501</t>
  </si>
  <si>
    <t>Afruja Begum</t>
  </si>
  <si>
    <t>Uttar Kalakati Pub AWC</t>
  </si>
  <si>
    <t>Uttar Kalakati  AWC</t>
  </si>
  <si>
    <t>Bhojmari MES</t>
  </si>
  <si>
    <t>Bhojmari HS</t>
  </si>
  <si>
    <t>Uttar Bhojmari LPS</t>
  </si>
  <si>
    <t>'18110402801</t>
  </si>
  <si>
    <t>Uttar Bhojmari AWC</t>
  </si>
  <si>
    <t>Bhojmari 2 No Chuburi AWC</t>
  </si>
  <si>
    <t>Uttar Bhojmari Haque Chuburi AWC</t>
  </si>
  <si>
    <t>Pub Majid Chuburi AWC</t>
  </si>
  <si>
    <t>Boguri Ati LPS</t>
  </si>
  <si>
    <t>Batihara LPS</t>
  </si>
  <si>
    <t>Fulbari Chuburi AWC</t>
  </si>
  <si>
    <t>Batihara AWC</t>
  </si>
  <si>
    <t>Singimari Pre Senior Madrasa</t>
  </si>
  <si>
    <t>No 2 Kalakati LPS</t>
  </si>
  <si>
    <t>'18110402507</t>
  </si>
  <si>
    <t>Pub Kalakati LPS</t>
  </si>
  <si>
    <t>'18110402505</t>
  </si>
  <si>
    <t>Uttar Kalakati LPS</t>
  </si>
  <si>
    <t>Gobinda Ati AWC</t>
  </si>
  <si>
    <t>No 4 Gobinda Ati AWC</t>
  </si>
  <si>
    <t>Niz Sootea HS</t>
  </si>
  <si>
    <t>No 1 Adaveti LPS</t>
  </si>
  <si>
    <t>'18110402607</t>
  </si>
  <si>
    <t>Dikorai HS</t>
  </si>
  <si>
    <t>No 1 Adaveti AWC</t>
  </si>
  <si>
    <t>No 1 Pub Adaveti AWC</t>
  </si>
  <si>
    <t>No 1 Adaveti Pachim AWC</t>
  </si>
  <si>
    <t>Borkulamukh AWC</t>
  </si>
  <si>
    <t>Borkulamukh LPS</t>
  </si>
  <si>
    <t>No 2 Adaveti LPS</t>
  </si>
  <si>
    <t>No 2 Adaveti AWC</t>
  </si>
  <si>
    <t>Majarati AWC</t>
  </si>
  <si>
    <t>Uttar Koroini Muktab LPS</t>
  </si>
  <si>
    <t>Mahandra Mohan LPS</t>
  </si>
  <si>
    <t>'18110400401</t>
  </si>
  <si>
    <t>Chaibari LPS</t>
  </si>
  <si>
    <t>'18110400201</t>
  </si>
  <si>
    <t>Batomari SC</t>
  </si>
  <si>
    <t>Niju Devi</t>
  </si>
  <si>
    <t>Mina Basnet MES</t>
  </si>
  <si>
    <t>Charpukhuri AWC</t>
  </si>
  <si>
    <t>Charpukhuri LPS</t>
  </si>
  <si>
    <t>'18110408201</t>
  </si>
  <si>
    <t>Randupam Ratnapur AWC</t>
  </si>
  <si>
    <t>NO.282 HATINGA GEDERI LPS</t>
  </si>
  <si>
    <t>'18110400701</t>
  </si>
  <si>
    <t>Gelahatinga LPS</t>
  </si>
  <si>
    <t>Gelahatinga EGS</t>
  </si>
  <si>
    <t>'18110401202</t>
  </si>
  <si>
    <t>Bakola MVS</t>
  </si>
  <si>
    <t>'18110400301</t>
  </si>
  <si>
    <t>NO 2 Tezalpati LPS</t>
  </si>
  <si>
    <t>'18110411901</t>
  </si>
  <si>
    <t>NC Balijuri LPS</t>
  </si>
  <si>
    <t>'18110412001</t>
  </si>
  <si>
    <t>No 18 Tengabasti LPS</t>
  </si>
  <si>
    <t>NO 3 Tezalpati LPS</t>
  </si>
  <si>
    <t>'18110412401</t>
  </si>
  <si>
    <t>Sivapuri Tengabasti LPS</t>
  </si>
  <si>
    <t>Dikorai TG LPS</t>
  </si>
  <si>
    <t>'18110412804</t>
  </si>
  <si>
    <t>Munda Basti LPS</t>
  </si>
  <si>
    <t>'18110403801</t>
  </si>
  <si>
    <t>Gela Hatinga T.G LPS</t>
  </si>
  <si>
    <t>'18110406201</t>
  </si>
  <si>
    <t>Dekorai 5 No line LPS</t>
  </si>
  <si>
    <t>Amdara LPS</t>
  </si>
  <si>
    <t>'18110416001</t>
  </si>
  <si>
    <t>Nepali Padigaon AWC</t>
  </si>
  <si>
    <t>Chengamari LPS</t>
  </si>
  <si>
    <t>'18110413801</t>
  </si>
  <si>
    <t>Chengamari AWC</t>
  </si>
  <si>
    <t>Mohmara Pachigaon LPS</t>
  </si>
  <si>
    <t>Mohmara Pachigaon AWC</t>
  </si>
  <si>
    <t>Habipal AWC</t>
  </si>
  <si>
    <t>Sabilal Upadhaya MES</t>
  </si>
  <si>
    <t>Alpana hazarika</t>
  </si>
  <si>
    <t>Jamuguri SHC (NSC)</t>
  </si>
  <si>
    <t xml:space="preserve">Diplonga T.G No 2 Line </t>
  </si>
  <si>
    <t>'18110410405</t>
  </si>
  <si>
    <t>Anil Borah Smriti LPS</t>
  </si>
  <si>
    <t>'18110409502</t>
  </si>
  <si>
    <t>Matipahar LPS</t>
  </si>
  <si>
    <t>Matipahar AWC</t>
  </si>
  <si>
    <t>Sunichuck Barahchuck AWC</t>
  </si>
  <si>
    <t>Madhab Bharilichuck AWC</t>
  </si>
  <si>
    <t>Madhab Barhampur AWC</t>
  </si>
  <si>
    <t>'18110406802</t>
  </si>
  <si>
    <t>No 20 Binapani LPS</t>
  </si>
  <si>
    <t>N C Chengamari LPS</t>
  </si>
  <si>
    <t>'18110409101</t>
  </si>
  <si>
    <t>Santipur AWC</t>
  </si>
  <si>
    <t>Jamuguri Balika LPS</t>
  </si>
  <si>
    <t>'18110407702</t>
  </si>
  <si>
    <t>No2 Barbhagia Basudev LPS</t>
  </si>
  <si>
    <t>Tupia AWC</t>
  </si>
  <si>
    <t>Betguri Dharampur AWC</t>
  </si>
  <si>
    <t>Towbhanga Bildunga AWC</t>
  </si>
  <si>
    <t>Dipali Saikia</t>
  </si>
  <si>
    <t>Bejorhola AWC</t>
  </si>
  <si>
    <t>Wahida</t>
  </si>
  <si>
    <t>Tila Basti AWC</t>
  </si>
  <si>
    <t>Ibrahim Chuburi AWC</t>
  </si>
  <si>
    <t>Momina</t>
  </si>
  <si>
    <t>Pub Katorati AWC</t>
  </si>
  <si>
    <t>Pachim Katorati AWC</t>
  </si>
  <si>
    <t>Pachim Katorati Masjid chuburi AWC</t>
  </si>
  <si>
    <t>Bonbari AWC</t>
  </si>
  <si>
    <t>Ovutabil B Awc</t>
  </si>
  <si>
    <t>Nadidhar AWC</t>
  </si>
  <si>
    <t>Kamarbasti Orang Basti AWC</t>
  </si>
  <si>
    <t>Uttar Karoini Handipatti AWC</t>
  </si>
  <si>
    <t>Somardoloni</t>
  </si>
  <si>
    <t>Rumi Borah</t>
  </si>
  <si>
    <t>Mirisuti Mukh AWC</t>
  </si>
  <si>
    <t>Chenimari AWC</t>
  </si>
  <si>
    <t>Chenimari Pachim AWC</t>
  </si>
  <si>
    <t>Chenimari Nepali Basti AWC</t>
  </si>
  <si>
    <t>Thakurghat AWC</t>
  </si>
  <si>
    <t>No 2 Adeveti Pachim AWC</t>
  </si>
  <si>
    <t>Sirpaliati AWC</t>
  </si>
  <si>
    <t>Labanya Borah</t>
  </si>
  <si>
    <t>Bheloguri NPHC</t>
  </si>
  <si>
    <t>Ghiladhari T.G AWC</t>
  </si>
  <si>
    <t>Samuguri AWC</t>
  </si>
  <si>
    <t>Pub Samuguri AWC</t>
  </si>
  <si>
    <t>Ghiladhari No 6 Line AWC</t>
  </si>
  <si>
    <t>N C Ghiladhari Tangia</t>
  </si>
  <si>
    <t>Mitha Amtola AWC</t>
  </si>
  <si>
    <t>Pub Buduati AWC</t>
  </si>
  <si>
    <t>Uttar Handipatti AWC</t>
  </si>
  <si>
    <t>N C Ghiladhari Kalbasti AWC</t>
  </si>
  <si>
    <t>New Borgaon AWC</t>
  </si>
  <si>
    <t>Hanupam AWC</t>
  </si>
  <si>
    <t>no 2 Tangia AWC</t>
  </si>
  <si>
    <t>Fateki Awc</t>
  </si>
  <si>
    <t>Bokabil AWC</t>
  </si>
  <si>
    <t>Pub Pasupatipal AWC</t>
  </si>
  <si>
    <t>Chandamari Line AWC</t>
  </si>
  <si>
    <t>Pachim Pasupatipal AWC</t>
  </si>
  <si>
    <t>Bihari Basti AWC</t>
  </si>
  <si>
    <t>Killing Mukh AWC</t>
  </si>
  <si>
    <t>Nirala Baruah</t>
  </si>
  <si>
    <t>Nalbari Sc</t>
  </si>
  <si>
    <t>Balighat AWC</t>
  </si>
  <si>
    <t>Haichuburi AWC</t>
  </si>
  <si>
    <t>Bakrapatta AWC</t>
  </si>
  <si>
    <t>Munsi Chuburi AWC</t>
  </si>
  <si>
    <t>Isob Chuburi AWC</t>
  </si>
  <si>
    <t>Uttar Bheloguri AWC</t>
  </si>
  <si>
    <t>Amraguri AWC</t>
  </si>
  <si>
    <t>Bheloguri AWC</t>
  </si>
  <si>
    <t>Pub Pohusua AWC</t>
  </si>
  <si>
    <t>Rashmi Borah</t>
  </si>
  <si>
    <t>Sarengia</t>
  </si>
  <si>
    <t>Madhya Pohusua AWC</t>
  </si>
  <si>
    <t>Pachim Pohusua AWC</t>
  </si>
  <si>
    <t>Dakhin Pohusua AWC</t>
  </si>
  <si>
    <t>No1 Pohusua AWC</t>
  </si>
  <si>
    <t>No2 Pohusua AWC</t>
  </si>
  <si>
    <t>Soraijonia B AWC</t>
  </si>
  <si>
    <t>Sahu Basti AWC</t>
  </si>
  <si>
    <t>Udaipur AWC</t>
  </si>
  <si>
    <t>Borgulipatti AWC</t>
  </si>
  <si>
    <t>Bhulukatol AWC</t>
  </si>
  <si>
    <t>Solal Gaon 23 AWC</t>
  </si>
  <si>
    <t>Korotigaon AWC</t>
  </si>
  <si>
    <t>Satial Gaon AWC</t>
  </si>
  <si>
    <t>Nopomwa Lawkhowa AWC</t>
  </si>
  <si>
    <t>No 1 Itakhola Jangal Basti</t>
  </si>
  <si>
    <t>NIBEDITA BORA</t>
  </si>
  <si>
    <t>ITAKHOLA NPHC</t>
  </si>
  <si>
    <t>9 No Line Chuburi AWC</t>
  </si>
  <si>
    <t>Dipukhucha AWC</t>
  </si>
  <si>
    <t>Ahubari AWC</t>
  </si>
  <si>
    <t>No 2 Oriyaline AWC</t>
  </si>
  <si>
    <t>Dekorai 5 No line AWC</t>
  </si>
  <si>
    <t>Natun Bagan Monai AWC</t>
  </si>
  <si>
    <t>MONAI TE</t>
  </si>
  <si>
    <t>SAFIRA MOHANANDA</t>
  </si>
  <si>
    <t>16 No Line Monai AWC</t>
  </si>
  <si>
    <t>1 No Monai AWC</t>
  </si>
  <si>
    <t>Magurmari AWC</t>
  </si>
  <si>
    <t>Borhachuck No 1 AWC</t>
  </si>
  <si>
    <t>Kurmigaon AWC</t>
  </si>
  <si>
    <t>Nadipara AWC</t>
  </si>
  <si>
    <t>kArmakar Chuburi AWC</t>
  </si>
  <si>
    <t>277/470 Dekorai TE AWC</t>
  </si>
  <si>
    <t>Kailashpur AWC</t>
  </si>
  <si>
    <t>64/107 Dekorai TE AWC</t>
  </si>
  <si>
    <t>64 No Dekorai TE AWC</t>
  </si>
  <si>
    <t>Gutibari AWC</t>
  </si>
  <si>
    <t>Monai Tiniali Jangal Basti</t>
  </si>
  <si>
    <t>No 2 Monai AWC</t>
  </si>
  <si>
    <t>No 2 Diplonga AWC</t>
  </si>
  <si>
    <t>Diplonga TE  AWC</t>
  </si>
  <si>
    <t>Gelahatinga AWC</t>
  </si>
  <si>
    <t>Hatinga Bagan AWC</t>
  </si>
  <si>
    <t>15 no Line Diplonga AWC</t>
  </si>
  <si>
    <t>Joyshiddi AWC</t>
  </si>
  <si>
    <t>No 2 Joyshiddi AWC</t>
  </si>
  <si>
    <t>Joyshiddi Borigaon AWC</t>
  </si>
  <si>
    <t>Mainapukhuri AWC</t>
  </si>
  <si>
    <t>Swarangguri AWC</t>
  </si>
  <si>
    <t>Miribasti AWC</t>
  </si>
  <si>
    <t>Siigunbari AWC</t>
  </si>
  <si>
    <t>Sigunpur AWC</t>
  </si>
  <si>
    <t>Sesasatra AWC</t>
  </si>
  <si>
    <t>Sadaiborah AWC</t>
  </si>
  <si>
    <t>Balidunga AWC</t>
  </si>
  <si>
    <t>Jonali bhuyan</t>
  </si>
  <si>
    <t>No 1 Majgaon AWC</t>
  </si>
  <si>
    <t>No 2 Majgaon AWC</t>
  </si>
  <si>
    <t>Bhanupur Adenbari AWC</t>
  </si>
  <si>
    <t>Swmkhari AWC</t>
  </si>
  <si>
    <t>Hangmapur AWC</t>
  </si>
  <si>
    <t>Anjalipara AWC</t>
  </si>
  <si>
    <t>Serphenguri AWC</t>
  </si>
  <si>
    <t>Ganeshguri AWC</t>
  </si>
  <si>
    <t>Christain Basti AWC</t>
  </si>
  <si>
    <t>Maibongpur AWC</t>
  </si>
  <si>
    <t>Illushree AWC</t>
  </si>
  <si>
    <t>Mairuguri AWC</t>
  </si>
  <si>
    <t>Bethelham AWC</t>
  </si>
  <si>
    <t>Santipara</t>
  </si>
  <si>
    <t>Tilapara AWC</t>
  </si>
  <si>
    <t>Pakhriguri AWC</t>
  </si>
  <si>
    <t>Dahalsuburi AWC</t>
  </si>
  <si>
    <t>Amiopur AWC</t>
  </si>
  <si>
    <t>Hokajan AWC</t>
  </si>
  <si>
    <t>Hokajan Rabarbari AWC</t>
  </si>
  <si>
    <t>Kamolobari AWC</t>
  </si>
  <si>
    <t>Rubi Neog</t>
  </si>
  <si>
    <t>Kumarkuri</t>
  </si>
  <si>
    <t>Bamunbari Saruphalia AWC</t>
  </si>
  <si>
    <t>Dhibakhola LPS</t>
  </si>
  <si>
    <t>Bamunbari  AWC</t>
  </si>
  <si>
    <t>Bamunbari  LPS</t>
  </si>
  <si>
    <t>Kathorbari LPS</t>
  </si>
  <si>
    <t>Borahchuck Bahdenga AWC</t>
  </si>
  <si>
    <t>Dhekerigaon LPS</t>
  </si>
  <si>
    <t>Gopalpur AWC</t>
  </si>
  <si>
    <t>Jamuguri Bater AWC</t>
  </si>
  <si>
    <t>Itakhola AWC</t>
  </si>
  <si>
    <t>Bhusidunga AWC</t>
  </si>
  <si>
    <t>Ramnagar AWC</t>
  </si>
  <si>
    <t>42/42 No Dekorai TE AWC</t>
  </si>
  <si>
    <t>Mundaline AWC</t>
  </si>
  <si>
    <t>NIR 121/221 Dekorai AWC</t>
  </si>
  <si>
    <t>42/42 2 No Dekorai TE AWC</t>
  </si>
  <si>
    <t>Balijuri Kailashpur LPS</t>
  </si>
  <si>
    <t>'18110404004</t>
  </si>
  <si>
    <t>Kherbari LPS</t>
  </si>
  <si>
    <t>'18110411804</t>
  </si>
  <si>
    <t>Gandhibasti AWC</t>
  </si>
  <si>
    <t>Dipukucha LPS</t>
  </si>
  <si>
    <t>'18110411610</t>
  </si>
  <si>
    <t>Itakhola Rashtrabhesa LPS</t>
  </si>
  <si>
    <t>'18110411602</t>
  </si>
  <si>
    <t>Narayanpur LPS</t>
  </si>
  <si>
    <t>'18110411607</t>
  </si>
  <si>
    <t>Kroshnakanta Handique LPS</t>
  </si>
  <si>
    <t>'18110411802</t>
  </si>
  <si>
    <t>9 No Line AWC</t>
  </si>
  <si>
    <t>No 2 Itakhola LPS</t>
  </si>
  <si>
    <t>'18110411701</t>
  </si>
  <si>
    <t>Uttar Balijuri LPS</t>
  </si>
  <si>
    <t>'18110412302</t>
  </si>
  <si>
    <t>Monai Bishnupur LPS</t>
  </si>
  <si>
    <t>Madhupur AWC</t>
  </si>
  <si>
    <t>Monai TG LPS</t>
  </si>
  <si>
    <t>Monaipur LPS</t>
  </si>
  <si>
    <t>Keranipam LPS</t>
  </si>
  <si>
    <t>Keranipam AWC</t>
  </si>
  <si>
    <t>Kusumtola LPS</t>
  </si>
  <si>
    <t>'18110420604</t>
  </si>
  <si>
    <t>Malabika Hazarika</t>
  </si>
  <si>
    <t>Kusumtola</t>
  </si>
  <si>
    <t>Pithakhuwa Doul AWC</t>
  </si>
  <si>
    <t>Kalbasti AWC</t>
  </si>
  <si>
    <t>Kalbasti LPS</t>
  </si>
  <si>
    <t>Pub Jamuguri HS</t>
  </si>
  <si>
    <t>Dhireswari Devi</t>
  </si>
  <si>
    <t>Thekeraguri AWC</t>
  </si>
  <si>
    <t>Saruphagia LPS</t>
  </si>
  <si>
    <t>Sarubhagia AWC</t>
  </si>
  <si>
    <t>Naruthan LPS</t>
  </si>
  <si>
    <t>'18110406302</t>
  </si>
  <si>
    <t>Dhekerigaon AWC</t>
  </si>
  <si>
    <t>Joydev Nagharia AWC</t>
  </si>
  <si>
    <t>Banti Kalita</t>
  </si>
  <si>
    <t>Chatial Gaon</t>
  </si>
  <si>
    <t>Bohuabari AWC</t>
  </si>
  <si>
    <t>Uttar Kochari AWC</t>
  </si>
  <si>
    <t>Bhakatgaon AWC</t>
  </si>
  <si>
    <t>Natun Chenter AWC</t>
  </si>
  <si>
    <t>Soraijonia AWC</t>
  </si>
  <si>
    <t>Dolapani Hirabasti AWC</t>
  </si>
  <si>
    <t>Dolapani  AWC</t>
  </si>
  <si>
    <t>Hira Gaon AWC</t>
  </si>
  <si>
    <t>Darjibasti AWC</t>
  </si>
  <si>
    <t>Purani Tela AWC</t>
  </si>
  <si>
    <t>Nagsankar center AWC</t>
  </si>
  <si>
    <t>Kunear Chuck AWC</t>
  </si>
  <si>
    <t>Soraijonia Milanpur AWC</t>
  </si>
  <si>
    <t>Burhachuck No 2 AWC</t>
  </si>
  <si>
    <t>Sootea Muktab LPS</t>
  </si>
  <si>
    <t>No 241 Muradol Panchgaon NBS</t>
  </si>
  <si>
    <t>Namita Borah</t>
  </si>
  <si>
    <t>Salaguri</t>
  </si>
  <si>
    <t>Bebejia Panigaon AWC</t>
  </si>
  <si>
    <t>Murhadol AWC</t>
  </si>
  <si>
    <t>Herepua Murhadol AWC</t>
  </si>
  <si>
    <t>No 3 Nalbari LPS</t>
  </si>
  <si>
    <t>No 2 Borveti AWC</t>
  </si>
  <si>
    <t>No 2 Borveti LPS</t>
  </si>
  <si>
    <t>Neheru Adarsha LPS</t>
  </si>
  <si>
    <t>Boraline LPS</t>
  </si>
  <si>
    <t>Boraline AWC</t>
  </si>
  <si>
    <t>Boraline New AWC</t>
  </si>
  <si>
    <t>Basirdangi 1 AWC</t>
  </si>
  <si>
    <t>Basirdangi 2 AWC</t>
  </si>
  <si>
    <t>Pasupatipal LPS</t>
  </si>
  <si>
    <t>Bengulipatti LPS</t>
  </si>
  <si>
    <t>Fatiki LPS</t>
  </si>
  <si>
    <t>Bohraveti LPS</t>
  </si>
  <si>
    <t>Polasani LPS</t>
  </si>
  <si>
    <t>No 1 Borveti JBS</t>
  </si>
  <si>
    <t>No 1 Pachim Adeveti AWC</t>
  </si>
  <si>
    <t>N.C Ghiladhari LPS</t>
  </si>
  <si>
    <t xml:space="preserve">Arati Chakravvorty </t>
  </si>
  <si>
    <t>Samuguri LPS</t>
  </si>
  <si>
    <t>Topoban LPS</t>
  </si>
  <si>
    <t>Aliguri Puranigaon LPS</t>
  </si>
  <si>
    <t>Udaipur LPS</t>
  </si>
  <si>
    <t>Padmapur AWC</t>
  </si>
  <si>
    <t>Pachim Katarati LPS</t>
  </si>
  <si>
    <t>Gereki Govt JBS</t>
  </si>
  <si>
    <t>No 3 Gereki Grant</t>
  </si>
  <si>
    <t>Khoria Basti AWC</t>
  </si>
  <si>
    <t>Mohrapara LPS</t>
  </si>
  <si>
    <t>Bhuyapara Pre Senior Madrasa</t>
  </si>
  <si>
    <t>North Jamuguri Girls HS</t>
  </si>
  <si>
    <t>No 1 Barpathar AWC</t>
  </si>
  <si>
    <t>Samdhara Panigaon LPS</t>
  </si>
  <si>
    <t>Samdhara AWC</t>
  </si>
  <si>
    <t>Naduar MEM</t>
  </si>
  <si>
    <t>Anjali Hazarika</t>
  </si>
  <si>
    <t>Ujarachuk</t>
  </si>
  <si>
    <t>Gamiripal MES</t>
  </si>
  <si>
    <t>Barbhagia MVS</t>
  </si>
  <si>
    <t>Gereki Chuck AWC</t>
  </si>
  <si>
    <t>Georg Balika LPS</t>
  </si>
  <si>
    <t>Sangia Majarchuck AWC</t>
  </si>
  <si>
    <t>Basudev LPS</t>
  </si>
  <si>
    <t>Bikrampur LPS</t>
  </si>
  <si>
    <t>Panpurghat LPS</t>
  </si>
  <si>
    <t>Pasigaon LPS</t>
  </si>
  <si>
    <t>Chengelimara AWC</t>
  </si>
  <si>
    <t>Panpur Hakama AWC</t>
  </si>
  <si>
    <t>Hakama AWC</t>
  </si>
  <si>
    <t>Panpur Malobasti AWC</t>
  </si>
  <si>
    <t>Panpurghat AWC</t>
  </si>
  <si>
    <t>Hakama Gupsar AWC</t>
  </si>
  <si>
    <t>Kachamari LPS</t>
  </si>
  <si>
    <t>Niharika Sahu</t>
  </si>
  <si>
    <t>Batiamari Bhairabi</t>
  </si>
  <si>
    <t>Batiamari Bhairabi LPS</t>
  </si>
  <si>
    <t>Chengelimara LPS</t>
  </si>
  <si>
    <t>Puranibheti AWC</t>
  </si>
  <si>
    <t>Puranibheti LPS</t>
  </si>
  <si>
    <t>Chengelimara (KA) AWC</t>
  </si>
  <si>
    <t>Laltapu AWC</t>
  </si>
  <si>
    <t>No 2 Bhanupur AWC</t>
  </si>
  <si>
    <t>No 1 Bhanupur AWC</t>
  </si>
  <si>
    <t>Bhanupur LPS</t>
  </si>
  <si>
    <t>Baligunga MEM</t>
  </si>
  <si>
    <t>PRANATI HAZARIKA</t>
  </si>
  <si>
    <t>Baligunga High</t>
  </si>
  <si>
    <t>Latupa LPS</t>
  </si>
  <si>
    <t>No 1 Latupa LPS</t>
  </si>
  <si>
    <t>Balidunga LPS</t>
  </si>
  <si>
    <t>Dhigali Chapori LPS</t>
  </si>
  <si>
    <t>No 2 Dhigali Chapori AWC</t>
  </si>
  <si>
    <t>No 1 Koraini LPS</t>
  </si>
  <si>
    <t>Chenimari LPS</t>
  </si>
  <si>
    <t>Majuliati LPS</t>
  </si>
  <si>
    <t>Marjarati LPS</t>
  </si>
  <si>
    <t>Barman Basti LPS</t>
  </si>
  <si>
    <t>Marjarati Binapani MES</t>
  </si>
  <si>
    <t>Niz Gorpal LPS</t>
  </si>
  <si>
    <t>Bhuyapara Govt JBS</t>
  </si>
  <si>
    <t>Bhuyanpara</t>
  </si>
  <si>
    <t>Gitika Bhuyan</t>
  </si>
  <si>
    <t>Ghahigaon AWC</t>
  </si>
  <si>
    <t>Nurpur Ghahigaon AWC</t>
  </si>
  <si>
    <t xml:space="preserve"> Ghahigaon Govt JBS</t>
  </si>
  <si>
    <t xml:space="preserve"> Ghahigaon LPS</t>
  </si>
  <si>
    <t>Gahi Tatipara LPS</t>
  </si>
  <si>
    <t>Naduar High Madrasha</t>
  </si>
  <si>
    <t>Dekorai HS</t>
  </si>
  <si>
    <t>Both Team will Visit</t>
  </si>
  <si>
    <t>Khatowal LPS</t>
  </si>
  <si>
    <t>Khatowal MES</t>
  </si>
  <si>
    <t>No 1 Sapekhati Govt JBS</t>
  </si>
  <si>
    <t>Sapekhati AWC</t>
  </si>
  <si>
    <t>No 2 Bejorjola LPS</t>
  </si>
  <si>
    <t>Jamuguri HS</t>
  </si>
  <si>
    <t>No 2 Sapekhati LPS</t>
  </si>
  <si>
    <t>No 2 Sapekhati AWC</t>
  </si>
  <si>
    <t>Khatowal AWC</t>
  </si>
  <si>
    <t>Gopinath Bordoloi LPS</t>
  </si>
  <si>
    <t>No 1 Bejorhola LPS</t>
  </si>
  <si>
    <t>Gopinath Bordoloi AWC</t>
  </si>
  <si>
    <t>Pre Senior Madarasha Singimari</t>
  </si>
  <si>
    <t>Sootea Balika MVS</t>
  </si>
  <si>
    <t>Borpam Tiniali LPS</t>
  </si>
  <si>
    <t>Gayan Jyoti LPs</t>
  </si>
  <si>
    <t>Dr Anshuman Sharma</t>
  </si>
  <si>
    <t>Mujahi Ansari</t>
  </si>
  <si>
    <t>Roslina Kujur</t>
  </si>
  <si>
    <t>Dr Rupam Hazarika</t>
  </si>
  <si>
    <t>Rinju Bhujel</t>
  </si>
  <si>
    <t>Niku Moni Das</t>
  </si>
  <si>
    <t>Rina Das</t>
  </si>
  <si>
    <t>Peter Chaudhary</t>
  </si>
  <si>
    <t>072 50071</t>
  </si>
  <si>
    <t>072 50072</t>
  </si>
  <si>
    <t>nikudas456@gmail.com</t>
  </si>
  <si>
    <t>drangshuman@rediffmail.com</t>
  </si>
  <si>
    <t>ansarimujohid1988@gmail.com</t>
  </si>
  <si>
    <t xml:space="preserve">3 NO NALBARI </t>
  </si>
  <si>
    <t>Nalbari</t>
  </si>
  <si>
    <t>Moina Devi</t>
  </si>
  <si>
    <t>GEREKI GOVT JBS</t>
  </si>
  <si>
    <t>Ami Swargiary</t>
  </si>
  <si>
    <t>BARABHUYAN GAON LPS</t>
  </si>
  <si>
    <t>Lakhima Devi</t>
  </si>
  <si>
    <t>Anuwara Begam</t>
  </si>
  <si>
    <t>1 NO NALBARI</t>
  </si>
  <si>
    <t>SIGUNBARI</t>
  </si>
  <si>
    <t>U. CHENGAMARI</t>
  </si>
  <si>
    <t>Padma Rajbanshi</t>
  </si>
  <si>
    <t>NO.3 NALBARI LPS</t>
  </si>
  <si>
    <t>UDAIPUR</t>
  </si>
  <si>
    <t xml:space="preserve">CHARAIJANIA A </t>
  </si>
  <si>
    <t>Dipali Sut</t>
  </si>
  <si>
    <t>CHARAIJANIA C</t>
  </si>
  <si>
    <t>PURANIBHETI LPS</t>
  </si>
  <si>
    <t>Radhika Karki</t>
  </si>
  <si>
    <t>Rupali Mili</t>
  </si>
  <si>
    <t xml:space="preserve">2 NO ITAKHOLA </t>
  </si>
  <si>
    <t>Dekorai T.E.</t>
  </si>
  <si>
    <t>Ashisan Hassa</t>
  </si>
  <si>
    <t>Sulekha Tossa</t>
  </si>
  <si>
    <t>NIR121/221 NO DEKORAI</t>
  </si>
  <si>
    <t>DEURI METERA LPS</t>
  </si>
  <si>
    <t xml:space="preserve">Dekorai TE </t>
  </si>
  <si>
    <t>Sunita Tossa</t>
  </si>
  <si>
    <t>ILA BORAH</t>
  </si>
  <si>
    <t>Ila Borah</t>
  </si>
  <si>
    <t>Hasina Khatun</t>
  </si>
  <si>
    <t>Binu Das</t>
  </si>
  <si>
    <t>padumi Begam</t>
  </si>
  <si>
    <t>Mintu Saikia</t>
  </si>
  <si>
    <t>Deepa Devi</t>
  </si>
  <si>
    <t>Binu Bharali</t>
  </si>
  <si>
    <t>Ambika Tossa</t>
  </si>
  <si>
    <t>Kusum Baruah</t>
  </si>
  <si>
    <t>Nayana Das</t>
  </si>
  <si>
    <t>Parul Das</t>
  </si>
  <si>
    <t>Ribiya Khatun</t>
  </si>
  <si>
    <t>Swapna Gowala</t>
  </si>
  <si>
    <t>Gupi Rai</t>
  </si>
  <si>
    <t>Sima Devi</t>
  </si>
  <si>
    <t>Laxmi Tanty</t>
  </si>
  <si>
    <t>Subhadra Bharali</t>
  </si>
  <si>
    <t>Junmoni Das</t>
  </si>
  <si>
    <t>Labanya Das</t>
  </si>
  <si>
    <t>Ponamai Bora</t>
  </si>
  <si>
    <t>Kumari Ngate</t>
  </si>
  <si>
    <t>Bina Borah</t>
  </si>
  <si>
    <t>Lakhimoni Pator</t>
  </si>
  <si>
    <t>Bobita mili</t>
  </si>
  <si>
    <t>Bobita Bora</t>
  </si>
  <si>
    <t>Bhagirathi Devi</t>
  </si>
  <si>
    <t>Guneswari Mili</t>
  </si>
  <si>
    <t>Homa Karki</t>
  </si>
  <si>
    <t>Reboti Mili</t>
  </si>
  <si>
    <t>Elisava Dahanga</t>
  </si>
  <si>
    <t>Kripa Routia</t>
  </si>
  <si>
    <t>Bina Gautam</t>
  </si>
  <si>
    <t>Pinkumoni Bora</t>
  </si>
  <si>
    <t>Neri Haro</t>
  </si>
  <si>
    <t>Kumari Panyang</t>
  </si>
  <si>
    <t>Bhanu Hazarika</t>
  </si>
  <si>
    <t>Minu Saikia</t>
  </si>
  <si>
    <t>Sabitri Bora</t>
  </si>
  <si>
    <t>GIta Thapa</t>
  </si>
  <si>
    <t>Alpana Devi</t>
  </si>
  <si>
    <t>Arati Das</t>
  </si>
  <si>
    <t>Aruna Devi</t>
  </si>
  <si>
    <t>Bina Rai</t>
  </si>
  <si>
    <t>Biva Bora</t>
  </si>
  <si>
    <t>Dineswari Saikia</t>
  </si>
  <si>
    <t>Dipti Das</t>
  </si>
  <si>
    <t>Dipti Saikia</t>
  </si>
  <si>
    <t>Renu Borah</t>
  </si>
  <si>
    <t>Renu Saikia</t>
  </si>
  <si>
    <t>Rukeeya Bagam</t>
  </si>
  <si>
    <t>Dulumoni  Devi</t>
  </si>
  <si>
    <t>Bhanu Tossa</t>
  </si>
  <si>
    <t>Golapi Tirky</t>
  </si>
  <si>
    <t xml:space="preserve"> </t>
  </si>
  <si>
    <t>Popi saikia</t>
  </si>
  <si>
    <t>Milimai Saikia</t>
  </si>
  <si>
    <t>Monu Borah</t>
  </si>
  <si>
    <t>Seawali Borah</t>
  </si>
  <si>
    <t xml:space="preserve"> Kiran saikia</t>
  </si>
  <si>
    <t>Promila Doimari</t>
  </si>
  <si>
    <t>Anamika Bersra</t>
  </si>
  <si>
    <t>HarimayaDevi Dhakal</t>
  </si>
  <si>
    <t>Padma Rava</t>
  </si>
  <si>
    <t>Latifa Sultana</t>
  </si>
  <si>
    <t>Anu Boral</t>
  </si>
  <si>
    <t>Amirjaan Nessa</t>
  </si>
  <si>
    <t>Tulsa Devi</t>
  </si>
  <si>
    <t>Ester Mess</t>
  </si>
  <si>
    <t>Nirma Baruah</t>
  </si>
  <si>
    <t>Runu Borah</t>
  </si>
  <si>
    <t>Usha Tapna</t>
  </si>
  <si>
    <t>Safia Begam</t>
  </si>
  <si>
    <t>Gita Devi</t>
  </si>
  <si>
    <t>Jamuna Koirala</t>
  </si>
  <si>
    <t>Mintu Basumatary</t>
  </si>
  <si>
    <t>Kulsuma Khatun</t>
  </si>
  <si>
    <t>Lila Daimari</t>
  </si>
  <si>
    <t>Boby Orang</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</si>
</sst>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Narrow"/>
      <family val="2"/>
    </font>
    <font>
      <sz val="10"/>
      <color theme="1"/>
      <name val="Calibri"/>
      <family val="2"/>
      <scheme val="minor"/>
    </font>
    <font>
      <sz val="10"/>
      <name val="Arial"/>
      <family val="2"/>
    </font>
    <font>
      <sz val="1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0" fillId="0" borderId="0"/>
  </cellStyleXfs>
  <cellXfs count="15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18" fillId="10" borderId="1" xfId="0" quotePrefix="1" applyNumberFormat="1" applyFont="1" applyFill="1" applyBorder="1" applyAlignment="1" applyProtection="1">
      <alignment horizontal="center"/>
      <protection locked="0"/>
    </xf>
    <xf numFmtId="0" fontId="0" fillId="0" borderId="1" xfId="0" applyBorder="1" applyProtection="1">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9" fillId="10" borderId="1" xfId="0"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protection locked="0"/>
    </xf>
    <xf numFmtId="0" fontId="21" fillId="0" borderId="1" xfId="1" applyFont="1" applyBorder="1" applyAlignment="1" applyProtection="1">
      <alignment horizontal="left" vertical="center"/>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protection locked="0"/>
    </xf>
    <xf numFmtId="0" fontId="21" fillId="0" borderId="1" xfId="1"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3" fillId="0" borderId="1" xfId="0" applyFont="1" applyBorder="1" applyAlignment="1" applyProtection="1">
      <alignment vertical="center"/>
      <protection locked="0"/>
    </xf>
    <xf numFmtId="0" fontId="21"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21" fillId="0" borderId="1" xfId="1" applyFont="1" applyBorder="1" applyAlignment="1" applyProtection="1">
      <alignment horizontal="left"/>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15" fillId="0" borderId="1" xfId="0" applyFont="1" applyBorder="1" applyAlignment="1" applyProtection="1">
      <alignment horizontal="center"/>
      <protection locked="0"/>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A20" sqref="A20:M20"/>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6" t="s">
        <v>65</v>
      </c>
      <c r="B1" s="86"/>
      <c r="C1" s="86"/>
      <c r="D1" s="86"/>
      <c r="E1" s="86"/>
      <c r="F1" s="86"/>
      <c r="G1" s="86"/>
      <c r="H1" s="86"/>
      <c r="I1" s="86"/>
      <c r="J1" s="86"/>
      <c r="K1" s="86"/>
      <c r="L1" s="86"/>
      <c r="M1" s="86"/>
    </row>
    <row r="2" spans="1:14">
      <c r="A2" s="87" t="s">
        <v>0</v>
      </c>
      <c r="B2" s="87"/>
      <c r="C2" s="89" t="s">
        <v>151</v>
      </c>
      <c r="D2" s="90"/>
      <c r="E2" s="2" t="s">
        <v>1</v>
      </c>
      <c r="F2" s="77" t="s">
        <v>152</v>
      </c>
      <c r="G2" s="77"/>
      <c r="H2" s="77"/>
      <c r="I2" s="77"/>
      <c r="J2" s="77"/>
      <c r="K2" s="102" t="s">
        <v>28</v>
      </c>
      <c r="L2" s="102"/>
      <c r="M2" s="38" t="s">
        <v>153</v>
      </c>
    </row>
    <row r="3" spans="1:14" ht="7.5" customHeight="1">
      <c r="A3" s="118"/>
      <c r="B3" s="118"/>
      <c r="C3" s="118"/>
      <c r="D3" s="118"/>
      <c r="E3" s="118"/>
      <c r="F3" s="117"/>
      <c r="G3" s="117"/>
      <c r="H3" s="117"/>
      <c r="I3" s="117"/>
      <c r="J3" s="117"/>
      <c r="K3" s="119"/>
      <c r="L3" s="119"/>
      <c r="M3" s="119"/>
    </row>
    <row r="4" spans="1:14">
      <c r="A4" s="96" t="s">
        <v>2</v>
      </c>
      <c r="B4" s="97"/>
      <c r="C4" s="97"/>
      <c r="D4" s="97"/>
      <c r="E4" s="98"/>
      <c r="F4" s="117"/>
      <c r="G4" s="117"/>
      <c r="H4" s="117"/>
      <c r="I4" s="120" t="s">
        <v>64</v>
      </c>
      <c r="J4" s="120"/>
      <c r="K4" s="120"/>
      <c r="L4" s="120"/>
      <c r="M4" s="120"/>
    </row>
    <row r="5" spans="1:14" ht="18.75" customHeight="1">
      <c r="A5" s="116" t="s">
        <v>4</v>
      </c>
      <c r="B5" s="116"/>
      <c r="C5" s="99" t="s">
        <v>772</v>
      </c>
      <c r="D5" s="100"/>
      <c r="E5" s="101"/>
      <c r="F5" s="117"/>
      <c r="G5" s="117"/>
      <c r="H5" s="117"/>
      <c r="I5" s="91" t="s">
        <v>5</v>
      </c>
      <c r="J5" s="91"/>
      <c r="K5" s="93" t="s">
        <v>771</v>
      </c>
      <c r="L5" s="95"/>
      <c r="M5" s="94"/>
    </row>
    <row r="6" spans="1:14" ht="18.75" customHeight="1">
      <c r="A6" s="92" t="s">
        <v>22</v>
      </c>
      <c r="B6" s="92"/>
      <c r="C6" s="39"/>
      <c r="D6" s="88">
        <v>9435563229</v>
      </c>
      <c r="E6" s="88"/>
      <c r="F6" s="117"/>
      <c r="G6" s="117"/>
      <c r="H6" s="117"/>
      <c r="I6" s="92" t="s">
        <v>22</v>
      </c>
      <c r="J6" s="92"/>
      <c r="K6" s="93"/>
      <c r="L6" s="94"/>
      <c r="M6" s="40">
        <v>9678729636</v>
      </c>
    </row>
    <row r="7" spans="1:14">
      <c r="A7" s="114" t="s">
        <v>3</v>
      </c>
      <c r="B7" s="114"/>
      <c r="C7" s="114"/>
      <c r="D7" s="114"/>
      <c r="E7" s="114"/>
      <c r="F7" s="114"/>
      <c r="G7" s="114"/>
      <c r="H7" s="114"/>
      <c r="I7" s="114"/>
      <c r="J7" s="114"/>
      <c r="K7" s="114"/>
      <c r="L7" s="114"/>
      <c r="M7" s="114"/>
    </row>
    <row r="8" spans="1:14">
      <c r="A8" s="83" t="s">
        <v>25</v>
      </c>
      <c r="B8" s="84"/>
      <c r="C8" s="85"/>
      <c r="D8" s="3" t="s">
        <v>24</v>
      </c>
      <c r="E8" s="41" t="s">
        <v>773</v>
      </c>
      <c r="F8" s="105"/>
      <c r="G8" s="106"/>
      <c r="H8" s="106"/>
      <c r="I8" s="83" t="s">
        <v>26</v>
      </c>
      <c r="J8" s="84"/>
      <c r="K8" s="85"/>
      <c r="L8" s="3" t="s">
        <v>24</v>
      </c>
      <c r="M8" s="41" t="s">
        <v>774</v>
      </c>
    </row>
    <row r="9" spans="1:14">
      <c r="A9" s="110" t="s">
        <v>30</v>
      </c>
      <c r="B9" s="111"/>
      <c r="C9" s="6" t="s">
        <v>6</v>
      </c>
      <c r="D9" s="9" t="s">
        <v>12</v>
      </c>
      <c r="E9" s="5" t="s">
        <v>15</v>
      </c>
      <c r="F9" s="107"/>
      <c r="G9" s="108"/>
      <c r="H9" s="108"/>
      <c r="I9" s="110" t="s">
        <v>30</v>
      </c>
      <c r="J9" s="111"/>
      <c r="K9" s="6" t="s">
        <v>6</v>
      </c>
      <c r="L9" s="9" t="s">
        <v>12</v>
      </c>
      <c r="M9" s="5" t="s">
        <v>15</v>
      </c>
    </row>
    <row r="10" spans="1:14">
      <c r="A10" s="121"/>
      <c r="B10" s="121"/>
      <c r="C10" s="4" t="s">
        <v>18</v>
      </c>
      <c r="D10" s="39"/>
      <c r="E10" s="40"/>
      <c r="F10" s="107"/>
      <c r="G10" s="108"/>
      <c r="H10" s="108"/>
      <c r="I10" s="57" t="s">
        <v>768</v>
      </c>
      <c r="J10" s="58"/>
      <c r="K10" s="4" t="s">
        <v>18</v>
      </c>
      <c r="L10" s="39">
        <v>8724916941</v>
      </c>
      <c r="M10" s="40"/>
    </row>
    <row r="11" spans="1:14">
      <c r="A11" s="121" t="s">
        <v>765</v>
      </c>
      <c r="B11" s="121"/>
      <c r="C11" s="4" t="s">
        <v>19</v>
      </c>
      <c r="D11" s="39">
        <v>8486451377</v>
      </c>
      <c r="E11" s="40" t="s">
        <v>776</v>
      </c>
      <c r="F11" s="107"/>
      <c r="G11" s="108"/>
      <c r="H11" s="108"/>
      <c r="I11" s="55"/>
      <c r="J11" s="56"/>
      <c r="K11" s="21" t="s">
        <v>18</v>
      </c>
      <c r="L11" s="39"/>
      <c r="M11" s="40"/>
    </row>
    <row r="12" spans="1:14">
      <c r="A12" s="121" t="s">
        <v>766</v>
      </c>
      <c r="B12" s="121"/>
      <c r="C12" s="4" t="s">
        <v>20</v>
      </c>
      <c r="D12" s="39">
        <v>7002549211</v>
      </c>
      <c r="E12" s="40" t="s">
        <v>777</v>
      </c>
      <c r="F12" s="107"/>
      <c r="G12" s="108"/>
      <c r="H12" s="108"/>
      <c r="I12" s="112" t="s">
        <v>770</v>
      </c>
      <c r="J12" s="113"/>
      <c r="K12" s="4" t="s">
        <v>20</v>
      </c>
      <c r="L12" s="39">
        <v>8486552906</v>
      </c>
      <c r="M12" s="40" t="s">
        <v>775</v>
      </c>
    </row>
    <row r="13" spans="1:14">
      <c r="A13" s="121" t="s">
        <v>767</v>
      </c>
      <c r="B13" s="121"/>
      <c r="C13" s="4" t="s">
        <v>21</v>
      </c>
      <c r="D13" s="39">
        <v>8403062324</v>
      </c>
      <c r="E13" s="40"/>
      <c r="F13" s="107"/>
      <c r="G13" s="108"/>
      <c r="H13" s="108"/>
      <c r="I13" s="112" t="s">
        <v>769</v>
      </c>
      <c r="J13" s="113"/>
      <c r="K13" s="4" t="s">
        <v>21</v>
      </c>
      <c r="L13" s="39">
        <v>8486044461</v>
      </c>
      <c r="M13" s="40"/>
    </row>
    <row r="14" spans="1:14">
      <c r="A14" s="115" t="s">
        <v>23</v>
      </c>
      <c r="B14" s="115"/>
      <c r="C14" s="20"/>
      <c r="D14" s="82"/>
      <c r="E14" s="82"/>
      <c r="F14" s="107"/>
      <c r="G14" s="108"/>
      <c r="H14" s="108"/>
      <c r="I14" s="109"/>
      <c r="J14" s="109"/>
      <c r="K14" s="109"/>
      <c r="L14" s="109"/>
      <c r="M14" s="109"/>
      <c r="N14" s="8"/>
    </row>
    <row r="15" spans="1:14">
      <c r="A15" s="104"/>
      <c r="B15" s="104"/>
      <c r="C15" s="104"/>
      <c r="D15" s="104"/>
      <c r="E15" s="104"/>
      <c r="F15" s="104"/>
      <c r="G15" s="104"/>
      <c r="H15" s="104"/>
      <c r="I15" s="104"/>
      <c r="J15" s="104"/>
      <c r="K15" s="104"/>
      <c r="L15" s="104"/>
      <c r="M15" s="104"/>
    </row>
    <row r="16" spans="1:14">
      <c r="A16" s="103" t="s">
        <v>48</v>
      </c>
      <c r="B16" s="103"/>
      <c r="C16" s="103"/>
      <c r="D16" s="103"/>
      <c r="E16" s="103"/>
      <c r="F16" s="103"/>
      <c r="G16" s="103"/>
      <c r="H16" s="103"/>
      <c r="I16" s="103"/>
      <c r="J16" s="103"/>
      <c r="K16" s="103"/>
      <c r="L16" s="103"/>
      <c r="M16" s="103"/>
    </row>
    <row r="17" spans="1:13" ht="32.25" customHeight="1">
      <c r="A17" s="80" t="s">
        <v>60</v>
      </c>
      <c r="B17" s="80"/>
      <c r="C17" s="80"/>
      <c r="D17" s="80"/>
      <c r="E17" s="80"/>
      <c r="F17" s="80"/>
      <c r="G17" s="80"/>
      <c r="H17" s="80"/>
      <c r="I17" s="80"/>
      <c r="J17" s="80"/>
      <c r="K17" s="80"/>
      <c r="L17" s="80"/>
      <c r="M17" s="80"/>
    </row>
    <row r="18" spans="1:13">
      <c r="A18" s="79" t="s">
        <v>61</v>
      </c>
      <c r="B18" s="79"/>
      <c r="C18" s="79"/>
      <c r="D18" s="79"/>
      <c r="E18" s="79"/>
      <c r="F18" s="79"/>
      <c r="G18" s="79"/>
      <c r="H18" s="79"/>
      <c r="I18" s="79"/>
      <c r="J18" s="79"/>
      <c r="K18" s="79"/>
      <c r="L18" s="79"/>
      <c r="M18" s="79"/>
    </row>
    <row r="19" spans="1:13">
      <c r="A19" s="79" t="s">
        <v>49</v>
      </c>
      <c r="B19" s="79"/>
      <c r="C19" s="79"/>
      <c r="D19" s="79"/>
      <c r="E19" s="79"/>
      <c r="F19" s="79"/>
      <c r="G19" s="79"/>
      <c r="H19" s="79"/>
      <c r="I19" s="79"/>
      <c r="J19" s="79"/>
      <c r="K19" s="79"/>
      <c r="L19" s="79"/>
      <c r="M19" s="79"/>
    </row>
    <row r="20" spans="1:13">
      <c r="A20" s="79" t="s">
        <v>43</v>
      </c>
      <c r="B20" s="79"/>
      <c r="C20" s="79"/>
      <c r="D20" s="79"/>
      <c r="E20" s="79"/>
      <c r="F20" s="79"/>
      <c r="G20" s="79"/>
      <c r="H20" s="79"/>
      <c r="I20" s="79"/>
      <c r="J20" s="79"/>
      <c r="K20" s="79"/>
      <c r="L20" s="79"/>
      <c r="M20" s="79"/>
    </row>
    <row r="21" spans="1:13">
      <c r="A21" s="79" t="s">
        <v>50</v>
      </c>
      <c r="B21" s="79"/>
      <c r="C21" s="79"/>
      <c r="D21" s="79"/>
      <c r="E21" s="79"/>
      <c r="F21" s="79"/>
      <c r="G21" s="79"/>
      <c r="H21" s="79"/>
      <c r="I21" s="79"/>
      <c r="J21" s="79"/>
      <c r="K21" s="79"/>
      <c r="L21" s="79"/>
      <c r="M21" s="79"/>
    </row>
    <row r="22" spans="1:13">
      <c r="A22" s="79" t="s">
        <v>44</v>
      </c>
      <c r="B22" s="79"/>
      <c r="C22" s="79"/>
      <c r="D22" s="79"/>
      <c r="E22" s="79"/>
      <c r="F22" s="79"/>
      <c r="G22" s="79"/>
      <c r="H22" s="79"/>
      <c r="I22" s="79"/>
      <c r="J22" s="79"/>
      <c r="K22" s="79"/>
      <c r="L22" s="79"/>
      <c r="M22" s="79"/>
    </row>
    <row r="23" spans="1:13">
      <c r="A23" s="81" t="s">
        <v>53</v>
      </c>
      <c r="B23" s="81"/>
      <c r="C23" s="81"/>
      <c r="D23" s="81"/>
      <c r="E23" s="81"/>
      <c r="F23" s="81"/>
      <c r="G23" s="81"/>
      <c r="H23" s="81"/>
      <c r="I23" s="81"/>
      <c r="J23" s="81"/>
      <c r="K23" s="81"/>
      <c r="L23" s="81"/>
      <c r="M23" s="81"/>
    </row>
    <row r="24" spans="1:13">
      <c r="A24" s="79" t="s">
        <v>45</v>
      </c>
      <c r="B24" s="79"/>
      <c r="C24" s="79"/>
      <c r="D24" s="79"/>
      <c r="E24" s="79"/>
      <c r="F24" s="79"/>
      <c r="G24" s="79"/>
      <c r="H24" s="79"/>
      <c r="I24" s="79"/>
      <c r="J24" s="79"/>
      <c r="K24" s="79"/>
      <c r="L24" s="79"/>
      <c r="M24" s="79"/>
    </row>
    <row r="25" spans="1:13">
      <c r="A25" s="79" t="s">
        <v>46</v>
      </c>
      <c r="B25" s="79"/>
      <c r="C25" s="79"/>
      <c r="D25" s="79"/>
      <c r="E25" s="79"/>
      <c r="F25" s="79"/>
      <c r="G25" s="79"/>
      <c r="H25" s="79"/>
      <c r="I25" s="79"/>
      <c r="J25" s="79"/>
      <c r="K25" s="79"/>
      <c r="L25" s="79"/>
      <c r="M25" s="79"/>
    </row>
    <row r="26" spans="1:13">
      <c r="A26" s="79" t="s">
        <v>47</v>
      </c>
      <c r="B26" s="79"/>
      <c r="C26" s="79"/>
      <c r="D26" s="79"/>
      <c r="E26" s="79"/>
      <c r="F26" s="79"/>
      <c r="G26" s="79"/>
      <c r="H26" s="79"/>
      <c r="I26" s="79"/>
      <c r="J26" s="79"/>
      <c r="K26" s="79"/>
      <c r="L26" s="79"/>
      <c r="M26" s="79"/>
    </row>
    <row r="27" spans="1:13">
      <c r="A27" s="78" t="s">
        <v>51</v>
      </c>
      <c r="B27" s="78"/>
      <c r="C27" s="78"/>
      <c r="D27" s="78"/>
      <c r="E27" s="78"/>
      <c r="F27" s="78"/>
      <c r="G27" s="78"/>
      <c r="H27" s="78"/>
      <c r="I27" s="78"/>
      <c r="J27" s="78"/>
      <c r="K27" s="78"/>
      <c r="L27" s="78"/>
      <c r="M27" s="78"/>
    </row>
    <row r="28" spans="1:13">
      <c r="A28" s="79" t="s">
        <v>52</v>
      </c>
      <c r="B28" s="79"/>
      <c r="C28" s="79"/>
      <c r="D28" s="79"/>
      <c r="E28" s="79"/>
      <c r="F28" s="79"/>
      <c r="G28" s="79"/>
      <c r="H28" s="79"/>
      <c r="I28" s="79"/>
      <c r="J28" s="79"/>
      <c r="K28" s="79"/>
      <c r="L28" s="79"/>
      <c r="M28" s="79"/>
    </row>
    <row r="29" spans="1:13" ht="44.25" customHeight="1">
      <c r="A29" s="76" t="s">
        <v>62</v>
      </c>
      <c r="B29" s="76"/>
      <c r="C29" s="76"/>
      <c r="D29" s="76"/>
      <c r="E29" s="76"/>
      <c r="F29" s="76"/>
      <c r="G29" s="76"/>
      <c r="H29" s="76"/>
      <c r="I29" s="76"/>
      <c r="J29" s="76"/>
      <c r="K29" s="76"/>
      <c r="L29" s="76"/>
      <c r="M29" s="76"/>
    </row>
  </sheetData>
  <sheetProtection password="CBE1" sheet="1" objects="1" scenarios="1" deleteColumns="0" deleteRows="0"/>
  <mergeCells count="48">
    <mergeCell ref="A7:M7"/>
    <mergeCell ref="A14:B14"/>
    <mergeCell ref="A5:B5"/>
    <mergeCell ref="A6:B6"/>
    <mergeCell ref="F3:H6"/>
    <mergeCell ref="A3:E3"/>
    <mergeCell ref="I3:M3"/>
    <mergeCell ref="I4:M4"/>
    <mergeCell ref="A12:B12"/>
    <mergeCell ref="A13:B13"/>
    <mergeCell ref="A9:B9"/>
    <mergeCell ref="A10:B10"/>
    <mergeCell ref="A11:B11"/>
    <mergeCell ref="A28:M28"/>
    <mergeCell ref="A16:M16"/>
    <mergeCell ref="A15:M15"/>
    <mergeCell ref="F8:H14"/>
    <mergeCell ref="I14:M14"/>
    <mergeCell ref="I9:J9"/>
    <mergeCell ref="I12:J12"/>
    <mergeCell ref="I13:J13"/>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14 L10:L13 D10:D13 K6:L6 C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activeCell="B86" sqref="B8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66</v>
      </c>
      <c r="B1" s="122"/>
      <c r="C1" s="122"/>
      <c r="D1" s="123"/>
      <c r="E1" s="123"/>
      <c r="F1" s="123"/>
      <c r="G1" s="123"/>
      <c r="H1" s="123"/>
      <c r="I1" s="123"/>
      <c r="J1" s="123"/>
      <c r="K1" s="123"/>
      <c r="L1" s="123"/>
      <c r="M1" s="123"/>
      <c r="N1" s="123"/>
      <c r="O1" s="123"/>
      <c r="P1" s="123"/>
      <c r="Q1" s="123"/>
      <c r="R1" s="123"/>
      <c r="S1" s="123"/>
    </row>
    <row r="2" spans="1:20" ht="16.5" customHeight="1">
      <c r="A2" s="126" t="s">
        <v>63</v>
      </c>
      <c r="B2" s="127"/>
      <c r="C2" s="127"/>
      <c r="D2" s="26">
        <v>43556</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15" t="s">
        <v>9</v>
      </c>
      <c r="H4" s="15" t="s">
        <v>10</v>
      </c>
      <c r="I4" s="11" t="s">
        <v>11</v>
      </c>
      <c r="J4" s="129"/>
      <c r="K4" s="125"/>
      <c r="L4" s="125"/>
      <c r="M4" s="125"/>
      <c r="N4" s="125"/>
      <c r="O4" s="125"/>
      <c r="P4" s="128"/>
      <c r="Q4" s="128"/>
      <c r="R4" s="129"/>
      <c r="S4" s="129"/>
      <c r="T4" s="129"/>
    </row>
    <row r="5" spans="1:20" ht="49.5">
      <c r="A5" s="4">
        <v>1</v>
      </c>
      <c r="B5" s="17" t="s">
        <v>71</v>
      </c>
      <c r="C5" s="18" t="s">
        <v>76</v>
      </c>
      <c r="D5" s="18" t="s">
        <v>27</v>
      </c>
      <c r="E5" s="53" t="s">
        <v>210</v>
      </c>
      <c r="F5" s="18" t="s">
        <v>77</v>
      </c>
      <c r="G5" s="19">
        <v>40</v>
      </c>
      <c r="H5" s="19">
        <v>50</v>
      </c>
      <c r="I5" s="17">
        <f>+G5+H5</f>
        <v>90</v>
      </c>
      <c r="J5" s="18">
        <v>8486046557</v>
      </c>
      <c r="K5" s="18" t="s">
        <v>78</v>
      </c>
      <c r="L5" s="18" t="s">
        <v>85</v>
      </c>
      <c r="M5" s="18">
        <v>9854223934</v>
      </c>
      <c r="N5" s="65" t="s">
        <v>782</v>
      </c>
      <c r="O5" s="18">
        <v>9577186747</v>
      </c>
      <c r="P5" s="25">
        <v>43556</v>
      </c>
      <c r="Q5" s="18" t="s">
        <v>79</v>
      </c>
      <c r="R5" s="18">
        <v>30</v>
      </c>
      <c r="S5" s="18" t="s">
        <v>80</v>
      </c>
      <c r="T5" s="18" t="s">
        <v>81</v>
      </c>
    </row>
    <row r="6" spans="1:20">
      <c r="A6" s="4">
        <v>2</v>
      </c>
      <c r="B6" s="17" t="s">
        <v>70</v>
      </c>
      <c r="C6" s="18" t="s">
        <v>82</v>
      </c>
      <c r="D6" s="18" t="s">
        <v>27</v>
      </c>
      <c r="E6" s="53" t="s">
        <v>211</v>
      </c>
      <c r="F6" s="18" t="s">
        <v>83</v>
      </c>
      <c r="G6" s="19">
        <v>40</v>
      </c>
      <c r="H6" s="19">
        <v>26</v>
      </c>
      <c r="I6" s="17">
        <f>+G6+H6</f>
        <v>66</v>
      </c>
      <c r="J6" s="18">
        <v>7002045897</v>
      </c>
      <c r="K6" s="18" t="s">
        <v>87</v>
      </c>
      <c r="L6" s="18" t="s">
        <v>84</v>
      </c>
      <c r="M6" s="18">
        <v>7035614082</v>
      </c>
      <c r="N6" s="65" t="s">
        <v>782</v>
      </c>
      <c r="O6" s="18">
        <v>9577186748</v>
      </c>
      <c r="P6" s="25">
        <v>43556</v>
      </c>
      <c r="Q6" s="18" t="s">
        <v>79</v>
      </c>
      <c r="R6" s="18">
        <v>25</v>
      </c>
      <c r="S6" s="18" t="s">
        <v>80</v>
      </c>
      <c r="T6" s="18"/>
    </row>
    <row r="7" spans="1:20" ht="33">
      <c r="A7" s="4">
        <v>3</v>
      </c>
      <c r="B7" s="17" t="s">
        <v>71</v>
      </c>
      <c r="C7" s="18" t="s">
        <v>86</v>
      </c>
      <c r="D7" s="18" t="s">
        <v>29</v>
      </c>
      <c r="E7" s="53"/>
      <c r="F7" s="18"/>
      <c r="G7" s="19">
        <v>17</v>
      </c>
      <c r="H7" s="19">
        <v>21</v>
      </c>
      <c r="I7" s="17">
        <f t="shared" ref="I7:I69" si="0">+G7+H7</f>
        <v>38</v>
      </c>
      <c r="J7" s="18">
        <v>8403079788</v>
      </c>
      <c r="K7" s="52" t="s">
        <v>89</v>
      </c>
      <c r="L7" s="18" t="s">
        <v>88</v>
      </c>
      <c r="M7" s="18">
        <v>7399675394</v>
      </c>
      <c r="N7" s="18" t="s">
        <v>102</v>
      </c>
      <c r="O7" s="18">
        <v>8486906184</v>
      </c>
      <c r="P7" s="25">
        <v>43556</v>
      </c>
      <c r="Q7" s="18" t="s">
        <v>79</v>
      </c>
      <c r="R7" s="18">
        <v>22</v>
      </c>
      <c r="S7" s="18" t="s">
        <v>80</v>
      </c>
      <c r="T7" s="18"/>
    </row>
    <row r="8" spans="1:20" ht="33">
      <c r="A8" s="4">
        <v>4</v>
      </c>
      <c r="B8" s="17" t="s">
        <v>70</v>
      </c>
      <c r="C8" s="18" t="s">
        <v>96</v>
      </c>
      <c r="D8" s="18" t="s">
        <v>29</v>
      </c>
      <c r="E8" s="53"/>
      <c r="F8" s="18"/>
      <c r="G8" s="19">
        <v>24</v>
      </c>
      <c r="H8" s="19">
        <v>30</v>
      </c>
      <c r="I8" s="17">
        <f t="shared" si="0"/>
        <v>54</v>
      </c>
      <c r="J8" s="17">
        <v>9954445962</v>
      </c>
      <c r="K8" s="52" t="s">
        <v>89</v>
      </c>
      <c r="L8" s="18" t="s">
        <v>88</v>
      </c>
      <c r="M8" s="18">
        <v>7399675394</v>
      </c>
      <c r="N8" s="18" t="s">
        <v>102</v>
      </c>
      <c r="O8" s="18">
        <v>8486906184</v>
      </c>
      <c r="P8" s="25">
        <v>43556</v>
      </c>
      <c r="Q8" s="18" t="s">
        <v>79</v>
      </c>
      <c r="R8" s="18">
        <v>22</v>
      </c>
      <c r="S8" s="18" t="s">
        <v>80</v>
      </c>
      <c r="T8" s="18"/>
    </row>
    <row r="9" spans="1:20">
      <c r="A9" s="4">
        <v>5</v>
      </c>
      <c r="B9" s="17" t="s">
        <v>71</v>
      </c>
      <c r="C9" s="18" t="s">
        <v>90</v>
      </c>
      <c r="D9" s="18" t="s">
        <v>29</v>
      </c>
      <c r="E9" s="53"/>
      <c r="F9" s="18"/>
      <c r="G9" s="19">
        <v>14</v>
      </c>
      <c r="H9" s="19">
        <v>14</v>
      </c>
      <c r="I9" s="17">
        <f t="shared" ref="I9:I11" si="1">+G9+H9</f>
        <v>28</v>
      </c>
      <c r="J9" s="17">
        <v>9954445962</v>
      </c>
      <c r="K9" s="52" t="s">
        <v>89</v>
      </c>
      <c r="L9" s="18" t="s">
        <v>88</v>
      </c>
      <c r="M9" s="18">
        <v>7399675394</v>
      </c>
      <c r="N9" s="18" t="s">
        <v>806</v>
      </c>
      <c r="O9" s="18">
        <v>8486402187</v>
      </c>
      <c r="P9" s="25">
        <v>43557</v>
      </c>
      <c r="Q9" s="18" t="s">
        <v>91</v>
      </c>
      <c r="R9" s="18">
        <v>21</v>
      </c>
      <c r="S9" s="18" t="s">
        <v>80</v>
      </c>
      <c r="T9" s="18"/>
    </row>
    <row r="10" spans="1:20">
      <c r="A10" s="4">
        <v>6</v>
      </c>
      <c r="B10" s="17" t="s">
        <v>71</v>
      </c>
      <c r="C10" s="18" t="s">
        <v>92</v>
      </c>
      <c r="D10" s="18" t="s">
        <v>29</v>
      </c>
      <c r="E10" s="53"/>
      <c r="F10" s="18"/>
      <c r="G10" s="19">
        <v>7</v>
      </c>
      <c r="H10" s="19">
        <v>9</v>
      </c>
      <c r="I10" s="17">
        <f t="shared" si="1"/>
        <v>16</v>
      </c>
      <c r="J10" s="18">
        <v>7578951124</v>
      </c>
      <c r="K10" s="52" t="s">
        <v>89</v>
      </c>
      <c r="L10" s="18" t="s">
        <v>88</v>
      </c>
      <c r="M10" s="18">
        <v>7399675394</v>
      </c>
      <c r="N10" s="18" t="s">
        <v>806</v>
      </c>
      <c r="O10" s="18">
        <v>8486402187</v>
      </c>
      <c r="P10" s="25">
        <v>43557</v>
      </c>
      <c r="Q10" s="18" t="s">
        <v>91</v>
      </c>
      <c r="R10" s="18">
        <v>23</v>
      </c>
      <c r="S10" s="18" t="s">
        <v>80</v>
      </c>
      <c r="T10" s="18"/>
    </row>
    <row r="11" spans="1:20">
      <c r="A11" s="4">
        <v>7</v>
      </c>
      <c r="B11" s="17" t="s">
        <v>71</v>
      </c>
      <c r="C11" s="18" t="s">
        <v>93</v>
      </c>
      <c r="D11" s="18" t="s">
        <v>27</v>
      </c>
      <c r="E11" s="53" t="s">
        <v>212</v>
      </c>
      <c r="F11" s="18" t="s">
        <v>77</v>
      </c>
      <c r="G11" s="19">
        <v>63</v>
      </c>
      <c r="H11" s="19">
        <v>52</v>
      </c>
      <c r="I11" s="17">
        <f t="shared" si="1"/>
        <v>115</v>
      </c>
      <c r="J11" s="18">
        <v>9864837483</v>
      </c>
      <c r="K11" s="18" t="s">
        <v>95</v>
      </c>
      <c r="L11" s="18" t="s">
        <v>94</v>
      </c>
      <c r="M11" s="18">
        <v>9854640935</v>
      </c>
      <c r="N11" s="18" t="s">
        <v>806</v>
      </c>
      <c r="O11" s="18">
        <v>8486402187</v>
      </c>
      <c r="P11" s="25">
        <v>43557</v>
      </c>
      <c r="Q11" s="18" t="s">
        <v>91</v>
      </c>
      <c r="R11" s="18">
        <v>25</v>
      </c>
      <c r="S11" s="18" t="s">
        <v>80</v>
      </c>
      <c r="T11" s="18"/>
    </row>
    <row r="12" spans="1:20" ht="33">
      <c r="A12" s="4">
        <v>8</v>
      </c>
      <c r="B12" s="17" t="s">
        <v>70</v>
      </c>
      <c r="C12" s="18" t="s">
        <v>97</v>
      </c>
      <c r="D12" s="18" t="s">
        <v>29</v>
      </c>
      <c r="E12" s="53"/>
      <c r="F12" s="18"/>
      <c r="G12" s="19">
        <v>42</v>
      </c>
      <c r="H12" s="19">
        <v>54</v>
      </c>
      <c r="I12" s="17">
        <f t="shared" si="0"/>
        <v>96</v>
      </c>
      <c r="J12" s="18">
        <v>8638228714</v>
      </c>
      <c r="K12" s="18" t="s">
        <v>99</v>
      </c>
      <c r="L12" s="18" t="s">
        <v>98</v>
      </c>
      <c r="M12" s="18">
        <v>9613738774</v>
      </c>
      <c r="N12" s="18" t="s">
        <v>102</v>
      </c>
      <c r="O12" s="18">
        <v>8486906184</v>
      </c>
      <c r="P12" s="25">
        <v>43557</v>
      </c>
      <c r="Q12" s="18" t="s">
        <v>91</v>
      </c>
      <c r="R12" s="18">
        <v>13</v>
      </c>
      <c r="S12" s="18" t="s">
        <v>80</v>
      </c>
      <c r="T12" s="18"/>
    </row>
    <row r="13" spans="1:20" ht="33">
      <c r="A13" s="4">
        <v>9</v>
      </c>
      <c r="B13" s="17" t="s">
        <v>70</v>
      </c>
      <c r="C13" s="18" t="s">
        <v>100</v>
      </c>
      <c r="D13" s="18" t="s">
        <v>29</v>
      </c>
      <c r="E13" s="53"/>
      <c r="F13" s="18"/>
      <c r="G13" s="19">
        <v>29</v>
      </c>
      <c r="H13" s="19">
        <v>20</v>
      </c>
      <c r="I13" s="17">
        <f t="shared" si="0"/>
        <v>49</v>
      </c>
      <c r="J13" s="18">
        <v>8011034084</v>
      </c>
      <c r="K13" s="18" t="s">
        <v>99</v>
      </c>
      <c r="L13" s="18" t="s">
        <v>98</v>
      </c>
      <c r="M13" s="18">
        <v>9613738774</v>
      </c>
      <c r="N13" s="18" t="s">
        <v>102</v>
      </c>
      <c r="O13" s="18">
        <v>8486906184</v>
      </c>
      <c r="P13" s="25">
        <v>43557</v>
      </c>
      <c r="Q13" s="18" t="s">
        <v>91</v>
      </c>
      <c r="R13" s="18">
        <v>14</v>
      </c>
      <c r="S13" s="18" t="s">
        <v>80</v>
      </c>
      <c r="T13" s="18"/>
    </row>
    <row r="14" spans="1:20">
      <c r="A14" s="4">
        <v>10</v>
      </c>
      <c r="B14" s="17" t="s">
        <v>71</v>
      </c>
      <c r="C14" s="18" t="s">
        <v>93</v>
      </c>
      <c r="D14" s="18" t="s">
        <v>27</v>
      </c>
      <c r="E14" s="53" t="s">
        <v>213</v>
      </c>
      <c r="F14" s="18" t="s">
        <v>77</v>
      </c>
      <c r="G14" s="19">
        <v>63</v>
      </c>
      <c r="H14" s="19">
        <v>52</v>
      </c>
      <c r="I14" s="17">
        <f t="shared" si="0"/>
        <v>115</v>
      </c>
      <c r="J14" s="18">
        <v>9864837483</v>
      </c>
      <c r="K14" s="18" t="s">
        <v>95</v>
      </c>
      <c r="L14" s="18" t="s">
        <v>94</v>
      </c>
      <c r="M14" s="18">
        <v>9854640935</v>
      </c>
      <c r="N14" s="18"/>
      <c r="O14" s="18"/>
      <c r="P14" s="25">
        <v>43558</v>
      </c>
      <c r="Q14" s="18" t="s">
        <v>103</v>
      </c>
      <c r="R14" s="18">
        <v>25</v>
      </c>
      <c r="S14" s="18" t="s">
        <v>80</v>
      </c>
      <c r="T14" s="18"/>
    </row>
    <row r="15" spans="1:20" ht="33">
      <c r="A15" s="4">
        <v>11</v>
      </c>
      <c r="B15" s="17" t="s">
        <v>70</v>
      </c>
      <c r="C15" s="18" t="s">
        <v>101</v>
      </c>
      <c r="D15" s="18" t="s">
        <v>29</v>
      </c>
      <c r="E15" s="53"/>
      <c r="F15" s="18"/>
      <c r="G15" s="19">
        <v>9</v>
      </c>
      <c r="H15" s="19">
        <v>6</v>
      </c>
      <c r="I15" s="17">
        <f t="shared" si="0"/>
        <v>15</v>
      </c>
      <c r="J15" s="18">
        <v>9365127726</v>
      </c>
      <c r="K15" s="18" t="s">
        <v>99</v>
      </c>
      <c r="L15" s="18" t="s">
        <v>98</v>
      </c>
      <c r="M15" s="18">
        <v>9613738774</v>
      </c>
      <c r="N15" s="18" t="s">
        <v>102</v>
      </c>
      <c r="O15" s="18">
        <v>8486906184</v>
      </c>
      <c r="P15" s="25">
        <v>43558</v>
      </c>
      <c r="Q15" s="18" t="s">
        <v>103</v>
      </c>
      <c r="R15" s="18">
        <v>20</v>
      </c>
      <c r="S15" s="18" t="s">
        <v>80</v>
      </c>
      <c r="T15" s="18"/>
    </row>
    <row r="16" spans="1:20" ht="33">
      <c r="A16" s="4">
        <v>12</v>
      </c>
      <c r="B16" s="17" t="s">
        <v>70</v>
      </c>
      <c r="C16" s="18" t="s">
        <v>104</v>
      </c>
      <c r="D16" s="18" t="s">
        <v>27</v>
      </c>
      <c r="E16" s="53" t="s">
        <v>214</v>
      </c>
      <c r="F16" s="18" t="s">
        <v>83</v>
      </c>
      <c r="G16" s="19">
        <v>24</v>
      </c>
      <c r="H16" s="19">
        <v>36</v>
      </c>
      <c r="I16" s="17">
        <f t="shared" si="0"/>
        <v>60</v>
      </c>
      <c r="J16" s="18">
        <v>7664960117</v>
      </c>
      <c r="K16" s="18" t="s">
        <v>99</v>
      </c>
      <c r="L16" s="18" t="s">
        <v>98</v>
      </c>
      <c r="M16" s="18">
        <v>9613738774</v>
      </c>
      <c r="N16" s="18" t="s">
        <v>102</v>
      </c>
      <c r="O16" s="18">
        <v>8486906184</v>
      </c>
      <c r="P16" s="25">
        <v>43558</v>
      </c>
      <c r="Q16" s="18" t="s">
        <v>103</v>
      </c>
      <c r="R16" s="18">
        <v>22</v>
      </c>
      <c r="S16" s="18" t="s">
        <v>80</v>
      </c>
      <c r="T16" s="18"/>
    </row>
    <row r="17" spans="1:20">
      <c r="A17" s="4">
        <v>13</v>
      </c>
      <c r="B17" s="17" t="s">
        <v>71</v>
      </c>
      <c r="C17" s="18" t="s">
        <v>105</v>
      </c>
      <c r="D17" s="18" t="s">
        <v>29</v>
      </c>
      <c r="E17" s="53"/>
      <c r="F17" s="18"/>
      <c r="G17" s="19">
        <v>12</v>
      </c>
      <c r="H17" s="19">
        <v>12</v>
      </c>
      <c r="I17" s="17">
        <f t="shared" si="0"/>
        <v>24</v>
      </c>
      <c r="J17" s="18">
        <v>8723947461</v>
      </c>
      <c r="K17" s="52" t="s">
        <v>89</v>
      </c>
      <c r="L17" s="18" t="s">
        <v>88</v>
      </c>
      <c r="M17" s="18">
        <v>7399675394</v>
      </c>
      <c r="N17" s="68" t="s">
        <v>845</v>
      </c>
      <c r="O17" s="18">
        <v>9706618588</v>
      </c>
      <c r="P17" s="25">
        <v>43559</v>
      </c>
      <c r="Q17" s="18" t="s">
        <v>106</v>
      </c>
      <c r="R17" s="18">
        <v>25</v>
      </c>
      <c r="S17" s="18" t="s">
        <v>80</v>
      </c>
      <c r="T17" s="18"/>
    </row>
    <row r="18" spans="1:20">
      <c r="A18" s="4">
        <v>14</v>
      </c>
      <c r="B18" s="17" t="s">
        <v>71</v>
      </c>
      <c r="C18" s="18" t="s">
        <v>107</v>
      </c>
      <c r="D18" s="18" t="s">
        <v>29</v>
      </c>
      <c r="E18" s="53"/>
      <c r="F18" s="18"/>
      <c r="G18" s="19">
        <v>15</v>
      </c>
      <c r="H18" s="19">
        <v>11</v>
      </c>
      <c r="I18" s="17">
        <f t="shared" si="0"/>
        <v>26</v>
      </c>
      <c r="J18" s="18">
        <v>6900761834</v>
      </c>
      <c r="K18" s="52" t="s">
        <v>89</v>
      </c>
      <c r="L18" s="18" t="s">
        <v>88</v>
      </c>
      <c r="M18" s="18">
        <v>7399675394</v>
      </c>
      <c r="N18" s="68" t="s">
        <v>845</v>
      </c>
      <c r="O18" s="18">
        <v>9706618588</v>
      </c>
      <c r="P18" s="25">
        <v>43559</v>
      </c>
      <c r="Q18" s="18" t="s">
        <v>106</v>
      </c>
      <c r="R18" s="18">
        <v>25</v>
      </c>
      <c r="S18" s="18" t="s">
        <v>80</v>
      </c>
      <c r="T18" s="18"/>
    </row>
    <row r="19" spans="1:20">
      <c r="A19" s="4">
        <v>15</v>
      </c>
      <c r="B19" s="17" t="s">
        <v>71</v>
      </c>
      <c r="C19" s="18" t="s">
        <v>108</v>
      </c>
      <c r="D19" s="18" t="s">
        <v>29</v>
      </c>
      <c r="E19" s="53"/>
      <c r="F19" s="18"/>
      <c r="G19" s="19">
        <v>15</v>
      </c>
      <c r="H19" s="19">
        <v>13</v>
      </c>
      <c r="I19" s="17">
        <f t="shared" si="0"/>
        <v>28</v>
      </c>
      <c r="J19" s="18">
        <v>9957981067</v>
      </c>
      <c r="K19" s="52" t="s">
        <v>89</v>
      </c>
      <c r="L19" s="18" t="s">
        <v>88</v>
      </c>
      <c r="M19" s="18">
        <v>7399675394</v>
      </c>
      <c r="N19" s="68" t="s">
        <v>845</v>
      </c>
      <c r="O19" s="18">
        <v>9706618588</v>
      </c>
      <c r="P19" s="25">
        <v>43559</v>
      </c>
      <c r="Q19" s="18" t="s">
        <v>106</v>
      </c>
      <c r="R19" s="18">
        <v>25</v>
      </c>
      <c r="S19" s="18" t="s">
        <v>80</v>
      </c>
      <c r="T19" s="18"/>
    </row>
    <row r="20" spans="1:20">
      <c r="A20" s="4">
        <v>16</v>
      </c>
      <c r="B20" s="17" t="s">
        <v>70</v>
      </c>
      <c r="C20" s="18" t="s">
        <v>109</v>
      </c>
      <c r="D20" s="18" t="s">
        <v>27</v>
      </c>
      <c r="E20" s="53" t="s">
        <v>215</v>
      </c>
      <c r="F20" s="18" t="s">
        <v>83</v>
      </c>
      <c r="G20" s="19">
        <v>25</v>
      </c>
      <c r="H20" s="19">
        <v>13</v>
      </c>
      <c r="I20" s="17">
        <f t="shared" si="0"/>
        <v>38</v>
      </c>
      <c r="J20" s="18">
        <v>8011139460</v>
      </c>
      <c r="K20" s="18" t="s">
        <v>111</v>
      </c>
      <c r="L20" s="18" t="s">
        <v>110</v>
      </c>
      <c r="M20" s="18">
        <v>9401314346</v>
      </c>
      <c r="N20" s="18" t="s">
        <v>112</v>
      </c>
      <c r="O20" s="18"/>
      <c r="P20" s="25">
        <v>43559</v>
      </c>
      <c r="Q20" s="18" t="s">
        <v>106</v>
      </c>
      <c r="R20" s="18">
        <v>21</v>
      </c>
      <c r="S20" s="18" t="s">
        <v>80</v>
      </c>
      <c r="T20" s="18"/>
    </row>
    <row r="21" spans="1:20">
      <c r="A21" s="4">
        <v>17</v>
      </c>
      <c r="B21" s="17" t="s">
        <v>70</v>
      </c>
      <c r="C21" s="18" t="s">
        <v>113</v>
      </c>
      <c r="D21" s="18" t="s">
        <v>27</v>
      </c>
      <c r="E21" s="53" t="s">
        <v>216</v>
      </c>
      <c r="F21" s="18" t="s">
        <v>83</v>
      </c>
      <c r="G21" s="19">
        <v>25</v>
      </c>
      <c r="H21" s="19">
        <v>13</v>
      </c>
      <c r="I21" s="17">
        <f t="shared" si="0"/>
        <v>38</v>
      </c>
      <c r="J21" s="18">
        <v>7896841200</v>
      </c>
      <c r="K21" s="18" t="s">
        <v>111</v>
      </c>
      <c r="L21" s="18" t="s">
        <v>110</v>
      </c>
      <c r="M21" s="18">
        <v>9401314346</v>
      </c>
      <c r="N21" s="18" t="s">
        <v>112</v>
      </c>
      <c r="O21" s="18"/>
      <c r="P21" s="25">
        <v>43559</v>
      </c>
      <c r="Q21" s="18" t="s">
        <v>106</v>
      </c>
      <c r="R21" s="18">
        <v>24</v>
      </c>
      <c r="S21" s="18" t="s">
        <v>80</v>
      </c>
      <c r="T21" s="18"/>
    </row>
    <row r="22" spans="1:20">
      <c r="A22" s="4">
        <v>18</v>
      </c>
      <c r="B22" s="17" t="s">
        <v>70</v>
      </c>
      <c r="C22" s="18" t="s">
        <v>114</v>
      </c>
      <c r="D22" s="18" t="s">
        <v>27</v>
      </c>
      <c r="E22" s="53" t="s">
        <v>217</v>
      </c>
      <c r="F22" s="18" t="s">
        <v>83</v>
      </c>
      <c r="G22" s="19">
        <v>27</v>
      </c>
      <c r="H22" s="19">
        <v>25</v>
      </c>
      <c r="I22" s="17">
        <f t="shared" si="0"/>
        <v>52</v>
      </c>
      <c r="J22" s="18">
        <v>8638314791</v>
      </c>
      <c r="K22" s="18" t="s">
        <v>111</v>
      </c>
      <c r="L22" s="18" t="s">
        <v>110</v>
      </c>
      <c r="M22" s="18">
        <v>9401314346</v>
      </c>
      <c r="N22" s="18" t="s">
        <v>112</v>
      </c>
      <c r="O22" s="18"/>
      <c r="P22" s="25">
        <v>43560</v>
      </c>
      <c r="Q22" s="18" t="s">
        <v>121</v>
      </c>
      <c r="R22" s="18">
        <v>25</v>
      </c>
      <c r="S22" s="18" t="s">
        <v>80</v>
      </c>
      <c r="T22" s="18"/>
    </row>
    <row r="23" spans="1:20">
      <c r="A23" s="4">
        <v>19</v>
      </c>
      <c r="B23" s="17" t="s">
        <v>70</v>
      </c>
      <c r="C23" s="18" t="s">
        <v>115</v>
      </c>
      <c r="D23" s="18" t="s">
        <v>27</v>
      </c>
      <c r="E23" s="53" t="s">
        <v>218</v>
      </c>
      <c r="F23" s="18" t="s">
        <v>83</v>
      </c>
      <c r="G23" s="19">
        <v>18</v>
      </c>
      <c r="H23" s="19">
        <v>21</v>
      </c>
      <c r="I23" s="17">
        <f t="shared" si="0"/>
        <v>39</v>
      </c>
      <c r="J23" s="18">
        <v>8638842404</v>
      </c>
      <c r="K23" s="18" t="s">
        <v>111</v>
      </c>
      <c r="L23" s="18" t="s">
        <v>110</v>
      </c>
      <c r="M23" s="18">
        <v>9401314346</v>
      </c>
      <c r="N23" s="18" t="s">
        <v>112</v>
      </c>
      <c r="O23" s="18"/>
      <c r="P23" s="25">
        <v>43560</v>
      </c>
      <c r="Q23" s="18" t="s">
        <v>121</v>
      </c>
      <c r="R23" s="18">
        <v>21</v>
      </c>
      <c r="S23" s="18" t="s">
        <v>80</v>
      </c>
      <c r="T23" s="18"/>
    </row>
    <row r="24" spans="1:20">
      <c r="A24" s="4">
        <v>20</v>
      </c>
      <c r="B24" s="17" t="s">
        <v>71</v>
      </c>
      <c r="C24" s="18" t="s">
        <v>107</v>
      </c>
      <c r="D24" s="18" t="s">
        <v>29</v>
      </c>
      <c r="E24" s="53"/>
      <c r="F24" s="18"/>
      <c r="G24" s="19">
        <v>16</v>
      </c>
      <c r="H24" s="19">
        <v>10</v>
      </c>
      <c r="I24" s="17">
        <f t="shared" si="0"/>
        <v>26</v>
      </c>
      <c r="J24" s="18">
        <v>9531493721</v>
      </c>
      <c r="K24" s="52" t="s">
        <v>89</v>
      </c>
      <c r="L24" s="18" t="s">
        <v>88</v>
      </c>
      <c r="M24" s="18">
        <v>7399675394</v>
      </c>
      <c r="N24" s="18" t="s">
        <v>119</v>
      </c>
      <c r="O24" s="18"/>
      <c r="P24" s="25">
        <v>43560</v>
      </c>
      <c r="Q24" s="18" t="s">
        <v>121</v>
      </c>
      <c r="R24" s="18">
        <v>24</v>
      </c>
      <c r="S24" s="18" t="s">
        <v>80</v>
      </c>
      <c r="T24" s="18"/>
    </row>
    <row r="25" spans="1:20">
      <c r="A25" s="4">
        <v>21</v>
      </c>
      <c r="B25" s="17" t="s">
        <v>71</v>
      </c>
      <c r="C25" s="18" t="s">
        <v>116</v>
      </c>
      <c r="D25" s="18" t="s">
        <v>29</v>
      </c>
      <c r="E25" s="53"/>
      <c r="F25" s="18"/>
      <c r="G25" s="19">
        <v>11</v>
      </c>
      <c r="H25" s="19">
        <v>9</v>
      </c>
      <c r="I25" s="17">
        <f t="shared" si="0"/>
        <v>20</v>
      </c>
      <c r="J25" s="18">
        <v>9531399301</v>
      </c>
      <c r="K25" s="52" t="s">
        <v>89</v>
      </c>
      <c r="L25" s="18" t="s">
        <v>88</v>
      </c>
      <c r="M25" s="18">
        <v>7399675394</v>
      </c>
      <c r="N25" s="18" t="s">
        <v>119</v>
      </c>
      <c r="O25" s="18"/>
      <c r="P25" s="25">
        <v>43560</v>
      </c>
      <c r="Q25" s="18" t="s">
        <v>121</v>
      </c>
      <c r="R25" s="18">
        <v>22</v>
      </c>
      <c r="S25" s="18" t="s">
        <v>80</v>
      </c>
      <c r="T25" s="18"/>
    </row>
    <row r="26" spans="1:20">
      <c r="A26" s="4">
        <v>22</v>
      </c>
      <c r="B26" s="17" t="s">
        <v>71</v>
      </c>
      <c r="C26" s="18" t="s">
        <v>117</v>
      </c>
      <c r="D26" s="18" t="s">
        <v>29</v>
      </c>
      <c r="E26" s="53"/>
      <c r="F26" s="18"/>
      <c r="G26" s="19">
        <v>10</v>
      </c>
      <c r="H26" s="19">
        <v>15</v>
      </c>
      <c r="I26" s="17">
        <f t="shared" si="0"/>
        <v>25</v>
      </c>
      <c r="J26" s="18">
        <v>8403897832</v>
      </c>
      <c r="K26" s="52" t="s">
        <v>89</v>
      </c>
      <c r="L26" s="18" t="s">
        <v>88</v>
      </c>
      <c r="M26" s="18">
        <v>7399675394</v>
      </c>
      <c r="N26" s="18" t="s">
        <v>120</v>
      </c>
      <c r="O26" s="18"/>
      <c r="P26" s="25">
        <v>43560</v>
      </c>
      <c r="Q26" s="18" t="s">
        <v>121</v>
      </c>
      <c r="R26" s="18">
        <v>23</v>
      </c>
      <c r="S26" s="18" t="s">
        <v>80</v>
      </c>
      <c r="T26" s="18"/>
    </row>
    <row r="27" spans="1:20">
      <c r="A27" s="4">
        <v>23</v>
      </c>
      <c r="B27" s="17" t="s">
        <v>71</v>
      </c>
      <c r="C27" s="18" t="s">
        <v>118</v>
      </c>
      <c r="D27" s="18" t="s">
        <v>29</v>
      </c>
      <c r="E27" s="53"/>
      <c r="F27" s="18"/>
      <c r="G27" s="19">
        <v>6</v>
      </c>
      <c r="H27" s="19">
        <v>8</v>
      </c>
      <c r="I27" s="17">
        <f t="shared" si="0"/>
        <v>14</v>
      </c>
      <c r="J27" s="18">
        <v>9531209060</v>
      </c>
      <c r="K27" s="52" t="s">
        <v>89</v>
      </c>
      <c r="L27" s="18" t="s">
        <v>88</v>
      </c>
      <c r="M27" s="18">
        <v>7399675394</v>
      </c>
      <c r="N27" s="18" t="s">
        <v>120</v>
      </c>
      <c r="O27" s="18"/>
      <c r="P27" s="25">
        <v>43560</v>
      </c>
      <c r="Q27" s="18" t="s">
        <v>121</v>
      </c>
      <c r="R27" s="18">
        <v>25</v>
      </c>
      <c r="S27" s="18" t="s">
        <v>80</v>
      </c>
      <c r="T27" s="18"/>
    </row>
    <row r="28" spans="1:20">
      <c r="A28" s="4">
        <v>24</v>
      </c>
      <c r="B28" s="17" t="s">
        <v>71</v>
      </c>
      <c r="C28" s="18" t="s">
        <v>122</v>
      </c>
      <c r="D28" s="18" t="s">
        <v>27</v>
      </c>
      <c r="E28" s="53" t="s">
        <v>219</v>
      </c>
      <c r="F28" s="18" t="s">
        <v>83</v>
      </c>
      <c r="G28" s="19">
        <v>17</v>
      </c>
      <c r="H28" s="19">
        <v>20</v>
      </c>
      <c r="I28" s="17">
        <f t="shared" si="0"/>
        <v>37</v>
      </c>
      <c r="J28" s="18">
        <v>8253899643</v>
      </c>
      <c r="K28" s="18" t="s">
        <v>125</v>
      </c>
      <c r="L28" s="18" t="s">
        <v>124</v>
      </c>
      <c r="M28" s="18">
        <v>9706614219</v>
      </c>
      <c r="N28" s="65" t="s">
        <v>842</v>
      </c>
      <c r="O28" s="18">
        <v>9707708323</v>
      </c>
      <c r="P28" s="25">
        <v>43561</v>
      </c>
      <c r="Q28" s="18" t="s">
        <v>172</v>
      </c>
      <c r="R28" s="18">
        <v>25</v>
      </c>
      <c r="S28" s="18" t="s">
        <v>80</v>
      </c>
      <c r="T28" s="18"/>
    </row>
    <row r="29" spans="1:20">
      <c r="A29" s="4">
        <v>25</v>
      </c>
      <c r="B29" s="17" t="s">
        <v>71</v>
      </c>
      <c r="C29" s="18" t="s">
        <v>123</v>
      </c>
      <c r="D29" s="18" t="s">
        <v>27</v>
      </c>
      <c r="E29" s="53" t="s">
        <v>220</v>
      </c>
      <c r="F29" s="18" t="s">
        <v>83</v>
      </c>
      <c r="G29" s="19">
        <v>39</v>
      </c>
      <c r="H29" s="19">
        <v>37</v>
      </c>
      <c r="I29" s="17">
        <f t="shared" si="0"/>
        <v>76</v>
      </c>
      <c r="J29" s="18">
        <v>9854640896</v>
      </c>
      <c r="K29" s="18" t="s">
        <v>125</v>
      </c>
      <c r="L29" s="18" t="s">
        <v>124</v>
      </c>
      <c r="M29" s="18">
        <v>9706614219</v>
      </c>
      <c r="N29" s="65" t="s">
        <v>842</v>
      </c>
      <c r="O29" s="18">
        <v>9707708323</v>
      </c>
      <c r="P29" s="25">
        <v>43561</v>
      </c>
      <c r="Q29" s="18" t="s">
        <v>172</v>
      </c>
      <c r="R29" s="18">
        <v>26</v>
      </c>
      <c r="S29" s="18" t="s">
        <v>80</v>
      </c>
      <c r="T29" s="18"/>
    </row>
    <row r="30" spans="1:20">
      <c r="A30" s="4">
        <v>26</v>
      </c>
      <c r="B30" s="17" t="s">
        <v>70</v>
      </c>
      <c r="C30" s="18" t="s">
        <v>155</v>
      </c>
      <c r="D30" s="18" t="s">
        <v>27</v>
      </c>
      <c r="E30" s="53" t="s">
        <v>221</v>
      </c>
      <c r="F30" s="18" t="s">
        <v>83</v>
      </c>
      <c r="G30" s="19">
        <v>40</v>
      </c>
      <c r="H30" s="19">
        <v>36</v>
      </c>
      <c r="I30" s="17">
        <f t="shared" si="0"/>
        <v>76</v>
      </c>
      <c r="J30" s="18">
        <v>9854740828</v>
      </c>
      <c r="K30" s="18" t="s">
        <v>127</v>
      </c>
      <c r="L30" s="18" t="s">
        <v>126</v>
      </c>
      <c r="M30" s="18">
        <v>9854492944</v>
      </c>
      <c r="N30" s="18" t="s">
        <v>851</v>
      </c>
      <c r="O30" s="18">
        <v>8486431811</v>
      </c>
      <c r="P30" s="25">
        <v>43561</v>
      </c>
      <c r="Q30" s="18" t="s">
        <v>172</v>
      </c>
      <c r="R30" s="18">
        <v>15</v>
      </c>
      <c r="S30" s="18" t="s">
        <v>80</v>
      </c>
      <c r="T30" s="18"/>
    </row>
    <row r="31" spans="1:20">
      <c r="A31" s="4">
        <v>27</v>
      </c>
      <c r="B31" s="17" t="s">
        <v>70</v>
      </c>
      <c r="C31" s="18" t="s">
        <v>128</v>
      </c>
      <c r="D31" s="18" t="s">
        <v>27</v>
      </c>
      <c r="E31" s="53" t="s">
        <v>222</v>
      </c>
      <c r="F31" s="18" t="s">
        <v>83</v>
      </c>
      <c r="G31" s="19">
        <v>33</v>
      </c>
      <c r="H31" s="19">
        <v>32</v>
      </c>
      <c r="I31" s="17">
        <f t="shared" si="0"/>
        <v>65</v>
      </c>
      <c r="J31" s="18">
        <v>9707148182</v>
      </c>
      <c r="K31" s="18" t="s">
        <v>127</v>
      </c>
      <c r="L31" s="18" t="s">
        <v>126</v>
      </c>
      <c r="M31" s="18">
        <v>9854492944</v>
      </c>
      <c r="N31" s="18" t="s">
        <v>851</v>
      </c>
      <c r="O31" s="18">
        <v>8486431811</v>
      </c>
      <c r="P31" s="25">
        <v>43561</v>
      </c>
      <c r="Q31" s="18" t="s">
        <v>172</v>
      </c>
      <c r="R31" s="18">
        <v>18</v>
      </c>
      <c r="S31" s="18" t="s">
        <v>80</v>
      </c>
      <c r="T31" s="18"/>
    </row>
    <row r="32" spans="1:20">
      <c r="A32" s="4">
        <v>28</v>
      </c>
      <c r="B32" s="17" t="s">
        <v>71</v>
      </c>
      <c r="C32" s="18" t="s">
        <v>129</v>
      </c>
      <c r="D32" s="18" t="s">
        <v>29</v>
      </c>
      <c r="E32" s="53"/>
      <c r="F32" s="18"/>
      <c r="G32" s="19">
        <v>23</v>
      </c>
      <c r="H32" s="19">
        <v>26</v>
      </c>
      <c r="I32" s="17">
        <f t="shared" si="0"/>
        <v>49</v>
      </c>
      <c r="J32" s="18">
        <v>9577712620</v>
      </c>
      <c r="K32" s="18" t="s">
        <v>131</v>
      </c>
      <c r="L32" s="18" t="s">
        <v>130</v>
      </c>
      <c r="M32" s="18">
        <v>8876241266</v>
      </c>
      <c r="N32" s="74" t="s">
        <v>817</v>
      </c>
      <c r="O32" s="18">
        <v>9577521644</v>
      </c>
      <c r="P32" s="25">
        <v>43563</v>
      </c>
      <c r="Q32" s="18" t="s">
        <v>79</v>
      </c>
      <c r="R32" s="18">
        <v>17</v>
      </c>
      <c r="S32" s="18" t="s">
        <v>80</v>
      </c>
      <c r="T32" s="18"/>
    </row>
    <row r="33" spans="1:20">
      <c r="A33" s="4">
        <v>29</v>
      </c>
      <c r="B33" s="17" t="s">
        <v>71</v>
      </c>
      <c r="C33" s="18" t="s">
        <v>132</v>
      </c>
      <c r="D33" s="18" t="s">
        <v>29</v>
      </c>
      <c r="E33" s="53"/>
      <c r="F33" s="18"/>
      <c r="G33" s="19">
        <v>13</v>
      </c>
      <c r="H33" s="19">
        <v>16</v>
      </c>
      <c r="I33" s="17">
        <f t="shared" si="0"/>
        <v>29</v>
      </c>
      <c r="J33" s="18">
        <v>9854583325</v>
      </c>
      <c r="K33" s="18" t="s">
        <v>131</v>
      </c>
      <c r="L33" s="18" t="s">
        <v>130</v>
      </c>
      <c r="M33" s="18">
        <v>8876241266</v>
      </c>
      <c r="N33" s="74" t="s">
        <v>817</v>
      </c>
      <c r="O33" s="18">
        <v>9577521645</v>
      </c>
      <c r="P33" s="25">
        <v>43563</v>
      </c>
      <c r="Q33" s="18" t="s">
        <v>79</v>
      </c>
      <c r="R33" s="18">
        <v>16</v>
      </c>
      <c r="S33" s="18" t="s">
        <v>80</v>
      </c>
      <c r="T33" s="18"/>
    </row>
    <row r="34" spans="1:20">
      <c r="A34" s="4">
        <v>30</v>
      </c>
      <c r="B34" s="17" t="s">
        <v>71</v>
      </c>
      <c r="C34" s="18" t="s">
        <v>133</v>
      </c>
      <c r="D34" s="18" t="s">
        <v>29</v>
      </c>
      <c r="E34" s="53"/>
      <c r="F34" s="18"/>
      <c r="G34" s="19">
        <v>18</v>
      </c>
      <c r="H34" s="19">
        <v>22</v>
      </c>
      <c r="I34" s="17">
        <f t="shared" si="0"/>
        <v>40</v>
      </c>
      <c r="J34" s="18"/>
      <c r="K34" s="18" t="s">
        <v>131</v>
      </c>
      <c r="L34" s="18" t="s">
        <v>130</v>
      </c>
      <c r="M34" s="18">
        <v>8876241266</v>
      </c>
      <c r="N34" s="74" t="s">
        <v>789</v>
      </c>
      <c r="O34" s="75">
        <v>9707748853</v>
      </c>
      <c r="P34" s="25">
        <v>43563</v>
      </c>
      <c r="Q34" s="18" t="s">
        <v>79</v>
      </c>
      <c r="R34" s="18">
        <v>16</v>
      </c>
      <c r="S34" s="18" t="s">
        <v>80</v>
      </c>
      <c r="T34" s="18"/>
    </row>
    <row r="35" spans="1:20">
      <c r="A35" s="4">
        <v>31</v>
      </c>
      <c r="B35" s="17" t="s">
        <v>70</v>
      </c>
      <c r="C35" s="18" t="s">
        <v>154</v>
      </c>
      <c r="D35" s="18" t="s">
        <v>27</v>
      </c>
      <c r="E35" s="53" t="s">
        <v>223</v>
      </c>
      <c r="F35" s="18" t="s">
        <v>83</v>
      </c>
      <c r="G35" s="19">
        <v>32</v>
      </c>
      <c r="H35" s="19">
        <v>39</v>
      </c>
      <c r="I35" s="17">
        <f t="shared" si="0"/>
        <v>71</v>
      </c>
      <c r="J35" s="18">
        <v>9401313135</v>
      </c>
      <c r="K35" s="18" t="s">
        <v>127</v>
      </c>
      <c r="L35" s="18" t="s">
        <v>126</v>
      </c>
      <c r="M35" s="18">
        <v>9854492944</v>
      </c>
      <c r="N35" s="74" t="s">
        <v>782</v>
      </c>
      <c r="O35" s="18">
        <v>9577186747</v>
      </c>
      <c r="P35" s="25">
        <v>43563</v>
      </c>
      <c r="Q35" s="18" t="s">
        <v>79</v>
      </c>
      <c r="R35" s="18">
        <v>16</v>
      </c>
      <c r="S35" s="18" t="s">
        <v>80</v>
      </c>
      <c r="T35" s="18"/>
    </row>
    <row r="36" spans="1:20">
      <c r="A36" s="4">
        <v>32</v>
      </c>
      <c r="B36" s="17" t="s">
        <v>70</v>
      </c>
      <c r="C36" s="18" t="s">
        <v>200</v>
      </c>
      <c r="D36" s="18" t="s">
        <v>27</v>
      </c>
      <c r="E36" s="53" t="s">
        <v>224</v>
      </c>
      <c r="F36" s="18"/>
      <c r="G36" s="19">
        <v>29</v>
      </c>
      <c r="H36" s="19">
        <v>25</v>
      </c>
      <c r="I36" s="17">
        <f t="shared" si="0"/>
        <v>54</v>
      </c>
      <c r="J36" s="18">
        <v>9707148183</v>
      </c>
      <c r="K36" s="18" t="s">
        <v>127</v>
      </c>
      <c r="L36" s="18" t="s">
        <v>126</v>
      </c>
      <c r="M36" s="18">
        <v>9854492944</v>
      </c>
      <c r="N36" s="74" t="s">
        <v>782</v>
      </c>
      <c r="O36" s="18">
        <v>9577186747</v>
      </c>
      <c r="P36" s="25">
        <v>43563</v>
      </c>
      <c r="Q36" s="18" t="s">
        <v>79</v>
      </c>
      <c r="R36" s="18">
        <v>17</v>
      </c>
      <c r="S36" s="18" t="s">
        <v>80</v>
      </c>
      <c r="T36" s="18"/>
    </row>
    <row r="37" spans="1:20">
      <c r="A37" s="4">
        <v>33</v>
      </c>
      <c r="B37" s="17" t="s">
        <v>71</v>
      </c>
      <c r="C37" s="18" t="s">
        <v>134</v>
      </c>
      <c r="D37" s="18" t="s">
        <v>27</v>
      </c>
      <c r="E37" s="53" t="s">
        <v>225</v>
      </c>
      <c r="F37" s="18" t="s">
        <v>83</v>
      </c>
      <c r="G37" s="19">
        <v>74</v>
      </c>
      <c r="H37" s="19">
        <v>81</v>
      </c>
      <c r="I37" s="17">
        <f t="shared" si="0"/>
        <v>155</v>
      </c>
      <c r="J37" s="18">
        <v>9854440209</v>
      </c>
      <c r="K37" s="18" t="s">
        <v>136</v>
      </c>
      <c r="L37" s="18" t="s">
        <v>135</v>
      </c>
      <c r="M37" s="18">
        <v>8876887208</v>
      </c>
      <c r="N37" s="74" t="s">
        <v>789</v>
      </c>
      <c r="O37" s="75">
        <v>9707748853</v>
      </c>
      <c r="P37" s="25">
        <v>43564</v>
      </c>
      <c r="Q37" s="18" t="s">
        <v>91</v>
      </c>
      <c r="R37" s="18">
        <v>15</v>
      </c>
      <c r="S37" s="18" t="s">
        <v>80</v>
      </c>
      <c r="T37" s="18"/>
    </row>
    <row r="38" spans="1:20">
      <c r="A38" s="4">
        <v>34</v>
      </c>
      <c r="B38" s="17" t="s">
        <v>70</v>
      </c>
      <c r="C38" s="18" t="s">
        <v>137</v>
      </c>
      <c r="D38" s="18" t="s">
        <v>27</v>
      </c>
      <c r="E38" s="53" t="s">
        <v>226</v>
      </c>
      <c r="F38" s="18" t="s">
        <v>83</v>
      </c>
      <c r="G38" s="19">
        <v>34</v>
      </c>
      <c r="H38" s="19">
        <v>32</v>
      </c>
      <c r="I38" s="17">
        <f t="shared" si="0"/>
        <v>66</v>
      </c>
      <c r="J38" s="18">
        <v>8876092914</v>
      </c>
      <c r="K38" s="18" t="s">
        <v>139</v>
      </c>
      <c r="L38" s="18" t="s">
        <v>138</v>
      </c>
      <c r="M38" s="18">
        <v>9859364256</v>
      </c>
      <c r="N38" s="74" t="s">
        <v>789</v>
      </c>
      <c r="O38" s="75">
        <v>9707748853</v>
      </c>
      <c r="P38" s="25">
        <v>43564</v>
      </c>
      <c r="Q38" s="18" t="s">
        <v>91</v>
      </c>
      <c r="R38" s="18">
        <v>17</v>
      </c>
      <c r="S38" s="18" t="s">
        <v>80</v>
      </c>
      <c r="T38" s="18"/>
    </row>
    <row r="39" spans="1:20">
      <c r="A39" s="4">
        <v>35</v>
      </c>
      <c r="B39" s="17" t="s">
        <v>70</v>
      </c>
      <c r="C39" s="18" t="s">
        <v>140</v>
      </c>
      <c r="D39" s="18" t="s">
        <v>29</v>
      </c>
      <c r="E39" s="53"/>
      <c r="F39" s="18"/>
      <c r="G39" s="19">
        <v>25</v>
      </c>
      <c r="H39" s="19">
        <v>29</v>
      </c>
      <c r="I39" s="17">
        <f t="shared" si="0"/>
        <v>54</v>
      </c>
      <c r="J39" s="18">
        <v>8011644163</v>
      </c>
      <c r="K39" s="18" t="s">
        <v>139</v>
      </c>
      <c r="L39" s="18" t="s">
        <v>138</v>
      </c>
      <c r="M39" s="18">
        <v>9859364256</v>
      </c>
      <c r="N39" s="65" t="s">
        <v>789</v>
      </c>
      <c r="O39" s="66">
        <v>9707748854</v>
      </c>
      <c r="P39" s="25">
        <v>43564</v>
      </c>
      <c r="Q39" s="18" t="s">
        <v>91</v>
      </c>
      <c r="R39" s="18">
        <v>16</v>
      </c>
      <c r="S39" s="18" t="s">
        <v>80</v>
      </c>
      <c r="T39" s="18"/>
    </row>
    <row r="40" spans="1:20">
      <c r="A40" s="4">
        <v>36</v>
      </c>
      <c r="B40" s="17" t="s">
        <v>71</v>
      </c>
      <c r="C40" s="18" t="s">
        <v>141</v>
      </c>
      <c r="D40" s="18" t="s">
        <v>29</v>
      </c>
      <c r="E40" s="53"/>
      <c r="F40" s="18"/>
      <c r="G40" s="19">
        <v>22</v>
      </c>
      <c r="H40" s="19">
        <v>23</v>
      </c>
      <c r="I40" s="17">
        <f t="shared" si="0"/>
        <v>45</v>
      </c>
      <c r="J40" s="18">
        <v>9864837483</v>
      </c>
      <c r="K40" s="18" t="s">
        <v>95</v>
      </c>
      <c r="L40" s="18" t="s">
        <v>94</v>
      </c>
      <c r="M40" s="18">
        <v>9854640935</v>
      </c>
      <c r="N40" s="65" t="s">
        <v>789</v>
      </c>
      <c r="O40" s="66">
        <v>9707748854</v>
      </c>
      <c r="P40" s="25">
        <v>43565</v>
      </c>
      <c r="Q40" s="18" t="s">
        <v>103</v>
      </c>
      <c r="R40" s="18">
        <v>19</v>
      </c>
      <c r="S40" s="18" t="s">
        <v>80</v>
      </c>
      <c r="T40" s="18"/>
    </row>
    <row r="41" spans="1:20">
      <c r="A41" s="4">
        <v>37</v>
      </c>
      <c r="B41" s="17" t="s">
        <v>71</v>
      </c>
      <c r="C41" s="18" t="s">
        <v>142</v>
      </c>
      <c r="D41" s="18" t="s">
        <v>29</v>
      </c>
      <c r="E41" s="53"/>
      <c r="F41" s="18"/>
      <c r="G41" s="19">
        <v>14</v>
      </c>
      <c r="H41" s="19">
        <v>14</v>
      </c>
      <c r="I41" s="17">
        <f t="shared" si="0"/>
        <v>28</v>
      </c>
      <c r="J41" s="18">
        <v>9706622652</v>
      </c>
      <c r="K41" s="18" t="s">
        <v>95</v>
      </c>
      <c r="L41" s="18" t="s">
        <v>94</v>
      </c>
      <c r="M41" s="18">
        <v>9854640935</v>
      </c>
      <c r="N41" s="65" t="s">
        <v>782</v>
      </c>
      <c r="O41" s="18">
        <v>9577186747</v>
      </c>
      <c r="P41" s="25">
        <v>43565</v>
      </c>
      <c r="Q41" s="18" t="s">
        <v>103</v>
      </c>
      <c r="R41" s="18">
        <v>20</v>
      </c>
      <c r="S41" s="18" t="s">
        <v>80</v>
      </c>
      <c r="T41" s="18"/>
    </row>
    <row r="42" spans="1:20">
      <c r="A42" s="4">
        <v>38</v>
      </c>
      <c r="B42" s="17" t="s">
        <v>71</v>
      </c>
      <c r="C42" s="18" t="s">
        <v>144</v>
      </c>
      <c r="D42" s="18" t="s">
        <v>27</v>
      </c>
      <c r="E42" s="53" t="s">
        <v>227</v>
      </c>
      <c r="F42" s="18" t="s">
        <v>83</v>
      </c>
      <c r="G42" s="19">
        <v>12</v>
      </c>
      <c r="H42" s="19">
        <v>11</v>
      </c>
      <c r="I42" s="17">
        <f t="shared" si="0"/>
        <v>23</v>
      </c>
      <c r="J42" s="18">
        <v>9678623241</v>
      </c>
      <c r="K42" s="18" t="s">
        <v>95</v>
      </c>
      <c r="L42" s="18" t="s">
        <v>94</v>
      </c>
      <c r="M42" s="18">
        <v>9854640935</v>
      </c>
      <c r="N42" s="18" t="s">
        <v>143</v>
      </c>
      <c r="O42" s="18">
        <v>8486047564</v>
      </c>
      <c r="P42" s="25">
        <v>43565</v>
      </c>
      <c r="Q42" s="18" t="s">
        <v>103</v>
      </c>
      <c r="R42" s="18">
        <v>18</v>
      </c>
      <c r="S42" s="18" t="s">
        <v>80</v>
      </c>
      <c r="T42" s="18"/>
    </row>
    <row r="43" spans="1:20">
      <c r="A43" s="4">
        <v>39</v>
      </c>
      <c r="B43" s="17" t="s">
        <v>70</v>
      </c>
      <c r="C43" s="18" t="s">
        <v>146</v>
      </c>
      <c r="D43" s="18" t="s">
        <v>27</v>
      </c>
      <c r="E43" s="53" t="s">
        <v>228</v>
      </c>
      <c r="F43" s="18" t="s">
        <v>83</v>
      </c>
      <c r="G43" s="19">
        <v>42</v>
      </c>
      <c r="H43" s="19">
        <v>39</v>
      </c>
      <c r="I43" s="17">
        <f t="shared" si="0"/>
        <v>81</v>
      </c>
      <c r="J43" s="18">
        <v>9854446586</v>
      </c>
      <c r="K43" s="18" t="s">
        <v>87</v>
      </c>
      <c r="L43" s="18" t="s">
        <v>145</v>
      </c>
      <c r="M43" s="18">
        <v>8753832695</v>
      </c>
      <c r="N43" s="18"/>
      <c r="O43" s="18"/>
      <c r="P43" s="25">
        <v>43565</v>
      </c>
      <c r="Q43" s="18" t="s">
        <v>103</v>
      </c>
      <c r="R43" s="18">
        <v>17</v>
      </c>
      <c r="S43" s="18" t="s">
        <v>80</v>
      </c>
      <c r="T43" s="18"/>
    </row>
    <row r="44" spans="1:20" ht="49.5">
      <c r="A44" s="4">
        <v>40</v>
      </c>
      <c r="B44" s="17" t="s">
        <v>70</v>
      </c>
      <c r="C44" s="18" t="s">
        <v>147</v>
      </c>
      <c r="D44" s="18" t="s">
        <v>27</v>
      </c>
      <c r="E44" s="53" t="s">
        <v>229</v>
      </c>
      <c r="F44" s="18" t="s">
        <v>83</v>
      </c>
      <c r="G44" s="19">
        <v>25</v>
      </c>
      <c r="H44" s="19">
        <v>27</v>
      </c>
      <c r="I44" s="17">
        <f t="shared" si="0"/>
        <v>52</v>
      </c>
      <c r="J44" s="18">
        <v>8133940487</v>
      </c>
      <c r="K44" s="18" t="s">
        <v>87</v>
      </c>
      <c r="L44" s="18" t="s">
        <v>145</v>
      </c>
      <c r="M44" s="18">
        <v>8753832695</v>
      </c>
      <c r="N44" s="74" t="s">
        <v>817</v>
      </c>
      <c r="O44" s="18">
        <v>9577521644</v>
      </c>
      <c r="P44" s="25">
        <v>43566</v>
      </c>
      <c r="Q44" s="18" t="s">
        <v>106</v>
      </c>
      <c r="R44" s="18">
        <v>20</v>
      </c>
      <c r="S44" s="18" t="s">
        <v>80</v>
      </c>
      <c r="T44" s="18" t="s">
        <v>150</v>
      </c>
    </row>
    <row r="45" spans="1:20" ht="49.5">
      <c r="A45" s="4">
        <v>41</v>
      </c>
      <c r="B45" s="17" t="s">
        <v>71</v>
      </c>
      <c r="C45" s="18" t="s">
        <v>148</v>
      </c>
      <c r="D45" s="18" t="s">
        <v>29</v>
      </c>
      <c r="E45" s="53"/>
      <c r="F45" s="18"/>
      <c r="G45" s="19">
        <v>14</v>
      </c>
      <c r="H45" s="19">
        <v>15</v>
      </c>
      <c r="I45" s="17">
        <f t="shared" si="0"/>
        <v>29</v>
      </c>
      <c r="J45" s="18">
        <v>9613823087</v>
      </c>
      <c r="K45" s="18" t="s">
        <v>87</v>
      </c>
      <c r="L45" s="18" t="s">
        <v>145</v>
      </c>
      <c r="M45" s="18">
        <v>8753832695</v>
      </c>
      <c r="N45" s="74" t="s">
        <v>817</v>
      </c>
      <c r="O45" s="18">
        <v>9577521645</v>
      </c>
      <c r="P45" s="25">
        <v>43566</v>
      </c>
      <c r="Q45" s="18" t="s">
        <v>106</v>
      </c>
      <c r="R45" s="18">
        <v>21</v>
      </c>
      <c r="S45" s="18" t="s">
        <v>80</v>
      </c>
      <c r="T45" s="18" t="s">
        <v>150</v>
      </c>
    </row>
    <row r="46" spans="1:20" ht="49.5">
      <c r="A46" s="4">
        <v>42</v>
      </c>
      <c r="B46" s="17" t="s">
        <v>70</v>
      </c>
      <c r="C46" s="18" t="s">
        <v>149</v>
      </c>
      <c r="D46" s="18" t="s">
        <v>29</v>
      </c>
      <c r="E46" s="53"/>
      <c r="F46" s="18"/>
      <c r="G46" s="19">
        <v>13</v>
      </c>
      <c r="H46" s="19">
        <v>18</v>
      </c>
      <c r="I46" s="17">
        <f t="shared" si="0"/>
        <v>31</v>
      </c>
      <c r="J46" s="18"/>
      <c r="K46" s="18" t="s">
        <v>87</v>
      </c>
      <c r="L46" s="18" t="s">
        <v>145</v>
      </c>
      <c r="M46" s="18">
        <v>8753832695</v>
      </c>
      <c r="N46" s="74" t="s">
        <v>789</v>
      </c>
      <c r="O46" s="75">
        <v>9707748853</v>
      </c>
      <c r="P46" s="25">
        <v>43566</v>
      </c>
      <c r="Q46" s="18" t="s">
        <v>106</v>
      </c>
      <c r="R46" s="18">
        <v>22</v>
      </c>
      <c r="S46" s="18" t="s">
        <v>80</v>
      </c>
      <c r="T46" s="18" t="s">
        <v>150</v>
      </c>
    </row>
    <row r="47" spans="1:20" ht="49.5">
      <c r="A47" s="4">
        <v>43</v>
      </c>
      <c r="B47" s="17" t="s">
        <v>70</v>
      </c>
      <c r="C47" s="18" t="s">
        <v>156</v>
      </c>
      <c r="D47" s="18" t="s">
        <v>27</v>
      </c>
      <c r="E47" s="53" t="s">
        <v>230</v>
      </c>
      <c r="F47" s="18" t="s">
        <v>83</v>
      </c>
      <c r="G47" s="19">
        <v>33</v>
      </c>
      <c r="H47" s="19">
        <v>41</v>
      </c>
      <c r="I47" s="17">
        <f t="shared" si="0"/>
        <v>74</v>
      </c>
      <c r="J47" s="18">
        <v>9954636948</v>
      </c>
      <c r="K47" s="18" t="s">
        <v>158</v>
      </c>
      <c r="L47" s="18" t="s">
        <v>157</v>
      </c>
      <c r="M47" s="18">
        <v>9706761596</v>
      </c>
      <c r="N47" s="74" t="s">
        <v>782</v>
      </c>
      <c r="O47" s="18">
        <v>9577186747</v>
      </c>
      <c r="P47" s="25">
        <v>43567</v>
      </c>
      <c r="Q47" s="18" t="s">
        <v>121</v>
      </c>
      <c r="R47" s="18">
        <v>18</v>
      </c>
      <c r="S47" s="18" t="s">
        <v>80</v>
      </c>
      <c r="T47" s="18" t="s">
        <v>160</v>
      </c>
    </row>
    <row r="48" spans="1:20">
      <c r="A48" s="4">
        <v>44</v>
      </c>
      <c r="B48" s="17" t="s">
        <v>70</v>
      </c>
      <c r="C48" s="18" t="s">
        <v>162</v>
      </c>
      <c r="D48" s="18" t="s">
        <v>29</v>
      </c>
      <c r="E48" s="53"/>
      <c r="F48" s="18"/>
      <c r="G48" s="19">
        <v>38</v>
      </c>
      <c r="H48" s="19">
        <v>52</v>
      </c>
      <c r="I48" s="17">
        <f t="shared" ref="I48:I49" si="2">+G48+H48</f>
        <v>90</v>
      </c>
      <c r="J48" s="18">
        <v>9854726848</v>
      </c>
      <c r="K48" s="18" t="s">
        <v>158</v>
      </c>
      <c r="L48" s="18" t="s">
        <v>157</v>
      </c>
      <c r="M48" s="18">
        <v>9706761596</v>
      </c>
      <c r="N48" s="74" t="s">
        <v>782</v>
      </c>
      <c r="O48" s="18">
        <v>9577186747</v>
      </c>
      <c r="P48" s="25">
        <v>43567</v>
      </c>
      <c r="Q48" s="18" t="s">
        <v>121</v>
      </c>
      <c r="R48" s="18">
        <v>18</v>
      </c>
      <c r="S48" s="18" t="s">
        <v>80</v>
      </c>
      <c r="T48" s="18"/>
    </row>
    <row r="49" spans="1:20">
      <c r="A49" s="4">
        <v>45</v>
      </c>
      <c r="B49" s="17" t="s">
        <v>70</v>
      </c>
      <c r="C49" s="18" t="s">
        <v>181</v>
      </c>
      <c r="D49" s="18" t="s">
        <v>29</v>
      </c>
      <c r="E49" s="53"/>
      <c r="F49" s="18"/>
      <c r="G49" s="19">
        <v>18</v>
      </c>
      <c r="H49" s="19">
        <v>20</v>
      </c>
      <c r="I49" s="17">
        <f t="shared" si="2"/>
        <v>38</v>
      </c>
      <c r="J49" s="18">
        <v>9613902403</v>
      </c>
      <c r="K49" s="18" t="s">
        <v>158</v>
      </c>
      <c r="L49" s="18" t="s">
        <v>157</v>
      </c>
      <c r="M49" s="18">
        <v>9706761596</v>
      </c>
      <c r="N49" s="74" t="s">
        <v>789</v>
      </c>
      <c r="O49" s="75">
        <v>9707748853</v>
      </c>
      <c r="P49" s="25">
        <v>43568</v>
      </c>
      <c r="Q49" s="18" t="s">
        <v>172</v>
      </c>
      <c r="R49" s="18">
        <v>17</v>
      </c>
      <c r="S49" s="18" t="s">
        <v>80</v>
      </c>
      <c r="T49" s="18"/>
    </row>
    <row r="50" spans="1:20">
      <c r="A50" s="4">
        <v>46</v>
      </c>
      <c r="B50" s="17" t="s">
        <v>70</v>
      </c>
      <c r="C50" s="18" t="s">
        <v>163</v>
      </c>
      <c r="D50" s="18" t="s">
        <v>27</v>
      </c>
      <c r="E50" s="53" t="s">
        <v>231</v>
      </c>
      <c r="F50" s="18" t="s">
        <v>83</v>
      </c>
      <c r="G50" s="19">
        <v>56</v>
      </c>
      <c r="H50" s="19">
        <v>41</v>
      </c>
      <c r="I50" s="17">
        <f t="shared" ref="I50:I65" si="3">+G50+H50</f>
        <v>97</v>
      </c>
      <c r="J50" s="18">
        <v>9859075984</v>
      </c>
      <c r="K50" s="18" t="s">
        <v>158</v>
      </c>
      <c r="L50" s="18" t="s">
        <v>157</v>
      </c>
      <c r="M50" s="18">
        <v>9706761596</v>
      </c>
      <c r="N50" s="74" t="s">
        <v>789</v>
      </c>
      <c r="O50" s="75">
        <v>9707748853</v>
      </c>
      <c r="P50" s="25">
        <v>43568</v>
      </c>
      <c r="Q50" s="18" t="s">
        <v>172</v>
      </c>
      <c r="R50" s="18">
        <v>17</v>
      </c>
      <c r="S50" s="18" t="s">
        <v>80</v>
      </c>
      <c r="T50" s="18"/>
    </row>
    <row r="51" spans="1:20">
      <c r="A51" s="4">
        <v>47</v>
      </c>
      <c r="B51" s="17" t="s">
        <v>70</v>
      </c>
      <c r="C51" s="18" t="s">
        <v>164</v>
      </c>
      <c r="D51" s="18" t="s">
        <v>27</v>
      </c>
      <c r="E51" s="53" t="s">
        <v>232</v>
      </c>
      <c r="F51" s="18" t="s">
        <v>77</v>
      </c>
      <c r="G51" s="19">
        <v>19</v>
      </c>
      <c r="H51" s="19">
        <v>21</v>
      </c>
      <c r="I51" s="17">
        <f t="shared" si="3"/>
        <v>40</v>
      </c>
      <c r="J51" s="18">
        <v>9577147989</v>
      </c>
      <c r="K51" s="18" t="s">
        <v>158</v>
      </c>
      <c r="L51" s="18" t="s">
        <v>157</v>
      </c>
      <c r="M51" s="18">
        <v>9706761596</v>
      </c>
      <c r="N51" s="65" t="s">
        <v>789</v>
      </c>
      <c r="O51" s="66">
        <v>9707748854</v>
      </c>
      <c r="P51" s="25">
        <v>43568</v>
      </c>
      <c r="Q51" s="18" t="s">
        <v>172</v>
      </c>
      <c r="R51" s="18">
        <v>16</v>
      </c>
      <c r="S51" s="18" t="s">
        <v>80</v>
      </c>
      <c r="T51" s="18"/>
    </row>
    <row r="52" spans="1:20">
      <c r="A52" s="4">
        <v>48</v>
      </c>
      <c r="B52" s="17" t="s">
        <v>70</v>
      </c>
      <c r="C52" s="18" t="s">
        <v>167</v>
      </c>
      <c r="D52" s="18" t="s">
        <v>29</v>
      </c>
      <c r="E52" s="53"/>
      <c r="F52" s="18"/>
      <c r="G52" s="19">
        <v>36</v>
      </c>
      <c r="H52" s="19">
        <v>48</v>
      </c>
      <c r="I52" s="17">
        <f t="shared" si="3"/>
        <v>84</v>
      </c>
      <c r="J52" s="18">
        <v>9132524683</v>
      </c>
      <c r="K52" s="18" t="s">
        <v>158</v>
      </c>
      <c r="L52" s="18" t="s">
        <v>157</v>
      </c>
      <c r="M52" s="18">
        <v>9706761596</v>
      </c>
      <c r="N52" s="65" t="s">
        <v>789</v>
      </c>
      <c r="O52" s="66">
        <v>9707748854</v>
      </c>
      <c r="P52" s="25">
        <v>43572</v>
      </c>
      <c r="Q52" s="18" t="s">
        <v>103</v>
      </c>
      <c r="R52" s="18">
        <v>18</v>
      </c>
      <c r="S52" s="18" t="s">
        <v>80</v>
      </c>
      <c r="T52" s="18"/>
    </row>
    <row r="53" spans="1:20">
      <c r="A53" s="4">
        <v>49</v>
      </c>
      <c r="B53" s="17" t="s">
        <v>70</v>
      </c>
      <c r="C53" s="18" t="s">
        <v>168</v>
      </c>
      <c r="D53" s="18" t="s">
        <v>29</v>
      </c>
      <c r="E53" s="53"/>
      <c r="F53" s="18"/>
      <c r="G53" s="19">
        <v>21</v>
      </c>
      <c r="H53" s="19">
        <v>16</v>
      </c>
      <c r="I53" s="17">
        <f t="shared" si="3"/>
        <v>37</v>
      </c>
      <c r="J53" s="18">
        <v>9613192056</v>
      </c>
      <c r="K53" s="18" t="s">
        <v>158</v>
      </c>
      <c r="L53" s="18" t="s">
        <v>157</v>
      </c>
      <c r="M53" s="18">
        <v>9706761596</v>
      </c>
      <c r="N53" s="65" t="s">
        <v>782</v>
      </c>
      <c r="O53" s="18">
        <v>9577186747</v>
      </c>
      <c r="P53" s="25">
        <v>43572</v>
      </c>
      <c r="Q53" s="18" t="s">
        <v>103</v>
      </c>
      <c r="R53" s="18">
        <v>16</v>
      </c>
      <c r="S53" s="18" t="s">
        <v>80</v>
      </c>
      <c r="T53" s="18"/>
    </row>
    <row r="54" spans="1:20">
      <c r="A54" s="4">
        <v>50</v>
      </c>
      <c r="B54" s="17" t="s">
        <v>70</v>
      </c>
      <c r="C54" s="18" t="s">
        <v>169</v>
      </c>
      <c r="D54" s="18" t="s">
        <v>29</v>
      </c>
      <c r="E54" s="53"/>
      <c r="F54" s="18"/>
      <c r="G54" s="19">
        <v>17</v>
      </c>
      <c r="H54" s="19">
        <v>13</v>
      </c>
      <c r="I54" s="17">
        <f t="shared" si="3"/>
        <v>30</v>
      </c>
      <c r="J54" s="18"/>
      <c r="K54" s="18" t="s">
        <v>158</v>
      </c>
      <c r="L54" s="18" t="s">
        <v>157</v>
      </c>
      <c r="M54" s="18">
        <v>9706761596</v>
      </c>
      <c r="N54" s="18" t="s">
        <v>159</v>
      </c>
      <c r="O54" s="18">
        <v>7035532158</v>
      </c>
      <c r="P54" s="25">
        <v>43572</v>
      </c>
      <c r="Q54" s="18" t="s">
        <v>103</v>
      </c>
      <c r="R54" s="18">
        <v>18</v>
      </c>
      <c r="S54" s="18" t="s">
        <v>80</v>
      </c>
      <c r="T54" s="18"/>
    </row>
    <row r="55" spans="1:20">
      <c r="A55" s="4">
        <v>51</v>
      </c>
      <c r="B55" s="17" t="s">
        <v>70</v>
      </c>
      <c r="C55" s="18" t="s">
        <v>170</v>
      </c>
      <c r="D55" s="18" t="s">
        <v>29</v>
      </c>
      <c r="E55" s="53"/>
      <c r="F55" s="18"/>
      <c r="G55" s="19">
        <v>13</v>
      </c>
      <c r="H55" s="19">
        <v>10</v>
      </c>
      <c r="I55" s="17">
        <f t="shared" si="3"/>
        <v>23</v>
      </c>
      <c r="J55" s="18">
        <v>7399430682</v>
      </c>
      <c r="K55" s="18" t="s">
        <v>158</v>
      </c>
      <c r="L55" s="18" t="s">
        <v>157</v>
      </c>
      <c r="M55" s="18">
        <v>9706761596</v>
      </c>
      <c r="N55" s="18" t="s">
        <v>159</v>
      </c>
      <c r="O55" s="18">
        <v>7035532158</v>
      </c>
      <c r="P55" s="25">
        <v>43573</v>
      </c>
      <c r="Q55" s="18" t="s">
        <v>106</v>
      </c>
      <c r="R55" s="18">
        <v>19</v>
      </c>
      <c r="S55" s="18" t="s">
        <v>80</v>
      </c>
      <c r="T55" s="18"/>
    </row>
    <row r="56" spans="1:20">
      <c r="A56" s="4">
        <v>52</v>
      </c>
      <c r="B56" s="17" t="s">
        <v>70</v>
      </c>
      <c r="C56" s="18" t="s">
        <v>171</v>
      </c>
      <c r="D56" s="18" t="s">
        <v>27</v>
      </c>
      <c r="E56" s="53" t="s">
        <v>233</v>
      </c>
      <c r="F56" s="18" t="s">
        <v>83</v>
      </c>
      <c r="G56" s="19">
        <v>23</v>
      </c>
      <c r="H56" s="19">
        <v>18</v>
      </c>
      <c r="I56" s="17">
        <f t="shared" si="3"/>
        <v>41</v>
      </c>
      <c r="J56" s="18">
        <v>9577901584</v>
      </c>
      <c r="K56" s="18" t="s">
        <v>158</v>
      </c>
      <c r="L56" s="18" t="s">
        <v>157</v>
      </c>
      <c r="M56" s="18">
        <v>9706761596</v>
      </c>
      <c r="N56" s="18" t="s">
        <v>159</v>
      </c>
      <c r="O56" s="18">
        <v>7035532158</v>
      </c>
      <c r="P56" s="25">
        <v>43573</v>
      </c>
      <c r="Q56" s="18" t="s">
        <v>106</v>
      </c>
      <c r="R56" s="18">
        <v>16</v>
      </c>
      <c r="S56" s="18" t="s">
        <v>80</v>
      </c>
      <c r="T56" s="18"/>
    </row>
    <row r="57" spans="1:20" ht="33">
      <c r="A57" s="4">
        <v>53</v>
      </c>
      <c r="B57" s="17" t="s">
        <v>70</v>
      </c>
      <c r="C57" s="18" t="s">
        <v>161</v>
      </c>
      <c r="D57" s="18" t="s">
        <v>29</v>
      </c>
      <c r="E57" s="53"/>
      <c r="F57" s="18"/>
      <c r="G57" s="19">
        <v>13</v>
      </c>
      <c r="H57" s="19">
        <v>24</v>
      </c>
      <c r="I57" s="17">
        <f t="shared" si="3"/>
        <v>37</v>
      </c>
      <c r="J57" s="18">
        <v>9854345730</v>
      </c>
      <c r="K57" s="18" t="s">
        <v>158</v>
      </c>
      <c r="L57" s="18" t="s">
        <v>157</v>
      </c>
      <c r="M57" s="18">
        <v>9706761596</v>
      </c>
      <c r="N57" s="18" t="s">
        <v>159</v>
      </c>
      <c r="O57" s="18">
        <v>7035532158</v>
      </c>
      <c r="P57" s="25">
        <v>43210</v>
      </c>
      <c r="Q57" s="18" t="s">
        <v>172</v>
      </c>
      <c r="R57" s="18">
        <v>19</v>
      </c>
      <c r="S57" s="18" t="s">
        <v>80</v>
      </c>
      <c r="T57" s="18"/>
    </row>
    <row r="58" spans="1:20">
      <c r="A58" s="4">
        <v>54</v>
      </c>
      <c r="B58" s="17" t="s">
        <v>70</v>
      </c>
      <c r="C58" s="18" t="s">
        <v>166</v>
      </c>
      <c r="D58" s="18" t="s">
        <v>29</v>
      </c>
      <c r="E58" s="53"/>
      <c r="F58" s="18"/>
      <c r="G58" s="19">
        <v>7</v>
      </c>
      <c r="H58" s="19">
        <v>18</v>
      </c>
      <c r="I58" s="17">
        <f t="shared" si="3"/>
        <v>25</v>
      </c>
      <c r="J58" s="18">
        <v>9678991156</v>
      </c>
      <c r="K58" s="18" t="s">
        <v>158</v>
      </c>
      <c r="L58" s="18" t="s">
        <v>157</v>
      </c>
      <c r="M58" s="18">
        <v>9706761596</v>
      </c>
      <c r="N58" s="18" t="s">
        <v>159</v>
      </c>
      <c r="O58" s="18">
        <v>7035532158</v>
      </c>
      <c r="P58" s="25">
        <v>43210</v>
      </c>
      <c r="Q58" s="18" t="s">
        <v>172</v>
      </c>
      <c r="R58" s="18">
        <v>19</v>
      </c>
      <c r="S58" s="18" t="s">
        <v>80</v>
      </c>
      <c r="T58" s="18"/>
    </row>
    <row r="59" spans="1:20">
      <c r="A59" s="4">
        <v>55</v>
      </c>
      <c r="B59" s="17" t="s">
        <v>70</v>
      </c>
      <c r="C59" s="18" t="s">
        <v>173</v>
      </c>
      <c r="D59" s="18" t="s">
        <v>27</v>
      </c>
      <c r="E59" s="53" t="s">
        <v>234</v>
      </c>
      <c r="F59" s="18"/>
      <c r="G59" s="19">
        <v>26</v>
      </c>
      <c r="H59" s="19">
        <v>17</v>
      </c>
      <c r="I59" s="17">
        <f t="shared" si="3"/>
        <v>43</v>
      </c>
      <c r="J59" s="18">
        <v>9613629358</v>
      </c>
      <c r="K59" s="18" t="s">
        <v>175</v>
      </c>
      <c r="L59" s="18" t="s">
        <v>174</v>
      </c>
      <c r="M59" s="18">
        <v>7577858824</v>
      </c>
      <c r="N59" s="18"/>
      <c r="O59" s="18"/>
      <c r="P59" s="25">
        <v>43577</v>
      </c>
      <c r="Q59" s="18" t="s">
        <v>79</v>
      </c>
      <c r="R59" s="18">
        <v>15</v>
      </c>
      <c r="S59" s="18" t="s">
        <v>80</v>
      </c>
      <c r="T59" s="18"/>
    </row>
    <row r="60" spans="1:20">
      <c r="A60" s="4">
        <v>56</v>
      </c>
      <c r="B60" s="17" t="s">
        <v>70</v>
      </c>
      <c r="C60" s="18" t="s">
        <v>176</v>
      </c>
      <c r="D60" s="18" t="s">
        <v>29</v>
      </c>
      <c r="E60" s="53"/>
      <c r="F60" s="18"/>
      <c r="G60" s="19">
        <v>25</v>
      </c>
      <c r="H60" s="19">
        <v>27</v>
      </c>
      <c r="I60" s="17">
        <f t="shared" si="3"/>
        <v>52</v>
      </c>
      <c r="J60" s="18">
        <v>9678991156</v>
      </c>
      <c r="K60" s="18" t="s">
        <v>175</v>
      </c>
      <c r="L60" s="18" t="s">
        <v>174</v>
      </c>
      <c r="M60" s="18">
        <v>7577858824</v>
      </c>
      <c r="N60" s="18"/>
      <c r="O60" s="18"/>
      <c r="P60" s="25">
        <v>43577</v>
      </c>
      <c r="Q60" s="18" t="s">
        <v>79</v>
      </c>
      <c r="R60" s="18">
        <v>14</v>
      </c>
      <c r="S60" s="18" t="s">
        <v>80</v>
      </c>
      <c r="T60" s="18"/>
    </row>
    <row r="61" spans="1:20">
      <c r="A61" s="4">
        <v>57</v>
      </c>
      <c r="B61" s="17" t="s">
        <v>70</v>
      </c>
      <c r="C61" s="18" t="s">
        <v>165</v>
      </c>
      <c r="D61" s="18" t="s">
        <v>27</v>
      </c>
      <c r="E61" s="53" t="s">
        <v>235</v>
      </c>
      <c r="F61" s="18" t="s">
        <v>83</v>
      </c>
      <c r="G61" s="19">
        <v>32</v>
      </c>
      <c r="H61" s="19">
        <v>30</v>
      </c>
      <c r="I61" s="17">
        <f t="shared" si="3"/>
        <v>62</v>
      </c>
      <c r="J61" s="18">
        <v>8876806936</v>
      </c>
      <c r="K61" s="18" t="s">
        <v>158</v>
      </c>
      <c r="L61" s="18" t="s">
        <v>157</v>
      </c>
      <c r="M61" s="18">
        <v>9706761596</v>
      </c>
      <c r="N61" s="18" t="s">
        <v>159</v>
      </c>
      <c r="O61" s="18">
        <v>7035532158</v>
      </c>
      <c r="P61" s="25">
        <v>43578</v>
      </c>
      <c r="Q61" s="18" t="s">
        <v>91</v>
      </c>
      <c r="R61" s="18">
        <v>16</v>
      </c>
      <c r="S61" s="18" t="s">
        <v>80</v>
      </c>
      <c r="T61" s="18"/>
    </row>
    <row r="62" spans="1:20">
      <c r="A62" s="4">
        <v>58</v>
      </c>
      <c r="B62" s="17" t="s">
        <v>70</v>
      </c>
      <c r="C62" s="18" t="s">
        <v>177</v>
      </c>
      <c r="D62" s="18" t="s">
        <v>27</v>
      </c>
      <c r="E62" s="53" t="s">
        <v>236</v>
      </c>
      <c r="F62" s="18"/>
      <c r="G62" s="19">
        <v>24</v>
      </c>
      <c r="H62" s="19">
        <v>27</v>
      </c>
      <c r="I62" s="17">
        <f t="shared" si="3"/>
        <v>51</v>
      </c>
      <c r="J62" s="18">
        <v>7399110477</v>
      </c>
      <c r="K62" s="18" t="s">
        <v>158</v>
      </c>
      <c r="L62" s="18" t="s">
        <v>157</v>
      </c>
      <c r="M62" s="18">
        <v>9706761596</v>
      </c>
      <c r="N62" s="18" t="s">
        <v>159</v>
      </c>
      <c r="O62" s="18">
        <v>7035532158</v>
      </c>
      <c r="P62" s="25">
        <v>43578</v>
      </c>
      <c r="Q62" s="18" t="s">
        <v>91</v>
      </c>
      <c r="R62" s="18">
        <v>16</v>
      </c>
      <c r="S62" s="18" t="s">
        <v>80</v>
      </c>
      <c r="T62" s="18"/>
    </row>
    <row r="63" spans="1:20">
      <c r="A63" s="4">
        <v>59</v>
      </c>
      <c r="B63" s="17" t="s">
        <v>70</v>
      </c>
      <c r="C63" s="18" t="s">
        <v>178</v>
      </c>
      <c r="D63" s="18" t="s">
        <v>27</v>
      </c>
      <c r="E63" s="53" t="s">
        <v>237</v>
      </c>
      <c r="F63" s="18" t="s">
        <v>83</v>
      </c>
      <c r="G63" s="19">
        <v>17</v>
      </c>
      <c r="H63" s="19">
        <v>11</v>
      </c>
      <c r="I63" s="17">
        <f t="shared" si="3"/>
        <v>28</v>
      </c>
      <c r="J63" s="18">
        <v>9854238708</v>
      </c>
      <c r="K63" s="18" t="s">
        <v>87</v>
      </c>
      <c r="L63" s="18" t="s">
        <v>145</v>
      </c>
      <c r="M63" s="18">
        <v>8753832695</v>
      </c>
      <c r="N63" s="18"/>
      <c r="O63" s="18"/>
      <c r="P63" s="25">
        <v>43579</v>
      </c>
      <c r="Q63" s="18" t="s">
        <v>103</v>
      </c>
      <c r="R63" s="18">
        <v>17</v>
      </c>
      <c r="S63" s="18" t="s">
        <v>80</v>
      </c>
      <c r="T63" s="18"/>
    </row>
    <row r="64" spans="1:20">
      <c r="A64" s="4">
        <v>60</v>
      </c>
      <c r="B64" s="17" t="s">
        <v>70</v>
      </c>
      <c r="C64" s="18" t="s">
        <v>179</v>
      </c>
      <c r="D64" s="18" t="s">
        <v>27</v>
      </c>
      <c r="E64" s="53" t="s">
        <v>238</v>
      </c>
      <c r="F64" s="18"/>
      <c r="G64" s="19">
        <v>21</v>
      </c>
      <c r="H64" s="19">
        <v>38</v>
      </c>
      <c r="I64" s="17">
        <f t="shared" si="3"/>
        <v>59</v>
      </c>
      <c r="J64" s="18">
        <v>9854702936</v>
      </c>
      <c r="K64" s="18" t="s">
        <v>87</v>
      </c>
      <c r="L64" s="18" t="s">
        <v>145</v>
      </c>
      <c r="M64" s="18">
        <v>8753832695</v>
      </c>
      <c r="N64" s="18"/>
      <c r="O64" s="18"/>
      <c r="P64" s="25">
        <v>43579</v>
      </c>
      <c r="Q64" s="18" t="s">
        <v>103</v>
      </c>
      <c r="R64" s="18">
        <v>18</v>
      </c>
      <c r="S64" s="18" t="s">
        <v>80</v>
      </c>
      <c r="T64" s="18"/>
    </row>
    <row r="65" spans="1:20">
      <c r="A65" s="4">
        <v>61</v>
      </c>
      <c r="B65" s="17" t="s">
        <v>70</v>
      </c>
      <c r="C65" s="18" t="s">
        <v>182</v>
      </c>
      <c r="D65" s="18" t="s">
        <v>29</v>
      </c>
      <c r="E65" s="53"/>
      <c r="F65" s="18"/>
      <c r="G65" s="19">
        <v>26</v>
      </c>
      <c r="H65" s="19">
        <v>19</v>
      </c>
      <c r="I65" s="17">
        <f t="shared" si="3"/>
        <v>45</v>
      </c>
      <c r="J65" s="18">
        <v>9954436989</v>
      </c>
      <c r="K65" s="18" t="s">
        <v>87</v>
      </c>
      <c r="L65" s="18" t="s">
        <v>145</v>
      </c>
      <c r="M65" s="18">
        <v>8753832695</v>
      </c>
      <c r="N65" s="18" t="s">
        <v>180</v>
      </c>
      <c r="O65" s="18"/>
      <c r="P65" s="25">
        <v>43580</v>
      </c>
      <c r="Q65" s="18" t="s">
        <v>106</v>
      </c>
      <c r="R65" s="18">
        <v>19</v>
      </c>
      <c r="S65" s="18" t="s">
        <v>80</v>
      </c>
      <c r="T65" s="18"/>
    </row>
    <row r="66" spans="1:20">
      <c r="A66" s="4">
        <v>62</v>
      </c>
      <c r="B66" s="17" t="s">
        <v>70</v>
      </c>
      <c r="C66" s="18" t="s">
        <v>183</v>
      </c>
      <c r="D66" s="18" t="s">
        <v>27</v>
      </c>
      <c r="E66" s="53" t="s">
        <v>239</v>
      </c>
      <c r="F66" s="18" t="s">
        <v>83</v>
      </c>
      <c r="G66" s="19">
        <v>37</v>
      </c>
      <c r="H66" s="19">
        <v>33</v>
      </c>
      <c r="I66" s="17">
        <f t="shared" si="0"/>
        <v>70</v>
      </c>
      <c r="J66" s="18">
        <v>9435778081</v>
      </c>
      <c r="K66" s="18" t="s">
        <v>87</v>
      </c>
      <c r="L66" s="18" t="s">
        <v>145</v>
      </c>
      <c r="M66" s="18">
        <v>8753832695</v>
      </c>
      <c r="N66" s="18" t="s">
        <v>180</v>
      </c>
      <c r="O66" s="18"/>
      <c r="P66" s="25">
        <v>43580</v>
      </c>
      <c r="Q66" s="18" t="s">
        <v>106</v>
      </c>
      <c r="R66" s="18">
        <v>21</v>
      </c>
      <c r="S66" s="18" t="s">
        <v>80</v>
      </c>
      <c r="T66" s="18"/>
    </row>
    <row r="67" spans="1:20">
      <c r="A67" s="4">
        <v>63</v>
      </c>
      <c r="B67" s="17" t="s">
        <v>70</v>
      </c>
      <c r="C67" s="18" t="s">
        <v>184</v>
      </c>
      <c r="D67" s="18" t="s">
        <v>29</v>
      </c>
      <c r="E67" s="53"/>
      <c r="F67" s="18"/>
      <c r="G67" s="19">
        <v>14</v>
      </c>
      <c r="H67" s="19">
        <v>17</v>
      </c>
      <c r="I67" s="17">
        <f t="shared" si="0"/>
        <v>31</v>
      </c>
      <c r="J67" s="18"/>
      <c r="K67" s="18" t="s">
        <v>87</v>
      </c>
      <c r="L67" s="18" t="s">
        <v>145</v>
      </c>
      <c r="M67" s="18">
        <v>8753832695</v>
      </c>
      <c r="N67" s="18" t="s">
        <v>180</v>
      </c>
      <c r="O67" s="18"/>
      <c r="P67" s="25">
        <v>43581</v>
      </c>
      <c r="Q67" s="18" t="s">
        <v>121</v>
      </c>
      <c r="R67" s="18">
        <v>22</v>
      </c>
      <c r="S67" s="18" t="s">
        <v>80</v>
      </c>
      <c r="T67" s="18"/>
    </row>
    <row r="68" spans="1:20">
      <c r="A68" s="4">
        <v>64</v>
      </c>
      <c r="B68" s="17" t="s">
        <v>70</v>
      </c>
      <c r="C68" s="18" t="s">
        <v>185</v>
      </c>
      <c r="D68" s="18" t="s">
        <v>27</v>
      </c>
      <c r="E68" s="53" t="s">
        <v>240</v>
      </c>
      <c r="F68" s="18" t="s">
        <v>83</v>
      </c>
      <c r="G68" s="19">
        <v>36</v>
      </c>
      <c r="H68" s="19">
        <v>35</v>
      </c>
      <c r="I68" s="17">
        <f t="shared" si="0"/>
        <v>71</v>
      </c>
      <c r="J68" s="18">
        <v>7570093988</v>
      </c>
      <c r="K68" s="18" t="s">
        <v>87</v>
      </c>
      <c r="L68" s="18" t="s">
        <v>145</v>
      </c>
      <c r="M68" s="18">
        <v>8753832695</v>
      </c>
      <c r="N68" s="18" t="s">
        <v>180</v>
      </c>
      <c r="O68" s="18"/>
      <c r="P68" s="25">
        <v>43581</v>
      </c>
      <c r="Q68" s="18" t="s">
        <v>121</v>
      </c>
      <c r="R68" s="18">
        <v>21</v>
      </c>
      <c r="S68" s="18" t="s">
        <v>80</v>
      </c>
      <c r="T68" s="18"/>
    </row>
    <row r="69" spans="1:20">
      <c r="A69" s="4">
        <v>65</v>
      </c>
      <c r="B69" s="17" t="s">
        <v>70</v>
      </c>
      <c r="C69" s="18" t="s">
        <v>186</v>
      </c>
      <c r="D69" s="18" t="s">
        <v>29</v>
      </c>
      <c r="E69" s="53"/>
      <c r="F69" s="18"/>
      <c r="G69" s="19">
        <v>23</v>
      </c>
      <c r="H69" s="19">
        <v>20</v>
      </c>
      <c r="I69" s="17">
        <f t="shared" si="0"/>
        <v>43</v>
      </c>
      <c r="J69" s="18">
        <v>7399864826</v>
      </c>
      <c r="K69" s="18" t="s">
        <v>87</v>
      </c>
      <c r="L69" s="18" t="s">
        <v>145</v>
      </c>
      <c r="M69" s="18">
        <v>8753832695</v>
      </c>
      <c r="N69" s="18" t="s">
        <v>180</v>
      </c>
      <c r="O69" s="18"/>
      <c r="P69" s="25">
        <v>43582</v>
      </c>
      <c r="Q69" s="18" t="s">
        <v>172</v>
      </c>
      <c r="R69" s="18">
        <v>22</v>
      </c>
      <c r="S69" s="18" t="s">
        <v>80</v>
      </c>
      <c r="T69" s="18"/>
    </row>
    <row r="70" spans="1:20">
      <c r="A70" s="4">
        <v>66</v>
      </c>
      <c r="B70" s="17" t="s">
        <v>70</v>
      </c>
      <c r="C70" s="18" t="s">
        <v>187</v>
      </c>
      <c r="D70" s="18" t="s">
        <v>27</v>
      </c>
      <c r="E70" s="53" t="s">
        <v>241</v>
      </c>
      <c r="F70" s="18" t="s">
        <v>83</v>
      </c>
      <c r="G70" s="19">
        <v>36</v>
      </c>
      <c r="H70" s="19">
        <v>34</v>
      </c>
      <c r="I70" s="17">
        <f t="shared" ref="I70:I133" si="4">+G70+H70</f>
        <v>70</v>
      </c>
      <c r="J70" s="18">
        <v>9401169027</v>
      </c>
      <c r="K70" s="18" t="s">
        <v>87</v>
      </c>
      <c r="L70" s="18" t="s">
        <v>145</v>
      </c>
      <c r="M70" s="18">
        <v>8753832695</v>
      </c>
      <c r="N70" s="18" t="s">
        <v>180</v>
      </c>
      <c r="O70" s="18"/>
      <c r="P70" s="25">
        <v>43582</v>
      </c>
      <c r="Q70" s="18" t="s">
        <v>172</v>
      </c>
      <c r="R70" s="18">
        <v>22</v>
      </c>
      <c r="S70" s="18" t="s">
        <v>80</v>
      </c>
      <c r="T70" s="18"/>
    </row>
    <row r="71" spans="1:20">
      <c r="A71" s="4">
        <v>67</v>
      </c>
      <c r="B71" s="17" t="s">
        <v>71</v>
      </c>
      <c r="C71" s="18" t="s">
        <v>188</v>
      </c>
      <c r="D71" s="18" t="s">
        <v>27</v>
      </c>
      <c r="E71" s="53" t="s">
        <v>242</v>
      </c>
      <c r="F71" s="18"/>
      <c r="G71" s="19">
        <v>122</v>
      </c>
      <c r="H71" s="19">
        <v>176</v>
      </c>
      <c r="I71" s="17">
        <f t="shared" si="4"/>
        <v>298</v>
      </c>
      <c r="J71" s="18"/>
      <c r="K71" s="18" t="s">
        <v>136</v>
      </c>
      <c r="L71" s="18" t="s">
        <v>135</v>
      </c>
      <c r="M71" s="52">
        <v>8876887208</v>
      </c>
      <c r="N71" s="18"/>
      <c r="O71" s="18"/>
      <c r="P71" s="25">
        <v>43567</v>
      </c>
      <c r="Q71" s="18" t="s">
        <v>121</v>
      </c>
      <c r="R71" s="18">
        <v>25</v>
      </c>
      <c r="S71" s="18" t="s">
        <v>80</v>
      </c>
      <c r="T71" s="18"/>
    </row>
    <row r="72" spans="1:20">
      <c r="A72" s="4">
        <v>68</v>
      </c>
      <c r="B72" s="17" t="s">
        <v>71</v>
      </c>
      <c r="C72" s="18" t="s">
        <v>188</v>
      </c>
      <c r="D72" s="18" t="s">
        <v>27</v>
      </c>
      <c r="E72" s="53" t="s">
        <v>243</v>
      </c>
      <c r="F72" s="18"/>
      <c r="G72" s="19">
        <v>122</v>
      </c>
      <c r="H72" s="19">
        <v>176</v>
      </c>
      <c r="I72" s="17">
        <f t="shared" ref="I72" si="5">+G72+H72</f>
        <v>298</v>
      </c>
      <c r="J72" s="18"/>
      <c r="K72" s="18" t="s">
        <v>136</v>
      </c>
      <c r="L72" s="18" t="s">
        <v>135</v>
      </c>
      <c r="M72" s="52">
        <v>8876887208</v>
      </c>
      <c r="N72" s="74" t="s">
        <v>817</v>
      </c>
      <c r="O72" s="18">
        <v>9577521644</v>
      </c>
      <c r="P72" s="25">
        <v>43568</v>
      </c>
      <c r="Q72" s="18" t="s">
        <v>172</v>
      </c>
      <c r="R72" s="18">
        <v>25</v>
      </c>
      <c r="S72" s="18" t="s">
        <v>80</v>
      </c>
      <c r="T72" s="18"/>
    </row>
    <row r="73" spans="1:20">
      <c r="A73" s="4">
        <v>69</v>
      </c>
      <c r="B73" s="17" t="s">
        <v>71</v>
      </c>
      <c r="C73" s="18" t="s">
        <v>191</v>
      </c>
      <c r="D73" s="18" t="s">
        <v>27</v>
      </c>
      <c r="E73" s="53" t="s">
        <v>244</v>
      </c>
      <c r="F73" s="18"/>
      <c r="G73" s="19">
        <v>47</v>
      </c>
      <c r="H73" s="19">
        <v>53</v>
      </c>
      <c r="I73" s="17">
        <f t="shared" si="4"/>
        <v>100</v>
      </c>
      <c r="J73" s="18"/>
      <c r="K73" s="18" t="s">
        <v>125</v>
      </c>
      <c r="L73" s="18" t="s">
        <v>124</v>
      </c>
      <c r="M73" s="18">
        <v>9706614219</v>
      </c>
      <c r="N73" s="74" t="s">
        <v>817</v>
      </c>
      <c r="O73" s="18">
        <v>9577521645</v>
      </c>
      <c r="P73" s="25">
        <v>43572</v>
      </c>
      <c r="Q73" s="18" t="s">
        <v>103</v>
      </c>
      <c r="R73" s="18">
        <v>26</v>
      </c>
      <c r="S73" s="18" t="s">
        <v>80</v>
      </c>
      <c r="T73" s="18"/>
    </row>
    <row r="74" spans="1:20">
      <c r="A74" s="4">
        <v>70</v>
      </c>
      <c r="B74" s="17" t="s">
        <v>71</v>
      </c>
      <c r="C74" s="18" t="s">
        <v>189</v>
      </c>
      <c r="D74" s="18" t="s">
        <v>27</v>
      </c>
      <c r="E74" s="53" t="s">
        <v>245</v>
      </c>
      <c r="F74" s="18" t="s">
        <v>83</v>
      </c>
      <c r="G74" s="19">
        <v>38</v>
      </c>
      <c r="H74" s="19">
        <v>48</v>
      </c>
      <c r="I74" s="17">
        <f t="shared" ref="I74" si="6">+G74+H74</f>
        <v>86</v>
      </c>
      <c r="J74" s="18"/>
      <c r="K74" s="18" t="s">
        <v>190</v>
      </c>
      <c r="L74" s="18" t="s">
        <v>85</v>
      </c>
      <c r="M74" s="18">
        <v>9854223934</v>
      </c>
      <c r="N74" s="74" t="s">
        <v>789</v>
      </c>
      <c r="O74" s="75">
        <v>9707748853</v>
      </c>
      <c r="P74" s="25">
        <v>43573</v>
      </c>
      <c r="Q74" s="18" t="s">
        <v>106</v>
      </c>
      <c r="R74" s="18">
        <v>27</v>
      </c>
      <c r="S74" s="18" t="s">
        <v>80</v>
      </c>
      <c r="T74" s="18"/>
    </row>
    <row r="75" spans="1:20">
      <c r="A75" s="4">
        <v>71</v>
      </c>
      <c r="B75" s="17" t="s">
        <v>71</v>
      </c>
      <c r="C75" s="18" t="s">
        <v>192</v>
      </c>
      <c r="D75" s="18" t="s">
        <v>27</v>
      </c>
      <c r="E75" s="53" t="s">
        <v>246</v>
      </c>
      <c r="F75" s="18"/>
      <c r="G75" s="19">
        <v>38</v>
      </c>
      <c r="H75" s="19">
        <v>48</v>
      </c>
      <c r="I75" s="17">
        <f t="shared" ref="I75" si="7">+G75+H75</f>
        <v>86</v>
      </c>
      <c r="J75" s="18"/>
      <c r="K75" s="18" t="s">
        <v>190</v>
      </c>
      <c r="L75" s="18" t="s">
        <v>85</v>
      </c>
      <c r="M75" s="18">
        <v>9854223934</v>
      </c>
      <c r="N75" s="74" t="s">
        <v>782</v>
      </c>
      <c r="O75" s="18">
        <v>9577186747</v>
      </c>
      <c r="P75" s="25">
        <v>43575</v>
      </c>
      <c r="Q75" s="18" t="s">
        <v>172</v>
      </c>
      <c r="R75" s="18">
        <v>27</v>
      </c>
      <c r="S75" s="18" t="s">
        <v>80</v>
      </c>
      <c r="T75" s="18"/>
    </row>
    <row r="76" spans="1:20">
      <c r="A76" s="4">
        <v>72</v>
      </c>
      <c r="B76" s="17" t="s">
        <v>71</v>
      </c>
      <c r="C76" s="18" t="s">
        <v>193</v>
      </c>
      <c r="D76" s="18" t="s">
        <v>29</v>
      </c>
      <c r="E76" s="53"/>
      <c r="F76" s="18"/>
      <c r="G76" s="19">
        <v>21</v>
      </c>
      <c r="H76" s="19">
        <v>24</v>
      </c>
      <c r="I76" s="17">
        <f t="shared" si="4"/>
        <v>45</v>
      </c>
      <c r="J76" s="18">
        <v>9613494062</v>
      </c>
      <c r="K76" s="18" t="s">
        <v>127</v>
      </c>
      <c r="L76" s="18" t="s">
        <v>194</v>
      </c>
      <c r="M76" s="18">
        <v>8822711113</v>
      </c>
      <c r="N76" s="74" t="s">
        <v>782</v>
      </c>
      <c r="O76" s="18">
        <v>9577186747</v>
      </c>
      <c r="P76" s="25">
        <v>43577</v>
      </c>
      <c r="Q76" s="18" t="s">
        <v>79</v>
      </c>
      <c r="R76" s="18">
        <v>7</v>
      </c>
      <c r="S76" s="18" t="s">
        <v>80</v>
      </c>
      <c r="T76" s="18"/>
    </row>
    <row r="77" spans="1:20">
      <c r="A77" s="4">
        <v>73</v>
      </c>
      <c r="B77" s="17" t="s">
        <v>71</v>
      </c>
      <c r="C77" s="18" t="s">
        <v>195</v>
      </c>
      <c r="D77" s="18" t="s">
        <v>29</v>
      </c>
      <c r="E77" s="19"/>
      <c r="F77" s="18"/>
      <c r="G77" s="19">
        <v>20</v>
      </c>
      <c r="H77" s="19">
        <v>14</v>
      </c>
      <c r="I77" s="17">
        <f t="shared" si="4"/>
        <v>34</v>
      </c>
      <c r="J77" s="18">
        <v>9854520054</v>
      </c>
      <c r="K77" s="18" t="s">
        <v>127</v>
      </c>
      <c r="L77" s="18" t="s">
        <v>194</v>
      </c>
      <c r="M77" s="18">
        <v>8822711113</v>
      </c>
      <c r="N77" s="74" t="s">
        <v>789</v>
      </c>
      <c r="O77" s="75">
        <v>9707748853</v>
      </c>
      <c r="P77" s="25">
        <v>43578</v>
      </c>
      <c r="Q77" s="18" t="s">
        <v>91</v>
      </c>
      <c r="R77" s="18">
        <v>6</v>
      </c>
      <c r="S77" s="18" t="s">
        <v>80</v>
      </c>
      <c r="T77" s="18"/>
    </row>
    <row r="78" spans="1:20">
      <c r="A78" s="4">
        <v>74</v>
      </c>
      <c r="B78" s="17" t="s">
        <v>71</v>
      </c>
      <c r="C78" s="18" t="s">
        <v>196</v>
      </c>
      <c r="D78" s="18" t="s">
        <v>29</v>
      </c>
      <c r="E78" s="19"/>
      <c r="F78" s="18"/>
      <c r="G78" s="19">
        <v>18</v>
      </c>
      <c r="H78" s="19">
        <v>29</v>
      </c>
      <c r="I78" s="17">
        <f t="shared" si="4"/>
        <v>47</v>
      </c>
      <c r="J78" s="18">
        <v>9577436336</v>
      </c>
      <c r="K78" s="18" t="s">
        <v>127</v>
      </c>
      <c r="L78" s="18" t="s">
        <v>194</v>
      </c>
      <c r="M78" s="18">
        <v>8822711113</v>
      </c>
      <c r="N78" s="74" t="s">
        <v>789</v>
      </c>
      <c r="O78" s="75">
        <v>9707748853</v>
      </c>
      <c r="P78" s="25">
        <v>43578</v>
      </c>
      <c r="Q78" s="18" t="s">
        <v>91</v>
      </c>
      <c r="R78" s="18">
        <v>8</v>
      </c>
      <c r="S78" s="18" t="s">
        <v>80</v>
      </c>
      <c r="T78" s="18"/>
    </row>
    <row r="79" spans="1:20">
      <c r="A79" s="4">
        <v>75</v>
      </c>
      <c r="B79" s="17" t="s">
        <v>71</v>
      </c>
      <c r="C79" s="18" t="s">
        <v>201</v>
      </c>
      <c r="D79" s="18" t="s">
        <v>27</v>
      </c>
      <c r="E79" s="19"/>
      <c r="F79" s="18" t="s">
        <v>206</v>
      </c>
      <c r="G79" s="19">
        <v>90</v>
      </c>
      <c r="H79" s="19">
        <v>86</v>
      </c>
      <c r="I79" s="17">
        <f t="shared" si="4"/>
        <v>176</v>
      </c>
      <c r="J79" s="18">
        <v>9435982617</v>
      </c>
      <c r="K79" s="18" t="s">
        <v>204</v>
      </c>
      <c r="L79" s="18" t="s">
        <v>203</v>
      </c>
      <c r="M79" s="18">
        <v>8876394811</v>
      </c>
      <c r="N79" s="65" t="s">
        <v>789</v>
      </c>
      <c r="O79" s="66">
        <v>9707748854</v>
      </c>
      <c r="P79" s="25">
        <v>43579</v>
      </c>
      <c r="Q79" s="18" t="s">
        <v>103</v>
      </c>
      <c r="R79" s="18">
        <v>12</v>
      </c>
      <c r="S79" s="18" t="s">
        <v>80</v>
      </c>
      <c r="T79" s="18"/>
    </row>
    <row r="80" spans="1:20">
      <c r="A80" s="4">
        <v>76</v>
      </c>
      <c r="B80" s="17" t="s">
        <v>71</v>
      </c>
      <c r="C80" s="18" t="s">
        <v>201</v>
      </c>
      <c r="D80" s="18" t="s">
        <v>27</v>
      </c>
      <c r="E80" s="19"/>
      <c r="F80" s="18" t="s">
        <v>206</v>
      </c>
      <c r="G80" s="19">
        <v>90</v>
      </c>
      <c r="H80" s="19">
        <v>86</v>
      </c>
      <c r="I80" s="17">
        <f t="shared" ref="I80" si="8">+G80+H80</f>
        <v>176</v>
      </c>
      <c r="J80" s="18">
        <v>9435982617</v>
      </c>
      <c r="K80" s="18" t="s">
        <v>204</v>
      </c>
      <c r="L80" s="18" t="s">
        <v>203</v>
      </c>
      <c r="M80" s="18">
        <v>8876394811</v>
      </c>
      <c r="N80" s="65" t="s">
        <v>789</v>
      </c>
      <c r="O80" s="66">
        <v>9707748854</v>
      </c>
      <c r="P80" s="25">
        <v>43580</v>
      </c>
      <c r="Q80" s="18" t="s">
        <v>106</v>
      </c>
      <c r="R80" s="18">
        <v>12</v>
      </c>
      <c r="S80" s="18" t="s">
        <v>80</v>
      </c>
      <c r="T80" s="18"/>
    </row>
    <row r="81" spans="1:20">
      <c r="A81" s="4">
        <v>77</v>
      </c>
      <c r="B81" s="17" t="s">
        <v>71</v>
      </c>
      <c r="C81" s="18" t="s">
        <v>202</v>
      </c>
      <c r="D81" s="18" t="s">
        <v>27</v>
      </c>
      <c r="E81" s="19"/>
      <c r="F81" s="18" t="s">
        <v>77</v>
      </c>
      <c r="G81" s="19">
        <v>105</v>
      </c>
      <c r="H81" s="19">
        <v>115</v>
      </c>
      <c r="I81" s="17">
        <f t="shared" ref="I81" si="9">+G81+H81</f>
        <v>220</v>
      </c>
      <c r="J81" s="18">
        <v>9435982617</v>
      </c>
      <c r="K81" s="18" t="s">
        <v>204</v>
      </c>
      <c r="L81" s="18" t="s">
        <v>203</v>
      </c>
      <c r="M81" s="18">
        <v>8876394811</v>
      </c>
      <c r="N81" s="65" t="s">
        <v>789</v>
      </c>
      <c r="O81" s="66">
        <v>9707748854</v>
      </c>
      <c r="P81" s="25">
        <v>43581</v>
      </c>
      <c r="Q81" s="18" t="s">
        <v>121</v>
      </c>
      <c r="R81" s="18">
        <v>12</v>
      </c>
      <c r="S81" s="18" t="s">
        <v>80</v>
      </c>
      <c r="T81" s="18"/>
    </row>
    <row r="82" spans="1:20">
      <c r="A82" s="4">
        <v>78</v>
      </c>
      <c r="B82" s="17" t="s">
        <v>71</v>
      </c>
      <c r="C82" s="18" t="s">
        <v>202</v>
      </c>
      <c r="D82" s="18" t="s">
        <v>27</v>
      </c>
      <c r="E82" s="19"/>
      <c r="F82" s="18" t="s">
        <v>77</v>
      </c>
      <c r="G82" s="19">
        <v>105</v>
      </c>
      <c r="H82" s="19">
        <v>115</v>
      </c>
      <c r="I82" s="17">
        <f t="shared" ref="I82" si="10">+G82+H82</f>
        <v>220</v>
      </c>
      <c r="J82" s="18">
        <v>9435982617</v>
      </c>
      <c r="K82" s="18" t="s">
        <v>204</v>
      </c>
      <c r="L82" s="18" t="s">
        <v>203</v>
      </c>
      <c r="M82" s="18">
        <v>8876394811</v>
      </c>
      <c r="N82" s="65" t="s">
        <v>789</v>
      </c>
      <c r="O82" s="66">
        <v>9707748854</v>
      </c>
      <c r="P82" s="25">
        <v>43582</v>
      </c>
      <c r="Q82" s="18" t="s">
        <v>172</v>
      </c>
      <c r="R82" s="18">
        <v>6</v>
      </c>
      <c r="S82" s="18" t="s">
        <v>80</v>
      </c>
      <c r="T82" s="18"/>
    </row>
    <row r="83" spans="1:20">
      <c r="A83" s="4">
        <v>79</v>
      </c>
      <c r="B83" s="17" t="s">
        <v>71</v>
      </c>
      <c r="C83" s="18" t="s">
        <v>205</v>
      </c>
      <c r="D83" s="18" t="s">
        <v>27</v>
      </c>
      <c r="E83" s="19">
        <v>18110408001</v>
      </c>
      <c r="F83" s="18" t="s">
        <v>206</v>
      </c>
      <c r="G83" s="19">
        <v>115</v>
      </c>
      <c r="H83" s="19">
        <v>119</v>
      </c>
      <c r="I83" s="17">
        <f t="shared" ref="I83:I86" si="11">+G83+H83</f>
        <v>234</v>
      </c>
      <c r="J83" s="18">
        <v>9435485601</v>
      </c>
      <c r="K83" s="18" t="s">
        <v>127</v>
      </c>
      <c r="L83" s="18" t="s">
        <v>194</v>
      </c>
      <c r="M83" s="18">
        <v>8822711113</v>
      </c>
      <c r="N83" s="65" t="s">
        <v>782</v>
      </c>
      <c r="O83" s="18">
        <v>9577186747</v>
      </c>
      <c r="P83" s="25">
        <v>43584</v>
      </c>
      <c r="Q83" s="18" t="s">
        <v>79</v>
      </c>
      <c r="R83" s="18">
        <v>6</v>
      </c>
      <c r="S83" s="18" t="s">
        <v>80</v>
      </c>
      <c r="T83" s="18"/>
    </row>
    <row r="84" spans="1:20">
      <c r="A84" s="4">
        <v>80</v>
      </c>
      <c r="B84" s="17" t="s">
        <v>71</v>
      </c>
      <c r="C84" s="18" t="s">
        <v>205</v>
      </c>
      <c r="D84" s="18" t="s">
        <v>27</v>
      </c>
      <c r="E84" s="19">
        <v>18110408001</v>
      </c>
      <c r="F84" s="18" t="s">
        <v>206</v>
      </c>
      <c r="G84" s="19">
        <v>115</v>
      </c>
      <c r="H84" s="19">
        <v>119</v>
      </c>
      <c r="I84" s="17">
        <f t="shared" si="11"/>
        <v>234</v>
      </c>
      <c r="J84" s="18">
        <v>9435485601</v>
      </c>
      <c r="K84" s="18" t="s">
        <v>127</v>
      </c>
      <c r="L84" s="18" t="s">
        <v>194</v>
      </c>
      <c r="M84" s="18">
        <v>8822711113</v>
      </c>
      <c r="N84" s="18"/>
      <c r="O84" s="18"/>
      <c r="P84" s="25">
        <v>43585</v>
      </c>
      <c r="Q84" s="18" t="s">
        <v>91</v>
      </c>
      <c r="R84" s="18">
        <v>6</v>
      </c>
      <c r="S84" s="18" t="s">
        <v>80</v>
      </c>
      <c r="T84" s="18"/>
    </row>
    <row r="85" spans="1:20">
      <c r="A85" s="4">
        <v>81</v>
      </c>
      <c r="B85" s="17" t="s">
        <v>70</v>
      </c>
      <c r="C85" s="18" t="s">
        <v>209</v>
      </c>
      <c r="D85" s="18" t="s">
        <v>27</v>
      </c>
      <c r="E85" s="19">
        <v>18110406602</v>
      </c>
      <c r="F85" s="18" t="s">
        <v>77</v>
      </c>
      <c r="G85" s="19">
        <v>196</v>
      </c>
      <c r="H85" s="19">
        <v>175</v>
      </c>
      <c r="I85" s="17">
        <f t="shared" si="11"/>
        <v>371</v>
      </c>
      <c r="J85" s="18">
        <v>9854015352</v>
      </c>
      <c r="K85" s="18" t="s">
        <v>127</v>
      </c>
      <c r="L85" s="18" t="s">
        <v>194</v>
      </c>
      <c r="M85" s="18">
        <v>8822711113</v>
      </c>
      <c r="N85" s="18"/>
      <c r="O85" s="18"/>
      <c r="P85" s="25">
        <v>43584</v>
      </c>
      <c r="Q85" s="18" t="s">
        <v>79</v>
      </c>
      <c r="R85" s="18">
        <v>6</v>
      </c>
      <c r="S85" s="18" t="s">
        <v>80</v>
      </c>
      <c r="T85" s="18"/>
    </row>
    <row r="86" spans="1:20">
      <c r="A86" s="4">
        <v>82</v>
      </c>
      <c r="B86" s="17" t="s">
        <v>70</v>
      </c>
      <c r="C86" s="18" t="s">
        <v>209</v>
      </c>
      <c r="D86" s="18" t="s">
        <v>27</v>
      </c>
      <c r="E86" s="19">
        <v>18110406602</v>
      </c>
      <c r="F86" s="18" t="s">
        <v>77</v>
      </c>
      <c r="G86" s="19">
        <v>196</v>
      </c>
      <c r="H86" s="19">
        <v>175</v>
      </c>
      <c r="I86" s="17">
        <f t="shared" si="11"/>
        <v>371</v>
      </c>
      <c r="J86" s="18">
        <v>9854015352</v>
      </c>
      <c r="K86" s="18" t="s">
        <v>127</v>
      </c>
      <c r="L86" s="18" t="s">
        <v>194</v>
      </c>
      <c r="M86" s="18">
        <v>8822711113</v>
      </c>
      <c r="N86" s="18"/>
      <c r="O86" s="18"/>
      <c r="P86" s="25">
        <v>43585</v>
      </c>
      <c r="Q86" s="18" t="s">
        <v>91</v>
      </c>
      <c r="R86" s="18">
        <v>6</v>
      </c>
      <c r="S86" s="18" t="s">
        <v>80</v>
      </c>
      <c r="T86" s="18"/>
    </row>
    <row r="87" spans="1:20">
      <c r="A87" s="4">
        <v>83</v>
      </c>
      <c r="B87" s="17"/>
      <c r="C87" s="18"/>
      <c r="D87" s="18"/>
      <c r="E87" s="19"/>
      <c r="F87" s="18"/>
      <c r="G87" s="19"/>
      <c r="H87" s="19"/>
      <c r="I87" s="17">
        <f t="shared" si="4"/>
        <v>0</v>
      </c>
      <c r="J87" s="18"/>
      <c r="K87" s="18"/>
      <c r="L87" s="18"/>
      <c r="M87" s="18"/>
      <c r="N87" s="18"/>
      <c r="O87" s="18"/>
      <c r="P87" s="25"/>
      <c r="Q87" s="18"/>
      <c r="R87" s="18"/>
      <c r="S87" s="18"/>
      <c r="T87" s="18"/>
    </row>
    <row r="88" spans="1:20">
      <c r="A88" s="4">
        <v>84</v>
      </c>
      <c r="B88" s="17"/>
      <c r="C88" s="18"/>
      <c r="D88" s="18"/>
      <c r="E88" s="19"/>
      <c r="F88" s="18"/>
      <c r="G88" s="19"/>
      <c r="H88" s="19"/>
      <c r="I88" s="17">
        <f t="shared" si="4"/>
        <v>0</v>
      </c>
      <c r="J88" s="18"/>
      <c r="K88" s="18"/>
      <c r="L88" s="18"/>
      <c r="M88" s="18"/>
      <c r="N88" s="18"/>
      <c r="O88" s="18"/>
      <c r="P88" s="25"/>
      <c r="Q88" s="18"/>
      <c r="R88" s="18"/>
      <c r="S88" s="18"/>
      <c r="T88" s="18"/>
    </row>
    <row r="89" spans="1:20">
      <c r="A89" s="4">
        <v>85</v>
      </c>
      <c r="B89" s="17"/>
      <c r="C89" s="18"/>
      <c r="D89" s="18"/>
      <c r="E89" s="19"/>
      <c r="F89" s="18"/>
      <c r="G89" s="19"/>
      <c r="H89" s="19"/>
      <c r="I89" s="17">
        <f t="shared" si="4"/>
        <v>0</v>
      </c>
      <c r="J89" s="18"/>
      <c r="K89" s="18"/>
      <c r="L89" s="18"/>
      <c r="M89" s="18"/>
      <c r="N89" s="18"/>
      <c r="O89" s="18"/>
      <c r="P89" s="25"/>
      <c r="Q89" s="18"/>
      <c r="R89" s="18"/>
      <c r="S89" s="18"/>
      <c r="T89" s="18"/>
    </row>
    <row r="90" spans="1:20">
      <c r="A90" s="4">
        <v>86</v>
      </c>
      <c r="B90" s="17"/>
      <c r="C90" s="18"/>
      <c r="D90" s="18"/>
      <c r="E90" s="19"/>
      <c r="F90" s="18"/>
      <c r="G90" s="19"/>
      <c r="H90" s="19"/>
      <c r="I90" s="17">
        <f t="shared" si="4"/>
        <v>0</v>
      </c>
      <c r="J90" s="18"/>
      <c r="K90" s="18"/>
      <c r="L90" s="18"/>
      <c r="M90" s="18"/>
      <c r="N90" s="18"/>
      <c r="O90" s="18"/>
      <c r="P90" s="25"/>
      <c r="Q90" s="18"/>
      <c r="R90" s="18"/>
      <c r="S90" s="18"/>
      <c r="T90" s="18"/>
    </row>
    <row r="91" spans="1:20">
      <c r="A91" s="4">
        <v>87</v>
      </c>
      <c r="B91" s="17"/>
      <c r="C91" s="18"/>
      <c r="D91" s="18"/>
      <c r="E91" s="19"/>
      <c r="F91" s="18"/>
      <c r="G91" s="19"/>
      <c r="H91" s="19"/>
      <c r="I91" s="17">
        <f t="shared" si="4"/>
        <v>0</v>
      </c>
      <c r="J91" s="18"/>
      <c r="K91" s="18"/>
      <c r="L91" s="18"/>
      <c r="M91" s="18"/>
      <c r="N91" s="18"/>
      <c r="O91" s="18"/>
      <c r="P91" s="25"/>
      <c r="Q91" s="18"/>
      <c r="R91" s="18"/>
      <c r="S91" s="18"/>
      <c r="T91" s="18"/>
    </row>
    <row r="92" spans="1:20">
      <c r="A92" s="4">
        <v>88</v>
      </c>
      <c r="B92" s="17"/>
      <c r="C92" s="18"/>
      <c r="D92" s="18"/>
      <c r="E92" s="19"/>
      <c r="F92" s="18"/>
      <c r="G92" s="19"/>
      <c r="H92" s="19"/>
      <c r="I92" s="17">
        <f t="shared" si="4"/>
        <v>0</v>
      </c>
      <c r="J92" s="18"/>
      <c r="K92" s="18"/>
      <c r="L92" s="18"/>
      <c r="M92" s="18"/>
      <c r="N92" s="18"/>
      <c r="O92" s="18"/>
      <c r="P92" s="25"/>
      <c r="Q92" s="18"/>
      <c r="R92" s="18"/>
      <c r="S92" s="18"/>
      <c r="T92" s="18"/>
    </row>
    <row r="93" spans="1:20">
      <c r="A93" s="4">
        <v>89</v>
      </c>
      <c r="B93" s="17"/>
      <c r="C93" s="18"/>
      <c r="D93" s="18"/>
      <c r="E93" s="19"/>
      <c r="F93" s="18"/>
      <c r="G93" s="19"/>
      <c r="H93" s="19"/>
      <c r="I93" s="17">
        <f t="shared" si="4"/>
        <v>0</v>
      </c>
      <c r="J93" s="18"/>
      <c r="K93" s="18"/>
      <c r="L93" s="18"/>
      <c r="M93" s="18"/>
      <c r="N93" s="18"/>
      <c r="O93" s="18"/>
      <c r="P93" s="25"/>
      <c r="Q93" s="18"/>
      <c r="R93" s="18"/>
      <c r="S93" s="18"/>
      <c r="T93" s="18"/>
    </row>
    <row r="94" spans="1:20">
      <c r="A94" s="4">
        <v>90</v>
      </c>
      <c r="B94" s="17"/>
      <c r="C94" s="18"/>
      <c r="D94" s="18"/>
      <c r="E94" s="19"/>
      <c r="F94" s="18"/>
      <c r="G94" s="19"/>
      <c r="H94" s="19"/>
      <c r="I94" s="17">
        <f t="shared" si="4"/>
        <v>0</v>
      </c>
      <c r="J94" s="18"/>
      <c r="K94" s="18"/>
      <c r="L94" s="18"/>
      <c r="M94" s="18"/>
      <c r="N94" s="18"/>
      <c r="O94" s="18"/>
      <c r="P94" s="25"/>
      <c r="Q94" s="18"/>
      <c r="R94" s="18"/>
      <c r="S94" s="18"/>
      <c r="T94" s="18"/>
    </row>
    <row r="95" spans="1:20">
      <c r="A95" s="4">
        <v>91</v>
      </c>
      <c r="B95" s="17"/>
      <c r="C95" s="18"/>
      <c r="D95" s="18"/>
      <c r="E95" s="19"/>
      <c r="F95" s="18"/>
      <c r="G95" s="19"/>
      <c r="H95" s="19"/>
      <c r="I95" s="17">
        <f t="shared" si="4"/>
        <v>0</v>
      </c>
      <c r="J95" s="18"/>
      <c r="K95" s="18"/>
      <c r="L95" s="18"/>
      <c r="M95" s="18"/>
      <c r="N95" s="18"/>
      <c r="O95" s="18"/>
      <c r="P95" s="25"/>
      <c r="Q95" s="18"/>
      <c r="R95" s="18"/>
      <c r="S95" s="18"/>
      <c r="T95" s="18"/>
    </row>
    <row r="96" spans="1:20">
      <c r="A96" s="4">
        <v>92</v>
      </c>
      <c r="B96" s="17"/>
      <c r="C96" s="18"/>
      <c r="D96" s="18"/>
      <c r="E96" s="19"/>
      <c r="F96" s="18"/>
      <c r="G96" s="19"/>
      <c r="H96" s="19"/>
      <c r="I96" s="17">
        <f t="shared" si="4"/>
        <v>0</v>
      </c>
      <c r="J96" s="18"/>
      <c r="K96" s="18"/>
      <c r="L96" s="18"/>
      <c r="M96" s="18"/>
      <c r="N96" s="18"/>
      <c r="O96" s="18"/>
      <c r="P96" s="25"/>
      <c r="Q96" s="18"/>
      <c r="R96" s="18"/>
      <c r="S96" s="18"/>
      <c r="T96" s="18"/>
    </row>
    <row r="97" spans="1:20">
      <c r="A97" s="4">
        <v>93</v>
      </c>
      <c r="B97" s="17"/>
      <c r="C97" s="18"/>
      <c r="D97" s="18"/>
      <c r="E97" s="19"/>
      <c r="F97" s="18"/>
      <c r="G97" s="19"/>
      <c r="H97" s="19"/>
      <c r="I97" s="17">
        <f t="shared" si="4"/>
        <v>0</v>
      </c>
      <c r="J97" s="18"/>
      <c r="K97" s="18"/>
      <c r="L97" s="18"/>
      <c r="M97" s="18"/>
      <c r="N97" s="18"/>
      <c r="O97" s="18"/>
      <c r="P97" s="25"/>
      <c r="Q97" s="18"/>
      <c r="R97" s="18"/>
      <c r="S97" s="18"/>
      <c r="T97" s="18"/>
    </row>
    <row r="98" spans="1:20">
      <c r="A98" s="4">
        <v>94</v>
      </c>
      <c r="B98" s="17"/>
      <c r="C98" s="18"/>
      <c r="D98" s="18"/>
      <c r="E98" s="19"/>
      <c r="F98" s="18"/>
      <c r="G98" s="19"/>
      <c r="H98" s="19"/>
      <c r="I98" s="17">
        <f t="shared" si="4"/>
        <v>0</v>
      </c>
      <c r="J98" s="18"/>
      <c r="K98" s="18"/>
      <c r="L98" s="18"/>
      <c r="M98" s="18"/>
      <c r="N98" s="18"/>
      <c r="O98" s="18"/>
      <c r="P98" s="25"/>
      <c r="Q98" s="18"/>
      <c r="R98" s="18"/>
      <c r="S98" s="18"/>
      <c r="T98" s="18"/>
    </row>
    <row r="99" spans="1:20">
      <c r="A99" s="4">
        <v>95</v>
      </c>
      <c r="B99" s="17"/>
      <c r="C99" s="18"/>
      <c r="D99" s="18"/>
      <c r="E99" s="19"/>
      <c r="F99" s="18"/>
      <c r="G99" s="19"/>
      <c r="H99" s="19"/>
      <c r="I99" s="17">
        <f t="shared" si="4"/>
        <v>0</v>
      </c>
      <c r="J99" s="18"/>
      <c r="K99" s="18"/>
      <c r="L99" s="18"/>
      <c r="M99" s="18"/>
      <c r="N99" s="18"/>
      <c r="O99" s="18"/>
      <c r="P99" s="25"/>
      <c r="Q99" s="18"/>
      <c r="R99" s="18"/>
      <c r="S99" s="18"/>
      <c r="T99" s="18"/>
    </row>
    <row r="100" spans="1:20">
      <c r="A100" s="4">
        <v>96</v>
      </c>
      <c r="B100" s="17"/>
      <c r="C100" s="18"/>
      <c r="D100" s="18"/>
      <c r="E100" s="19"/>
      <c r="F100" s="18"/>
      <c r="G100" s="19"/>
      <c r="H100" s="19"/>
      <c r="I100" s="17">
        <f t="shared" si="4"/>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4"/>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4"/>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4"/>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4"/>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4"/>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4"/>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4"/>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4"/>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4"/>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4"/>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4"/>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4"/>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4"/>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4"/>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4"/>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4"/>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4"/>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4"/>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4"/>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4"/>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4"/>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4"/>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4"/>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4"/>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4"/>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4"/>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4"/>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4"/>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4"/>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4"/>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4"/>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4"/>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4"/>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ref="I134:I164" si="12">+G134+H134</f>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2"/>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2"/>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2"/>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2"/>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2"/>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2"/>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2"/>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2"/>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2"/>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2"/>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2"/>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2"/>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2"/>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2"/>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2"/>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2"/>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2"/>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2"/>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2"/>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2"/>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2"/>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2"/>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2"/>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2"/>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2"/>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2"/>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2"/>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2"/>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2"/>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2"/>
        <v>0</v>
      </c>
      <c r="J164" s="18"/>
      <c r="K164" s="18"/>
      <c r="L164" s="18"/>
      <c r="M164" s="18"/>
      <c r="N164" s="18"/>
      <c r="O164" s="18"/>
      <c r="P164" s="25"/>
      <c r="Q164" s="18"/>
      <c r="R164" s="18"/>
      <c r="S164" s="18"/>
      <c r="T164" s="18"/>
    </row>
    <row r="165" spans="1:20">
      <c r="A165" s="3" t="s">
        <v>11</v>
      </c>
      <c r="B165" s="42"/>
      <c r="C165" s="3">
        <f>COUNTIFS(C5:C164,"*")</f>
        <v>82</v>
      </c>
      <c r="D165" s="3"/>
      <c r="E165" s="13"/>
      <c r="F165" s="3"/>
      <c r="G165" s="13">
        <f>SUM(G5:G164)</f>
        <v>3120</v>
      </c>
      <c r="H165" s="13">
        <f>SUM(H5:H164)</f>
        <v>3250</v>
      </c>
      <c r="I165" s="13">
        <f>SUM(I5:I164)</f>
        <v>6370</v>
      </c>
      <c r="J165" s="3"/>
      <c r="K165" s="7"/>
      <c r="L165" s="22"/>
      <c r="M165" s="22"/>
      <c r="N165" s="7"/>
      <c r="O165" s="7"/>
      <c r="P165" s="14"/>
      <c r="Q165" s="3"/>
      <c r="R165" s="3"/>
      <c r="S165" s="3"/>
      <c r="T165" s="12"/>
    </row>
    <row r="166" spans="1:20">
      <c r="A166" s="47" t="s">
        <v>70</v>
      </c>
      <c r="B166" s="10">
        <f>COUNTIF(B$5:B$164,"Team 1")</f>
        <v>45</v>
      </c>
      <c r="C166" s="47" t="s">
        <v>29</v>
      </c>
      <c r="D166" s="10">
        <f>COUNTIF(D5:D164,"Anganwadi")</f>
        <v>37</v>
      </c>
    </row>
    <row r="167" spans="1:20">
      <c r="A167" s="47" t="s">
        <v>71</v>
      </c>
      <c r="B167" s="10">
        <f>COUNTIF(B$6:B$164,"Team 2")</f>
        <v>36</v>
      </c>
      <c r="C167" s="47" t="s">
        <v>27</v>
      </c>
      <c r="D167" s="10">
        <f>COUNTIF(D5:D164,"School")</f>
        <v>45</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5" activePane="bottomRight" state="frozen"/>
      <selection pane="topRight" activeCell="C1" sqref="C1"/>
      <selection pane="bottomLeft" activeCell="A5" sqref="A5"/>
      <selection pane="bottomRight" activeCell="C11" sqref="C1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66</v>
      </c>
      <c r="B1" s="122"/>
      <c r="C1" s="122"/>
      <c r="D1" s="123"/>
      <c r="E1" s="123"/>
      <c r="F1" s="123"/>
      <c r="G1" s="123"/>
      <c r="H1" s="123"/>
      <c r="I1" s="123"/>
      <c r="J1" s="123"/>
      <c r="K1" s="123"/>
      <c r="L1" s="123"/>
      <c r="M1" s="123"/>
      <c r="N1" s="123"/>
      <c r="O1" s="123"/>
      <c r="P1" s="123"/>
      <c r="Q1" s="123"/>
      <c r="R1" s="123"/>
      <c r="S1" s="123"/>
    </row>
    <row r="2" spans="1:20">
      <c r="A2" s="126" t="s">
        <v>63</v>
      </c>
      <c r="B2" s="127"/>
      <c r="C2" s="127"/>
      <c r="D2" s="26">
        <v>43586</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4" t="s">
        <v>9</v>
      </c>
      <c r="H4" s="24" t="s">
        <v>10</v>
      </c>
      <c r="I4" s="24" t="s">
        <v>11</v>
      </c>
      <c r="J4" s="129"/>
      <c r="K4" s="125"/>
      <c r="L4" s="125"/>
      <c r="M4" s="125"/>
      <c r="N4" s="125"/>
      <c r="O4" s="125"/>
      <c r="P4" s="128"/>
      <c r="Q4" s="128"/>
      <c r="R4" s="129"/>
      <c r="S4" s="129"/>
      <c r="T4" s="129"/>
    </row>
    <row r="5" spans="1:20" ht="33">
      <c r="A5" s="4">
        <v>1</v>
      </c>
      <c r="B5" s="17" t="s">
        <v>70</v>
      </c>
      <c r="C5" s="18" t="s">
        <v>198</v>
      </c>
      <c r="D5" s="18" t="s">
        <v>27</v>
      </c>
      <c r="E5" s="19">
        <v>18110411601</v>
      </c>
      <c r="F5" s="18" t="s">
        <v>77</v>
      </c>
      <c r="G5" s="19">
        <v>177</v>
      </c>
      <c r="H5" s="19">
        <v>139</v>
      </c>
      <c r="I5" s="17">
        <f>+G5+H5</f>
        <v>316</v>
      </c>
      <c r="J5" s="18"/>
      <c r="K5" s="18" t="s">
        <v>199</v>
      </c>
      <c r="L5" s="18" t="s">
        <v>110</v>
      </c>
      <c r="M5" s="18">
        <v>9401314346</v>
      </c>
      <c r="N5" s="65" t="s">
        <v>789</v>
      </c>
      <c r="O5" s="66">
        <v>9707748853</v>
      </c>
      <c r="P5" s="25">
        <v>43587</v>
      </c>
      <c r="Q5" s="18" t="s">
        <v>106</v>
      </c>
      <c r="R5" s="18">
        <v>19</v>
      </c>
      <c r="S5" s="18" t="s">
        <v>80</v>
      </c>
      <c r="T5" s="18"/>
    </row>
    <row r="6" spans="1:20" ht="33">
      <c r="A6" s="4">
        <v>2</v>
      </c>
      <c r="B6" s="17" t="s">
        <v>70</v>
      </c>
      <c r="C6" s="18" t="s">
        <v>198</v>
      </c>
      <c r="D6" s="18" t="s">
        <v>27</v>
      </c>
      <c r="E6" s="19">
        <v>18110411601</v>
      </c>
      <c r="F6" s="18" t="s">
        <v>77</v>
      </c>
      <c r="G6" s="19">
        <v>177</v>
      </c>
      <c r="H6" s="19">
        <v>139</v>
      </c>
      <c r="I6" s="17">
        <f>+G6+H6</f>
        <v>316</v>
      </c>
      <c r="J6" s="18"/>
      <c r="K6" s="18" t="s">
        <v>199</v>
      </c>
      <c r="L6" s="18" t="s">
        <v>110</v>
      </c>
      <c r="M6" s="18">
        <v>9401314346</v>
      </c>
      <c r="N6" s="65" t="s">
        <v>789</v>
      </c>
      <c r="O6" s="66">
        <v>9707748853</v>
      </c>
      <c r="P6" s="25">
        <v>43588</v>
      </c>
      <c r="Q6" s="18" t="s">
        <v>121</v>
      </c>
      <c r="R6" s="18">
        <v>19</v>
      </c>
      <c r="S6" s="18" t="s">
        <v>80</v>
      </c>
      <c r="T6" s="18"/>
    </row>
    <row r="7" spans="1:20">
      <c r="A7" s="4">
        <v>3</v>
      </c>
      <c r="B7" s="17" t="s">
        <v>70</v>
      </c>
      <c r="C7" s="18" t="s">
        <v>96</v>
      </c>
      <c r="D7" s="18" t="s">
        <v>29</v>
      </c>
      <c r="E7" s="19"/>
      <c r="F7" s="18"/>
      <c r="G7" s="19">
        <v>21</v>
      </c>
      <c r="H7" s="19">
        <v>18</v>
      </c>
      <c r="I7" s="17">
        <f>+G7+H7</f>
        <v>39</v>
      </c>
      <c r="J7" s="18">
        <v>9859076054</v>
      </c>
      <c r="K7" s="18" t="s">
        <v>87</v>
      </c>
      <c r="L7" s="18" t="s">
        <v>145</v>
      </c>
      <c r="M7" s="18">
        <v>8753832695</v>
      </c>
      <c r="N7" s="18" t="s">
        <v>180</v>
      </c>
      <c r="O7" s="18"/>
      <c r="P7" s="25">
        <v>43589</v>
      </c>
      <c r="Q7" s="18" t="s">
        <v>172</v>
      </c>
      <c r="R7" s="18">
        <v>16</v>
      </c>
      <c r="S7" s="18" t="s">
        <v>80</v>
      </c>
      <c r="T7" s="18"/>
    </row>
    <row r="8" spans="1:20">
      <c r="A8" s="4">
        <v>4</v>
      </c>
      <c r="B8" s="17" t="s">
        <v>70</v>
      </c>
      <c r="C8" s="18" t="s">
        <v>197</v>
      </c>
      <c r="D8" s="18" t="s">
        <v>29</v>
      </c>
      <c r="E8" s="19"/>
      <c r="F8" s="18"/>
      <c r="G8" s="19">
        <v>14</v>
      </c>
      <c r="H8" s="19">
        <v>12</v>
      </c>
      <c r="I8" s="17">
        <f>+G8+H8</f>
        <v>26</v>
      </c>
      <c r="J8" s="18">
        <v>9859076054</v>
      </c>
      <c r="K8" s="18" t="s">
        <v>87</v>
      </c>
      <c r="L8" s="18" t="s">
        <v>145</v>
      </c>
      <c r="M8" s="18">
        <v>8753832695</v>
      </c>
      <c r="N8" s="18" t="s">
        <v>180</v>
      </c>
      <c r="O8" s="18"/>
      <c r="P8" s="25">
        <v>43589</v>
      </c>
      <c r="Q8" s="18" t="s">
        <v>172</v>
      </c>
      <c r="R8" s="18">
        <v>17</v>
      </c>
      <c r="S8" s="18" t="s">
        <v>80</v>
      </c>
      <c r="T8" s="18"/>
    </row>
    <row r="9" spans="1:20">
      <c r="A9" s="4">
        <v>5</v>
      </c>
      <c r="B9" s="17" t="s">
        <v>70</v>
      </c>
      <c r="C9" s="18" t="s">
        <v>207</v>
      </c>
      <c r="D9" s="18" t="s">
        <v>29</v>
      </c>
      <c r="E9" s="19"/>
      <c r="F9" s="18"/>
      <c r="G9" s="19">
        <v>34</v>
      </c>
      <c r="H9" s="19">
        <v>49</v>
      </c>
      <c r="I9" s="17">
        <f>+G9+H9</f>
        <v>83</v>
      </c>
      <c r="J9" s="18">
        <v>7399266709</v>
      </c>
      <c r="K9" s="18" t="s">
        <v>99</v>
      </c>
      <c r="L9" s="18" t="s">
        <v>98</v>
      </c>
      <c r="M9" s="18">
        <v>9613738774</v>
      </c>
      <c r="N9" s="65" t="s">
        <v>782</v>
      </c>
      <c r="O9" s="18">
        <v>9577186747</v>
      </c>
      <c r="P9" s="25">
        <v>43591</v>
      </c>
      <c r="Q9" s="18" t="s">
        <v>79</v>
      </c>
      <c r="R9" s="18">
        <v>18</v>
      </c>
      <c r="S9" s="18" t="s">
        <v>80</v>
      </c>
      <c r="T9" s="18"/>
    </row>
    <row r="10" spans="1:20">
      <c r="A10" s="4">
        <v>6</v>
      </c>
      <c r="B10" s="17" t="s">
        <v>70</v>
      </c>
      <c r="C10" s="18" t="s">
        <v>208</v>
      </c>
      <c r="D10" s="18" t="s">
        <v>27</v>
      </c>
      <c r="E10" s="19">
        <v>18110404006</v>
      </c>
      <c r="F10" s="18" t="s">
        <v>83</v>
      </c>
      <c r="G10" s="19">
        <v>20</v>
      </c>
      <c r="H10" s="19">
        <v>20</v>
      </c>
      <c r="I10" s="17">
        <f t="shared" ref="I10:I70" si="0">+G10+H10</f>
        <v>40</v>
      </c>
      <c r="J10" s="18">
        <v>9401068060</v>
      </c>
      <c r="K10" s="18" t="s">
        <v>99</v>
      </c>
      <c r="L10" s="18" t="s">
        <v>98</v>
      </c>
      <c r="M10" s="18">
        <v>9613738774</v>
      </c>
      <c r="N10" s="65" t="s">
        <v>789</v>
      </c>
      <c r="O10" s="66">
        <v>9707748853</v>
      </c>
      <c r="P10" s="25">
        <v>43591</v>
      </c>
      <c r="Q10" s="18" t="s">
        <v>79</v>
      </c>
      <c r="R10" s="18">
        <v>16</v>
      </c>
      <c r="S10" s="18" t="s">
        <v>80</v>
      </c>
      <c r="T10" s="18"/>
    </row>
    <row r="11" spans="1:20">
      <c r="A11" s="4">
        <v>7</v>
      </c>
      <c r="B11" s="17" t="s">
        <v>70</v>
      </c>
      <c r="C11" s="18" t="s">
        <v>247</v>
      </c>
      <c r="D11" s="18" t="s">
        <v>29</v>
      </c>
      <c r="E11" s="19"/>
      <c r="F11" s="18"/>
      <c r="G11" s="19">
        <v>13</v>
      </c>
      <c r="H11" s="19">
        <v>10</v>
      </c>
      <c r="I11" s="17">
        <f t="shared" si="0"/>
        <v>23</v>
      </c>
      <c r="J11" s="18">
        <v>7662810317</v>
      </c>
      <c r="K11" s="18" t="s">
        <v>99</v>
      </c>
      <c r="L11" s="18" t="s">
        <v>98</v>
      </c>
      <c r="M11" s="18">
        <v>9613738774</v>
      </c>
      <c r="N11" s="65" t="s">
        <v>789</v>
      </c>
      <c r="O11" s="66">
        <v>9707748853</v>
      </c>
      <c r="P11" s="25">
        <v>43592</v>
      </c>
      <c r="Q11" s="18" t="s">
        <v>91</v>
      </c>
      <c r="R11" s="18">
        <v>18</v>
      </c>
      <c r="S11" s="18" t="s">
        <v>80</v>
      </c>
      <c r="T11" s="18"/>
    </row>
    <row r="12" spans="1:20">
      <c r="A12" s="4">
        <v>8</v>
      </c>
      <c r="B12" s="17" t="s">
        <v>70</v>
      </c>
      <c r="C12" s="18" t="s">
        <v>248</v>
      </c>
      <c r="D12" s="18" t="s">
        <v>27</v>
      </c>
      <c r="E12" s="19">
        <v>18110411801</v>
      </c>
      <c r="F12" s="18" t="s">
        <v>77</v>
      </c>
      <c r="G12" s="19">
        <v>101</v>
      </c>
      <c r="H12" s="19">
        <v>93</v>
      </c>
      <c r="I12" s="17">
        <f t="shared" si="0"/>
        <v>194</v>
      </c>
      <c r="J12" s="18"/>
      <c r="K12" s="18" t="s">
        <v>99</v>
      </c>
      <c r="L12" s="18" t="s">
        <v>98</v>
      </c>
      <c r="M12" s="18">
        <v>9613738774</v>
      </c>
      <c r="N12" s="65" t="s">
        <v>789</v>
      </c>
      <c r="O12" s="66">
        <v>9707748853</v>
      </c>
      <c r="P12" s="25">
        <v>43592</v>
      </c>
      <c r="Q12" s="18" t="s">
        <v>91</v>
      </c>
      <c r="R12" s="18">
        <v>19</v>
      </c>
      <c r="S12" s="18" t="s">
        <v>80</v>
      </c>
      <c r="T12" s="18"/>
    </row>
    <row r="13" spans="1:20">
      <c r="A13" s="4">
        <v>9</v>
      </c>
      <c r="B13" s="17" t="s">
        <v>70</v>
      </c>
      <c r="C13" s="18" t="s">
        <v>248</v>
      </c>
      <c r="D13" s="18" t="s">
        <v>27</v>
      </c>
      <c r="E13" s="19">
        <v>18110411801</v>
      </c>
      <c r="F13" s="18" t="s">
        <v>77</v>
      </c>
      <c r="G13" s="19">
        <v>101</v>
      </c>
      <c r="H13" s="19">
        <v>93</v>
      </c>
      <c r="I13" s="17">
        <f t="shared" ref="I13" si="1">+G13+H13</f>
        <v>194</v>
      </c>
      <c r="J13" s="18"/>
      <c r="K13" s="18" t="s">
        <v>99</v>
      </c>
      <c r="L13" s="18" t="s">
        <v>98</v>
      </c>
      <c r="M13" s="18">
        <v>9613738774</v>
      </c>
      <c r="N13" s="18" t="s">
        <v>879</v>
      </c>
      <c r="O13" s="18">
        <v>8486240209</v>
      </c>
      <c r="P13" s="25">
        <v>43593</v>
      </c>
      <c r="Q13" s="18" t="s">
        <v>103</v>
      </c>
      <c r="R13" s="18">
        <v>19</v>
      </c>
      <c r="S13" s="18" t="s">
        <v>80</v>
      </c>
      <c r="T13" s="18"/>
    </row>
    <row r="14" spans="1:20">
      <c r="A14" s="4">
        <v>10</v>
      </c>
      <c r="B14" s="17" t="s">
        <v>70</v>
      </c>
      <c r="C14" s="18" t="s">
        <v>249</v>
      </c>
      <c r="D14" s="18" t="s">
        <v>27</v>
      </c>
      <c r="E14" s="19" t="s">
        <v>250</v>
      </c>
      <c r="F14" s="18" t="s">
        <v>251</v>
      </c>
      <c r="G14" s="19">
        <v>156</v>
      </c>
      <c r="H14" s="19">
        <v>191</v>
      </c>
      <c r="I14" s="17">
        <f t="shared" si="0"/>
        <v>347</v>
      </c>
      <c r="J14" s="18">
        <v>7578030944</v>
      </c>
      <c r="K14" s="18" t="s">
        <v>87</v>
      </c>
      <c r="L14" s="18" t="s">
        <v>84</v>
      </c>
      <c r="M14" s="18">
        <v>7035614082</v>
      </c>
      <c r="N14" s="65" t="s">
        <v>877</v>
      </c>
      <c r="O14" s="18">
        <v>9401974093</v>
      </c>
      <c r="P14" s="25">
        <v>43594</v>
      </c>
      <c r="Q14" s="18" t="s">
        <v>106</v>
      </c>
      <c r="R14" s="18">
        <v>17</v>
      </c>
      <c r="S14" s="18" t="s">
        <v>80</v>
      </c>
      <c r="T14" s="18"/>
    </row>
    <row r="15" spans="1:20">
      <c r="A15" s="4">
        <v>11</v>
      </c>
      <c r="B15" s="17" t="s">
        <v>70</v>
      </c>
      <c r="C15" s="18" t="s">
        <v>249</v>
      </c>
      <c r="D15" s="18" t="s">
        <v>27</v>
      </c>
      <c r="E15" s="19" t="s">
        <v>250</v>
      </c>
      <c r="F15" s="18" t="s">
        <v>251</v>
      </c>
      <c r="G15" s="19">
        <v>156</v>
      </c>
      <c r="H15" s="19">
        <v>191</v>
      </c>
      <c r="I15" s="17">
        <f t="shared" ref="I15" si="2">+G15+H15</f>
        <v>347</v>
      </c>
      <c r="J15" s="18">
        <v>7578030944</v>
      </c>
      <c r="K15" s="18" t="s">
        <v>87</v>
      </c>
      <c r="L15" s="18" t="s">
        <v>84</v>
      </c>
      <c r="M15" s="18">
        <v>7035614082</v>
      </c>
      <c r="N15" s="65" t="s">
        <v>877</v>
      </c>
      <c r="O15" s="18">
        <v>9401974093</v>
      </c>
      <c r="P15" s="25">
        <v>43595</v>
      </c>
      <c r="Q15" s="18" t="s">
        <v>121</v>
      </c>
      <c r="R15" s="18">
        <v>17</v>
      </c>
      <c r="S15" s="18" t="s">
        <v>80</v>
      </c>
      <c r="T15" s="18"/>
    </row>
    <row r="16" spans="1:20">
      <c r="A16" s="4">
        <v>12</v>
      </c>
      <c r="B16" s="17" t="s">
        <v>70</v>
      </c>
      <c r="C16" s="18" t="s">
        <v>292</v>
      </c>
      <c r="D16" s="18" t="s">
        <v>29</v>
      </c>
      <c r="E16" s="19"/>
      <c r="F16" s="18"/>
      <c r="G16" s="19">
        <v>26</v>
      </c>
      <c r="H16" s="19">
        <v>20</v>
      </c>
      <c r="I16" s="17">
        <f t="shared" si="0"/>
        <v>46</v>
      </c>
      <c r="J16" s="18">
        <v>9678119055</v>
      </c>
      <c r="K16" s="18" t="s">
        <v>87</v>
      </c>
      <c r="L16" s="18" t="s">
        <v>84</v>
      </c>
      <c r="M16" s="18">
        <v>7035614082</v>
      </c>
      <c r="N16" s="65" t="s">
        <v>877</v>
      </c>
      <c r="O16" s="18">
        <v>9401974093</v>
      </c>
      <c r="P16" s="25">
        <v>43596</v>
      </c>
      <c r="Q16" s="18" t="s">
        <v>172</v>
      </c>
      <c r="R16" s="18">
        <v>18</v>
      </c>
      <c r="S16" s="18" t="s">
        <v>80</v>
      </c>
      <c r="T16" s="18"/>
    </row>
    <row r="17" spans="1:20">
      <c r="A17" s="4">
        <v>13</v>
      </c>
      <c r="B17" s="17" t="s">
        <v>70</v>
      </c>
      <c r="C17" s="18" t="s">
        <v>293</v>
      </c>
      <c r="D17" s="18" t="s">
        <v>27</v>
      </c>
      <c r="E17" s="19">
        <v>18110403204</v>
      </c>
      <c r="F17" s="18" t="s">
        <v>83</v>
      </c>
      <c r="G17" s="19">
        <v>17</v>
      </c>
      <c r="H17" s="19">
        <v>24</v>
      </c>
      <c r="I17" s="17">
        <f t="shared" si="0"/>
        <v>41</v>
      </c>
      <c r="J17" s="18">
        <v>9854937138</v>
      </c>
      <c r="K17" s="18" t="s">
        <v>87</v>
      </c>
      <c r="L17" s="18" t="s">
        <v>84</v>
      </c>
      <c r="M17" s="18">
        <v>7035614082</v>
      </c>
      <c r="N17" s="65" t="s">
        <v>782</v>
      </c>
      <c r="O17" s="18">
        <v>9577186747</v>
      </c>
      <c r="P17" s="25">
        <v>43596</v>
      </c>
      <c r="Q17" s="18" t="s">
        <v>172</v>
      </c>
      <c r="R17" s="18">
        <v>18</v>
      </c>
      <c r="S17" s="18" t="s">
        <v>80</v>
      </c>
      <c r="T17" s="18"/>
    </row>
    <row r="18" spans="1:20">
      <c r="A18" s="4">
        <v>14</v>
      </c>
      <c r="B18" s="17" t="s">
        <v>71</v>
      </c>
      <c r="C18" s="18" t="s">
        <v>252</v>
      </c>
      <c r="D18" s="18" t="s">
        <v>27</v>
      </c>
      <c r="E18" s="19">
        <v>18110417102</v>
      </c>
      <c r="F18" s="18" t="s">
        <v>251</v>
      </c>
      <c r="G18" s="19">
        <v>155</v>
      </c>
      <c r="H18" s="19">
        <v>175</v>
      </c>
      <c r="I18" s="17">
        <f t="shared" ref="I18:I47" si="3">+G18+H18</f>
        <v>330</v>
      </c>
      <c r="J18" s="18">
        <v>9435485810</v>
      </c>
      <c r="K18" s="18" t="s">
        <v>254</v>
      </c>
      <c r="L18" s="18" t="s">
        <v>253</v>
      </c>
      <c r="M18" s="18">
        <v>9854344515</v>
      </c>
      <c r="N18" s="65" t="s">
        <v>782</v>
      </c>
      <c r="O18" s="18">
        <v>9577186747</v>
      </c>
      <c r="P18" s="25">
        <v>43587</v>
      </c>
      <c r="Q18" s="18" t="s">
        <v>106</v>
      </c>
      <c r="R18" s="18">
        <v>10</v>
      </c>
      <c r="S18" s="18" t="s">
        <v>80</v>
      </c>
      <c r="T18" s="18"/>
    </row>
    <row r="19" spans="1:20">
      <c r="A19" s="4">
        <v>15</v>
      </c>
      <c r="B19" s="17" t="s">
        <v>71</v>
      </c>
      <c r="C19" s="18" t="s">
        <v>252</v>
      </c>
      <c r="D19" s="18" t="s">
        <v>27</v>
      </c>
      <c r="E19" s="19">
        <v>18110417102</v>
      </c>
      <c r="F19" s="18" t="s">
        <v>251</v>
      </c>
      <c r="G19" s="19">
        <v>155</v>
      </c>
      <c r="H19" s="19">
        <v>175</v>
      </c>
      <c r="I19" s="17">
        <f t="shared" si="3"/>
        <v>330</v>
      </c>
      <c r="J19" s="18">
        <v>9435485810</v>
      </c>
      <c r="K19" s="18" t="s">
        <v>254</v>
      </c>
      <c r="L19" s="18" t="s">
        <v>253</v>
      </c>
      <c r="M19" s="18">
        <v>9854344515</v>
      </c>
      <c r="N19" s="18" t="s">
        <v>879</v>
      </c>
      <c r="O19" s="18">
        <v>8486240209</v>
      </c>
      <c r="P19" s="25">
        <v>43588</v>
      </c>
      <c r="Q19" s="18" t="s">
        <v>121</v>
      </c>
      <c r="R19" s="18">
        <v>10</v>
      </c>
      <c r="S19" s="18" t="s">
        <v>80</v>
      </c>
      <c r="T19" s="18"/>
    </row>
    <row r="20" spans="1:20">
      <c r="A20" s="4">
        <v>16</v>
      </c>
      <c r="B20" s="17" t="s">
        <v>71</v>
      </c>
      <c r="C20" s="18" t="s">
        <v>255</v>
      </c>
      <c r="D20" s="18" t="s">
        <v>27</v>
      </c>
      <c r="E20" s="19">
        <v>18110413702</v>
      </c>
      <c r="F20" s="18" t="s">
        <v>77</v>
      </c>
      <c r="G20" s="19">
        <v>93</v>
      </c>
      <c r="H20" s="19">
        <v>111</v>
      </c>
      <c r="I20" s="17">
        <f t="shared" si="3"/>
        <v>204</v>
      </c>
      <c r="J20" s="18">
        <v>9678577959</v>
      </c>
      <c r="K20" s="18" t="s">
        <v>256</v>
      </c>
      <c r="L20" s="18" t="s">
        <v>257</v>
      </c>
      <c r="M20" s="18">
        <v>9435607415</v>
      </c>
      <c r="N20" s="18" t="s">
        <v>879</v>
      </c>
      <c r="O20" s="18">
        <v>8486240209</v>
      </c>
      <c r="P20" s="25">
        <v>43589</v>
      </c>
      <c r="Q20" s="18" t="s">
        <v>172</v>
      </c>
      <c r="R20" s="18">
        <v>13</v>
      </c>
      <c r="S20" s="18" t="s">
        <v>80</v>
      </c>
      <c r="T20" s="18"/>
    </row>
    <row r="21" spans="1:20">
      <c r="A21" s="4">
        <v>17</v>
      </c>
      <c r="B21" s="17" t="s">
        <v>71</v>
      </c>
      <c r="C21" s="18" t="s">
        <v>258</v>
      </c>
      <c r="D21" s="18" t="s">
        <v>27</v>
      </c>
      <c r="E21" s="19">
        <v>18110413702</v>
      </c>
      <c r="F21" s="18" t="s">
        <v>83</v>
      </c>
      <c r="G21" s="19">
        <v>51</v>
      </c>
      <c r="H21" s="19">
        <v>54</v>
      </c>
      <c r="I21" s="17">
        <f t="shared" si="3"/>
        <v>105</v>
      </c>
      <c r="J21" s="18">
        <v>9854574980</v>
      </c>
      <c r="K21" s="18" t="s">
        <v>256</v>
      </c>
      <c r="L21" s="18" t="s">
        <v>257</v>
      </c>
      <c r="M21" s="18">
        <v>9435607415</v>
      </c>
      <c r="N21" s="65" t="s">
        <v>834</v>
      </c>
      <c r="O21" s="18">
        <v>7864304432</v>
      </c>
      <c r="P21" s="25">
        <v>43591</v>
      </c>
      <c r="Q21" s="18" t="s">
        <v>79</v>
      </c>
      <c r="R21" s="18">
        <v>14</v>
      </c>
      <c r="S21" s="18" t="s">
        <v>80</v>
      </c>
      <c r="T21" s="18"/>
    </row>
    <row r="22" spans="1:20">
      <c r="A22" s="4">
        <v>18</v>
      </c>
      <c r="B22" s="17" t="s">
        <v>71</v>
      </c>
      <c r="C22" s="18" t="s">
        <v>259</v>
      </c>
      <c r="D22" s="18" t="s">
        <v>27</v>
      </c>
      <c r="E22" s="19">
        <v>18110413802</v>
      </c>
      <c r="F22" s="18" t="s">
        <v>251</v>
      </c>
      <c r="G22" s="19">
        <v>195</v>
      </c>
      <c r="H22" s="19">
        <v>230</v>
      </c>
      <c r="I22" s="17">
        <f t="shared" si="3"/>
        <v>425</v>
      </c>
      <c r="J22" s="18"/>
      <c r="K22" s="18" t="s">
        <v>261</v>
      </c>
      <c r="L22" s="18" t="s">
        <v>260</v>
      </c>
      <c r="M22" s="18">
        <v>9859106810</v>
      </c>
      <c r="N22" s="65" t="s">
        <v>834</v>
      </c>
      <c r="O22" s="18">
        <v>7864304432</v>
      </c>
      <c r="P22" s="25">
        <v>43592</v>
      </c>
      <c r="Q22" s="18" t="s">
        <v>91</v>
      </c>
      <c r="R22" s="18">
        <v>12</v>
      </c>
      <c r="S22" s="18" t="s">
        <v>80</v>
      </c>
      <c r="T22" s="18"/>
    </row>
    <row r="23" spans="1:20">
      <c r="A23" s="4">
        <v>19</v>
      </c>
      <c r="B23" s="17" t="s">
        <v>71</v>
      </c>
      <c r="C23" s="18" t="s">
        <v>259</v>
      </c>
      <c r="D23" s="18" t="s">
        <v>27</v>
      </c>
      <c r="E23" s="19">
        <v>18110413802</v>
      </c>
      <c r="F23" s="18" t="s">
        <v>251</v>
      </c>
      <c r="G23" s="19">
        <v>195</v>
      </c>
      <c r="H23" s="19">
        <v>230</v>
      </c>
      <c r="I23" s="17">
        <f t="shared" si="3"/>
        <v>425</v>
      </c>
      <c r="J23" s="18"/>
      <c r="K23" s="18" t="s">
        <v>261</v>
      </c>
      <c r="L23" s="18" t="s">
        <v>260</v>
      </c>
      <c r="M23" s="18">
        <v>9859106810</v>
      </c>
      <c r="N23" s="65" t="s">
        <v>785</v>
      </c>
      <c r="O23" s="18">
        <v>8753831797</v>
      </c>
      <c r="P23" s="25">
        <v>43593</v>
      </c>
      <c r="Q23" s="18" t="s">
        <v>103</v>
      </c>
      <c r="R23" s="18">
        <v>12</v>
      </c>
      <c r="S23" s="18" t="s">
        <v>80</v>
      </c>
      <c r="T23" s="18"/>
    </row>
    <row r="24" spans="1:20">
      <c r="A24" s="4">
        <v>20</v>
      </c>
      <c r="B24" s="17" t="s">
        <v>71</v>
      </c>
      <c r="C24" s="18" t="s">
        <v>262</v>
      </c>
      <c r="D24" s="18" t="s">
        <v>27</v>
      </c>
      <c r="E24" s="19">
        <v>18110415401</v>
      </c>
      <c r="F24" s="18" t="s">
        <v>77</v>
      </c>
      <c r="G24" s="19">
        <v>155</v>
      </c>
      <c r="H24" s="19">
        <v>178</v>
      </c>
      <c r="I24" s="17">
        <f t="shared" si="3"/>
        <v>333</v>
      </c>
      <c r="J24" s="18"/>
      <c r="K24" s="18" t="s">
        <v>256</v>
      </c>
      <c r="L24" s="18" t="s">
        <v>257</v>
      </c>
      <c r="M24" s="18">
        <v>9435607415</v>
      </c>
      <c r="N24" s="65" t="s">
        <v>785</v>
      </c>
      <c r="O24" s="18">
        <v>8753831797</v>
      </c>
      <c r="P24" s="25">
        <v>43594</v>
      </c>
      <c r="Q24" s="18" t="s">
        <v>106</v>
      </c>
      <c r="R24" s="18">
        <v>18</v>
      </c>
      <c r="S24" s="18" t="s">
        <v>80</v>
      </c>
      <c r="T24" s="18"/>
    </row>
    <row r="25" spans="1:20">
      <c r="A25" s="4">
        <v>21</v>
      </c>
      <c r="B25" s="17" t="s">
        <v>71</v>
      </c>
      <c r="C25" s="18" t="s">
        <v>262</v>
      </c>
      <c r="D25" s="18" t="s">
        <v>27</v>
      </c>
      <c r="E25" s="19">
        <v>18110415401</v>
      </c>
      <c r="F25" s="18" t="s">
        <v>77</v>
      </c>
      <c r="G25" s="19">
        <v>155</v>
      </c>
      <c r="H25" s="19">
        <v>178</v>
      </c>
      <c r="I25" s="17">
        <f t="shared" si="3"/>
        <v>333</v>
      </c>
      <c r="J25" s="18"/>
      <c r="K25" s="18" t="s">
        <v>256</v>
      </c>
      <c r="L25" s="18" t="s">
        <v>257</v>
      </c>
      <c r="M25" s="18">
        <v>9435607415</v>
      </c>
      <c r="N25" s="65" t="s">
        <v>865</v>
      </c>
      <c r="O25" s="18">
        <v>9401280399</v>
      </c>
      <c r="P25" s="25">
        <v>43595</v>
      </c>
      <c r="Q25" s="18" t="s">
        <v>121</v>
      </c>
      <c r="R25" s="18">
        <v>18</v>
      </c>
      <c r="S25" s="18" t="s">
        <v>80</v>
      </c>
      <c r="T25" s="18"/>
    </row>
    <row r="26" spans="1:20">
      <c r="A26" s="4">
        <v>22</v>
      </c>
      <c r="B26" s="17" t="s">
        <v>71</v>
      </c>
      <c r="C26" s="18" t="s">
        <v>263</v>
      </c>
      <c r="D26" s="18" t="s">
        <v>27</v>
      </c>
      <c r="E26" s="19"/>
      <c r="F26" s="18" t="s">
        <v>83</v>
      </c>
      <c r="G26" s="19">
        <v>40</v>
      </c>
      <c r="H26" s="19">
        <v>48</v>
      </c>
      <c r="I26" s="17">
        <f t="shared" si="3"/>
        <v>88</v>
      </c>
      <c r="J26" s="18"/>
      <c r="K26" s="18" t="s">
        <v>256</v>
      </c>
      <c r="L26" s="18" t="s">
        <v>257</v>
      </c>
      <c r="M26" s="18">
        <v>9435607415</v>
      </c>
      <c r="N26" s="65" t="s">
        <v>865</v>
      </c>
      <c r="O26" s="18">
        <v>9401280399</v>
      </c>
      <c r="P26" s="25">
        <v>43596</v>
      </c>
      <c r="Q26" s="18" t="s">
        <v>172</v>
      </c>
      <c r="R26" s="18">
        <v>16</v>
      </c>
      <c r="S26" s="18" t="s">
        <v>80</v>
      </c>
      <c r="T26" s="18"/>
    </row>
    <row r="27" spans="1:20">
      <c r="A27" s="4">
        <v>23</v>
      </c>
      <c r="B27" s="17" t="s">
        <v>71</v>
      </c>
      <c r="C27" s="18" t="s">
        <v>264</v>
      </c>
      <c r="D27" s="18" t="s">
        <v>29</v>
      </c>
      <c r="E27" s="19"/>
      <c r="F27" s="18"/>
      <c r="G27" s="19">
        <v>31</v>
      </c>
      <c r="H27" s="19">
        <v>28</v>
      </c>
      <c r="I27" s="17">
        <f t="shared" si="3"/>
        <v>59</v>
      </c>
      <c r="J27" s="18">
        <v>9957633526</v>
      </c>
      <c r="K27" s="18" t="s">
        <v>268</v>
      </c>
      <c r="L27" s="18" t="s">
        <v>267</v>
      </c>
      <c r="M27" s="18">
        <v>9101499550</v>
      </c>
      <c r="N27" s="65" t="s">
        <v>793</v>
      </c>
      <c r="O27" s="18">
        <v>9577355154</v>
      </c>
      <c r="P27" s="25">
        <v>43598</v>
      </c>
      <c r="Q27" s="18" t="s">
        <v>79</v>
      </c>
      <c r="R27" s="18">
        <v>22</v>
      </c>
      <c r="S27" s="18" t="s">
        <v>80</v>
      </c>
      <c r="T27" s="18"/>
    </row>
    <row r="28" spans="1:20">
      <c r="A28" s="4">
        <v>24</v>
      </c>
      <c r="B28" s="17" t="s">
        <v>71</v>
      </c>
      <c r="C28" s="18" t="s">
        <v>265</v>
      </c>
      <c r="D28" s="18" t="s">
        <v>29</v>
      </c>
      <c r="E28" s="19"/>
      <c r="F28" s="18"/>
      <c r="G28" s="19">
        <v>17</v>
      </c>
      <c r="H28" s="19">
        <v>13</v>
      </c>
      <c r="I28" s="17">
        <f t="shared" si="3"/>
        <v>30</v>
      </c>
      <c r="J28" s="18">
        <v>8011195042</v>
      </c>
      <c r="K28" s="18" t="s">
        <v>268</v>
      </c>
      <c r="L28" s="18" t="s">
        <v>267</v>
      </c>
      <c r="M28" s="18">
        <v>9101499550</v>
      </c>
      <c r="N28" s="65" t="s">
        <v>793</v>
      </c>
      <c r="O28" s="18">
        <v>9577355154</v>
      </c>
      <c r="P28" s="25">
        <v>43598</v>
      </c>
      <c r="Q28" s="18" t="s">
        <v>79</v>
      </c>
      <c r="R28" s="18">
        <v>22</v>
      </c>
      <c r="S28" s="18" t="s">
        <v>80</v>
      </c>
      <c r="T28" s="18"/>
    </row>
    <row r="29" spans="1:20">
      <c r="A29" s="4">
        <v>25</v>
      </c>
      <c r="B29" s="17" t="s">
        <v>71</v>
      </c>
      <c r="C29" s="18" t="s">
        <v>266</v>
      </c>
      <c r="D29" s="18" t="s">
        <v>29</v>
      </c>
      <c r="E29" s="19"/>
      <c r="F29" s="18"/>
      <c r="G29" s="19">
        <v>35</v>
      </c>
      <c r="H29" s="19">
        <v>27</v>
      </c>
      <c r="I29" s="17">
        <f t="shared" si="3"/>
        <v>62</v>
      </c>
      <c r="J29" s="18">
        <v>8473011433</v>
      </c>
      <c r="K29" s="18" t="s">
        <v>268</v>
      </c>
      <c r="L29" s="18" t="s">
        <v>267</v>
      </c>
      <c r="M29" s="18">
        <v>9101499550</v>
      </c>
      <c r="N29" s="65" t="s">
        <v>880</v>
      </c>
      <c r="O29" s="18">
        <v>9707496321</v>
      </c>
      <c r="P29" s="25">
        <v>43598</v>
      </c>
      <c r="Q29" s="18" t="s">
        <v>79</v>
      </c>
      <c r="R29" s="18">
        <v>22</v>
      </c>
      <c r="S29" s="18" t="s">
        <v>80</v>
      </c>
      <c r="T29" s="18"/>
    </row>
    <row r="30" spans="1:20">
      <c r="A30" s="4">
        <v>26</v>
      </c>
      <c r="B30" s="17" t="s">
        <v>71</v>
      </c>
      <c r="C30" s="18" t="s">
        <v>269</v>
      </c>
      <c r="D30" s="18" t="s">
        <v>27</v>
      </c>
      <c r="E30" s="19">
        <v>18110407501</v>
      </c>
      <c r="F30" s="18" t="s">
        <v>251</v>
      </c>
      <c r="G30" s="19">
        <v>230</v>
      </c>
      <c r="H30" s="19">
        <v>298</v>
      </c>
      <c r="I30" s="17">
        <f t="shared" si="3"/>
        <v>528</v>
      </c>
      <c r="J30" s="18">
        <v>9613074031</v>
      </c>
      <c r="K30" s="18" t="s">
        <v>271</v>
      </c>
      <c r="L30" s="18" t="s">
        <v>270</v>
      </c>
      <c r="M30" s="18">
        <v>9435006924</v>
      </c>
      <c r="N30" s="65" t="s">
        <v>880</v>
      </c>
      <c r="O30" s="18">
        <v>9707496321</v>
      </c>
      <c r="P30" s="25">
        <v>43599</v>
      </c>
      <c r="Q30" s="18" t="s">
        <v>91</v>
      </c>
      <c r="R30" s="18">
        <v>15</v>
      </c>
      <c r="S30" s="18" t="s">
        <v>80</v>
      </c>
      <c r="T30" s="18"/>
    </row>
    <row r="31" spans="1:20">
      <c r="A31" s="4">
        <v>27</v>
      </c>
      <c r="B31" s="17" t="s">
        <v>71</v>
      </c>
      <c r="C31" s="18" t="s">
        <v>269</v>
      </c>
      <c r="D31" s="18" t="s">
        <v>27</v>
      </c>
      <c r="E31" s="19">
        <v>18110407501</v>
      </c>
      <c r="F31" s="18" t="s">
        <v>251</v>
      </c>
      <c r="G31" s="19">
        <v>230</v>
      </c>
      <c r="H31" s="19">
        <v>298</v>
      </c>
      <c r="I31" s="17">
        <f t="shared" si="3"/>
        <v>528</v>
      </c>
      <c r="J31" s="18">
        <v>9613074031</v>
      </c>
      <c r="K31" s="18" t="s">
        <v>271</v>
      </c>
      <c r="L31" s="18" t="s">
        <v>270</v>
      </c>
      <c r="M31" s="18">
        <v>9435006924</v>
      </c>
      <c r="N31" s="65" t="s">
        <v>878</v>
      </c>
      <c r="O31" s="18">
        <v>8822363535</v>
      </c>
      <c r="P31" s="25">
        <v>43600</v>
      </c>
      <c r="Q31" s="18" t="s">
        <v>103</v>
      </c>
      <c r="R31" s="18">
        <v>15</v>
      </c>
      <c r="S31" s="18" t="s">
        <v>80</v>
      </c>
      <c r="T31" s="18"/>
    </row>
    <row r="32" spans="1:20">
      <c r="A32" s="4">
        <v>28</v>
      </c>
      <c r="B32" s="17" t="s">
        <v>71</v>
      </c>
      <c r="C32" s="18" t="s">
        <v>269</v>
      </c>
      <c r="D32" s="18" t="s">
        <v>27</v>
      </c>
      <c r="E32" s="19">
        <v>18110407501</v>
      </c>
      <c r="F32" s="18" t="s">
        <v>251</v>
      </c>
      <c r="G32" s="19">
        <v>230</v>
      </c>
      <c r="H32" s="19">
        <v>298</v>
      </c>
      <c r="I32" s="17">
        <f t="shared" si="3"/>
        <v>528</v>
      </c>
      <c r="J32" s="18">
        <v>9613074031</v>
      </c>
      <c r="K32" s="18" t="s">
        <v>271</v>
      </c>
      <c r="L32" s="18" t="s">
        <v>270</v>
      </c>
      <c r="M32" s="18">
        <v>9435006924</v>
      </c>
      <c r="N32" s="65" t="s">
        <v>878</v>
      </c>
      <c r="O32" s="18">
        <v>8822363535</v>
      </c>
      <c r="P32" s="25">
        <v>43601</v>
      </c>
      <c r="Q32" s="18" t="s">
        <v>106</v>
      </c>
      <c r="R32" s="18">
        <v>15</v>
      </c>
      <c r="S32" s="18" t="s">
        <v>80</v>
      </c>
      <c r="T32" s="18"/>
    </row>
    <row r="33" spans="1:20">
      <c r="A33" s="4">
        <v>29</v>
      </c>
      <c r="B33" s="17" t="s">
        <v>71</v>
      </c>
      <c r="C33" s="18" t="s">
        <v>272</v>
      </c>
      <c r="D33" s="18" t="s">
        <v>27</v>
      </c>
      <c r="E33" s="19">
        <v>18110421801</v>
      </c>
      <c r="F33" s="18" t="s">
        <v>77</v>
      </c>
      <c r="G33" s="19">
        <v>44</v>
      </c>
      <c r="H33" s="19">
        <v>81</v>
      </c>
      <c r="I33" s="17">
        <f t="shared" si="3"/>
        <v>125</v>
      </c>
      <c r="J33" s="18">
        <v>9854493011</v>
      </c>
      <c r="K33" s="18" t="s">
        <v>274</v>
      </c>
      <c r="L33" s="18" t="s">
        <v>273</v>
      </c>
      <c r="M33" s="18">
        <v>9854937257</v>
      </c>
      <c r="N33" s="65" t="s">
        <v>878</v>
      </c>
      <c r="O33" s="18">
        <v>8822363535</v>
      </c>
      <c r="P33" s="25">
        <v>43602</v>
      </c>
      <c r="Q33" s="18" t="s">
        <v>121</v>
      </c>
      <c r="R33" s="18">
        <v>17</v>
      </c>
      <c r="S33" s="18" t="s">
        <v>80</v>
      </c>
      <c r="T33" s="18"/>
    </row>
    <row r="34" spans="1:20">
      <c r="A34" s="4">
        <v>30</v>
      </c>
      <c r="B34" s="17" t="s">
        <v>71</v>
      </c>
      <c r="C34" s="18" t="s">
        <v>275</v>
      </c>
      <c r="D34" s="18" t="s">
        <v>29</v>
      </c>
      <c r="E34" s="19"/>
      <c r="F34" s="18"/>
      <c r="G34" s="19">
        <v>15</v>
      </c>
      <c r="H34" s="19">
        <v>14</v>
      </c>
      <c r="I34" s="17">
        <f t="shared" si="3"/>
        <v>29</v>
      </c>
      <c r="J34" s="18">
        <v>7399238295</v>
      </c>
      <c r="K34" s="18" t="s">
        <v>268</v>
      </c>
      <c r="L34" s="18" t="s">
        <v>267</v>
      </c>
      <c r="M34" s="18">
        <v>9101499550</v>
      </c>
      <c r="N34" s="65" t="s">
        <v>878</v>
      </c>
      <c r="O34" s="18">
        <v>8822363535</v>
      </c>
      <c r="P34" s="25">
        <v>43603</v>
      </c>
      <c r="Q34" s="18" t="s">
        <v>172</v>
      </c>
      <c r="R34" s="18">
        <v>18</v>
      </c>
      <c r="S34" s="18" t="s">
        <v>80</v>
      </c>
      <c r="T34" s="18"/>
    </row>
    <row r="35" spans="1:20">
      <c r="A35" s="4">
        <v>31</v>
      </c>
      <c r="B35" s="17" t="s">
        <v>71</v>
      </c>
      <c r="C35" s="18" t="s">
        <v>276</v>
      </c>
      <c r="D35" s="18" t="s">
        <v>29</v>
      </c>
      <c r="E35" s="19"/>
      <c r="F35" s="18"/>
      <c r="G35" s="19">
        <v>16</v>
      </c>
      <c r="H35" s="19">
        <v>11</v>
      </c>
      <c r="I35" s="17">
        <f t="shared" si="3"/>
        <v>27</v>
      </c>
      <c r="J35" s="18">
        <v>9854966316</v>
      </c>
      <c r="K35" s="18" t="s">
        <v>268</v>
      </c>
      <c r="L35" s="18" t="s">
        <v>267</v>
      </c>
      <c r="M35" s="18">
        <v>9101499550</v>
      </c>
      <c r="N35" s="65" t="s">
        <v>836</v>
      </c>
      <c r="O35" s="18">
        <v>9401464960</v>
      </c>
      <c r="P35" s="25">
        <v>43603</v>
      </c>
      <c r="Q35" s="18" t="s">
        <v>172</v>
      </c>
      <c r="R35" s="18">
        <v>18</v>
      </c>
      <c r="S35" s="18" t="s">
        <v>80</v>
      </c>
      <c r="T35" s="18"/>
    </row>
    <row r="36" spans="1:20">
      <c r="A36" s="4">
        <v>32</v>
      </c>
      <c r="B36" s="17" t="s">
        <v>71</v>
      </c>
      <c r="C36" s="18" t="s">
        <v>277</v>
      </c>
      <c r="D36" s="18" t="s">
        <v>29</v>
      </c>
      <c r="E36" s="19"/>
      <c r="F36" s="18"/>
      <c r="G36" s="19">
        <v>33</v>
      </c>
      <c r="H36" s="19">
        <v>21</v>
      </c>
      <c r="I36" s="17">
        <f t="shared" si="3"/>
        <v>54</v>
      </c>
      <c r="J36" s="18">
        <v>9613214939</v>
      </c>
      <c r="K36" s="18" t="s">
        <v>268</v>
      </c>
      <c r="L36" s="18" t="s">
        <v>267</v>
      </c>
      <c r="M36" s="18">
        <v>9101499550</v>
      </c>
      <c r="N36" s="65" t="s">
        <v>836</v>
      </c>
      <c r="O36" s="18">
        <v>9401464960</v>
      </c>
      <c r="P36" s="25">
        <v>43603</v>
      </c>
      <c r="Q36" s="18" t="s">
        <v>172</v>
      </c>
      <c r="R36" s="18">
        <v>18</v>
      </c>
      <c r="S36" s="18" t="s">
        <v>80</v>
      </c>
      <c r="T36" s="18"/>
    </row>
    <row r="37" spans="1:20">
      <c r="A37" s="4">
        <v>33</v>
      </c>
      <c r="B37" s="17" t="s">
        <v>71</v>
      </c>
      <c r="C37" s="18" t="s">
        <v>278</v>
      </c>
      <c r="D37" s="18" t="s">
        <v>27</v>
      </c>
      <c r="E37" s="19" t="s">
        <v>279</v>
      </c>
      <c r="F37" s="18" t="s">
        <v>83</v>
      </c>
      <c r="G37" s="19">
        <v>30</v>
      </c>
      <c r="H37" s="19">
        <v>25</v>
      </c>
      <c r="I37" s="17">
        <f t="shared" si="3"/>
        <v>55</v>
      </c>
      <c r="J37" s="18">
        <v>9854762109</v>
      </c>
      <c r="K37" s="18" t="s">
        <v>268</v>
      </c>
      <c r="L37" s="18" t="s">
        <v>267</v>
      </c>
      <c r="M37" s="18">
        <v>9101499550</v>
      </c>
      <c r="N37" s="65" t="s">
        <v>836</v>
      </c>
      <c r="O37" s="18">
        <v>9401464960</v>
      </c>
      <c r="P37" s="25">
        <v>43605</v>
      </c>
      <c r="Q37" s="18" t="s">
        <v>79</v>
      </c>
      <c r="R37" s="18">
        <v>17</v>
      </c>
      <c r="S37" s="18" t="s">
        <v>80</v>
      </c>
      <c r="T37" s="18"/>
    </row>
    <row r="38" spans="1:20">
      <c r="A38" s="4">
        <v>34</v>
      </c>
      <c r="B38" s="17" t="s">
        <v>71</v>
      </c>
      <c r="C38" s="18" t="s">
        <v>280</v>
      </c>
      <c r="D38" s="18" t="s">
        <v>29</v>
      </c>
      <c r="E38" s="19"/>
      <c r="F38" s="18"/>
      <c r="G38" s="19">
        <v>17</v>
      </c>
      <c r="H38" s="19">
        <v>13</v>
      </c>
      <c r="I38" s="17">
        <f t="shared" si="3"/>
        <v>30</v>
      </c>
      <c r="J38" s="18">
        <v>8876637142</v>
      </c>
      <c r="K38" s="18" t="s">
        <v>268</v>
      </c>
      <c r="L38" s="18" t="s">
        <v>267</v>
      </c>
      <c r="M38" s="18">
        <v>9101499550</v>
      </c>
      <c r="N38" s="18" t="s">
        <v>844</v>
      </c>
      <c r="O38" s="18">
        <v>9577922311</v>
      </c>
      <c r="P38" s="25">
        <v>43605</v>
      </c>
      <c r="Q38" s="18" t="s">
        <v>79</v>
      </c>
      <c r="R38" s="18">
        <v>17</v>
      </c>
      <c r="S38" s="18" t="s">
        <v>80</v>
      </c>
      <c r="T38" s="18"/>
    </row>
    <row r="39" spans="1:20">
      <c r="A39" s="4">
        <v>35</v>
      </c>
      <c r="B39" s="17" t="s">
        <v>71</v>
      </c>
      <c r="C39" s="18" t="s">
        <v>281</v>
      </c>
      <c r="D39" s="18" t="s">
        <v>27</v>
      </c>
      <c r="E39" s="19">
        <v>18110401603</v>
      </c>
      <c r="F39" s="18" t="s">
        <v>83</v>
      </c>
      <c r="G39" s="19">
        <v>27</v>
      </c>
      <c r="H39" s="19">
        <v>25</v>
      </c>
      <c r="I39" s="17">
        <f t="shared" si="3"/>
        <v>52</v>
      </c>
      <c r="J39" s="18">
        <v>9854627314</v>
      </c>
      <c r="K39" s="18" t="s">
        <v>268</v>
      </c>
      <c r="L39" s="18" t="s">
        <v>267</v>
      </c>
      <c r="M39" s="18">
        <v>9101499550</v>
      </c>
      <c r="N39" s="68" t="s">
        <v>845</v>
      </c>
      <c r="O39" s="18">
        <v>9706618588</v>
      </c>
      <c r="P39" s="25">
        <v>43606</v>
      </c>
      <c r="Q39" s="18" t="s">
        <v>91</v>
      </c>
      <c r="R39" s="18">
        <v>16</v>
      </c>
      <c r="S39" s="18" t="s">
        <v>80</v>
      </c>
      <c r="T39" s="18"/>
    </row>
    <row r="40" spans="1:20">
      <c r="A40" s="4">
        <v>36</v>
      </c>
      <c r="B40" s="17" t="s">
        <v>71</v>
      </c>
      <c r="C40" s="18" t="s">
        <v>282</v>
      </c>
      <c r="D40" s="18" t="s">
        <v>29</v>
      </c>
      <c r="E40" s="19"/>
      <c r="F40" s="18"/>
      <c r="G40" s="19">
        <v>22</v>
      </c>
      <c r="H40" s="19">
        <v>28</v>
      </c>
      <c r="I40" s="17">
        <f t="shared" si="3"/>
        <v>50</v>
      </c>
      <c r="J40" s="18">
        <v>9854627314</v>
      </c>
      <c r="K40" s="18" t="s">
        <v>268</v>
      </c>
      <c r="L40" s="18" t="s">
        <v>267</v>
      </c>
      <c r="M40" s="18">
        <v>9101499550</v>
      </c>
      <c r="N40" s="68" t="s">
        <v>845</v>
      </c>
      <c r="O40" s="18">
        <v>9706618588</v>
      </c>
      <c r="P40" s="25">
        <v>43606</v>
      </c>
      <c r="Q40" s="18" t="s">
        <v>91</v>
      </c>
      <c r="R40" s="18">
        <v>16</v>
      </c>
      <c r="S40" s="18" t="s">
        <v>80</v>
      </c>
      <c r="T40" s="18"/>
    </row>
    <row r="41" spans="1:20">
      <c r="A41" s="4">
        <v>37</v>
      </c>
      <c r="B41" s="17" t="s">
        <v>71</v>
      </c>
      <c r="C41" s="18" t="s">
        <v>283</v>
      </c>
      <c r="D41" s="18" t="s">
        <v>27</v>
      </c>
      <c r="E41" s="19"/>
      <c r="F41" s="18" t="s">
        <v>83</v>
      </c>
      <c r="G41" s="19">
        <v>51</v>
      </c>
      <c r="H41" s="19">
        <v>50</v>
      </c>
      <c r="I41" s="17">
        <f t="shared" si="3"/>
        <v>101</v>
      </c>
      <c r="J41" s="18">
        <v>9531190611</v>
      </c>
      <c r="K41" s="18" t="s">
        <v>190</v>
      </c>
      <c r="L41" s="18" t="s">
        <v>85</v>
      </c>
      <c r="M41" s="18">
        <v>9854223934</v>
      </c>
      <c r="N41" s="18" t="s">
        <v>881</v>
      </c>
      <c r="O41" s="18">
        <v>8753802418</v>
      </c>
      <c r="P41" s="25">
        <v>43607</v>
      </c>
      <c r="Q41" s="18" t="s">
        <v>103</v>
      </c>
      <c r="R41" s="18">
        <v>12</v>
      </c>
      <c r="S41" s="18" t="s">
        <v>80</v>
      </c>
      <c r="T41" s="18"/>
    </row>
    <row r="42" spans="1:20">
      <c r="A42" s="4">
        <v>38</v>
      </c>
      <c r="B42" s="17" t="s">
        <v>71</v>
      </c>
      <c r="C42" s="18" t="s">
        <v>284</v>
      </c>
      <c r="D42" s="18" t="s">
        <v>27</v>
      </c>
      <c r="E42" s="19" t="s">
        <v>285</v>
      </c>
      <c r="F42" s="18" t="s">
        <v>83</v>
      </c>
      <c r="G42" s="19">
        <v>52</v>
      </c>
      <c r="H42" s="19">
        <v>69</v>
      </c>
      <c r="I42" s="17">
        <f t="shared" si="3"/>
        <v>121</v>
      </c>
      <c r="J42" s="18">
        <v>9577441824</v>
      </c>
      <c r="K42" s="18" t="s">
        <v>274</v>
      </c>
      <c r="L42" s="18" t="s">
        <v>273</v>
      </c>
      <c r="M42" s="18">
        <v>9854937257</v>
      </c>
      <c r="N42" s="18" t="s">
        <v>881</v>
      </c>
      <c r="O42" s="18">
        <v>8753802418</v>
      </c>
      <c r="P42" s="25">
        <v>43608</v>
      </c>
      <c r="Q42" s="18" t="s">
        <v>106</v>
      </c>
      <c r="R42" s="18">
        <v>15</v>
      </c>
      <c r="S42" s="18" t="s">
        <v>80</v>
      </c>
      <c r="T42" s="18"/>
    </row>
    <row r="43" spans="1:20">
      <c r="A43" s="4">
        <v>39</v>
      </c>
      <c r="B43" s="17" t="s">
        <v>71</v>
      </c>
      <c r="C43" s="18" t="s">
        <v>286</v>
      </c>
      <c r="D43" s="18" t="s">
        <v>27</v>
      </c>
      <c r="E43" s="19">
        <v>18110401505</v>
      </c>
      <c r="F43" s="18" t="s">
        <v>83</v>
      </c>
      <c r="G43" s="19">
        <v>32</v>
      </c>
      <c r="H43" s="19">
        <v>33</v>
      </c>
      <c r="I43" s="17">
        <f t="shared" si="3"/>
        <v>65</v>
      </c>
      <c r="J43" s="18">
        <v>7662995331</v>
      </c>
      <c r="K43" s="18" t="s">
        <v>274</v>
      </c>
      <c r="L43" s="18" t="s">
        <v>273</v>
      </c>
      <c r="M43" s="18">
        <v>9854937257</v>
      </c>
      <c r="N43" s="18" t="s">
        <v>844</v>
      </c>
      <c r="O43" s="18">
        <v>9577922311</v>
      </c>
      <c r="P43" s="25">
        <v>43609</v>
      </c>
      <c r="Q43" s="18" t="s">
        <v>121</v>
      </c>
      <c r="R43" s="18">
        <v>16</v>
      </c>
      <c r="S43" s="18" t="s">
        <v>80</v>
      </c>
      <c r="T43" s="18"/>
    </row>
    <row r="44" spans="1:20">
      <c r="A44" s="4">
        <v>40</v>
      </c>
      <c r="B44" s="17" t="s">
        <v>71</v>
      </c>
      <c r="C44" s="18" t="s">
        <v>287</v>
      </c>
      <c r="D44" s="18" t="s">
        <v>27</v>
      </c>
      <c r="E44" s="19">
        <v>18110401504</v>
      </c>
      <c r="F44" s="18" t="s">
        <v>83</v>
      </c>
      <c r="G44" s="19">
        <v>43</v>
      </c>
      <c r="H44" s="19">
        <v>48</v>
      </c>
      <c r="I44" s="17">
        <f t="shared" si="3"/>
        <v>91</v>
      </c>
      <c r="J44" s="18">
        <v>9854941102</v>
      </c>
      <c r="K44" s="18" t="s">
        <v>274</v>
      </c>
      <c r="L44" s="18" t="s">
        <v>273</v>
      </c>
      <c r="M44" s="18">
        <v>9854937257</v>
      </c>
      <c r="N44" s="18" t="s">
        <v>844</v>
      </c>
      <c r="O44" s="18">
        <v>9577922311</v>
      </c>
      <c r="P44" s="25">
        <v>43609</v>
      </c>
      <c r="Q44" s="18" t="s">
        <v>121</v>
      </c>
      <c r="R44" s="18">
        <v>15</v>
      </c>
      <c r="S44" s="18" t="s">
        <v>80</v>
      </c>
      <c r="T44" s="18"/>
    </row>
    <row r="45" spans="1:20">
      <c r="A45" s="4">
        <v>41</v>
      </c>
      <c r="B45" s="17" t="s">
        <v>71</v>
      </c>
      <c r="C45" s="18" t="s">
        <v>288</v>
      </c>
      <c r="D45" s="18" t="s">
        <v>27</v>
      </c>
      <c r="E45" s="19">
        <v>18110420002</v>
      </c>
      <c r="F45" s="18" t="s">
        <v>77</v>
      </c>
      <c r="G45" s="19">
        <v>55</v>
      </c>
      <c r="H45" s="19">
        <v>62</v>
      </c>
      <c r="I45" s="17">
        <f t="shared" si="3"/>
        <v>117</v>
      </c>
      <c r="J45" s="18">
        <v>8472029762</v>
      </c>
      <c r="K45" s="18" t="s">
        <v>136</v>
      </c>
      <c r="L45" s="18" t="s">
        <v>135</v>
      </c>
      <c r="M45" s="18">
        <v>8876887208</v>
      </c>
      <c r="N45" s="18" t="s">
        <v>882</v>
      </c>
      <c r="O45" s="18">
        <v>9854652645</v>
      </c>
      <c r="P45" s="25">
        <v>43610</v>
      </c>
      <c r="Q45" s="18" t="s">
        <v>172</v>
      </c>
      <c r="R45" s="18">
        <v>19</v>
      </c>
      <c r="S45" s="18" t="s">
        <v>80</v>
      </c>
      <c r="T45" s="18"/>
    </row>
    <row r="46" spans="1:20">
      <c r="A46" s="4">
        <v>42</v>
      </c>
      <c r="B46" s="17" t="s">
        <v>71</v>
      </c>
      <c r="C46" s="18" t="s">
        <v>289</v>
      </c>
      <c r="D46" s="18" t="s">
        <v>27</v>
      </c>
      <c r="E46" s="19" t="s">
        <v>290</v>
      </c>
      <c r="F46" s="18" t="s">
        <v>83</v>
      </c>
      <c r="G46" s="19">
        <v>43</v>
      </c>
      <c r="H46" s="19">
        <v>58</v>
      </c>
      <c r="I46" s="17">
        <f t="shared" si="3"/>
        <v>101</v>
      </c>
      <c r="J46" s="18">
        <v>7662866340</v>
      </c>
      <c r="K46" s="18" t="s">
        <v>125</v>
      </c>
      <c r="L46" s="18" t="s">
        <v>124</v>
      </c>
      <c r="M46" s="18">
        <v>9706614219</v>
      </c>
      <c r="N46" s="18" t="s">
        <v>881</v>
      </c>
      <c r="O46" s="18">
        <v>8753802418</v>
      </c>
      <c r="P46" s="25">
        <v>43612</v>
      </c>
      <c r="Q46" s="18" t="s">
        <v>79</v>
      </c>
      <c r="R46" s="18">
        <v>20</v>
      </c>
      <c r="S46" s="18" t="s">
        <v>80</v>
      </c>
      <c r="T46" s="18"/>
    </row>
    <row r="47" spans="1:20">
      <c r="A47" s="4">
        <v>43</v>
      </c>
      <c r="B47" s="17" t="s">
        <v>71</v>
      </c>
      <c r="C47" s="18" t="s">
        <v>291</v>
      </c>
      <c r="D47" s="18" t="s">
        <v>27</v>
      </c>
      <c r="E47" s="19">
        <v>18110417005</v>
      </c>
      <c r="F47" s="18" t="s">
        <v>251</v>
      </c>
      <c r="G47" s="19">
        <v>420</v>
      </c>
      <c r="H47" s="19">
        <v>240</v>
      </c>
      <c r="I47" s="17">
        <f t="shared" si="3"/>
        <v>660</v>
      </c>
      <c r="J47" s="18">
        <v>8720977385</v>
      </c>
      <c r="K47" s="18" t="s">
        <v>125</v>
      </c>
      <c r="L47" s="18" t="s">
        <v>124</v>
      </c>
      <c r="M47" s="18">
        <v>9706614219</v>
      </c>
      <c r="N47" s="18" t="s">
        <v>881</v>
      </c>
      <c r="O47" s="18">
        <v>8753802418</v>
      </c>
      <c r="P47" s="25">
        <v>43613</v>
      </c>
      <c r="Q47" s="18" t="s">
        <v>91</v>
      </c>
      <c r="R47" s="18">
        <v>18</v>
      </c>
      <c r="S47" s="18" t="s">
        <v>80</v>
      </c>
      <c r="T47" s="18"/>
    </row>
    <row r="48" spans="1:20">
      <c r="A48" s="4">
        <v>44</v>
      </c>
      <c r="B48" s="17" t="s">
        <v>71</v>
      </c>
      <c r="C48" s="18" t="s">
        <v>291</v>
      </c>
      <c r="D48" s="18" t="s">
        <v>27</v>
      </c>
      <c r="E48" s="19">
        <v>18110417005</v>
      </c>
      <c r="F48" s="18" t="s">
        <v>251</v>
      </c>
      <c r="G48" s="19">
        <v>420</v>
      </c>
      <c r="H48" s="19">
        <v>240</v>
      </c>
      <c r="I48" s="17">
        <f t="shared" si="0"/>
        <v>660</v>
      </c>
      <c r="J48" s="18">
        <v>8720977385</v>
      </c>
      <c r="K48" s="18" t="s">
        <v>125</v>
      </c>
      <c r="L48" s="18" t="s">
        <v>124</v>
      </c>
      <c r="M48" s="18">
        <v>9706614219</v>
      </c>
      <c r="N48" s="18" t="s">
        <v>881</v>
      </c>
      <c r="O48" s="18">
        <v>8753802418</v>
      </c>
      <c r="P48" s="25">
        <v>43614</v>
      </c>
      <c r="Q48" s="18" t="s">
        <v>103</v>
      </c>
      <c r="R48" s="18">
        <v>18</v>
      </c>
      <c r="S48" s="18" t="s">
        <v>80</v>
      </c>
      <c r="T48" s="18"/>
    </row>
    <row r="49" spans="1:20">
      <c r="A49" s="4">
        <v>45</v>
      </c>
      <c r="B49" s="17" t="s">
        <v>70</v>
      </c>
      <c r="C49" s="18" t="s">
        <v>311</v>
      </c>
      <c r="D49" s="18" t="s">
        <v>27</v>
      </c>
      <c r="E49" s="19">
        <v>18110401301</v>
      </c>
      <c r="F49" s="18" t="s">
        <v>83</v>
      </c>
      <c r="G49" s="19">
        <v>22</v>
      </c>
      <c r="H49" s="19">
        <v>36</v>
      </c>
      <c r="I49" s="17">
        <f t="shared" si="0"/>
        <v>58</v>
      </c>
      <c r="J49" s="18">
        <v>7002522203</v>
      </c>
      <c r="K49" s="18" t="s">
        <v>295</v>
      </c>
      <c r="L49" s="18" t="s">
        <v>294</v>
      </c>
      <c r="M49" s="18">
        <v>9577673864</v>
      </c>
      <c r="N49" s="18" t="s">
        <v>881</v>
      </c>
      <c r="O49" s="18">
        <v>8753802418</v>
      </c>
      <c r="P49" s="25">
        <v>43598</v>
      </c>
      <c r="Q49" s="18" t="s">
        <v>79</v>
      </c>
      <c r="R49" s="18">
        <v>8</v>
      </c>
      <c r="S49" s="18" t="s">
        <v>80</v>
      </c>
      <c r="T49" s="18"/>
    </row>
    <row r="50" spans="1:20">
      <c r="A50" s="4">
        <v>46</v>
      </c>
      <c r="B50" s="17" t="s">
        <v>70</v>
      </c>
      <c r="C50" s="18" t="s">
        <v>296</v>
      </c>
      <c r="D50" s="18" t="s">
        <v>29</v>
      </c>
      <c r="E50" s="19"/>
      <c r="F50" s="18"/>
      <c r="G50" s="19">
        <v>21</v>
      </c>
      <c r="H50" s="19">
        <v>19</v>
      </c>
      <c r="I50" s="17">
        <f t="shared" si="0"/>
        <v>40</v>
      </c>
      <c r="J50" s="18">
        <v>8721070292</v>
      </c>
      <c r="K50" s="18" t="s">
        <v>295</v>
      </c>
      <c r="L50" s="18" t="s">
        <v>294</v>
      </c>
      <c r="M50" s="18">
        <v>9577673864</v>
      </c>
      <c r="N50" s="65" t="s">
        <v>883</v>
      </c>
      <c r="O50" s="18">
        <v>9859629602</v>
      </c>
      <c r="P50" s="25">
        <v>43598</v>
      </c>
      <c r="Q50" s="18" t="s">
        <v>79</v>
      </c>
      <c r="R50" s="18">
        <v>7</v>
      </c>
      <c r="S50" s="18" t="s">
        <v>80</v>
      </c>
      <c r="T50" s="18"/>
    </row>
    <row r="51" spans="1:20">
      <c r="A51" s="4">
        <v>47</v>
      </c>
      <c r="B51" s="17" t="s">
        <v>70</v>
      </c>
      <c r="C51" s="18" t="s">
        <v>297</v>
      </c>
      <c r="D51" s="18" t="s">
        <v>29</v>
      </c>
      <c r="E51" s="19"/>
      <c r="F51" s="18"/>
      <c r="G51" s="19">
        <v>14</v>
      </c>
      <c r="H51" s="19">
        <v>14</v>
      </c>
      <c r="I51" s="17">
        <f t="shared" si="0"/>
        <v>28</v>
      </c>
      <c r="J51" s="18">
        <v>9401072978</v>
      </c>
      <c r="K51" s="18" t="s">
        <v>298</v>
      </c>
      <c r="L51" s="18" t="s">
        <v>299</v>
      </c>
      <c r="M51" s="18">
        <v>9613004824</v>
      </c>
      <c r="N51" s="18" t="s">
        <v>881</v>
      </c>
      <c r="O51" s="18">
        <v>8753802418</v>
      </c>
      <c r="P51" s="25">
        <v>43599</v>
      </c>
      <c r="Q51" s="18" t="s">
        <v>91</v>
      </c>
      <c r="R51" s="18">
        <v>6</v>
      </c>
      <c r="S51" s="18" t="s">
        <v>80</v>
      </c>
      <c r="T51" s="18"/>
    </row>
    <row r="52" spans="1:20">
      <c r="A52" s="4">
        <v>48</v>
      </c>
      <c r="B52" s="17" t="s">
        <v>70</v>
      </c>
      <c r="C52" s="18" t="s">
        <v>300</v>
      </c>
      <c r="D52" s="18" t="s">
        <v>29</v>
      </c>
      <c r="E52" s="19"/>
      <c r="F52" s="18"/>
      <c r="G52" s="19">
        <v>11</v>
      </c>
      <c r="H52" s="19">
        <v>12</v>
      </c>
      <c r="I52" s="17">
        <f t="shared" si="0"/>
        <v>23</v>
      </c>
      <c r="J52" s="18">
        <v>9401072978</v>
      </c>
      <c r="K52" s="18" t="s">
        <v>298</v>
      </c>
      <c r="L52" s="18" t="s">
        <v>299</v>
      </c>
      <c r="M52" s="18">
        <v>9613004824</v>
      </c>
      <c r="N52" s="18" t="s">
        <v>881</v>
      </c>
      <c r="O52" s="18">
        <v>8753802418</v>
      </c>
      <c r="P52" s="25">
        <v>43599</v>
      </c>
      <c r="Q52" s="18" t="s">
        <v>91</v>
      </c>
      <c r="R52" s="18">
        <v>7</v>
      </c>
      <c r="S52" s="18" t="s">
        <v>80</v>
      </c>
      <c r="T52" s="18"/>
    </row>
    <row r="53" spans="1:20">
      <c r="A53" s="4">
        <v>49</v>
      </c>
      <c r="B53" s="17" t="s">
        <v>70</v>
      </c>
      <c r="C53" s="18" t="s">
        <v>301</v>
      </c>
      <c r="D53" s="18" t="s">
        <v>27</v>
      </c>
      <c r="E53" s="19">
        <v>18110406901</v>
      </c>
      <c r="F53" s="18" t="s">
        <v>83</v>
      </c>
      <c r="G53" s="19">
        <v>47</v>
      </c>
      <c r="H53" s="19">
        <v>50</v>
      </c>
      <c r="I53" s="17">
        <f t="shared" si="0"/>
        <v>97</v>
      </c>
      <c r="J53" s="18">
        <v>9706622260</v>
      </c>
      <c r="K53" s="18" t="s">
        <v>298</v>
      </c>
      <c r="L53" s="18" t="s">
        <v>299</v>
      </c>
      <c r="M53" s="18">
        <v>9613004824</v>
      </c>
      <c r="N53" s="65" t="s">
        <v>883</v>
      </c>
      <c r="O53" s="18">
        <v>9859629602</v>
      </c>
      <c r="P53" s="25">
        <v>43599</v>
      </c>
      <c r="Q53" s="18" t="s">
        <v>91</v>
      </c>
      <c r="R53" s="18">
        <v>7</v>
      </c>
      <c r="S53" s="18" t="s">
        <v>80</v>
      </c>
      <c r="T53" s="18"/>
    </row>
    <row r="54" spans="1:20">
      <c r="A54" s="4">
        <v>50</v>
      </c>
      <c r="B54" s="17" t="s">
        <v>70</v>
      </c>
      <c r="C54" s="18" t="s">
        <v>302</v>
      </c>
      <c r="D54" s="18" t="s">
        <v>29</v>
      </c>
      <c r="E54" s="19"/>
      <c r="F54" s="18"/>
      <c r="G54" s="19">
        <v>21</v>
      </c>
      <c r="H54" s="19">
        <v>22</v>
      </c>
      <c r="I54" s="17">
        <f t="shared" si="0"/>
        <v>43</v>
      </c>
      <c r="J54" s="18">
        <v>9401756405</v>
      </c>
      <c r="K54" s="18" t="s">
        <v>304</v>
      </c>
      <c r="L54" s="18" t="s">
        <v>303</v>
      </c>
      <c r="M54" s="18">
        <v>8638416168</v>
      </c>
      <c r="N54" s="65" t="s">
        <v>883</v>
      </c>
      <c r="O54" s="18">
        <v>9859629602</v>
      </c>
      <c r="P54" s="25">
        <v>43600</v>
      </c>
      <c r="Q54" s="18" t="s">
        <v>103</v>
      </c>
      <c r="R54" s="18">
        <v>8</v>
      </c>
      <c r="S54" s="18" t="s">
        <v>80</v>
      </c>
      <c r="T54" s="18"/>
    </row>
    <row r="55" spans="1:20">
      <c r="A55" s="4">
        <v>51</v>
      </c>
      <c r="B55" s="17" t="s">
        <v>70</v>
      </c>
      <c r="C55" s="18" t="s">
        <v>305</v>
      </c>
      <c r="D55" s="18" t="s">
        <v>29</v>
      </c>
      <c r="E55" s="19"/>
      <c r="F55" s="18"/>
      <c r="G55" s="19">
        <v>20</v>
      </c>
      <c r="H55" s="19">
        <v>21</v>
      </c>
      <c r="I55" s="17">
        <f t="shared" si="0"/>
        <v>41</v>
      </c>
      <c r="J55" s="18"/>
      <c r="K55" s="18" t="s">
        <v>304</v>
      </c>
      <c r="L55" s="18" t="s">
        <v>303</v>
      </c>
      <c r="M55" s="18">
        <v>8638416168</v>
      </c>
      <c r="N55" s="18" t="s">
        <v>805</v>
      </c>
      <c r="O55" s="18">
        <v>9613823180</v>
      </c>
      <c r="P55" s="25">
        <v>43600</v>
      </c>
      <c r="Q55" s="18" t="s">
        <v>103</v>
      </c>
      <c r="R55" s="18">
        <v>8</v>
      </c>
      <c r="S55" s="18" t="s">
        <v>80</v>
      </c>
      <c r="T55" s="18"/>
    </row>
    <row r="56" spans="1:20">
      <c r="A56" s="4">
        <v>52</v>
      </c>
      <c r="B56" s="17" t="s">
        <v>70</v>
      </c>
      <c r="C56" s="18" t="s">
        <v>306</v>
      </c>
      <c r="D56" s="18" t="s">
        <v>27</v>
      </c>
      <c r="E56" s="19">
        <v>18110408002</v>
      </c>
      <c r="F56" s="18"/>
      <c r="G56" s="19">
        <v>43</v>
      </c>
      <c r="H56" s="19">
        <v>48</v>
      </c>
      <c r="I56" s="17">
        <f t="shared" si="0"/>
        <v>91</v>
      </c>
      <c r="J56" s="18">
        <v>8876093148</v>
      </c>
      <c r="K56" s="18" t="s">
        <v>304</v>
      </c>
      <c r="L56" s="18" t="s">
        <v>303</v>
      </c>
      <c r="M56" s="18">
        <v>8638416168</v>
      </c>
      <c r="N56" s="18" t="s">
        <v>868</v>
      </c>
      <c r="O56" s="18">
        <v>9613300037</v>
      </c>
      <c r="P56" s="25">
        <v>43600</v>
      </c>
      <c r="Q56" s="18" t="s">
        <v>103</v>
      </c>
      <c r="R56" s="18">
        <v>8</v>
      </c>
      <c r="S56" s="18" t="s">
        <v>80</v>
      </c>
      <c r="T56" s="18"/>
    </row>
    <row r="57" spans="1:20">
      <c r="A57" s="4">
        <v>53</v>
      </c>
      <c r="B57" s="17" t="s">
        <v>70</v>
      </c>
      <c r="C57" s="18" t="s">
        <v>307</v>
      </c>
      <c r="D57" s="18" t="s">
        <v>27</v>
      </c>
      <c r="E57" s="19"/>
      <c r="F57" s="18" t="s">
        <v>83</v>
      </c>
      <c r="G57" s="19">
        <v>40</v>
      </c>
      <c r="H57" s="19">
        <v>34</v>
      </c>
      <c r="I57" s="17">
        <f t="shared" si="0"/>
        <v>74</v>
      </c>
      <c r="J57" s="18">
        <v>9707530761</v>
      </c>
      <c r="K57" s="18" t="s">
        <v>204</v>
      </c>
      <c r="L57" s="18" t="s">
        <v>203</v>
      </c>
      <c r="M57" s="18">
        <v>8876394811</v>
      </c>
      <c r="N57" s="18" t="s">
        <v>868</v>
      </c>
      <c r="O57" s="18">
        <v>9613300038</v>
      </c>
      <c r="P57" s="25">
        <v>43601</v>
      </c>
      <c r="Q57" s="18" t="s">
        <v>106</v>
      </c>
      <c r="R57" s="18">
        <v>9</v>
      </c>
      <c r="S57" s="18" t="s">
        <v>80</v>
      </c>
      <c r="T57" s="18"/>
    </row>
    <row r="58" spans="1:20">
      <c r="A58" s="4">
        <v>54</v>
      </c>
      <c r="B58" s="17" t="s">
        <v>70</v>
      </c>
      <c r="C58" s="18" t="s">
        <v>308</v>
      </c>
      <c r="D58" s="18" t="s">
        <v>27</v>
      </c>
      <c r="E58" s="19">
        <v>18110416101</v>
      </c>
      <c r="F58" s="18" t="s">
        <v>83</v>
      </c>
      <c r="G58" s="19">
        <v>25</v>
      </c>
      <c r="H58" s="19">
        <v>32</v>
      </c>
      <c r="I58" s="17">
        <f t="shared" si="0"/>
        <v>57</v>
      </c>
      <c r="J58" s="18">
        <v>9435386838</v>
      </c>
      <c r="K58" s="18" t="s">
        <v>261</v>
      </c>
      <c r="L58" s="18" t="s">
        <v>203</v>
      </c>
      <c r="M58" s="18">
        <v>8876394811</v>
      </c>
      <c r="N58" s="65" t="s">
        <v>857</v>
      </c>
      <c r="O58" s="18">
        <v>9613540049</v>
      </c>
      <c r="P58" s="25">
        <v>43601</v>
      </c>
      <c r="Q58" s="18" t="s">
        <v>106</v>
      </c>
      <c r="R58" s="18">
        <v>8</v>
      </c>
      <c r="S58" s="18" t="s">
        <v>80</v>
      </c>
      <c r="T58" s="18"/>
    </row>
    <row r="59" spans="1:20">
      <c r="A59" s="4">
        <v>55</v>
      </c>
      <c r="B59" s="17" t="s">
        <v>70</v>
      </c>
      <c r="C59" s="18" t="s">
        <v>309</v>
      </c>
      <c r="D59" s="18" t="s">
        <v>29</v>
      </c>
      <c r="E59" s="19"/>
      <c r="F59" s="18"/>
      <c r="G59" s="19">
        <v>28</v>
      </c>
      <c r="H59" s="19">
        <v>13</v>
      </c>
      <c r="I59" s="17">
        <f t="shared" si="0"/>
        <v>41</v>
      </c>
      <c r="J59" s="18">
        <v>8876820949</v>
      </c>
      <c r="K59" s="18" t="s">
        <v>175</v>
      </c>
      <c r="L59" s="18" t="s">
        <v>174</v>
      </c>
      <c r="M59" s="18">
        <v>7577858824</v>
      </c>
      <c r="N59" s="65" t="s">
        <v>857</v>
      </c>
      <c r="O59" s="18">
        <v>9613540049</v>
      </c>
      <c r="P59" s="25">
        <v>43602</v>
      </c>
      <c r="Q59" s="18" t="s">
        <v>121</v>
      </c>
      <c r="R59" s="18">
        <v>11</v>
      </c>
      <c r="S59" s="18" t="s">
        <v>80</v>
      </c>
      <c r="T59" s="18"/>
    </row>
    <row r="60" spans="1:20">
      <c r="A60" s="4">
        <v>56</v>
      </c>
      <c r="B60" s="17" t="s">
        <v>70</v>
      </c>
      <c r="C60" s="18" t="s">
        <v>176</v>
      </c>
      <c r="D60" s="18" t="s">
        <v>29</v>
      </c>
      <c r="E60" s="19"/>
      <c r="F60" s="18"/>
      <c r="G60" s="19">
        <v>20</v>
      </c>
      <c r="H60" s="19">
        <v>19</v>
      </c>
      <c r="I60" s="17">
        <f t="shared" si="0"/>
        <v>39</v>
      </c>
      <c r="J60" s="18">
        <v>9854142113</v>
      </c>
      <c r="K60" s="18" t="s">
        <v>175</v>
      </c>
      <c r="L60" s="18" t="s">
        <v>174</v>
      </c>
      <c r="M60" s="18">
        <v>7577858824</v>
      </c>
      <c r="N60" s="18" t="s">
        <v>884</v>
      </c>
      <c r="O60" s="18">
        <v>9577750789</v>
      </c>
      <c r="P60" s="25">
        <v>43602</v>
      </c>
      <c r="Q60" s="18" t="s">
        <v>121</v>
      </c>
      <c r="R60" s="18">
        <v>10</v>
      </c>
      <c r="S60" s="18" t="s">
        <v>80</v>
      </c>
      <c r="T60" s="18"/>
    </row>
    <row r="61" spans="1:20">
      <c r="A61" s="4">
        <v>57</v>
      </c>
      <c r="B61" s="17" t="s">
        <v>70</v>
      </c>
      <c r="C61" s="18" t="s">
        <v>310</v>
      </c>
      <c r="D61" s="18" t="s">
        <v>27</v>
      </c>
      <c r="E61" s="19"/>
      <c r="F61" s="18" t="s">
        <v>83</v>
      </c>
      <c r="G61" s="19">
        <v>26</v>
      </c>
      <c r="H61" s="19">
        <v>20</v>
      </c>
      <c r="I61" s="17">
        <f t="shared" si="0"/>
        <v>46</v>
      </c>
      <c r="J61" s="18"/>
      <c r="K61" s="18" t="s">
        <v>175</v>
      </c>
      <c r="L61" s="18" t="s">
        <v>174</v>
      </c>
      <c r="M61" s="18">
        <v>7577858824</v>
      </c>
      <c r="N61" s="18" t="s">
        <v>884</v>
      </c>
      <c r="O61" s="18">
        <v>9577750789</v>
      </c>
      <c r="P61" s="25">
        <v>43602</v>
      </c>
      <c r="Q61" s="18" t="s">
        <v>121</v>
      </c>
      <c r="R61" s="18">
        <v>10</v>
      </c>
      <c r="S61" s="18" t="s">
        <v>80</v>
      </c>
      <c r="T61" s="18"/>
    </row>
    <row r="62" spans="1:20">
      <c r="A62" s="4">
        <v>58</v>
      </c>
      <c r="B62" s="17" t="s">
        <v>70</v>
      </c>
      <c r="C62" s="18" t="s">
        <v>312</v>
      </c>
      <c r="D62" s="18" t="s">
        <v>29</v>
      </c>
      <c r="E62" s="19"/>
      <c r="F62" s="18"/>
      <c r="G62" s="19">
        <v>11</v>
      </c>
      <c r="H62" s="19">
        <v>12</v>
      </c>
      <c r="I62" s="17">
        <f t="shared" si="0"/>
        <v>23</v>
      </c>
      <c r="J62" s="18">
        <v>9613331559</v>
      </c>
      <c r="K62" s="18" t="s">
        <v>295</v>
      </c>
      <c r="L62" s="18" t="s">
        <v>294</v>
      </c>
      <c r="M62" s="18">
        <v>9577673864</v>
      </c>
      <c r="N62" s="18" t="s">
        <v>868</v>
      </c>
      <c r="O62" s="18">
        <v>9613300038</v>
      </c>
      <c r="P62" s="25">
        <v>43603</v>
      </c>
      <c r="Q62" s="18" t="s">
        <v>172</v>
      </c>
      <c r="R62" s="18">
        <v>8</v>
      </c>
      <c r="S62" s="18" t="s">
        <v>80</v>
      </c>
      <c r="T62" s="18"/>
    </row>
    <row r="63" spans="1:20">
      <c r="A63" s="4">
        <v>59</v>
      </c>
      <c r="B63" s="17" t="s">
        <v>70</v>
      </c>
      <c r="C63" s="18" t="s">
        <v>313</v>
      </c>
      <c r="D63" s="18" t="s">
        <v>27</v>
      </c>
      <c r="E63" s="19">
        <v>18110401101</v>
      </c>
      <c r="F63" s="18" t="s">
        <v>83</v>
      </c>
      <c r="G63" s="19">
        <v>15</v>
      </c>
      <c r="H63" s="19">
        <v>13</v>
      </c>
      <c r="I63" s="17">
        <f t="shared" si="0"/>
        <v>28</v>
      </c>
      <c r="J63" s="18">
        <v>9707504618</v>
      </c>
      <c r="K63" s="18" t="s">
        <v>295</v>
      </c>
      <c r="L63" s="18" t="s">
        <v>294</v>
      </c>
      <c r="M63" s="18">
        <v>9577673864</v>
      </c>
      <c r="N63" s="65" t="s">
        <v>793</v>
      </c>
      <c r="O63" s="18">
        <v>9577355154</v>
      </c>
      <c r="P63" s="25">
        <v>43603</v>
      </c>
      <c r="Q63" s="18" t="s">
        <v>172</v>
      </c>
      <c r="R63" s="18">
        <v>8</v>
      </c>
      <c r="S63" s="18" t="s">
        <v>80</v>
      </c>
      <c r="T63" s="18"/>
    </row>
    <row r="64" spans="1:20">
      <c r="A64" s="4">
        <v>60</v>
      </c>
      <c r="B64" s="17" t="s">
        <v>70</v>
      </c>
      <c r="C64" s="18" t="s">
        <v>314</v>
      </c>
      <c r="D64" s="18" t="s">
        <v>27</v>
      </c>
      <c r="E64" s="19">
        <v>18110407004</v>
      </c>
      <c r="F64" s="18" t="s">
        <v>83</v>
      </c>
      <c r="G64" s="19">
        <v>33</v>
      </c>
      <c r="H64" s="19">
        <v>29</v>
      </c>
      <c r="I64" s="17">
        <f t="shared" si="0"/>
        <v>62</v>
      </c>
      <c r="J64" s="18">
        <v>7576014169</v>
      </c>
      <c r="K64" s="18" t="s">
        <v>295</v>
      </c>
      <c r="L64" s="18" t="s">
        <v>294</v>
      </c>
      <c r="M64" s="18">
        <v>9577673864</v>
      </c>
      <c r="N64" s="65" t="s">
        <v>793</v>
      </c>
      <c r="O64" s="18">
        <v>9577355154</v>
      </c>
      <c r="P64" s="25">
        <v>43603</v>
      </c>
      <c r="Q64" s="18" t="s">
        <v>172</v>
      </c>
      <c r="R64" s="18">
        <v>10</v>
      </c>
      <c r="S64" s="18" t="s">
        <v>80</v>
      </c>
      <c r="T64" s="18"/>
    </row>
    <row r="65" spans="1:20">
      <c r="A65" s="4">
        <v>61</v>
      </c>
      <c r="B65" s="17" t="s">
        <v>70</v>
      </c>
      <c r="C65" s="18" t="s">
        <v>315</v>
      </c>
      <c r="D65" s="18" t="s">
        <v>29</v>
      </c>
      <c r="E65" s="19"/>
      <c r="F65" s="18"/>
      <c r="G65" s="19">
        <v>12</v>
      </c>
      <c r="H65" s="19">
        <v>14</v>
      </c>
      <c r="I65" s="17">
        <f t="shared" si="0"/>
        <v>26</v>
      </c>
      <c r="J65" s="18">
        <v>9859731997</v>
      </c>
      <c r="K65" s="18" t="s">
        <v>254</v>
      </c>
      <c r="L65" s="18" t="s">
        <v>253</v>
      </c>
      <c r="M65" s="18">
        <v>9854344515</v>
      </c>
      <c r="N65" s="18" t="s">
        <v>868</v>
      </c>
      <c r="O65" s="18">
        <v>9613300038</v>
      </c>
      <c r="P65" s="25">
        <v>43605</v>
      </c>
      <c r="Q65" s="18" t="s">
        <v>79</v>
      </c>
      <c r="R65" s="18">
        <v>11</v>
      </c>
      <c r="S65" s="18" t="s">
        <v>80</v>
      </c>
      <c r="T65" s="18"/>
    </row>
    <row r="66" spans="1:20">
      <c r="A66" s="4">
        <v>62</v>
      </c>
      <c r="B66" s="17" t="s">
        <v>70</v>
      </c>
      <c r="C66" s="18" t="s">
        <v>316</v>
      </c>
      <c r="D66" s="18" t="s">
        <v>29</v>
      </c>
      <c r="E66" s="19"/>
      <c r="F66" s="18"/>
      <c r="G66" s="19">
        <v>7</v>
      </c>
      <c r="H66" s="19">
        <v>11</v>
      </c>
      <c r="I66" s="17">
        <f t="shared" si="0"/>
        <v>18</v>
      </c>
      <c r="J66" s="18">
        <v>9613226268</v>
      </c>
      <c r="K66" s="18" t="s">
        <v>254</v>
      </c>
      <c r="L66" s="18" t="s">
        <v>253</v>
      </c>
      <c r="M66" s="18">
        <v>9854344515</v>
      </c>
      <c r="N66" s="65" t="s">
        <v>832</v>
      </c>
      <c r="O66" s="18">
        <v>9678603868</v>
      </c>
      <c r="P66" s="25">
        <v>43605</v>
      </c>
      <c r="Q66" s="18" t="s">
        <v>79</v>
      </c>
      <c r="R66" s="18">
        <v>13</v>
      </c>
      <c r="S66" s="18" t="s">
        <v>80</v>
      </c>
      <c r="T66" s="18"/>
    </row>
    <row r="67" spans="1:20">
      <c r="A67" s="4">
        <v>63</v>
      </c>
      <c r="B67" s="17" t="s">
        <v>70</v>
      </c>
      <c r="C67" s="18" t="s">
        <v>317</v>
      </c>
      <c r="D67" s="18" t="s">
        <v>27</v>
      </c>
      <c r="E67" s="19">
        <v>18110418101</v>
      </c>
      <c r="F67" s="18" t="s">
        <v>83</v>
      </c>
      <c r="G67" s="19">
        <v>9</v>
      </c>
      <c r="H67" s="19">
        <v>13</v>
      </c>
      <c r="I67" s="17">
        <f t="shared" si="0"/>
        <v>22</v>
      </c>
      <c r="J67" s="18">
        <v>9101872028</v>
      </c>
      <c r="K67" s="18" t="s">
        <v>254</v>
      </c>
      <c r="L67" s="18" t="s">
        <v>253</v>
      </c>
      <c r="M67" s="18">
        <v>9854344515</v>
      </c>
      <c r="N67" s="65" t="s">
        <v>832</v>
      </c>
      <c r="O67" s="18">
        <v>9678603868</v>
      </c>
      <c r="P67" s="25">
        <v>43605</v>
      </c>
      <c r="Q67" s="18" t="s">
        <v>79</v>
      </c>
      <c r="R67" s="18">
        <v>10</v>
      </c>
      <c r="S67" s="18" t="s">
        <v>80</v>
      </c>
      <c r="T67" s="18"/>
    </row>
    <row r="68" spans="1:20">
      <c r="A68" s="4">
        <v>64</v>
      </c>
      <c r="B68" s="17" t="s">
        <v>70</v>
      </c>
      <c r="C68" s="18" t="s">
        <v>318</v>
      </c>
      <c r="D68" s="18" t="s">
        <v>27</v>
      </c>
      <c r="E68" s="19"/>
      <c r="F68" s="18" t="s">
        <v>251</v>
      </c>
      <c r="G68" s="19">
        <v>226</v>
      </c>
      <c r="H68" s="19">
        <v>220</v>
      </c>
      <c r="I68" s="17">
        <f t="shared" si="0"/>
        <v>446</v>
      </c>
      <c r="J68" s="18">
        <v>9854728593</v>
      </c>
      <c r="K68" s="18" t="s">
        <v>320</v>
      </c>
      <c r="L68" s="18" t="s">
        <v>319</v>
      </c>
      <c r="M68" s="18">
        <v>7399487812</v>
      </c>
      <c r="N68" s="18" t="s">
        <v>805</v>
      </c>
      <c r="O68" s="18">
        <v>9613823180</v>
      </c>
      <c r="P68" s="25">
        <v>43606</v>
      </c>
      <c r="Q68" s="18" t="s">
        <v>91</v>
      </c>
      <c r="R68" s="18">
        <v>13</v>
      </c>
      <c r="S68" s="18" t="s">
        <v>80</v>
      </c>
      <c r="T68" s="18"/>
    </row>
    <row r="69" spans="1:20">
      <c r="A69" s="4">
        <v>65</v>
      </c>
      <c r="B69" s="17" t="s">
        <v>70</v>
      </c>
      <c r="C69" s="18" t="s">
        <v>318</v>
      </c>
      <c r="D69" s="18" t="s">
        <v>27</v>
      </c>
      <c r="E69" s="19"/>
      <c r="F69" s="18" t="s">
        <v>251</v>
      </c>
      <c r="G69" s="19">
        <v>226</v>
      </c>
      <c r="H69" s="19">
        <v>220</v>
      </c>
      <c r="I69" s="17">
        <f t="shared" ref="I69" si="4">+G69+H69</f>
        <v>446</v>
      </c>
      <c r="J69" s="18">
        <v>9854728593</v>
      </c>
      <c r="K69" s="18" t="s">
        <v>320</v>
      </c>
      <c r="L69" s="18" t="s">
        <v>319</v>
      </c>
      <c r="M69" s="18">
        <v>7399487812</v>
      </c>
      <c r="N69" s="18" t="s">
        <v>805</v>
      </c>
      <c r="O69" s="18">
        <v>9613823180</v>
      </c>
      <c r="P69" s="25">
        <v>43607</v>
      </c>
      <c r="Q69" s="18" t="s">
        <v>103</v>
      </c>
      <c r="R69" s="18">
        <v>13</v>
      </c>
      <c r="S69" s="18" t="s">
        <v>80</v>
      </c>
      <c r="T69" s="18"/>
    </row>
    <row r="70" spans="1:20">
      <c r="A70" s="4">
        <v>66</v>
      </c>
      <c r="B70" s="17" t="s">
        <v>70</v>
      </c>
      <c r="C70" s="18" t="s">
        <v>321</v>
      </c>
      <c r="D70" s="18" t="s">
        <v>29</v>
      </c>
      <c r="E70" s="19"/>
      <c r="F70" s="18"/>
      <c r="G70" s="19">
        <v>11</v>
      </c>
      <c r="H70" s="19">
        <v>11</v>
      </c>
      <c r="I70" s="17">
        <f t="shared" si="0"/>
        <v>22</v>
      </c>
      <c r="J70" s="18"/>
      <c r="K70" s="18" t="s">
        <v>323</v>
      </c>
      <c r="L70" s="18" t="s">
        <v>322</v>
      </c>
      <c r="M70" s="18">
        <v>9706649013</v>
      </c>
      <c r="N70" s="18" t="s">
        <v>808</v>
      </c>
      <c r="O70" s="18">
        <v>9957308238</v>
      </c>
      <c r="P70" s="25">
        <v>43608</v>
      </c>
      <c r="Q70" s="18" t="s">
        <v>106</v>
      </c>
      <c r="R70" s="18">
        <v>14</v>
      </c>
      <c r="S70" s="18" t="s">
        <v>80</v>
      </c>
      <c r="T70" s="18"/>
    </row>
    <row r="71" spans="1:20">
      <c r="A71" s="4">
        <v>67</v>
      </c>
      <c r="B71" s="17" t="s">
        <v>70</v>
      </c>
      <c r="C71" s="18" t="s">
        <v>324</v>
      </c>
      <c r="D71" s="18" t="s">
        <v>27</v>
      </c>
      <c r="E71" s="19"/>
      <c r="F71" s="18" t="s">
        <v>83</v>
      </c>
      <c r="G71" s="19">
        <v>30</v>
      </c>
      <c r="H71" s="19">
        <v>18</v>
      </c>
      <c r="I71" s="17">
        <f t="shared" ref="I71:I134" si="5">+G71+H71</f>
        <v>48</v>
      </c>
      <c r="J71" s="18">
        <v>9577306195</v>
      </c>
      <c r="K71" s="18" t="s">
        <v>323</v>
      </c>
      <c r="L71" s="18" t="s">
        <v>322</v>
      </c>
      <c r="M71" s="18">
        <v>9706649013</v>
      </c>
      <c r="N71" s="18" t="s">
        <v>808</v>
      </c>
      <c r="O71" s="18">
        <v>9957308238</v>
      </c>
      <c r="P71" s="25">
        <v>43608</v>
      </c>
      <c r="Q71" s="18" t="s">
        <v>106</v>
      </c>
      <c r="R71" s="18">
        <v>13</v>
      </c>
      <c r="S71" s="18" t="s">
        <v>80</v>
      </c>
      <c r="T71" s="18"/>
    </row>
    <row r="72" spans="1:20">
      <c r="A72" s="4">
        <v>68</v>
      </c>
      <c r="B72" s="17" t="s">
        <v>70</v>
      </c>
      <c r="C72" s="18" t="s">
        <v>325</v>
      </c>
      <c r="D72" s="18" t="s">
        <v>27</v>
      </c>
      <c r="E72" s="19"/>
      <c r="F72" s="18" t="s">
        <v>83</v>
      </c>
      <c r="G72" s="19">
        <v>33</v>
      </c>
      <c r="H72" s="19">
        <v>35</v>
      </c>
      <c r="I72" s="17">
        <f t="shared" si="5"/>
        <v>68</v>
      </c>
      <c r="J72" s="18">
        <v>9859737848</v>
      </c>
      <c r="K72" s="18" t="s">
        <v>323</v>
      </c>
      <c r="L72" s="18" t="s">
        <v>322</v>
      </c>
      <c r="M72" s="18">
        <v>9706649013</v>
      </c>
      <c r="N72" s="65" t="s">
        <v>832</v>
      </c>
      <c r="O72" s="18">
        <v>9678603868</v>
      </c>
      <c r="P72" s="25">
        <v>43608</v>
      </c>
      <c r="Q72" s="18" t="s">
        <v>106</v>
      </c>
      <c r="R72" s="18">
        <v>15</v>
      </c>
      <c r="S72" s="18" t="s">
        <v>80</v>
      </c>
      <c r="T72" s="18"/>
    </row>
    <row r="73" spans="1:20">
      <c r="A73" s="4">
        <v>69</v>
      </c>
      <c r="B73" s="17" t="s">
        <v>70</v>
      </c>
      <c r="C73" s="18" t="s">
        <v>326</v>
      </c>
      <c r="D73" s="18" t="s">
        <v>27</v>
      </c>
      <c r="E73" s="19"/>
      <c r="F73" s="18" t="s">
        <v>83</v>
      </c>
      <c r="G73" s="19">
        <v>27</v>
      </c>
      <c r="H73" s="19">
        <v>17</v>
      </c>
      <c r="I73" s="17">
        <f t="shared" si="5"/>
        <v>44</v>
      </c>
      <c r="J73" s="18">
        <v>8011460109</v>
      </c>
      <c r="K73" s="18" t="s">
        <v>199</v>
      </c>
      <c r="L73" s="18" t="s">
        <v>110</v>
      </c>
      <c r="M73" s="18">
        <v>9401314346</v>
      </c>
      <c r="N73" s="18" t="s">
        <v>808</v>
      </c>
      <c r="O73" s="18">
        <v>9957308238</v>
      </c>
      <c r="P73" s="25">
        <v>43609</v>
      </c>
      <c r="Q73" s="18" t="s">
        <v>121</v>
      </c>
      <c r="R73" s="18">
        <v>16</v>
      </c>
      <c r="S73" s="18" t="s">
        <v>80</v>
      </c>
      <c r="T73" s="18"/>
    </row>
    <row r="74" spans="1:20">
      <c r="A74" s="4">
        <v>70</v>
      </c>
      <c r="B74" s="17" t="s">
        <v>70</v>
      </c>
      <c r="C74" s="18" t="s">
        <v>327</v>
      </c>
      <c r="D74" s="18" t="s">
        <v>27</v>
      </c>
      <c r="E74" s="19"/>
      <c r="F74" s="18" t="s">
        <v>83</v>
      </c>
      <c r="G74" s="19">
        <v>30</v>
      </c>
      <c r="H74" s="19">
        <v>21</v>
      </c>
      <c r="I74" s="17">
        <f t="shared" si="5"/>
        <v>51</v>
      </c>
      <c r="J74" s="18">
        <v>9854102446</v>
      </c>
      <c r="K74" s="18" t="s">
        <v>320</v>
      </c>
      <c r="L74" s="18" t="s">
        <v>319</v>
      </c>
      <c r="M74" s="18">
        <v>7399487812</v>
      </c>
      <c r="N74" s="18" t="s">
        <v>808</v>
      </c>
      <c r="O74" s="18">
        <v>9957308238</v>
      </c>
      <c r="P74" s="25">
        <v>43609</v>
      </c>
      <c r="Q74" s="18" t="s">
        <v>121</v>
      </c>
      <c r="R74" s="18">
        <v>16</v>
      </c>
      <c r="S74" s="18" t="s">
        <v>80</v>
      </c>
      <c r="T74" s="18"/>
    </row>
    <row r="75" spans="1:20">
      <c r="A75" s="4">
        <v>71</v>
      </c>
      <c r="B75" s="17" t="s">
        <v>70</v>
      </c>
      <c r="C75" s="18" t="s">
        <v>328</v>
      </c>
      <c r="D75" s="18" t="s">
        <v>29</v>
      </c>
      <c r="E75" s="19"/>
      <c r="F75" s="18"/>
      <c r="G75" s="19">
        <v>32</v>
      </c>
      <c r="H75" s="19">
        <v>35</v>
      </c>
      <c r="I75" s="17">
        <f t="shared" si="5"/>
        <v>67</v>
      </c>
      <c r="J75" s="18">
        <v>9859454506</v>
      </c>
      <c r="K75" s="18" t="s">
        <v>298</v>
      </c>
      <c r="L75" s="18" t="s">
        <v>299</v>
      </c>
      <c r="M75" s="18">
        <v>9613004824</v>
      </c>
      <c r="N75" s="65" t="s">
        <v>782</v>
      </c>
      <c r="O75" s="18">
        <v>9577186747</v>
      </c>
      <c r="P75" s="25">
        <v>43610</v>
      </c>
      <c r="Q75" s="18" t="s">
        <v>172</v>
      </c>
      <c r="R75" s="18">
        <v>7</v>
      </c>
      <c r="S75" s="18" t="s">
        <v>80</v>
      </c>
      <c r="T75" s="18"/>
    </row>
    <row r="76" spans="1:20">
      <c r="A76" s="4">
        <v>72</v>
      </c>
      <c r="B76" s="17" t="s">
        <v>70</v>
      </c>
      <c r="C76" s="18" t="s">
        <v>329</v>
      </c>
      <c r="D76" s="18" t="s">
        <v>27</v>
      </c>
      <c r="E76" s="19">
        <v>18110407301</v>
      </c>
      <c r="F76" s="18" t="s">
        <v>83</v>
      </c>
      <c r="G76" s="19">
        <v>22</v>
      </c>
      <c r="H76" s="19">
        <v>23</v>
      </c>
      <c r="I76" s="17">
        <f t="shared" si="5"/>
        <v>45</v>
      </c>
      <c r="J76" s="18">
        <v>9854618973</v>
      </c>
      <c r="K76" s="18" t="s">
        <v>298</v>
      </c>
      <c r="L76" s="18" t="s">
        <v>299</v>
      </c>
      <c r="M76" s="18">
        <v>9613004824</v>
      </c>
      <c r="N76" s="65" t="s">
        <v>789</v>
      </c>
      <c r="O76" s="66">
        <v>9707748853</v>
      </c>
      <c r="P76" s="25">
        <v>43610</v>
      </c>
      <c r="Q76" s="18" t="s">
        <v>172</v>
      </c>
      <c r="R76" s="18">
        <v>7</v>
      </c>
      <c r="S76" s="18" t="s">
        <v>80</v>
      </c>
      <c r="T76" s="18"/>
    </row>
    <row r="77" spans="1:20">
      <c r="A77" s="4">
        <v>73</v>
      </c>
      <c r="B77" s="17" t="s">
        <v>70</v>
      </c>
      <c r="C77" s="18" t="s">
        <v>330</v>
      </c>
      <c r="D77" s="18" t="s">
        <v>27</v>
      </c>
      <c r="E77" s="19"/>
      <c r="F77" s="18" t="s">
        <v>83</v>
      </c>
      <c r="G77" s="19">
        <v>33</v>
      </c>
      <c r="H77" s="19">
        <v>53</v>
      </c>
      <c r="I77" s="17">
        <f t="shared" si="5"/>
        <v>86</v>
      </c>
      <c r="J77" s="18">
        <v>8753846286</v>
      </c>
      <c r="K77" s="18" t="s">
        <v>323</v>
      </c>
      <c r="L77" s="18" t="s">
        <v>322</v>
      </c>
      <c r="M77" s="18">
        <v>9706649013</v>
      </c>
      <c r="N77" s="65" t="s">
        <v>789</v>
      </c>
      <c r="O77" s="66">
        <v>9707748853</v>
      </c>
      <c r="P77" s="25">
        <v>43612</v>
      </c>
      <c r="Q77" s="18" t="s">
        <v>79</v>
      </c>
      <c r="R77" s="18">
        <v>10</v>
      </c>
      <c r="S77" s="18" t="s">
        <v>80</v>
      </c>
      <c r="T77" s="18"/>
    </row>
    <row r="78" spans="1:20">
      <c r="A78" s="4">
        <v>74</v>
      </c>
      <c r="B78" s="17" t="s">
        <v>70</v>
      </c>
      <c r="C78" s="18" t="s">
        <v>331</v>
      </c>
      <c r="D78" s="18" t="s">
        <v>27</v>
      </c>
      <c r="E78" s="19"/>
      <c r="F78" s="18" t="s">
        <v>83</v>
      </c>
      <c r="G78" s="19">
        <v>41</v>
      </c>
      <c r="H78" s="19">
        <v>33</v>
      </c>
      <c r="I78" s="17">
        <f t="shared" si="5"/>
        <v>74</v>
      </c>
      <c r="J78" s="18">
        <v>9613029565</v>
      </c>
      <c r="K78" s="18" t="s">
        <v>323</v>
      </c>
      <c r="L78" s="18" t="s">
        <v>322</v>
      </c>
      <c r="M78" s="18">
        <v>9706649013</v>
      </c>
      <c r="N78" s="65" t="s">
        <v>789</v>
      </c>
      <c r="O78" s="66">
        <v>9707748853</v>
      </c>
      <c r="P78" s="25">
        <v>43612</v>
      </c>
      <c r="Q78" s="18" t="s">
        <v>79</v>
      </c>
      <c r="R78" s="18">
        <v>12</v>
      </c>
      <c r="S78" s="18" t="s">
        <v>80</v>
      </c>
      <c r="T78" s="18"/>
    </row>
    <row r="79" spans="1:20">
      <c r="A79" s="4">
        <v>75</v>
      </c>
      <c r="B79" s="17" t="s">
        <v>70</v>
      </c>
      <c r="C79" s="18" t="s">
        <v>332</v>
      </c>
      <c r="D79" s="18" t="s">
        <v>27</v>
      </c>
      <c r="E79" s="19"/>
      <c r="F79" s="18" t="s">
        <v>83</v>
      </c>
      <c r="G79" s="19">
        <v>14</v>
      </c>
      <c r="H79" s="19">
        <v>26</v>
      </c>
      <c r="I79" s="17">
        <f t="shared" si="5"/>
        <v>40</v>
      </c>
      <c r="J79" s="18">
        <v>8638102833</v>
      </c>
      <c r="K79" s="18" t="s">
        <v>323</v>
      </c>
      <c r="L79" s="18" t="s">
        <v>322</v>
      </c>
      <c r="M79" s="18">
        <v>9706649013</v>
      </c>
      <c r="N79" s="18" t="s">
        <v>879</v>
      </c>
      <c r="O79" s="18">
        <v>8486240209</v>
      </c>
      <c r="P79" s="25">
        <v>43613</v>
      </c>
      <c r="Q79" s="18" t="s">
        <v>91</v>
      </c>
      <c r="R79" s="18">
        <v>13</v>
      </c>
      <c r="S79" s="18" t="s">
        <v>80</v>
      </c>
      <c r="T79" s="18"/>
    </row>
    <row r="80" spans="1:20">
      <c r="A80" s="4">
        <v>76</v>
      </c>
      <c r="B80" s="17" t="s">
        <v>70</v>
      </c>
      <c r="C80" s="18" t="s">
        <v>334</v>
      </c>
      <c r="D80" s="18" t="s">
        <v>27</v>
      </c>
      <c r="E80" s="19"/>
      <c r="F80" s="18" t="s">
        <v>83</v>
      </c>
      <c r="G80" s="19">
        <v>28</v>
      </c>
      <c r="H80" s="19">
        <v>38</v>
      </c>
      <c r="I80" s="17">
        <f t="shared" si="5"/>
        <v>66</v>
      </c>
      <c r="J80" s="18">
        <v>9862374396</v>
      </c>
      <c r="K80" s="18" t="s">
        <v>323</v>
      </c>
      <c r="L80" s="18" t="s">
        <v>322</v>
      </c>
      <c r="M80" s="18">
        <v>9706649013</v>
      </c>
      <c r="N80" s="65" t="s">
        <v>877</v>
      </c>
      <c r="O80" s="18">
        <v>9401974093</v>
      </c>
      <c r="P80" s="25">
        <v>43613</v>
      </c>
      <c r="Q80" s="18" t="s">
        <v>91</v>
      </c>
      <c r="R80" s="18">
        <v>12</v>
      </c>
      <c r="S80" s="18" t="s">
        <v>80</v>
      </c>
      <c r="T80" s="18"/>
    </row>
    <row r="81" spans="1:20">
      <c r="A81" s="4">
        <v>77</v>
      </c>
      <c r="B81" s="17" t="s">
        <v>70</v>
      </c>
      <c r="C81" s="18" t="s">
        <v>335</v>
      </c>
      <c r="D81" s="18" t="s">
        <v>29</v>
      </c>
      <c r="E81" s="19"/>
      <c r="F81" s="18"/>
      <c r="G81" s="19">
        <v>30</v>
      </c>
      <c r="H81" s="19">
        <v>30</v>
      </c>
      <c r="I81" s="17">
        <f t="shared" si="5"/>
        <v>60</v>
      </c>
      <c r="J81" s="18">
        <v>9859682997</v>
      </c>
      <c r="K81" s="18" t="s">
        <v>323</v>
      </c>
      <c r="L81" s="18" t="s">
        <v>322</v>
      </c>
      <c r="M81" s="18">
        <v>9706649013</v>
      </c>
      <c r="N81" s="65" t="s">
        <v>877</v>
      </c>
      <c r="O81" s="18">
        <v>9401974093</v>
      </c>
      <c r="P81" s="25">
        <v>43614</v>
      </c>
      <c r="Q81" s="18" t="s">
        <v>103</v>
      </c>
      <c r="R81" s="18">
        <v>14</v>
      </c>
      <c r="S81" s="18" t="s">
        <v>80</v>
      </c>
      <c r="T81" s="18"/>
    </row>
    <row r="82" spans="1:20">
      <c r="A82" s="4">
        <v>78</v>
      </c>
      <c r="B82" s="17" t="s">
        <v>70</v>
      </c>
      <c r="C82" s="18" t="s">
        <v>333</v>
      </c>
      <c r="D82" s="18" t="s">
        <v>27</v>
      </c>
      <c r="E82" s="19"/>
      <c r="F82" s="18" t="s">
        <v>83</v>
      </c>
      <c r="G82" s="19">
        <v>22</v>
      </c>
      <c r="H82" s="19">
        <v>28</v>
      </c>
      <c r="I82" s="17">
        <f t="shared" si="5"/>
        <v>50</v>
      </c>
      <c r="J82" s="18">
        <v>9862374396</v>
      </c>
      <c r="K82" s="18" t="s">
        <v>323</v>
      </c>
      <c r="L82" s="18" t="s">
        <v>322</v>
      </c>
      <c r="M82" s="18">
        <v>9706649013</v>
      </c>
      <c r="N82" s="65" t="s">
        <v>877</v>
      </c>
      <c r="O82" s="18">
        <v>9401974093</v>
      </c>
      <c r="P82" s="25">
        <v>43614</v>
      </c>
      <c r="Q82" s="18" t="s">
        <v>103</v>
      </c>
      <c r="R82" s="18">
        <v>14</v>
      </c>
      <c r="S82" s="18" t="s">
        <v>80</v>
      </c>
      <c r="T82" s="18"/>
    </row>
    <row r="83" spans="1:20">
      <c r="A83" s="4">
        <v>79</v>
      </c>
      <c r="B83" s="17" t="s">
        <v>70</v>
      </c>
      <c r="C83" s="18" t="s">
        <v>336</v>
      </c>
      <c r="D83" s="18" t="s">
        <v>29</v>
      </c>
      <c r="E83" s="19"/>
      <c r="F83" s="18" t="s">
        <v>83</v>
      </c>
      <c r="G83" s="19">
        <v>20</v>
      </c>
      <c r="H83" s="19">
        <v>24</v>
      </c>
      <c r="I83" s="17">
        <f t="shared" si="5"/>
        <v>44</v>
      </c>
      <c r="J83" s="18">
        <v>9854727101</v>
      </c>
      <c r="K83" s="18" t="s">
        <v>295</v>
      </c>
      <c r="L83" s="18" t="s">
        <v>294</v>
      </c>
      <c r="M83" s="18">
        <v>9577673864</v>
      </c>
      <c r="N83" s="65" t="s">
        <v>782</v>
      </c>
      <c r="O83" s="18">
        <v>9577186747</v>
      </c>
      <c r="P83" s="25">
        <v>43615</v>
      </c>
      <c r="Q83" s="18" t="s">
        <v>106</v>
      </c>
      <c r="R83" s="18">
        <v>13</v>
      </c>
      <c r="S83" s="18" t="s">
        <v>80</v>
      </c>
      <c r="T83" s="18"/>
    </row>
    <row r="84" spans="1:20">
      <c r="A84" s="4">
        <v>80</v>
      </c>
      <c r="B84" s="17" t="s">
        <v>70</v>
      </c>
      <c r="C84" s="18" t="s">
        <v>337</v>
      </c>
      <c r="D84" s="18" t="s">
        <v>27</v>
      </c>
      <c r="E84" s="54" t="s">
        <v>338</v>
      </c>
      <c r="F84" s="18" t="s">
        <v>83</v>
      </c>
      <c r="G84" s="54">
        <v>26</v>
      </c>
      <c r="H84" s="54">
        <v>14</v>
      </c>
      <c r="I84" s="17">
        <f t="shared" si="5"/>
        <v>40</v>
      </c>
      <c r="J84" s="54" t="s">
        <v>340</v>
      </c>
      <c r="K84" s="18" t="s">
        <v>295</v>
      </c>
      <c r="L84" s="18" t="s">
        <v>294</v>
      </c>
      <c r="M84" s="18">
        <v>9577673864</v>
      </c>
      <c r="N84" s="65" t="s">
        <v>782</v>
      </c>
      <c r="O84" s="18">
        <v>9577186747</v>
      </c>
      <c r="P84" s="25">
        <v>43616</v>
      </c>
      <c r="Q84" s="18" t="s">
        <v>121</v>
      </c>
      <c r="R84" s="18">
        <v>11</v>
      </c>
      <c r="S84" s="18" t="s">
        <v>80</v>
      </c>
      <c r="T84" s="18"/>
    </row>
    <row r="85" spans="1:20">
      <c r="A85" s="4">
        <v>81</v>
      </c>
      <c r="B85" s="17" t="s">
        <v>71</v>
      </c>
      <c r="C85" s="18" t="s">
        <v>337</v>
      </c>
      <c r="D85" s="18" t="s">
        <v>27</v>
      </c>
      <c r="E85" s="54" t="s">
        <v>339</v>
      </c>
      <c r="F85" s="18" t="s">
        <v>83</v>
      </c>
      <c r="G85" s="54">
        <v>13</v>
      </c>
      <c r="H85" s="54">
        <v>9</v>
      </c>
      <c r="I85" s="17">
        <f t="shared" si="5"/>
        <v>22</v>
      </c>
      <c r="J85" s="54" t="s">
        <v>341</v>
      </c>
      <c r="K85" s="18" t="s">
        <v>295</v>
      </c>
      <c r="L85" s="18" t="s">
        <v>294</v>
      </c>
      <c r="M85" s="18">
        <v>9577673864</v>
      </c>
      <c r="N85" s="18" t="s">
        <v>879</v>
      </c>
      <c r="O85" s="18">
        <v>8486240209</v>
      </c>
      <c r="P85" s="25">
        <v>43615</v>
      </c>
      <c r="Q85" s="18" t="s">
        <v>106</v>
      </c>
      <c r="R85" s="18">
        <v>12</v>
      </c>
      <c r="S85" s="18" t="s">
        <v>80</v>
      </c>
      <c r="T85" s="18"/>
    </row>
    <row r="86" spans="1:20">
      <c r="A86" s="4">
        <v>82</v>
      </c>
      <c r="B86" s="17" t="s">
        <v>71</v>
      </c>
      <c r="C86" s="18" t="s">
        <v>96</v>
      </c>
      <c r="D86" s="18" t="s">
        <v>29</v>
      </c>
      <c r="E86" s="19"/>
      <c r="F86" s="18"/>
      <c r="G86" s="19">
        <v>24</v>
      </c>
      <c r="H86" s="19">
        <v>30</v>
      </c>
      <c r="I86" s="17">
        <f t="shared" si="5"/>
        <v>54</v>
      </c>
      <c r="J86" s="18">
        <v>9954445962</v>
      </c>
      <c r="K86" s="52" t="s">
        <v>89</v>
      </c>
      <c r="L86" s="18" t="s">
        <v>88</v>
      </c>
      <c r="M86" s="18">
        <v>7399675394</v>
      </c>
      <c r="N86" s="18" t="s">
        <v>879</v>
      </c>
      <c r="O86" s="18">
        <v>8486240209</v>
      </c>
      <c r="P86" s="25">
        <v>43615</v>
      </c>
      <c r="Q86" s="18" t="s">
        <v>106</v>
      </c>
      <c r="R86" s="18">
        <v>22</v>
      </c>
      <c r="S86" s="18" t="s">
        <v>80</v>
      </c>
      <c r="T86" s="18"/>
    </row>
    <row r="87" spans="1:20">
      <c r="A87" s="4">
        <v>83</v>
      </c>
      <c r="B87" s="17" t="s">
        <v>71</v>
      </c>
      <c r="C87" s="18" t="s">
        <v>90</v>
      </c>
      <c r="D87" s="18" t="s">
        <v>29</v>
      </c>
      <c r="E87" s="53"/>
      <c r="F87" s="18"/>
      <c r="G87" s="19">
        <v>14</v>
      </c>
      <c r="H87" s="19">
        <v>14</v>
      </c>
      <c r="I87" s="17">
        <f t="shared" si="5"/>
        <v>28</v>
      </c>
      <c r="J87" s="17">
        <v>9954445962</v>
      </c>
      <c r="K87" s="52" t="s">
        <v>89</v>
      </c>
      <c r="L87" s="18" t="s">
        <v>88</v>
      </c>
      <c r="M87" s="18">
        <v>7399675394</v>
      </c>
      <c r="N87" s="65" t="s">
        <v>834</v>
      </c>
      <c r="O87" s="18">
        <v>7864304432</v>
      </c>
      <c r="P87" s="25">
        <v>43616</v>
      </c>
      <c r="Q87" s="18" t="s">
        <v>121</v>
      </c>
      <c r="R87" s="18">
        <v>21</v>
      </c>
      <c r="S87" s="18" t="s">
        <v>80</v>
      </c>
      <c r="T87" s="18"/>
    </row>
    <row r="88" spans="1:20">
      <c r="A88" s="4">
        <v>84</v>
      </c>
      <c r="B88" s="17" t="s">
        <v>71</v>
      </c>
      <c r="C88" s="18" t="s">
        <v>92</v>
      </c>
      <c r="D88" s="18" t="s">
        <v>29</v>
      </c>
      <c r="E88" s="53"/>
      <c r="F88" s="18"/>
      <c r="G88" s="19">
        <v>7</v>
      </c>
      <c r="H88" s="19">
        <v>9</v>
      </c>
      <c r="I88" s="17">
        <f t="shared" si="5"/>
        <v>16</v>
      </c>
      <c r="J88" s="18">
        <v>7578951124</v>
      </c>
      <c r="K88" s="52" t="s">
        <v>89</v>
      </c>
      <c r="L88" s="18" t="s">
        <v>88</v>
      </c>
      <c r="M88" s="18">
        <v>7399675394</v>
      </c>
      <c r="N88" s="65" t="s">
        <v>834</v>
      </c>
      <c r="O88" s="18">
        <v>7864304432</v>
      </c>
      <c r="P88" s="25">
        <v>43616</v>
      </c>
      <c r="Q88" s="18" t="s">
        <v>121</v>
      </c>
      <c r="R88" s="18">
        <v>23</v>
      </c>
      <c r="S88" s="18" t="s">
        <v>80</v>
      </c>
      <c r="T88" s="18"/>
    </row>
    <row r="89" spans="1:20">
      <c r="A89" s="4">
        <v>85</v>
      </c>
      <c r="B89" s="17" t="s">
        <v>71</v>
      </c>
      <c r="C89" s="18" t="s">
        <v>93</v>
      </c>
      <c r="D89" s="18" t="s">
        <v>27</v>
      </c>
      <c r="E89" s="53" t="s">
        <v>212</v>
      </c>
      <c r="F89" s="18" t="s">
        <v>77</v>
      </c>
      <c r="G89" s="19">
        <v>63</v>
      </c>
      <c r="H89" s="19">
        <v>52</v>
      </c>
      <c r="I89" s="17">
        <f t="shared" si="5"/>
        <v>115</v>
      </c>
      <c r="J89" s="18">
        <v>9864837483</v>
      </c>
      <c r="K89" s="18" t="s">
        <v>95</v>
      </c>
      <c r="L89" s="18" t="s">
        <v>94</v>
      </c>
      <c r="M89" s="18">
        <v>9854640935</v>
      </c>
      <c r="N89" s="65" t="s">
        <v>785</v>
      </c>
      <c r="O89" s="18">
        <v>8753831797</v>
      </c>
      <c r="P89" s="25">
        <v>43616</v>
      </c>
      <c r="Q89" s="18" t="s">
        <v>121</v>
      </c>
      <c r="R89" s="18">
        <v>25</v>
      </c>
      <c r="S89" s="18" t="s">
        <v>80</v>
      </c>
      <c r="T89" s="18"/>
    </row>
    <row r="90" spans="1:20">
      <c r="A90" s="4">
        <v>86</v>
      </c>
      <c r="B90" s="17"/>
      <c r="C90" s="18"/>
      <c r="D90" s="18"/>
      <c r="E90" s="19"/>
      <c r="F90" s="18"/>
      <c r="G90" s="19"/>
      <c r="H90" s="19"/>
      <c r="I90" s="17">
        <f t="shared" si="5"/>
        <v>0</v>
      </c>
      <c r="J90" s="18"/>
      <c r="K90" s="18"/>
      <c r="L90" s="18"/>
      <c r="M90" s="18"/>
      <c r="N90" s="65"/>
      <c r="O90" s="18"/>
      <c r="P90" s="25"/>
      <c r="Q90" s="18"/>
      <c r="R90" s="18"/>
      <c r="S90" s="18"/>
      <c r="T90" s="18"/>
    </row>
    <row r="91" spans="1:20">
      <c r="A91" s="4">
        <v>87</v>
      </c>
      <c r="B91" s="17"/>
      <c r="C91" s="18"/>
      <c r="D91" s="18"/>
      <c r="E91" s="19"/>
      <c r="F91" s="18"/>
      <c r="G91" s="19"/>
      <c r="H91" s="19"/>
      <c r="I91" s="17">
        <f t="shared" si="5"/>
        <v>0</v>
      </c>
      <c r="J91" s="18"/>
      <c r="K91" s="18"/>
      <c r="L91" s="18"/>
      <c r="M91" s="18"/>
      <c r="N91" s="65"/>
      <c r="O91" s="18"/>
      <c r="P91" s="25"/>
      <c r="Q91" s="18"/>
      <c r="R91" s="18"/>
      <c r="S91" s="18"/>
      <c r="T91" s="18"/>
    </row>
    <row r="92" spans="1:20">
      <c r="A92" s="4">
        <v>88</v>
      </c>
      <c r="B92" s="17"/>
      <c r="C92" s="18"/>
      <c r="D92" s="18"/>
      <c r="E92" s="19"/>
      <c r="F92" s="18"/>
      <c r="G92" s="19"/>
      <c r="H92" s="19"/>
      <c r="I92" s="17">
        <f t="shared" si="5"/>
        <v>0</v>
      </c>
      <c r="J92" s="18"/>
      <c r="K92" s="18"/>
      <c r="L92" s="18"/>
      <c r="M92" s="18"/>
      <c r="N92" s="65"/>
      <c r="O92" s="18"/>
      <c r="P92" s="25"/>
      <c r="Q92" s="18"/>
      <c r="R92" s="18"/>
      <c r="S92" s="18"/>
      <c r="T92" s="18"/>
    </row>
    <row r="93" spans="1:20">
      <c r="A93" s="4">
        <v>89</v>
      </c>
      <c r="B93" s="17"/>
      <c r="C93" s="18"/>
      <c r="D93" s="18"/>
      <c r="E93" s="19"/>
      <c r="F93" s="18"/>
      <c r="G93" s="19"/>
      <c r="H93" s="19"/>
      <c r="I93" s="17">
        <f t="shared" si="5"/>
        <v>0</v>
      </c>
      <c r="J93" s="18"/>
      <c r="K93" s="18"/>
      <c r="L93" s="18"/>
      <c r="M93" s="18"/>
      <c r="N93" s="65"/>
      <c r="O93" s="18"/>
      <c r="P93" s="25"/>
      <c r="Q93" s="18"/>
      <c r="R93" s="18"/>
      <c r="S93" s="18"/>
      <c r="T93" s="18"/>
    </row>
    <row r="94" spans="1:20">
      <c r="A94" s="4">
        <v>90</v>
      </c>
      <c r="B94" s="17"/>
      <c r="C94" s="18"/>
      <c r="D94" s="18"/>
      <c r="E94" s="19"/>
      <c r="F94" s="18"/>
      <c r="G94" s="19"/>
      <c r="H94" s="19"/>
      <c r="I94" s="17">
        <f t="shared" si="5"/>
        <v>0</v>
      </c>
      <c r="J94" s="18"/>
      <c r="K94" s="18"/>
      <c r="L94" s="18"/>
      <c r="M94" s="18"/>
      <c r="N94" s="65"/>
      <c r="O94" s="18"/>
      <c r="P94" s="25"/>
      <c r="Q94" s="18"/>
      <c r="R94" s="18"/>
      <c r="S94" s="18"/>
      <c r="T94" s="18"/>
    </row>
    <row r="95" spans="1:20">
      <c r="A95" s="4">
        <v>91</v>
      </c>
      <c r="B95" s="17"/>
      <c r="C95" s="18"/>
      <c r="D95" s="18"/>
      <c r="E95" s="19"/>
      <c r="F95" s="18"/>
      <c r="G95" s="19"/>
      <c r="H95" s="19"/>
      <c r="I95" s="17">
        <f t="shared" si="5"/>
        <v>0</v>
      </c>
      <c r="J95" s="18"/>
      <c r="K95" s="18"/>
      <c r="L95" s="18"/>
      <c r="M95" s="18"/>
      <c r="N95" s="65"/>
      <c r="O95" s="18"/>
      <c r="P95" s="25"/>
      <c r="Q95" s="18"/>
      <c r="R95" s="18"/>
      <c r="S95" s="18"/>
      <c r="T95" s="18"/>
    </row>
    <row r="96" spans="1:20">
      <c r="A96" s="4">
        <v>92</v>
      </c>
      <c r="B96" s="17"/>
      <c r="C96" s="18"/>
      <c r="D96" s="18"/>
      <c r="E96" s="19"/>
      <c r="F96" s="18"/>
      <c r="G96" s="19"/>
      <c r="H96" s="19"/>
      <c r="I96" s="17">
        <f t="shared" si="5"/>
        <v>0</v>
      </c>
      <c r="J96" s="18"/>
      <c r="K96" s="18"/>
      <c r="L96" s="18"/>
      <c r="M96" s="18"/>
      <c r="N96" s="65"/>
      <c r="O96" s="18"/>
      <c r="P96" s="25"/>
      <c r="Q96" s="18"/>
      <c r="R96" s="18"/>
      <c r="S96" s="18"/>
      <c r="T96" s="18"/>
    </row>
    <row r="97" spans="1:20">
      <c r="A97" s="4">
        <v>93</v>
      </c>
      <c r="B97" s="17"/>
      <c r="C97" s="18"/>
      <c r="D97" s="18"/>
      <c r="E97" s="19"/>
      <c r="F97" s="18"/>
      <c r="G97" s="19"/>
      <c r="H97" s="19"/>
      <c r="I97" s="17">
        <f t="shared" si="5"/>
        <v>0</v>
      </c>
      <c r="J97" s="18"/>
      <c r="K97" s="18"/>
      <c r="L97" s="18"/>
      <c r="M97" s="18"/>
      <c r="N97" s="65"/>
      <c r="O97" s="18"/>
      <c r="P97" s="25"/>
      <c r="Q97" s="18"/>
      <c r="R97" s="18"/>
      <c r="S97" s="18"/>
      <c r="T97" s="18"/>
    </row>
    <row r="98" spans="1:20">
      <c r="A98" s="4">
        <v>94</v>
      </c>
      <c r="B98" s="17"/>
      <c r="C98" s="18"/>
      <c r="D98" s="18"/>
      <c r="E98" s="19"/>
      <c r="F98" s="18"/>
      <c r="G98" s="19"/>
      <c r="H98" s="19"/>
      <c r="I98" s="17">
        <f t="shared" si="5"/>
        <v>0</v>
      </c>
      <c r="J98" s="18"/>
      <c r="K98" s="18"/>
      <c r="L98" s="18"/>
      <c r="M98" s="18"/>
      <c r="N98" s="65"/>
      <c r="O98" s="18"/>
      <c r="P98" s="25"/>
      <c r="Q98" s="18"/>
      <c r="R98" s="18"/>
      <c r="S98" s="18"/>
      <c r="T98" s="18"/>
    </row>
    <row r="99" spans="1:20">
      <c r="A99" s="4">
        <v>95</v>
      </c>
      <c r="B99" s="17"/>
      <c r="C99" s="18"/>
      <c r="D99" s="18"/>
      <c r="E99" s="19"/>
      <c r="F99" s="18"/>
      <c r="G99" s="19"/>
      <c r="H99" s="19"/>
      <c r="I99" s="17">
        <f t="shared" si="5"/>
        <v>0</v>
      </c>
      <c r="J99" s="18"/>
      <c r="K99" s="18"/>
      <c r="L99" s="18"/>
      <c r="M99" s="18"/>
      <c r="N99" s="65"/>
      <c r="O99" s="18"/>
      <c r="P99" s="25"/>
      <c r="Q99" s="18"/>
      <c r="R99" s="18"/>
      <c r="S99" s="18"/>
      <c r="T99" s="18"/>
    </row>
    <row r="100" spans="1:20">
      <c r="A100" s="4">
        <v>96</v>
      </c>
      <c r="B100" s="17"/>
      <c r="C100" s="18"/>
      <c r="D100" s="18"/>
      <c r="E100" s="19"/>
      <c r="F100" s="18"/>
      <c r="G100" s="19"/>
      <c r="H100" s="19"/>
      <c r="I100" s="17">
        <f t="shared" si="5"/>
        <v>0</v>
      </c>
      <c r="J100" s="18"/>
      <c r="K100" s="18"/>
      <c r="L100" s="18"/>
      <c r="M100" s="18"/>
      <c r="N100" s="65"/>
      <c r="O100" s="18"/>
      <c r="P100" s="25"/>
      <c r="Q100" s="18"/>
      <c r="R100" s="18"/>
      <c r="S100" s="18"/>
      <c r="T100" s="18"/>
    </row>
    <row r="101" spans="1:20">
      <c r="A101" s="4">
        <v>97</v>
      </c>
      <c r="B101" s="17"/>
      <c r="C101" s="18"/>
      <c r="D101" s="18"/>
      <c r="E101" s="19"/>
      <c r="F101" s="18"/>
      <c r="G101" s="19"/>
      <c r="H101" s="19"/>
      <c r="I101" s="17">
        <f t="shared" si="5"/>
        <v>0</v>
      </c>
      <c r="J101" s="18"/>
      <c r="K101" s="18"/>
      <c r="L101" s="18"/>
      <c r="M101" s="18"/>
      <c r="N101" s="65"/>
      <c r="O101" s="18"/>
      <c r="P101" s="25"/>
      <c r="Q101" s="18"/>
      <c r="R101" s="18"/>
      <c r="S101" s="18"/>
      <c r="T101" s="18"/>
    </row>
    <row r="102" spans="1:20">
      <c r="A102" s="4">
        <v>98</v>
      </c>
      <c r="B102" s="17"/>
      <c r="C102" s="18"/>
      <c r="D102" s="18"/>
      <c r="E102" s="19"/>
      <c r="F102" s="18"/>
      <c r="G102" s="19"/>
      <c r="H102" s="19"/>
      <c r="I102" s="17">
        <f t="shared" si="5"/>
        <v>0</v>
      </c>
      <c r="J102" s="18"/>
      <c r="K102" s="18"/>
      <c r="L102" s="18"/>
      <c r="M102" s="18"/>
      <c r="N102" s="65"/>
      <c r="O102" s="18"/>
      <c r="P102" s="25"/>
      <c r="Q102" s="18"/>
      <c r="R102" s="18"/>
      <c r="S102" s="18"/>
      <c r="T102" s="18"/>
    </row>
    <row r="103" spans="1:20">
      <c r="A103" s="4">
        <v>99</v>
      </c>
      <c r="B103" s="17"/>
      <c r="C103" s="18"/>
      <c r="D103" s="18"/>
      <c r="E103" s="19"/>
      <c r="F103" s="18"/>
      <c r="G103" s="19"/>
      <c r="H103" s="19"/>
      <c r="I103" s="17">
        <f t="shared" si="5"/>
        <v>0</v>
      </c>
      <c r="J103" s="18"/>
      <c r="K103" s="18"/>
      <c r="L103" s="18"/>
      <c r="M103" s="18"/>
      <c r="N103" s="65"/>
      <c r="O103" s="18"/>
      <c r="P103" s="25"/>
      <c r="Q103" s="18"/>
      <c r="R103" s="18"/>
      <c r="S103" s="18"/>
      <c r="T103" s="18"/>
    </row>
    <row r="104" spans="1:20">
      <c r="A104" s="4">
        <v>100</v>
      </c>
      <c r="B104" s="17"/>
      <c r="C104" s="18"/>
      <c r="D104" s="18"/>
      <c r="E104" s="19"/>
      <c r="F104" s="18"/>
      <c r="G104" s="19"/>
      <c r="H104" s="19"/>
      <c r="I104" s="17">
        <f t="shared" si="5"/>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5"/>
        <v>0</v>
      </c>
      <c r="J105" s="18"/>
      <c r="K105" s="18"/>
      <c r="L105" s="18"/>
      <c r="M105" s="18"/>
      <c r="N105" s="68"/>
      <c r="O105" s="18"/>
      <c r="P105" s="25"/>
      <c r="Q105" s="18"/>
      <c r="R105" s="18"/>
      <c r="S105" s="18"/>
      <c r="T105" s="18"/>
    </row>
    <row r="106" spans="1:20">
      <c r="A106" s="4">
        <v>102</v>
      </c>
      <c r="B106" s="17"/>
      <c r="C106" s="18"/>
      <c r="D106" s="18"/>
      <c r="E106" s="19"/>
      <c r="F106" s="18"/>
      <c r="G106" s="19"/>
      <c r="H106" s="19"/>
      <c r="I106" s="17">
        <f t="shared" si="5"/>
        <v>0</v>
      </c>
      <c r="J106" s="18"/>
      <c r="K106" s="18"/>
      <c r="L106" s="18"/>
      <c r="M106" s="18"/>
      <c r="N106" s="68"/>
      <c r="O106" s="18"/>
      <c r="P106" s="25"/>
      <c r="Q106" s="18"/>
      <c r="R106" s="18"/>
      <c r="S106" s="18"/>
      <c r="T106" s="18"/>
    </row>
    <row r="107" spans="1:20">
      <c r="A107" s="4">
        <v>103</v>
      </c>
      <c r="B107" s="17"/>
      <c r="C107" s="18"/>
      <c r="D107" s="18"/>
      <c r="E107" s="19"/>
      <c r="F107" s="18"/>
      <c r="G107" s="19"/>
      <c r="H107" s="19"/>
      <c r="I107" s="17">
        <f t="shared" si="5"/>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5"/>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5"/>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5"/>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5"/>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5"/>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5"/>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5"/>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5"/>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5"/>
        <v>0</v>
      </c>
      <c r="J116" s="18"/>
      <c r="K116" s="18"/>
      <c r="L116" s="18"/>
      <c r="M116" s="18"/>
      <c r="N116" s="65"/>
      <c r="O116" s="18"/>
      <c r="P116" s="25"/>
      <c r="Q116" s="18"/>
      <c r="R116" s="18"/>
      <c r="S116" s="18"/>
      <c r="T116" s="18"/>
    </row>
    <row r="117" spans="1:20">
      <c r="A117" s="4">
        <v>113</v>
      </c>
      <c r="B117" s="17"/>
      <c r="C117" s="18"/>
      <c r="D117" s="18"/>
      <c r="E117" s="19"/>
      <c r="F117" s="18"/>
      <c r="G117" s="19"/>
      <c r="H117" s="19"/>
      <c r="I117" s="17">
        <f t="shared" si="5"/>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5"/>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5"/>
        <v>0</v>
      </c>
      <c r="J119" s="18"/>
      <c r="K119" s="18"/>
      <c r="L119" s="18"/>
      <c r="M119" s="18"/>
      <c r="N119" s="65"/>
      <c r="O119" s="18"/>
      <c r="P119" s="25"/>
      <c r="Q119" s="18"/>
      <c r="R119" s="18"/>
      <c r="S119" s="18"/>
      <c r="T119" s="18"/>
    </row>
    <row r="120" spans="1:20">
      <c r="A120" s="4">
        <v>116</v>
      </c>
      <c r="B120" s="17"/>
      <c r="C120" s="18"/>
      <c r="D120" s="18"/>
      <c r="E120" s="19"/>
      <c r="F120" s="18"/>
      <c r="G120" s="19"/>
      <c r="H120" s="19"/>
      <c r="I120" s="17">
        <f t="shared" si="5"/>
        <v>0</v>
      </c>
      <c r="J120" s="18"/>
      <c r="K120" s="18"/>
      <c r="L120" s="18"/>
      <c r="M120" s="18"/>
      <c r="N120" s="65"/>
      <c r="O120" s="18"/>
      <c r="P120" s="25"/>
      <c r="Q120" s="18"/>
      <c r="R120" s="18"/>
      <c r="S120" s="18"/>
      <c r="T120" s="18"/>
    </row>
    <row r="121" spans="1:20">
      <c r="A121" s="4">
        <v>117</v>
      </c>
      <c r="B121" s="17"/>
      <c r="C121" s="18"/>
      <c r="D121" s="18"/>
      <c r="E121" s="19"/>
      <c r="F121" s="18"/>
      <c r="G121" s="19"/>
      <c r="H121" s="19"/>
      <c r="I121" s="17">
        <f t="shared" si="5"/>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5"/>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5"/>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5"/>
        <v>0</v>
      </c>
      <c r="J124" s="18"/>
      <c r="K124" s="18"/>
      <c r="L124" s="18"/>
      <c r="M124" s="18"/>
      <c r="N124" s="65"/>
      <c r="O124" s="18"/>
      <c r="P124" s="25"/>
      <c r="Q124" s="18"/>
      <c r="R124" s="18"/>
      <c r="S124" s="18"/>
      <c r="T124" s="18"/>
    </row>
    <row r="125" spans="1:20">
      <c r="A125" s="4">
        <v>121</v>
      </c>
      <c r="B125" s="17"/>
      <c r="C125" s="18"/>
      <c r="D125" s="18"/>
      <c r="E125" s="19"/>
      <c r="F125" s="18"/>
      <c r="G125" s="19"/>
      <c r="H125" s="19"/>
      <c r="I125" s="17">
        <f t="shared" si="5"/>
        <v>0</v>
      </c>
      <c r="J125" s="18"/>
      <c r="K125" s="18"/>
      <c r="L125" s="18"/>
      <c r="M125" s="18"/>
      <c r="N125" s="65"/>
      <c r="O125" s="18"/>
      <c r="P125" s="25"/>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5"/>
        <v>0</v>
      </c>
      <c r="J129" s="18"/>
      <c r="K129" s="18"/>
      <c r="L129" s="18"/>
      <c r="M129" s="18"/>
      <c r="N129" s="65"/>
      <c r="O129" s="18"/>
      <c r="P129" s="25"/>
      <c r="Q129" s="18"/>
      <c r="R129" s="18"/>
      <c r="S129" s="18"/>
      <c r="T129" s="18"/>
    </row>
    <row r="130" spans="1:20">
      <c r="A130" s="4">
        <v>126</v>
      </c>
      <c r="B130" s="17"/>
      <c r="C130" s="18"/>
      <c r="D130" s="18"/>
      <c r="E130" s="19"/>
      <c r="F130" s="18"/>
      <c r="G130" s="19"/>
      <c r="H130" s="19"/>
      <c r="I130" s="17">
        <f t="shared" si="5"/>
        <v>0</v>
      </c>
      <c r="J130" s="18"/>
      <c r="K130" s="18"/>
      <c r="L130" s="18"/>
      <c r="M130" s="18"/>
      <c r="N130" s="65"/>
      <c r="O130" s="18"/>
      <c r="P130" s="25"/>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5"/>
        <v>0</v>
      </c>
      <c r="J132" s="18"/>
      <c r="K132" s="18"/>
      <c r="L132" s="18"/>
      <c r="M132" s="18"/>
      <c r="N132" s="65"/>
      <c r="O132" s="18"/>
      <c r="P132" s="25"/>
      <c r="Q132" s="18"/>
      <c r="R132" s="18"/>
      <c r="S132" s="18"/>
      <c r="T132" s="18"/>
    </row>
    <row r="133" spans="1:20">
      <c r="A133" s="4">
        <v>129</v>
      </c>
      <c r="B133" s="17"/>
      <c r="C133" s="18"/>
      <c r="D133" s="18"/>
      <c r="E133" s="19"/>
      <c r="F133" s="18"/>
      <c r="G133" s="19"/>
      <c r="H133" s="19"/>
      <c r="I133" s="17">
        <f t="shared" si="5"/>
        <v>0</v>
      </c>
      <c r="J133" s="18"/>
      <c r="K133" s="18"/>
      <c r="L133" s="18"/>
      <c r="M133" s="18"/>
      <c r="N133" s="65"/>
      <c r="O133" s="18"/>
      <c r="P133" s="25"/>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ref="I135:I164" si="6">+G135+H135</f>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6"/>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6"/>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6"/>
        <v>0</v>
      </c>
      <c r="J138" s="18"/>
      <c r="K138" s="18"/>
      <c r="L138" s="18"/>
      <c r="M138" s="18"/>
      <c r="N138" s="65"/>
      <c r="O138" s="18"/>
      <c r="P138" s="25"/>
      <c r="Q138" s="18"/>
      <c r="R138" s="18"/>
      <c r="S138" s="18"/>
      <c r="T138" s="18"/>
    </row>
    <row r="139" spans="1:20">
      <c r="A139" s="4">
        <v>135</v>
      </c>
      <c r="B139" s="17"/>
      <c r="C139" s="18"/>
      <c r="D139" s="18"/>
      <c r="E139" s="19"/>
      <c r="F139" s="18"/>
      <c r="G139" s="19"/>
      <c r="H139" s="19"/>
      <c r="I139" s="17">
        <f t="shared" si="6"/>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6"/>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6"/>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6"/>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5"/>
      <c r="Q164" s="18"/>
      <c r="R164" s="18"/>
      <c r="S164" s="18"/>
      <c r="T164" s="18"/>
    </row>
    <row r="165" spans="1:20">
      <c r="A165" s="22" t="s">
        <v>11</v>
      </c>
      <c r="B165" s="42"/>
      <c r="C165" s="22">
        <f>COUNTIFS(C5:C164,"*")</f>
        <v>85</v>
      </c>
      <c r="D165" s="22"/>
      <c r="E165" s="13"/>
      <c r="F165" s="22"/>
      <c r="G165" s="22">
        <f>SUM(G5:G164)</f>
        <v>5697</v>
      </c>
      <c r="H165" s="22">
        <f>SUM(H5:H164)</f>
        <v>5750</v>
      </c>
      <c r="I165" s="22">
        <f>SUM(I5:I164)</f>
        <v>11447</v>
      </c>
      <c r="J165" s="22"/>
      <c r="K165" s="22"/>
      <c r="L165" s="22"/>
      <c r="M165" s="22"/>
      <c r="N165" s="22"/>
      <c r="O165" s="22"/>
      <c r="P165" s="14"/>
      <c r="Q165" s="22"/>
      <c r="R165" s="22"/>
      <c r="S165" s="22"/>
      <c r="T165" s="12"/>
    </row>
    <row r="166" spans="1:20">
      <c r="A166" s="47" t="s">
        <v>70</v>
      </c>
      <c r="B166" s="10">
        <f>COUNTIF(B$5:B$164,"Team 1")</f>
        <v>49</v>
      </c>
      <c r="C166" s="47" t="s">
        <v>29</v>
      </c>
      <c r="D166" s="10">
        <f>COUNTIF(D5:D164,"Anganwadi")</f>
        <v>30</v>
      </c>
    </row>
    <row r="167" spans="1:20">
      <c r="A167" s="47" t="s">
        <v>71</v>
      </c>
      <c r="B167" s="10">
        <f>COUNTIF(B$6:B$164,"Team 2")</f>
        <v>36</v>
      </c>
      <c r="C167" s="47" t="s">
        <v>27</v>
      </c>
      <c r="D167" s="10">
        <f>COUNTIF(D5:D164,"School")</f>
        <v>55</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300" verticalDpi="30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G72" activePane="bottomRight" state="frozen"/>
      <selection pane="topRight" activeCell="C1" sqref="C1"/>
      <selection pane="bottomLeft" activeCell="A5" sqref="A5"/>
      <selection pane="bottomRight" activeCell="M97" sqref="M9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66</v>
      </c>
      <c r="B1" s="122"/>
      <c r="C1" s="122"/>
      <c r="D1" s="123"/>
      <c r="E1" s="123"/>
      <c r="F1" s="123"/>
      <c r="G1" s="123"/>
      <c r="H1" s="123"/>
      <c r="I1" s="123"/>
      <c r="J1" s="123"/>
      <c r="K1" s="123"/>
      <c r="L1" s="123"/>
      <c r="M1" s="123"/>
      <c r="N1" s="123"/>
      <c r="O1" s="123"/>
      <c r="P1" s="123"/>
      <c r="Q1" s="123"/>
      <c r="R1" s="123"/>
      <c r="S1" s="123"/>
    </row>
    <row r="2" spans="1:20">
      <c r="A2" s="126" t="s">
        <v>63</v>
      </c>
      <c r="B2" s="127"/>
      <c r="C2" s="127"/>
      <c r="D2" s="26">
        <v>43617</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4" t="s">
        <v>9</v>
      </c>
      <c r="H4" s="24" t="s">
        <v>10</v>
      </c>
      <c r="I4" s="24" t="s">
        <v>11</v>
      </c>
      <c r="J4" s="129"/>
      <c r="K4" s="125"/>
      <c r="L4" s="125"/>
      <c r="M4" s="125"/>
      <c r="N4" s="125"/>
      <c r="O4" s="125"/>
      <c r="P4" s="128"/>
      <c r="Q4" s="128"/>
      <c r="R4" s="129"/>
      <c r="S4" s="129"/>
      <c r="T4" s="129"/>
    </row>
    <row r="5" spans="1:20">
      <c r="A5" s="4">
        <v>1</v>
      </c>
      <c r="B5" s="17" t="s">
        <v>71</v>
      </c>
      <c r="C5" s="18" t="s">
        <v>342</v>
      </c>
      <c r="D5" s="18" t="s">
        <v>27</v>
      </c>
      <c r="E5" s="19" t="s">
        <v>343</v>
      </c>
      <c r="F5" s="18" t="s">
        <v>83</v>
      </c>
      <c r="G5" s="19">
        <v>68</v>
      </c>
      <c r="H5" s="19">
        <v>84</v>
      </c>
      <c r="I5" s="17">
        <f>+G5+H5</f>
        <v>152</v>
      </c>
      <c r="J5" s="18">
        <v>9957650188</v>
      </c>
      <c r="K5" s="18" t="s">
        <v>136</v>
      </c>
      <c r="L5" s="18" t="s">
        <v>344</v>
      </c>
      <c r="M5" s="18">
        <v>9954815442</v>
      </c>
      <c r="N5" s="65" t="s">
        <v>867</v>
      </c>
      <c r="O5" s="73">
        <v>9859359712</v>
      </c>
      <c r="P5" s="25">
        <v>43617</v>
      </c>
      <c r="Q5" s="18" t="s">
        <v>172</v>
      </c>
      <c r="R5" s="18">
        <v>23</v>
      </c>
      <c r="S5" s="18" t="s">
        <v>80</v>
      </c>
      <c r="T5" s="18"/>
    </row>
    <row r="6" spans="1:20">
      <c r="A6" s="4">
        <v>2</v>
      </c>
      <c r="B6" s="17" t="s">
        <v>71</v>
      </c>
      <c r="C6" s="18" t="s">
        <v>345</v>
      </c>
      <c r="D6" s="18" t="s">
        <v>29</v>
      </c>
      <c r="E6" s="19"/>
      <c r="F6" s="18"/>
      <c r="G6" s="19">
        <v>36</v>
      </c>
      <c r="H6" s="19">
        <v>25</v>
      </c>
      <c r="I6" s="17">
        <f>+G6+H6</f>
        <v>61</v>
      </c>
      <c r="J6" s="18">
        <v>9957261954</v>
      </c>
      <c r="K6" s="18" t="s">
        <v>136</v>
      </c>
      <c r="L6" s="18" t="s">
        <v>344</v>
      </c>
      <c r="M6" s="18">
        <v>9954815442</v>
      </c>
      <c r="N6" s="65" t="s">
        <v>867</v>
      </c>
      <c r="O6" s="73">
        <v>9859359712</v>
      </c>
      <c r="P6" s="25">
        <v>43619</v>
      </c>
      <c r="Q6" s="18" t="s">
        <v>79</v>
      </c>
      <c r="R6" s="18">
        <v>21</v>
      </c>
      <c r="S6" s="18" t="s">
        <v>80</v>
      </c>
      <c r="T6" s="18"/>
    </row>
    <row r="7" spans="1:20">
      <c r="A7" s="4">
        <v>3</v>
      </c>
      <c r="B7" s="17" t="s">
        <v>71</v>
      </c>
      <c r="C7" s="18" t="s">
        <v>346</v>
      </c>
      <c r="D7" s="18" t="s">
        <v>29</v>
      </c>
      <c r="E7" s="19"/>
      <c r="F7" s="18"/>
      <c r="G7" s="19">
        <v>19</v>
      </c>
      <c r="H7" s="19">
        <v>33</v>
      </c>
      <c r="I7" s="17">
        <f t="shared" ref="I7:I70" si="0">+G7+H7</f>
        <v>52</v>
      </c>
      <c r="J7" s="18">
        <v>9678419774</v>
      </c>
      <c r="K7" s="18" t="s">
        <v>136</v>
      </c>
      <c r="L7" s="18" t="s">
        <v>344</v>
      </c>
      <c r="M7" s="18">
        <v>9954815442</v>
      </c>
      <c r="N7" s="18" t="s">
        <v>868</v>
      </c>
      <c r="O7" s="18">
        <v>9613300038</v>
      </c>
      <c r="P7" s="25">
        <v>43619</v>
      </c>
      <c r="Q7" s="18" t="s">
        <v>79</v>
      </c>
      <c r="R7" s="18">
        <v>21</v>
      </c>
      <c r="S7" s="18" t="s">
        <v>80</v>
      </c>
      <c r="T7" s="18"/>
    </row>
    <row r="8" spans="1:20">
      <c r="A8" s="4">
        <v>4</v>
      </c>
      <c r="B8" s="17" t="s">
        <v>71</v>
      </c>
      <c r="C8" s="18" t="s">
        <v>347</v>
      </c>
      <c r="D8" s="18" t="s">
        <v>27</v>
      </c>
      <c r="E8" s="19">
        <v>18110401402</v>
      </c>
      <c r="F8" s="18" t="s">
        <v>77</v>
      </c>
      <c r="G8" s="19">
        <v>105</v>
      </c>
      <c r="H8" s="19">
        <v>163</v>
      </c>
      <c r="I8" s="17">
        <f t="shared" si="0"/>
        <v>268</v>
      </c>
      <c r="J8" s="17">
        <v>9954815806</v>
      </c>
      <c r="K8" s="18" t="s">
        <v>136</v>
      </c>
      <c r="L8" s="18" t="s">
        <v>344</v>
      </c>
      <c r="M8" s="18">
        <v>9954815442</v>
      </c>
      <c r="N8" s="65" t="s">
        <v>867</v>
      </c>
      <c r="O8" s="73">
        <v>9859359712</v>
      </c>
      <c r="P8" s="25">
        <v>43620</v>
      </c>
      <c r="Q8" s="18" t="s">
        <v>91</v>
      </c>
      <c r="R8" s="18">
        <v>24</v>
      </c>
      <c r="S8" s="18" t="s">
        <v>80</v>
      </c>
      <c r="T8" s="18"/>
    </row>
    <row r="9" spans="1:20">
      <c r="A9" s="4">
        <v>5</v>
      </c>
      <c r="B9" s="17" t="s">
        <v>71</v>
      </c>
      <c r="C9" s="18" t="s">
        <v>347</v>
      </c>
      <c r="D9" s="18" t="s">
        <v>27</v>
      </c>
      <c r="E9" s="19">
        <v>18110401402</v>
      </c>
      <c r="F9" s="18" t="s">
        <v>77</v>
      </c>
      <c r="G9" s="19">
        <v>105</v>
      </c>
      <c r="H9" s="19">
        <v>163</v>
      </c>
      <c r="I9" s="17">
        <f t="shared" ref="I9" si="1">+G9+H9</f>
        <v>268</v>
      </c>
      <c r="J9" s="17">
        <v>9954815806</v>
      </c>
      <c r="K9" s="18" t="s">
        <v>136</v>
      </c>
      <c r="L9" s="18" t="s">
        <v>344</v>
      </c>
      <c r="M9" s="18">
        <v>9954815442</v>
      </c>
      <c r="N9" s="65" t="s">
        <v>867</v>
      </c>
      <c r="O9" s="73">
        <v>9859359712</v>
      </c>
      <c r="P9" s="25">
        <v>43622</v>
      </c>
      <c r="Q9" s="18" t="s">
        <v>106</v>
      </c>
      <c r="R9" s="18">
        <v>24</v>
      </c>
      <c r="S9" s="18" t="s">
        <v>80</v>
      </c>
      <c r="T9" s="18"/>
    </row>
    <row r="10" spans="1:20">
      <c r="A10" s="4">
        <v>6</v>
      </c>
      <c r="B10" s="17" t="s">
        <v>71</v>
      </c>
      <c r="C10" s="18" t="s">
        <v>348</v>
      </c>
      <c r="D10" s="18" t="s">
        <v>27</v>
      </c>
      <c r="E10" s="19"/>
      <c r="F10" s="18" t="s">
        <v>251</v>
      </c>
      <c r="G10" s="19">
        <v>60</v>
      </c>
      <c r="H10" s="19">
        <v>64</v>
      </c>
      <c r="I10" s="17">
        <f t="shared" si="0"/>
        <v>124</v>
      </c>
      <c r="J10" s="18">
        <v>9706614683</v>
      </c>
      <c r="K10" s="18" t="s">
        <v>136</v>
      </c>
      <c r="L10" s="18" t="s">
        <v>344</v>
      </c>
      <c r="M10" s="18">
        <v>9954815442</v>
      </c>
      <c r="N10" s="65" t="s">
        <v>867</v>
      </c>
      <c r="O10" s="73">
        <v>9859359712</v>
      </c>
      <c r="P10" s="25">
        <v>43623</v>
      </c>
      <c r="Q10" s="18" t="s">
        <v>121</v>
      </c>
      <c r="R10" s="18">
        <v>22</v>
      </c>
      <c r="S10" s="18" t="s">
        <v>80</v>
      </c>
      <c r="T10" s="18"/>
    </row>
    <row r="11" spans="1:20">
      <c r="A11" s="4">
        <v>7</v>
      </c>
      <c r="B11" s="17" t="s">
        <v>71</v>
      </c>
      <c r="C11" s="18" t="s">
        <v>349</v>
      </c>
      <c r="D11" s="18" t="s">
        <v>27</v>
      </c>
      <c r="E11" s="19" t="s">
        <v>350</v>
      </c>
      <c r="F11" s="18" t="s">
        <v>83</v>
      </c>
      <c r="G11" s="19">
        <v>65</v>
      </c>
      <c r="H11" s="19">
        <v>53</v>
      </c>
      <c r="I11" s="17">
        <f t="shared" si="0"/>
        <v>118</v>
      </c>
      <c r="J11" s="18">
        <v>9854349725</v>
      </c>
      <c r="K11" s="18" t="s">
        <v>136</v>
      </c>
      <c r="L11" s="18" t="s">
        <v>344</v>
      </c>
      <c r="M11" s="18">
        <v>9954815442</v>
      </c>
      <c r="N11" s="65" t="s">
        <v>867</v>
      </c>
      <c r="O11" s="73">
        <v>9859359712</v>
      </c>
      <c r="P11" s="25">
        <v>43624</v>
      </c>
      <c r="Q11" s="18" t="s">
        <v>172</v>
      </c>
      <c r="R11" s="18">
        <v>20</v>
      </c>
      <c r="S11" s="18" t="s">
        <v>80</v>
      </c>
      <c r="T11" s="18"/>
    </row>
    <row r="12" spans="1:20">
      <c r="A12" s="4">
        <v>8</v>
      </c>
      <c r="B12" s="17" t="s">
        <v>71</v>
      </c>
      <c r="C12" s="18" t="s">
        <v>351</v>
      </c>
      <c r="D12" s="18" t="s">
        <v>29</v>
      </c>
      <c r="E12" s="19"/>
      <c r="F12" s="18"/>
      <c r="G12" s="19">
        <v>60</v>
      </c>
      <c r="H12" s="19">
        <v>62</v>
      </c>
      <c r="I12" s="17">
        <f t="shared" si="0"/>
        <v>122</v>
      </c>
      <c r="J12" s="18">
        <v>7662054949</v>
      </c>
      <c r="K12" s="18" t="s">
        <v>136</v>
      </c>
      <c r="L12" s="18" t="s">
        <v>344</v>
      </c>
      <c r="M12" s="18">
        <v>9954815442</v>
      </c>
      <c r="N12" s="18" t="s">
        <v>818</v>
      </c>
      <c r="O12" s="18">
        <v>7896524079</v>
      </c>
      <c r="P12" s="25">
        <v>43626</v>
      </c>
      <c r="Q12" s="18" t="s">
        <v>79</v>
      </c>
      <c r="R12" s="18">
        <v>21</v>
      </c>
      <c r="S12" s="18" t="s">
        <v>80</v>
      </c>
      <c r="T12" s="18"/>
    </row>
    <row r="13" spans="1:20">
      <c r="A13" s="4">
        <v>9</v>
      </c>
      <c r="B13" s="17" t="s">
        <v>71</v>
      </c>
      <c r="C13" s="18" t="s">
        <v>352</v>
      </c>
      <c r="D13" s="18" t="s">
        <v>29</v>
      </c>
      <c r="E13" s="19"/>
      <c r="F13" s="18"/>
      <c r="G13" s="19">
        <v>28</v>
      </c>
      <c r="H13" s="19">
        <v>34</v>
      </c>
      <c r="I13" s="17">
        <f t="shared" si="0"/>
        <v>62</v>
      </c>
      <c r="J13" s="18">
        <v>9706848659</v>
      </c>
      <c r="K13" s="18" t="s">
        <v>136</v>
      </c>
      <c r="L13" s="18" t="s">
        <v>344</v>
      </c>
      <c r="M13" s="18">
        <v>9954815442</v>
      </c>
      <c r="N13" s="65" t="s">
        <v>869</v>
      </c>
      <c r="O13" s="18">
        <v>9864613945</v>
      </c>
      <c r="P13" s="25">
        <v>43626</v>
      </c>
      <c r="Q13" s="18" t="s">
        <v>79</v>
      </c>
      <c r="R13" s="18">
        <v>19</v>
      </c>
      <c r="S13" s="18" t="s">
        <v>80</v>
      </c>
      <c r="T13" s="18"/>
    </row>
    <row r="14" spans="1:20" ht="33">
      <c r="A14" s="4">
        <v>10</v>
      </c>
      <c r="B14" s="17" t="s">
        <v>71</v>
      </c>
      <c r="C14" s="18" t="s">
        <v>353</v>
      </c>
      <c r="D14" s="18" t="s">
        <v>29</v>
      </c>
      <c r="E14" s="19"/>
      <c r="F14" s="18"/>
      <c r="G14" s="19"/>
      <c r="H14" s="19"/>
      <c r="I14" s="17">
        <f t="shared" si="0"/>
        <v>0</v>
      </c>
      <c r="J14" s="18">
        <v>8474867191</v>
      </c>
      <c r="K14" s="18" t="s">
        <v>136</v>
      </c>
      <c r="L14" s="18" t="s">
        <v>344</v>
      </c>
      <c r="M14" s="18">
        <v>9954815442</v>
      </c>
      <c r="N14" s="65" t="s">
        <v>869</v>
      </c>
      <c r="O14" s="18">
        <v>9864613946</v>
      </c>
      <c r="P14" s="25">
        <v>43627</v>
      </c>
      <c r="Q14" s="18" t="s">
        <v>91</v>
      </c>
      <c r="R14" s="18">
        <v>21</v>
      </c>
      <c r="S14" s="18" t="s">
        <v>80</v>
      </c>
      <c r="T14" s="18"/>
    </row>
    <row r="15" spans="1:20">
      <c r="A15" s="4">
        <v>11</v>
      </c>
      <c r="B15" s="17" t="s">
        <v>71</v>
      </c>
      <c r="C15" s="18" t="s">
        <v>354</v>
      </c>
      <c r="D15" s="18" t="s">
        <v>29</v>
      </c>
      <c r="E15" s="19"/>
      <c r="F15" s="18"/>
      <c r="G15" s="19">
        <v>22</v>
      </c>
      <c r="H15" s="19">
        <v>29</v>
      </c>
      <c r="I15" s="17">
        <f t="shared" si="0"/>
        <v>51</v>
      </c>
      <c r="J15" s="18"/>
      <c r="K15" s="18" t="s">
        <v>136</v>
      </c>
      <c r="L15" s="18" t="s">
        <v>344</v>
      </c>
      <c r="M15" s="18">
        <v>9954815442</v>
      </c>
      <c r="N15" s="18" t="s">
        <v>818</v>
      </c>
      <c r="O15" s="18">
        <v>7896524079</v>
      </c>
      <c r="P15" s="25">
        <v>43627</v>
      </c>
      <c r="Q15" s="18" t="s">
        <v>91</v>
      </c>
      <c r="R15" s="18">
        <v>18</v>
      </c>
      <c r="S15" s="18" t="s">
        <v>80</v>
      </c>
      <c r="T15" s="18"/>
    </row>
    <row r="16" spans="1:20">
      <c r="A16" s="4">
        <v>12</v>
      </c>
      <c r="B16" s="17" t="s">
        <v>71</v>
      </c>
      <c r="C16" s="18" t="s">
        <v>355</v>
      </c>
      <c r="D16" s="18" t="s">
        <v>27</v>
      </c>
      <c r="E16" s="19"/>
      <c r="F16" s="18" t="s">
        <v>83</v>
      </c>
      <c r="G16" s="19">
        <v>49</v>
      </c>
      <c r="H16" s="19">
        <v>47</v>
      </c>
      <c r="I16" s="17">
        <f t="shared" si="0"/>
        <v>96</v>
      </c>
      <c r="J16" s="18">
        <v>9859204047</v>
      </c>
      <c r="K16" s="18" t="s">
        <v>136</v>
      </c>
      <c r="L16" s="18" t="s">
        <v>344</v>
      </c>
      <c r="M16" s="18">
        <v>9954815442</v>
      </c>
      <c r="N16" s="65" t="s">
        <v>826</v>
      </c>
      <c r="O16" s="18">
        <v>9613249681</v>
      </c>
      <c r="P16" s="25">
        <v>43628</v>
      </c>
      <c r="Q16" s="18" t="s">
        <v>103</v>
      </c>
      <c r="R16" s="18">
        <v>16</v>
      </c>
      <c r="S16" s="18" t="s">
        <v>80</v>
      </c>
      <c r="T16" s="18"/>
    </row>
    <row r="17" spans="1:20">
      <c r="A17" s="4">
        <v>13</v>
      </c>
      <c r="B17" s="17" t="s">
        <v>71</v>
      </c>
      <c r="C17" s="18" t="s">
        <v>358</v>
      </c>
      <c r="D17" s="18" t="s">
        <v>29</v>
      </c>
      <c r="E17" s="19"/>
      <c r="F17" s="18"/>
      <c r="G17" s="19">
        <v>23</v>
      </c>
      <c r="H17" s="19">
        <v>26</v>
      </c>
      <c r="I17" s="17">
        <f t="shared" si="0"/>
        <v>49</v>
      </c>
      <c r="J17" s="18">
        <v>9678276285</v>
      </c>
      <c r="K17" s="18" t="s">
        <v>136</v>
      </c>
      <c r="L17" s="18" t="s">
        <v>344</v>
      </c>
      <c r="M17" s="18">
        <v>9954815442</v>
      </c>
      <c r="N17" s="65" t="s">
        <v>826</v>
      </c>
      <c r="O17" s="18">
        <v>9613249681</v>
      </c>
      <c r="P17" s="25">
        <v>43628</v>
      </c>
      <c r="Q17" s="18" t="s">
        <v>103</v>
      </c>
      <c r="R17" s="18">
        <v>15</v>
      </c>
      <c r="S17" s="18" t="s">
        <v>80</v>
      </c>
      <c r="T17" s="18"/>
    </row>
    <row r="18" spans="1:20">
      <c r="A18" s="4">
        <v>14</v>
      </c>
      <c r="B18" s="17" t="s">
        <v>71</v>
      </c>
      <c r="C18" s="18" t="s">
        <v>357</v>
      </c>
      <c r="D18" s="18" t="s">
        <v>29</v>
      </c>
      <c r="E18" s="19"/>
      <c r="F18" s="18"/>
      <c r="G18" s="19">
        <v>27</v>
      </c>
      <c r="H18" s="19">
        <v>22</v>
      </c>
      <c r="I18" s="17">
        <f t="shared" si="0"/>
        <v>49</v>
      </c>
      <c r="J18" s="18">
        <v>8135916274</v>
      </c>
      <c r="K18" s="18" t="s">
        <v>136</v>
      </c>
      <c r="L18" s="18" t="s">
        <v>344</v>
      </c>
      <c r="M18" s="18">
        <v>9954815442</v>
      </c>
      <c r="N18" s="71" t="s">
        <v>870</v>
      </c>
      <c r="O18" s="18">
        <v>9859145261</v>
      </c>
      <c r="P18" s="25">
        <v>43629</v>
      </c>
      <c r="Q18" s="18" t="s">
        <v>106</v>
      </c>
      <c r="R18" s="18">
        <v>16</v>
      </c>
      <c r="S18" s="18" t="s">
        <v>80</v>
      </c>
      <c r="T18" s="18"/>
    </row>
    <row r="19" spans="1:20">
      <c r="A19" s="4">
        <v>15</v>
      </c>
      <c r="B19" s="17" t="s">
        <v>71</v>
      </c>
      <c r="C19" s="18" t="s">
        <v>356</v>
      </c>
      <c r="D19" s="18" t="s">
        <v>27</v>
      </c>
      <c r="E19" s="19"/>
      <c r="F19" s="18" t="s">
        <v>83</v>
      </c>
      <c r="G19" s="19">
        <v>79</v>
      </c>
      <c r="H19" s="19">
        <v>62</v>
      </c>
      <c r="I19" s="17">
        <f t="shared" si="0"/>
        <v>141</v>
      </c>
      <c r="J19" s="18">
        <v>7662817943</v>
      </c>
      <c r="K19" s="18" t="s">
        <v>136</v>
      </c>
      <c r="L19" s="18" t="s">
        <v>344</v>
      </c>
      <c r="M19" s="18">
        <v>9954815442</v>
      </c>
      <c r="N19" s="71" t="s">
        <v>870</v>
      </c>
      <c r="O19" s="18">
        <v>9859145262</v>
      </c>
      <c r="P19" s="25">
        <v>43630</v>
      </c>
      <c r="Q19" s="18" t="s">
        <v>121</v>
      </c>
      <c r="R19" s="18">
        <v>16</v>
      </c>
      <c r="S19" s="18" t="s">
        <v>80</v>
      </c>
      <c r="T19" s="18"/>
    </row>
    <row r="20" spans="1:20">
      <c r="A20" s="4">
        <v>16</v>
      </c>
      <c r="B20" s="17" t="s">
        <v>71</v>
      </c>
      <c r="C20" s="18" t="s">
        <v>365</v>
      </c>
      <c r="D20" s="18" t="s">
        <v>29</v>
      </c>
      <c r="E20" s="19"/>
      <c r="F20" s="18"/>
      <c r="G20" s="19">
        <v>27</v>
      </c>
      <c r="H20" s="19">
        <v>25</v>
      </c>
      <c r="I20" s="17">
        <f t="shared" si="0"/>
        <v>52</v>
      </c>
      <c r="J20" s="18">
        <v>7664096548</v>
      </c>
      <c r="K20" s="18" t="s">
        <v>136</v>
      </c>
      <c r="L20" s="18" t="s">
        <v>344</v>
      </c>
      <c r="M20" s="18">
        <v>9954815442</v>
      </c>
      <c r="N20" s="65" t="s">
        <v>826</v>
      </c>
      <c r="O20" s="18">
        <v>9613249681</v>
      </c>
      <c r="P20" s="25">
        <v>43630</v>
      </c>
      <c r="Q20" s="18" t="s">
        <v>121</v>
      </c>
      <c r="R20" s="18">
        <v>13</v>
      </c>
      <c r="S20" s="18" t="s">
        <v>80</v>
      </c>
      <c r="T20" s="18"/>
    </row>
    <row r="21" spans="1:20">
      <c r="A21" s="4">
        <v>17</v>
      </c>
      <c r="B21" s="17" t="s">
        <v>71</v>
      </c>
      <c r="C21" s="18" t="s">
        <v>366</v>
      </c>
      <c r="D21" s="18" t="s">
        <v>29</v>
      </c>
      <c r="E21" s="19"/>
      <c r="F21" s="18"/>
      <c r="G21" s="19">
        <v>29</v>
      </c>
      <c r="H21" s="19">
        <v>18</v>
      </c>
      <c r="I21" s="17">
        <f t="shared" si="0"/>
        <v>47</v>
      </c>
      <c r="J21" s="18">
        <v>8399825253</v>
      </c>
      <c r="K21" s="18" t="s">
        <v>136</v>
      </c>
      <c r="L21" s="18" t="s">
        <v>344</v>
      </c>
      <c r="M21" s="18">
        <v>9954815442</v>
      </c>
      <c r="N21" s="65" t="s">
        <v>826</v>
      </c>
      <c r="O21" s="18">
        <v>9613249681</v>
      </c>
      <c r="P21" s="25">
        <v>43631</v>
      </c>
      <c r="Q21" s="18" t="s">
        <v>172</v>
      </c>
      <c r="R21" s="18">
        <v>14</v>
      </c>
      <c r="S21" s="18" t="s">
        <v>80</v>
      </c>
      <c r="T21" s="18"/>
    </row>
    <row r="22" spans="1:20">
      <c r="A22" s="4">
        <v>18</v>
      </c>
      <c r="B22" s="17" t="s">
        <v>71</v>
      </c>
      <c r="C22" s="18" t="s">
        <v>367</v>
      </c>
      <c r="D22" s="18" t="s">
        <v>27</v>
      </c>
      <c r="E22" s="19"/>
      <c r="F22" s="18" t="s">
        <v>251</v>
      </c>
      <c r="G22" s="19">
        <v>61</v>
      </c>
      <c r="H22" s="19">
        <v>63</v>
      </c>
      <c r="I22" s="17">
        <f t="shared" si="0"/>
        <v>124</v>
      </c>
      <c r="J22" s="18">
        <v>9613934858</v>
      </c>
      <c r="K22" s="18" t="s">
        <v>136</v>
      </c>
      <c r="L22" s="18" t="s">
        <v>344</v>
      </c>
      <c r="M22" s="18">
        <v>9954815442</v>
      </c>
      <c r="N22" s="65" t="s">
        <v>826</v>
      </c>
      <c r="O22" s="18">
        <v>9613249681</v>
      </c>
      <c r="P22" s="25">
        <v>43633</v>
      </c>
      <c r="Q22" s="18" t="s">
        <v>79</v>
      </c>
      <c r="R22" s="18">
        <v>16</v>
      </c>
      <c r="S22" s="18" t="s">
        <v>80</v>
      </c>
      <c r="T22" s="18"/>
    </row>
    <row r="23" spans="1:20">
      <c r="A23" s="4">
        <v>19</v>
      </c>
      <c r="B23" s="17" t="s">
        <v>71</v>
      </c>
      <c r="C23" s="18" t="s">
        <v>359</v>
      </c>
      <c r="D23" s="18" t="s">
        <v>27</v>
      </c>
      <c r="E23" s="19"/>
      <c r="F23" s="18" t="s">
        <v>83</v>
      </c>
      <c r="G23" s="19">
        <v>31</v>
      </c>
      <c r="H23" s="19">
        <v>29</v>
      </c>
      <c r="I23" s="17">
        <f t="shared" ref="I23:I26" si="2">+G23+H23</f>
        <v>60</v>
      </c>
      <c r="J23" s="18">
        <v>9085421423</v>
      </c>
      <c r="K23" s="18" t="s">
        <v>136</v>
      </c>
      <c r="L23" s="18" t="s">
        <v>344</v>
      </c>
      <c r="M23" s="18">
        <v>9954815442</v>
      </c>
      <c r="N23" s="65" t="s">
        <v>826</v>
      </c>
      <c r="O23" s="18">
        <v>9613249681</v>
      </c>
      <c r="P23" s="25">
        <v>43634</v>
      </c>
      <c r="Q23" s="18" t="s">
        <v>91</v>
      </c>
      <c r="R23" s="18">
        <v>13</v>
      </c>
      <c r="S23" s="18" t="s">
        <v>80</v>
      </c>
      <c r="T23" s="18"/>
    </row>
    <row r="24" spans="1:20">
      <c r="A24" s="4">
        <v>20</v>
      </c>
      <c r="B24" s="17" t="s">
        <v>71</v>
      </c>
      <c r="C24" s="18" t="s">
        <v>360</v>
      </c>
      <c r="D24" s="18" t="s">
        <v>27</v>
      </c>
      <c r="E24" s="19" t="s">
        <v>361</v>
      </c>
      <c r="F24" s="18" t="s">
        <v>83</v>
      </c>
      <c r="G24" s="19">
        <v>53</v>
      </c>
      <c r="H24" s="19">
        <v>72</v>
      </c>
      <c r="I24" s="17">
        <f t="shared" si="2"/>
        <v>125</v>
      </c>
      <c r="J24" s="18">
        <v>9613651733</v>
      </c>
      <c r="K24" s="18" t="s">
        <v>136</v>
      </c>
      <c r="L24" s="18" t="s">
        <v>344</v>
      </c>
      <c r="M24" s="18">
        <v>9954815442</v>
      </c>
      <c r="N24" s="65" t="s">
        <v>826</v>
      </c>
      <c r="O24" s="18">
        <v>9613249681</v>
      </c>
      <c r="P24" s="25">
        <v>43634</v>
      </c>
      <c r="Q24" s="18" t="s">
        <v>91</v>
      </c>
      <c r="R24" s="18">
        <v>14</v>
      </c>
      <c r="S24" s="18" t="s">
        <v>80</v>
      </c>
      <c r="T24" s="18"/>
    </row>
    <row r="25" spans="1:20">
      <c r="A25" s="4">
        <v>21</v>
      </c>
      <c r="B25" s="17" t="s">
        <v>71</v>
      </c>
      <c r="C25" s="18" t="s">
        <v>362</v>
      </c>
      <c r="D25" s="18" t="s">
        <v>27</v>
      </c>
      <c r="E25" s="19" t="s">
        <v>363</v>
      </c>
      <c r="F25" s="18" t="s">
        <v>83</v>
      </c>
      <c r="G25" s="19">
        <v>43</v>
      </c>
      <c r="H25" s="19">
        <v>42</v>
      </c>
      <c r="I25" s="17">
        <f t="shared" si="2"/>
        <v>85</v>
      </c>
      <c r="J25" s="18">
        <v>9613934858</v>
      </c>
      <c r="K25" s="18" t="s">
        <v>136</v>
      </c>
      <c r="L25" s="18" t="s">
        <v>344</v>
      </c>
      <c r="M25" s="18">
        <v>9954815442</v>
      </c>
      <c r="N25" s="65" t="s">
        <v>871</v>
      </c>
      <c r="O25" s="18">
        <v>9613051572</v>
      </c>
      <c r="P25" s="25">
        <v>43635</v>
      </c>
      <c r="Q25" s="18" t="s">
        <v>103</v>
      </c>
      <c r="R25" s="18">
        <v>16</v>
      </c>
      <c r="S25" s="18" t="s">
        <v>80</v>
      </c>
      <c r="T25" s="18"/>
    </row>
    <row r="26" spans="1:20">
      <c r="A26" s="4">
        <v>22</v>
      </c>
      <c r="B26" s="17" t="s">
        <v>71</v>
      </c>
      <c r="C26" s="18" t="s">
        <v>364</v>
      </c>
      <c r="D26" s="18" t="s">
        <v>27</v>
      </c>
      <c r="E26" s="19"/>
      <c r="F26" s="18" t="s">
        <v>83</v>
      </c>
      <c r="G26" s="19">
        <v>34</v>
      </c>
      <c r="H26" s="19">
        <v>26</v>
      </c>
      <c r="I26" s="17">
        <f t="shared" si="2"/>
        <v>60</v>
      </c>
      <c r="J26" s="18">
        <v>9957822969</v>
      </c>
      <c r="K26" s="18" t="s">
        <v>136</v>
      </c>
      <c r="L26" s="18" t="s">
        <v>344</v>
      </c>
      <c r="M26" s="18">
        <v>9954815442</v>
      </c>
      <c r="N26" s="65" t="s">
        <v>817</v>
      </c>
      <c r="O26" s="18">
        <v>9577521644</v>
      </c>
      <c r="P26" s="25">
        <v>43635</v>
      </c>
      <c r="Q26" s="18" t="s">
        <v>103</v>
      </c>
      <c r="R26" s="18">
        <v>17</v>
      </c>
      <c r="S26" s="18" t="s">
        <v>80</v>
      </c>
      <c r="T26" s="18"/>
    </row>
    <row r="27" spans="1:20">
      <c r="A27" s="4">
        <v>23</v>
      </c>
      <c r="B27" s="17" t="s">
        <v>71</v>
      </c>
      <c r="C27" s="18" t="s">
        <v>368</v>
      </c>
      <c r="D27" s="18" t="s">
        <v>27</v>
      </c>
      <c r="E27" s="19" t="s">
        <v>369</v>
      </c>
      <c r="F27" s="18" t="s">
        <v>83</v>
      </c>
      <c r="G27" s="19">
        <v>64</v>
      </c>
      <c r="H27" s="19">
        <v>62</v>
      </c>
      <c r="I27" s="17">
        <f t="shared" si="0"/>
        <v>126</v>
      </c>
      <c r="J27" s="18">
        <v>9854324637</v>
      </c>
      <c r="K27" s="18" t="s">
        <v>136</v>
      </c>
      <c r="L27" s="18" t="s">
        <v>344</v>
      </c>
      <c r="M27" s="18">
        <v>9954815442</v>
      </c>
      <c r="N27" s="65" t="s">
        <v>817</v>
      </c>
      <c r="O27" s="18">
        <v>9577521644</v>
      </c>
      <c r="P27" s="25">
        <v>43636</v>
      </c>
      <c r="Q27" s="18" t="s">
        <v>106</v>
      </c>
      <c r="R27" s="18">
        <v>18</v>
      </c>
      <c r="S27" s="18" t="s">
        <v>80</v>
      </c>
      <c r="T27" s="18"/>
    </row>
    <row r="28" spans="1:20">
      <c r="A28" s="4">
        <v>24</v>
      </c>
      <c r="B28" s="17" t="s">
        <v>71</v>
      </c>
      <c r="C28" s="18" t="s">
        <v>370</v>
      </c>
      <c r="D28" s="18" t="s">
        <v>27</v>
      </c>
      <c r="E28" s="19">
        <v>18110408001</v>
      </c>
      <c r="F28" s="18" t="s">
        <v>251</v>
      </c>
      <c r="G28" s="19">
        <v>566</v>
      </c>
      <c r="H28" s="19">
        <v>683</v>
      </c>
      <c r="I28" s="17">
        <f t="shared" si="0"/>
        <v>1249</v>
      </c>
      <c r="J28" s="18">
        <v>9401713468</v>
      </c>
      <c r="K28" s="18" t="s">
        <v>136</v>
      </c>
      <c r="L28" s="18" t="s">
        <v>344</v>
      </c>
      <c r="M28" s="18">
        <v>9954815442</v>
      </c>
      <c r="N28" s="65" t="s">
        <v>812</v>
      </c>
      <c r="O28" s="18">
        <v>8011195958</v>
      </c>
      <c r="P28" s="25">
        <v>43637</v>
      </c>
      <c r="Q28" s="18" t="s">
        <v>121</v>
      </c>
      <c r="R28" s="18">
        <v>16</v>
      </c>
      <c r="S28" s="18" t="s">
        <v>80</v>
      </c>
      <c r="T28" s="18"/>
    </row>
    <row r="29" spans="1:20">
      <c r="A29" s="4">
        <v>25</v>
      </c>
      <c r="B29" s="17" t="s">
        <v>71</v>
      </c>
      <c r="C29" s="18" t="s">
        <v>370</v>
      </c>
      <c r="D29" s="18" t="s">
        <v>27</v>
      </c>
      <c r="E29" s="19">
        <v>18110408001</v>
      </c>
      <c r="F29" s="18" t="s">
        <v>251</v>
      </c>
      <c r="G29" s="19">
        <v>566</v>
      </c>
      <c r="H29" s="19">
        <v>683</v>
      </c>
      <c r="I29" s="17">
        <f t="shared" ref="I29:I30" si="3">+G29+H29</f>
        <v>1249</v>
      </c>
      <c r="J29" s="18">
        <v>9401713468</v>
      </c>
      <c r="K29" s="18" t="s">
        <v>136</v>
      </c>
      <c r="L29" s="18" t="s">
        <v>344</v>
      </c>
      <c r="M29" s="18">
        <v>9954815442</v>
      </c>
      <c r="N29" s="65" t="s">
        <v>812</v>
      </c>
      <c r="O29" s="18">
        <v>8011195958</v>
      </c>
      <c r="P29" s="25">
        <v>43638</v>
      </c>
      <c r="Q29" s="18" t="s">
        <v>172</v>
      </c>
      <c r="R29" s="18">
        <v>16</v>
      </c>
      <c r="S29" s="18" t="s">
        <v>80</v>
      </c>
      <c r="T29" s="18"/>
    </row>
    <row r="30" spans="1:20">
      <c r="A30" s="4">
        <v>26</v>
      </c>
      <c r="B30" s="17" t="s">
        <v>71</v>
      </c>
      <c r="C30" s="18" t="s">
        <v>370</v>
      </c>
      <c r="D30" s="18" t="s">
        <v>27</v>
      </c>
      <c r="E30" s="19">
        <v>18110408001</v>
      </c>
      <c r="F30" s="18" t="s">
        <v>251</v>
      </c>
      <c r="G30" s="19">
        <v>566</v>
      </c>
      <c r="H30" s="19">
        <v>683</v>
      </c>
      <c r="I30" s="17">
        <f t="shared" si="3"/>
        <v>1249</v>
      </c>
      <c r="J30" s="18">
        <v>9401713468</v>
      </c>
      <c r="K30" s="18" t="s">
        <v>136</v>
      </c>
      <c r="L30" s="18" t="s">
        <v>344</v>
      </c>
      <c r="M30" s="18">
        <v>9954815442</v>
      </c>
      <c r="N30" s="65" t="s">
        <v>815</v>
      </c>
      <c r="O30" s="18">
        <v>9706618588</v>
      </c>
      <c r="P30" s="25">
        <v>43640</v>
      </c>
      <c r="Q30" s="18" t="s">
        <v>79</v>
      </c>
      <c r="R30" s="18">
        <v>16</v>
      </c>
      <c r="S30" s="18" t="s">
        <v>80</v>
      </c>
      <c r="T30" s="18"/>
    </row>
    <row r="31" spans="1:20">
      <c r="A31" s="4">
        <v>27</v>
      </c>
      <c r="B31" s="17" t="s">
        <v>71</v>
      </c>
      <c r="C31" s="18" t="s">
        <v>371</v>
      </c>
      <c r="D31" s="18" t="s">
        <v>29</v>
      </c>
      <c r="E31" s="19"/>
      <c r="F31" s="18"/>
      <c r="G31" s="19">
        <v>39</v>
      </c>
      <c r="H31" s="19">
        <v>64</v>
      </c>
      <c r="I31" s="17">
        <f t="shared" si="0"/>
        <v>103</v>
      </c>
      <c r="J31" s="18">
        <v>8011195964</v>
      </c>
      <c r="K31" s="18" t="s">
        <v>136</v>
      </c>
      <c r="L31" s="18" t="s">
        <v>344</v>
      </c>
      <c r="M31" s="18">
        <v>9954815442</v>
      </c>
      <c r="N31" s="65" t="s">
        <v>815</v>
      </c>
      <c r="O31" s="18">
        <v>9706618588</v>
      </c>
      <c r="P31" s="25">
        <v>43641</v>
      </c>
      <c r="Q31" s="18" t="s">
        <v>91</v>
      </c>
      <c r="R31" s="18">
        <v>17</v>
      </c>
      <c r="S31" s="18" t="s">
        <v>80</v>
      </c>
      <c r="T31" s="18"/>
    </row>
    <row r="32" spans="1:20">
      <c r="A32" s="4">
        <v>28</v>
      </c>
      <c r="B32" s="17" t="s">
        <v>71</v>
      </c>
      <c r="C32" s="18" t="s">
        <v>372</v>
      </c>
      <c r="D32" s="18" t="s">
        <v>29</v>
      </c>
      <c r="E32" s="19"/>
      <c r="F32" s="18"/>
      <c r="G32" s="19">
        <v>29</v>
      </c>
      <c r="H32" s="19">
        <v>27</v>
      </c>
      <c r="I32" s="17">
        <f t="shared" si="0"/>
        <v>56</v>
      </c>
      <c r="J32" s="18">
        <v>9957089266</v>
      </c>
      <c r="K32" s="18" t="s">
        <v>136</v>
      </c>
      <c r="L32" s="18" t="s">
        <v>344</v>
      </c>
      <c r="M32" s="18">
        <v>9954815442</v>
      </c>
      <c r="N32" s="65" t="s">
        <v>812</v>
      </c>
      <c r="O32" s="18">
        <v>8011195958</v>
      </c>
      <c r="P32" s="25">
        <v>43642</v>
      </c>
      <c r="Q32" s="18" t="s">
        <v>103</v>
      </c>
      <c r="R32" s="18">
        <v>16</v>
      </c>
      <c r="S32" s="18" t="s">
        <v>80</v>
      </c>
      <c r="T32" s="18"/>
    </row>
    <row r="33" spans="1:20">
      <c r="A33" s="4">
        <v>29</v>
      </c>
      <c r="B33" s="17" t="s">
        <v>71</v>
      </c>
      <c r="C33" s="18" t="s">
        <v>373</v>
      </c>
      <c r="D33" s="18" t="s">
        <v>29</v>
      </c>
      <c r="E33" s="19"/>
      <c r="F33" s="18"/>
      <c r="G33" s="19">
        <v>30</v>
      </c>
      <c r="H33" s="19">
        <v>35</v>
      </c>
      <c r="I33" s="17">
        <f t="shared" si="0"/>
        <v>65</v>
      </c>
      <c r="J33" s="18">
        <v>7664087847</v>
      </c>
      <c r="K33" s="18" t="s">
        <v>136</v>
      </c>
      <c r="L33" s="18" t="s">
        <v>344</v>
      </c>
      <c r="M33" s="18">
        <v>9954815442</v>
      </c>
      <c r="N33" s="65" t="s">
        <v>813</v>
      </c>
      <c r="O33" s="18">
        <v>9854259887</v>
      </c>
      <c r="P33" s="25">
        <v>43643</v>
      </c>
      <c r="Q33" s="18" t="s">
        <v>106</v>
      </c>
      <c r="R33" s="18">
        <v>18</v>
      </c>
      <c r="S33" s="18" t="s">
        <v>80</v>
      </c>
      <c r="T33" s="18"/>
    </row>
    <row r="34" spans="1:20">
      <c r="A34" s="4">
        <v>30</v>
      </c>
      <c r="B34" s="17" t="s">
        <v>71</v>
      </c>
      <c r="C34" s="18" t="s">
        <v>374</v>
      </c>
      <c r="D34" s="18" t="s">
        <v>29</v>
      </c>
      <c r="E34" s="19"/>
      <c r="F34" s="18"/>
      <c r="G34" s="19">
        <v>39</v>
      </c>
      <c r="H34" s="19">
        <v>53</v>
      </c>
      <c r="I34" s="17">
        <f t="shared" si="0"/>
        <v>92</v>
      </c>
      <c r="J34" s="18">
        <v>9954827529</v>
      </c>
      <c r="K34" s="18" t="s">
        <v>136</v>
      </c>
      <c r="L34" s="18" t="s">
        <v>344</v>
      </c>
      <c r="M34" s="18">
        <v>9954815442</v>
      </c>
      <c r="N34" s="65" t="s">
        <v>834</v>
      </c>
      <c r="O34" s="18">
        <v>7864304432</v>
      </c>
      <c r="P34" s="25">
        <v>43643</v>
      </c>
      <c r="Q34" s="18" t="s">
        <v>106</v>
      </c>
      <c r="R34" s="18">
        <v>13</v>
      </c>
      <c r="S34" s="18" t="s">
        <v>80</v>
      </c>
      <c r="T34" s="18"/>
    </row>
    <row r="35" spans="1:20">
      <c r="A35" s="4">
        <v>31</v>
      </c>
      <c r="B35" s="17" t="s">
        <v>71</v>
      </c>
      <c r="C35" s="18" t="s">
        <v>375</v>
      </c>
      <c r="D35" s="18" t="s">
        <v>27</v>
      </c>
      <c r="E35" s="19"/>
      <c r="F35" s="18" t="s">
        <v>83</v>
      </c>
      <c r="G35" s="19">
        <v>53</v>
      </c>
      <c r="H35" s="19">
        <v>62</v>
      </c>
      <c r="I35" s="17">
        <f t="shared" si="0"/>
        <v>115</v>
      </c>
      <c r="J35" s="18">
        <v>7670093573</v>
      </c>
      <c r="K35" s="18" t="s">
        <v>136</v>
      </c>
      <c r="L35" s="18" t="s">
        <v>344</v>
      </c>
      <c r="M35" s="18">
        <v>9954815442</v>
      </c>
      <c r="N35" s="65" t="s">
        <v>834</v>
      </c>
      <c r="O35" s="18">
        <v>7864304432</v>
      </c>
      <c r="P35" s="25">
        <v>43644</v>
      </c>
      <c r="Q35" s="18" t="s">
        <v>121</v>
      </c>
      <c r="R35" s="18">
        <v>13</v>
      </c>
      <c r="S35" s="18" t="s">
        <v>80</v>
      </c>
      <c r="T35" s="18"/>
    </row>
    <row r="36" spans="1:20">
      <c r="A36" s="4">
        <v>32</v>
      </c>
      <c r="B36" s="17" t="s">
        <v>71</v>
      </c>
      <c r="C36" s="18" t="s">
        <v>376</v>
      </c>
      <c r="D36" s="18" t="s">
        <v>27</v>
      </c>
      <c r="E36" s="19"/>
      <c r="F36" s="18" t="s">
        <v>83</v>
      </c>
      <c r="G36" s="19">
        <v>54</v>
      </c>
      <c r="H36" s="19">
        <v>68</v>
      </c>
      <c r="I36" s="17">
        <f t="shared" si="0"/>
        <v>122</v>
      </c>
      <c r="J36" s="18">
        <v>9854612330</v>
      </c>
      <c r="K36" s="18" t="s">
        <v>136</v>
      </c>
      <c r="L36" s="18" t="s">
        <v>344</v>
      </c>
      <c r="M36" s="18">
        <v>9954815442</v>
      </c>
      <c r="N36" s="65" t="s">
        <v>855</v>
      </c>
      <c r="O36" s="18">
        <v>7399492462</v>
      </c>
      <c r="P36" s="25">
        <v>43644</v>
      </c>
      <c r="Q36" s="18" t="s">
        <v>121</v>
      </c>
      <c r="R36" s="18">
        <v>16</v>
      </c>
      <c r="S36" s="18" t="s">
        <v>80</v>
      </c>
      <c r="T36" s="18"/>
    </row>
    <row r="37" spans="1:20">
      <c r="A37" s="4">
        <v>33</v>
      </c>
      <c r="B37" s="17" t="s">
        <v>71</v>
      </c>
      <c r="C37" s="18" t="s">
        <v>377</v>
      </c>
      <c r="D37" s="18" t="s">
        <v>29</v>
      </c>
      <c r="E37" s="19"/>
      <c r="F37" s="18"/>
      <c r="G37" s="19">
        <v>33</v>
      </c>
      <c r="H37" s="19">
        <v>45</v>
      </c>
      <c r="I37" s="17">
        <f t="shared" si="0"/>
        <v>78</v>
      </c>
      <c r="J37" s="18">
        <v>9577355540</v>
      </c>
      <c r="K37" s="18" t="s">
        <v>136</v>
      </c>
      <c r="L37" s="18" t="s">
        <v>344</v>
      </c>
      <c r="M37" s="18">
        <v>9954815442</v>
      </c>
      <c r="N37" s="65" t="s">
        <v>855</v>
      </c>
      <c r="O37" s="18">
        <v>7399492462</v>
      </c>
      <c r="P37" s="25">
        <v>43644</v>
      </c>
      <c r="Q37" s="18" t="s">
        <v>121</v>
      </c>
      <c r="R37" s="18">
        <v>14</v>
      </c>
      <c r="S37" s="18" t="s">
        <v>80</v>
      </c>
      <c r="T37" s="18"/>
    </row>
    <row r="38" spans="1:20">
      <c r="A38" s="4">
        <v>34</v>
      </c>
      <c r="B38" s="21" t="s">
        <v>71</v>
      </c>
      <c r="C38" s="61" t="s">
        <v>378</v>
      </c>
      <c r="D38" s="61" t="s">
        <v>29</v>
      </c>
      <c r="E38" s="62"/>
      <c r="F38" s="61"/>
      <c r="G38" s="62">
        <v>29</v>
      </c>
      <c r="H38" s="62">
        <v>35</v>
      </c>
      <c r="I38" s="21">
        <f t="shared" si="0"/>
        <v>64</v>
      </c>
      <c r="J38" s="61">
        <v>8011896515</v>
      </c>
      <c r="K38" s="61" t="s">
        <v>136</v>
      </c>
      <c r="L38" s="61" t="s">
        <v>344</v>
      </c>
      <c r="M38" s="61">
        <v>9954815442</v>
      </c>
      <c r="N38" s="18" t="s">
        <v>808</v>
      </c>
      <c r="O38" s="18">
        <v>9957308238</v>
      </c>
      <c r="P38" s="25">
        <v>43645</v>
      </c>
      <c r="Q38" s="18" t="s">
        <v>172</v>
      </c>
      <c r="R38" s="18">
        <v>12</v>
      </c>
      <c r="S38" s="18" t="s">
        <v>80</v>
      </c>
      <c r="T38" s="18"/>
    </row>
    <row r="39" spans="1:20">
      <c r="A39" s="4">
        <v>35</v>
      </c>
      <c r="B39" s="21" t="s">
        <v>71</v>
      </c>
      <c r="C39" s="61" t="s">
        <v>379</v>
      </c>
      <c r="D39" s="61" t="s">
        <v>27</v>
      </c>
      <c r="E39" s="62"/>
      <c r="F39" s="61" t="s">
        <v>83</v>
      </c>
      <c r="G39" s="62">
        <v>61</v>
      </c>
      <c r="H39" s="62">
        <v>65</v>
      </c>
      <c r="I39" s="21">
        <f t="shared" si="0"/>
        <v>126</v>
      </c>
      <c r="J39" s="61">
        <v>9706616082</v>
      </c>
      <c r="K39" s="61" t="s">
        <v>136</v>
      </c>
      <c r="L39" s="61" t="s">
        <v>344</v>
      </c>
      <c r="M39" s="61">
        <v>9954815442</v>
      </c>
      <c r="N39" s="18" t="s">
        <v>808</v>
      </c>
      <c r="O39" s="18">
        <v>9957308238</v>
      </c>
      <c r="P39" s="25">
        <v>43645</v>
      </c>
      <c r="Q39" s="18" t="s">
        <v>172</v>
      </c>
      <c r="R39" s="18">
        <v>18</v>
      </c>
      <c r="S39" s="18" t="s">
        <v>80</v>
      </c>
      <c r="T39" s="18"/>
    </row>
    <row r="40" spans="1:20">
      <c r="A40" s="4">
        <v>36</v>
      </c>
      <c r="B40" s="17" t="s">
        <v>70</v>
      </c>
      <c r="C40" s="18" t="s">
        <v>380</v>
      </c>
      <c r="D40" s="18" t="s">
        <v>27</v>
      </c>
      <c r="E40" s="19" t="s">
        <v>381</v>
      </c>
      <c r="F40" s="18" t="s">
        <v>83</v>
      </c>
      <c r="G40" s="19">
        <v>25</v>
      </c>
      <c r="H40" s="19">
        <v>28</v>
      </c>
      <c r="I40" s="17">
        <f t="shared" si="0"/>
        <v>53</v>
      </c>
      <c r="J40" s="18">
        <v>9854450176</v>
      </c>
      <c r="K40" s="18" t="s">
        <v>127</v>
      </c>
      <c r="L40" s="18" t="s">
        <v>194</v>
      </c>
      <c r="M40" s="18">
        <v>8822711113</v>
      </c>
      <c r="N40" s="18" t="s">
        <v>816</v>
      </c>
      <c r="O40" s="18">
        <v>7896661859</v>
      </c>
      <c r="P40" s="25">
        <v>43617</v>
      </c>
      <c r="Q40" s="18" t="s">
        <v>172</v>
      </c>
      <c r="R40" s="18">
        <v>8</v>
      </c>
      <c r="S40" s="18" t="s">
        <v>80</v>
      </c>
      <c r="T40" s="18"/>
    </row>
    <row r="41" spans="1:20">
      <c r="A41" s="4">
        <v>37</v>
      </c>
      <c r="B41" s="17" t="s">
        <v>70</v>
      </c>
      <c r="C41" s="18" t="s">
        <v>382</v>
      </c>
      <c r="D41" s="18" t="s">
        <v>27</v>
      </c>
      <c r="E41" s="19" t="s">
        <v>383</v>
      </c>
      <c r="F41" s="18" t="s">
        <v>83</v>
      </c>
      <c r="G41" s="19">
        <v>27</v>
      </c>
      <c r="H41" s="19">
        <v>29</v>
      </c>
      <c r="I41" s="17">
        <f t="shared" si="0"/>
        <v>56</v>
      </c>
      <c r="J41" s="18">
        <v>9859604509</v>
      </c>
      <c r="K41" s="18" t="s">
        <v>127</v>
      </c>
      <c r="L41" s="18" t="s">
        <v>194</v>
      </c>
      <c r="M41" s="18">
        <v>8822711113</v>
      </c>
      <c r="N41" s="18" t="s">
        <v>816</v>
      </c>
      <c r="O41" s="18">
        <v>7896661859</v>
      </c>
      <c r="P41" s="25">
        <v>43617</v>
      </c>
      <c r="Q41" s="18" t="s">
        <v>172</v>
      </c>
      <c r="R41" s="18">
        <v>6</v>
      </c>
      <c r="S41" s="18" t="s">
        <v>80</v>
      </c>
      <c r="T41" s="18"/>
    </row>
    <row r="42" spans="1:20">
      <c r="A42" s="4">
        <v>38</v>
      </c>
      <c r="B42" s="17" t="s">
        <v>70</v>
      </c>
      <c r="C42" s="18" t="s">
        <v>388</v>
      </c>
      <c r="D42" s="18" t="s">
        <v>27</v>
      </c>
      <c r="E42" s="19" t="s">
        <v>389</v>
      </c>
      <c r="F42" s="18" t="s">
        <v>83</v>
      </c>
      <c r="G42" s="19">
        <v>34</v>
      </c>
      <c r="H42" s="19">
        <v>37</v>
      </c>
      <c r="I42" s="17">
        <f t="shared" si="0"/>
        <v>71</v>
      </c>
      <c r="J42" s="18">
        <v>9435891388</v>
      </c>
      <c r="K42" s="18" t="s">
        <v>384</v>
      </c>
      <c r="L42" s="18" t="s">
        <v>385</v>
      </c>
      <c r="M42" s="18">
        <v>9854427417</v>
      </c>
      <c r="N42" s="65" t="s">
        <v>834</v>
      </c>
      <c r="O42" s="18">
        <v>7864304432</v>
      </c>
      <c r="P42" s="25">
        <v>43619</v>
      </c>
      <c r="Q42" s="18" t="s">
        <v>79</v>
      </c>
      <c r="R42" s="18">
        <v>9</v>
      </c>
      <c r="S42" s="18" t="s">
        <v>80</v>
      </c>
      <c r="T42" s="18"/>
    </row>
    <row r="43" spans="1:20">
      <c r="A43" s="4">
        <v>39</v>
      </c>
      <c r="B43" s="17" t="s">
        <v>70</v>
      </c>
      <c r="C43" s="18" t="s">
        <v>387</v>
      </c>
      <c r="D43" s="18" t="s">
        <v>29</v>
      </c>
      <c r="E43" s="19"/>
      <c r="F43" s="18"/>
      <c r="G43" s="19">
        <v>12</v>
      </c>
      <c r="H43" s="19">
        <v>17</v>
      </c>
      <c r="I43" s="17">
        <f t="shared" si="0"/>
        <v>29</v>
      </c>
      <c r="J43" s="18">
        <v>9678171795</v>
      </c>
      <c r="K43" s="18" t="s">
        <v>384</v>
      </c>
      <c r="L43" s="18" t="s">
        <v>385</v>
      </c>
      <c r="M43" s="18">
        <v>9854427417</v>
      </c>
      <c r="N43" s="18" t="s">
        <v>818</v>
      </c>
      <c r="O43" s="18">
        <v>7896524079</v>
      </c>
      <c r="P43" s="25">
        <v>43619</v>
      </c>
      <c r="Q43" s="18" t="s">
        <v>79</v>
      </c>
      <c r="R43" s="18">
        <v>8</v>
      </c>
      <c r="S43" s="18" t="s">
        <v>80</v>
      </c>
      <c r="T43" s="18"/>
    </row>
    <row r="44" spans="1:20">
      <c r="A44" s="4">
        <v>40</v>
      </c>
      <c r="B44" s="17" t="s">
        <v>70</v>
      </c>
      <c r="C44" s="18" t="s">
        <v>386</v>
      </c>
      <c r="D44" s="18" t="s">
        <v>27</v>
      </c>
      <c r="E44" s="19">
        <v>18110402802</v>
      </c>
      <c r="F44" s="18" t="s">
        <v>77</v>
      </c>
      <c r="G44" s="19">
        <v>252</v>
      </c>
      <c r="H44" s="19">
        <v>217</v>
      </c>
      <c r="I44" s="17">
        <f t="shared" si="0"/>
        <v>469</v>
      </c>
      <c r="J44" s="18">
        <v>9435354351</v>
      </c>
      <c r="K44" s="18" t="s">
        <v>87</v>
      </c>
      <c r="L44" s="18" t="s">
        <v>145</v>
      </c>
      <c r="M44" s="18">
        <v>8753832695</v>
      </c>
      <c r="N44" s="18" t="s">
        <v>818</v>
      </c>
      <c r="O44" s="18">
        <v>7896524079</v>
      </c>
      <c r="P44" s="25">
        <v>43620</v>
      </c>
      <c r="Q44" s="18" t="s">
        <v>91</v>
      </c>
      <c r="R44" s="18">
        <v>13</v>
      </c>
      <c r="S44" s="18" t="s">
        <v>80</v>
      </c>
      <c r="T44" s="18"/>
    </row>
    <row r="45" spans="1:20">
      <c r="A45" s="4">
        <v>41</v>
      </c>
      <c r="B45" s="17" t="s">
        <v>70</v>
      </c>
      <c r="C45" s="18" t="s">
        <v>386</v>
      </c>
      <c r="D45" s="18" t="s">
        <v>27</v>
      </c>
      <c r="E45" s="19">
        <v>18110402802</v>
      </c>
      <c r="F45" s="18" t="s">
        <v>77</v>
      </c>
      <c r="G45" s="19">
        <v>252</v>
      </c>
      <c r="H45" s="19">
        <v>217</v>
      </c>
      <c r="I45" s="17">
        <f t="shared" ref="I45" si="4">+G45+H45</f>
        <v>469</v>
      </c>
      <c r="J45" s="18">
        <v>9435354351</v>
      </c>
      <c r="K45" s="18" t="s">
        <v>87</v>
      </c>
      <c r="L45" s="18" t="s">
        <v>145</v>
      </c>
      <c r="M45" s="18">
        <v>8753832695</v>
      </c>
      <c r="N45" s="18" t="s">
        <v>872</v>
      </c>
      <c r="O45" s="18">
        <v>7896613974</v>
      </c>
      <c r="P45" s="25">
        <v>43622</v>
      </c>
      <c r="Q45" s="18" t="s">
        <v>106</v>
      </c>
      <c r="R45" s="18">
        <v>13</v>
      </c>
      <c r="S45" s="18" t="s">
        <v>80</v>
      </c>
      <c r="T45" s="18"/>
    </row>
    <row r="46" spans="1:20">
      <c r="A46" s="4">
        <v>42</v>
      </c>
      <c r="B46" s="17" t="s">
        <v>70</v>
      </c>
      <c r="C46" s="18" t="s">
        <v>386</v>
      </c>
      <c r="D46" s="18" t="s">
        <v>27</v>
      </c>
      <c r="E46" s="19">
        <v>18110402802</v>
      </c>
      <c r="F46" s="18" t="s">
        <v>77</v>
      </c>
      <c r="G46" s="19">
        <v>252</v>
      </c>
      <c r="H46" s="19">
        <v>217</v>
      </c>
      <c r="I46" s="17">
        <f t="shared" ref="I46" si="5">+G46+H46</f>
        <v>469</v>
      </c>
      <c r="J46" s="18">
        <v>9435354351</v>
      </c>
      <c r="K46" s="18" t="s">
        <v>87</v>
      </c>
      <c r="L46" s="18" t="s">
        <v>145</v>
      </c>
      <c r="M46" s="18">
        <v>8753832695</v>
      </c>
      <c r="N46" s="18" t="s">
        <v>873</v>
      </c>
      <c r="O46" s="18">
        <v>9854121322</v>
      </c>
      <c r="P46" s="25">
        <v>43623</v>
      </c>
      <c r="Q46" s="18" t="s">
        <v>121</v>
      </c>
      <c r="R46" s="18">
        <v>13</v>
      </c>
      <c r="S46" s="18" t="s">
        <v>80</v>
      </c>
      <c r="T46" s="18"/>
    </row>
    <row r="47" spans="1:20">
      <c r="A47" s="4">
        <v>43</v>
      </c>
      <c r="B47" s="17" t="s">
        <v>70</v>
      </c>
      <c r="C47" s="18" t="s">
        <v>390</v>
      </c>
      <c r="D47" s="18" t="s">
        <v>29</v>
      </c>
      <c r="E47" s="19"/>
      <c r="F47" s="18"/>
      <c r="G47" s="19">
        <v>22</v>
      </c>
      <c r="H47" s="19">
        <v>24</v>
      </c>
      <c r="I47" s="17">
        <f t="shared" si="0"/>
        <v>46</v>
      </c>
      <c r="J47" s="18">
        <v>9401698022</v>
      </c>
      <c r="K47" s="18" t="s">
        <v>295</v>
      </c>
      <c r="L47" s="18" t="s">
        <v>294</v>
      </c>
      <c r="M47" s="18">
        <v>9577673864</v>
      </c>
      <c r="N47" s="18" t="s">
        <v>873</v>
      </c>
      <c r="O47" s="18">
        <v>9854121322</v>
      </c>
      <c r="P47" s="25">
        <v>43623</v>
      </c>
      <c r="Q47" s="18" t="s">
        <v>121</v>
      </c>
      <c r="R47" s="18">
        <v>8</v>
      </c>
      <c r="S47" s="18" t="s">
        <v>80</v>
      </c>
      <c r="T47" s="18"/>
    </row>
    <row r="48" spans="1:20" ht="33">
      <c r="A48" s="4">
        <v>44</v>
      </c>
      <c r="B48" s="17" t="s">
        <v>70</v>
      </c>
      <c r="C48" s="18" t="s">
        <v>391</v>
      </c>
      <c r="D48" s="18" t="s">
        <v>27</v>
      </c>
      <c r="E48" s="19" t="s">
        <v>392</v>
      </c>
      <c r="F48" s="18" t="s">
        <v>83</v>
      </c>
      <c r="G48" s="19">
        <v>24</v>
      </c>
      <c r="H48" s="19">
        <v>28</v>
      </c>
      <c r="I48" s="17">
        <f t="shared" si="0"/>
        <v>52</v>
      </c>
      <c r="J48" s="18">
        <v>9859830535</v>
      </c>
      <c r="K48" s="18" t="s">
        <v>295</v>
      </c>
      <c r="L48" s="18" t="s">
        <v>294</v>
      </c>
      <c r="M48" s="18">
        <v>9577673864</v>
      </c>
      <c r="N48" s="65" t="s">
        <v>859</v>
      </c>
      <c r="O48" s="18">
        <v>9707748947</v>
      </c>
      <c r="P48" s="25">
        <v>43624</v>
      </c>
      <c r="Q48" s="18" t="s">
        <v>172</v>
      </c>
      <c r="R48" s="18">
        <v>9</v>
      </c>
      <c r="S48" s="18" t="s">
        <v>80</v>
      </c>
      <c r="T48" s="18"/>
    </row>
    <row r="49" spans="1:20">
      <c r="A49" s="4">
        <v>45</v>
      </c>
      <c r="B49" s="17" t="s">
        <v>70</v>
      </c>
      <c r="C49" s="18" t="s">
        <v>393</v>
      </c>
      <c r="D49" s="18" t="s">
        <v>27</v>
      </c>
      <c r="E49" s="19">
        <v>18110401201</v>
      </c>
      <c r="F49" s="18" t="s">
        <v>83</v>
      </c>
      <c r="G49" s="19">
        <v>48</v>
      </c>
      <c r="H49" s="19">
        <v>56</v>
      </c>
      <c r="I49" s="17">
        <f t="shared" si="0"/>
        <v>104</v>
      </c>
      <c r="J49" s="18">
        <v>9613364012</v>
      </c>
      <c r="K49" s="18" t="s">
        <v>295</v>
      </c>
      <c r="L49" s="18" t="s">
        <v>294</v>
      </c>
      <c r="M49" s="18">
        <v>9577673864</v>
      </c>
      <c r="N49" s="18" t="s">
        <v>831</v>
      </c>
      <c r="O49" s="18">
        <v>9577915534</v>
      </c>
      <c r="P49" s="25">
        <v>43626</v>
      </c>
      <c r="Q49" s="18" t="s">
        <v>79</v>
      </c>
      <c r="R49" s="18">
        <v>10</v>
      </c>
      <c r="S49" s="18" t="s">
        <v>80</v>
      </c>
      <c r="T49" s="18"/>
    </row>
    <row r="50" spans="1:20">
      <c r="A50" s="4">
        <v>46</v>
      </c>
      <c r="B50" s="17" t="s">
        <v>70</v>
      </c>
      <c r="C50" s="18" t="s">
        <v>394</v>
      </c>
      <c r="D50" s="18" t="s">
        <v>27</v>
      </c>
      <c r="E50" s="19" t="s">
        <v>395</v>
      </c>
      <c r="F50" s="18" t="s">
        <v>83</v>
      </c>
      <c r="G50" s="19">
        <v>54</v>
      </c>
      <c r="H50" s="19">
        <v>72</v>
      </c>
      <c r="I50" s="17">
        <f t="shared" si="0"/>
        <v>126</v>
      </c>
      <c r="J50" s="18">
        <v>9577243214</v>
      </c>
      <c r="K50" s="18" t="s">
        <v>295</v>
      </c>
      <c r="L50" s="18" t="s">
        <v>294</v>
      </c>
      <c r="M50" s="18">
        <v>9577673864</v>
      </c>
      <c r="N50" s="18" t="s">
        <v>831</v>
      </c>
      <c r="O50" s="18">
        <v>9577915534</v>
      </c>
      <c r="P50" s="25">
        <v>43627</v>
      </c>
      <c r="Q50" s="18" t="s">
        <v>91</v>
      </c>
      <c r="R50" s="18">
        <v>11</v>
      </c>
      <c r="S50" s="18" t="s">
        <v>80</v>
      </c>
      <c r="T50" s="18"/>
    </row>
    <row r="51" spans="1:20">
      <c r="A51" s="4">
        <v>47</v>
      </c>
      <c r="B51" s="17" t="s">
        <v>70</v>
      </c>
      <c r="C51" s="18" t="s">
        <v>396</v>
      </c>
      <c r="D51" s="18" t="s">
        <v>27</v>
      </c>
      <c r="E51" s="19" t="s">
        <v>397</v>
      </c>
      <c r="F51" s="18" t="s">
        <v>77</v>
      </c>
      <c r="G51" s="19">
        <v>51</v>
      </c>
      <c r="H51" s="19">
        <v>57</v>
      </c>
      <c r="I51" s="17">
        <f t="shared" si="0"/>
        <v>108</v>
      </c>
      <c r="J51" s="18">
        <v>9859043439</v>
      </c>
      <c r="K51" s="18" t="s">
        <v>127</v>
      </c>
      <c r="L51" s="18" t="s">
        <v>194</v>
      </c>
      <c r="M51" s="18">
        <v>8822711113</v>
      </c>
      <c r="N51" s="71" t="s">
        <v>822</v>
      </c>
      <c r="O51" s="18">
        <v>8822217748</v>
      </c>
      <c r="P51" s="25">
        <v>43628</v>
      </c>
      <c r="Q51" s="18" t="s">
        <v>103</v>
      </c>
      <c r="R51" s="18">
        <v>5</v>
      </c>
      <c r="S51" s="18" t="s">
        <v>80</v>
      </c>
      <c r="T51" s="18"/>
    </row>
    <row r="52" spans="1:20">
      <c r="A52" s="4">
        <v>48</v>
      </c>
      <c r="B52" s="17" t="s">
        <v>70</v>
      </c>
      <c r="C52" s="18" t="s">
        <v>398</v>
      </c>
      <c r="D52" s="18" t="s">
        <v>27</v>
      </c>
      <c r="E52" s="19" t="s">
        <v>399</v>
      </c>
      <c r="F52" s="18" t="s">
        <v>83</v>
      </c>
      <c r="G52" s="19">
        <v>19</v>
      </c>
      <c r="H52" s="19">
        <v>15</v>
      </c>
      <c r="I52" s="17">
        <f t="shared" si="0"/>
        <v>34</v>
      </c>
      <c r="J52" s="18">
        <v>9854567894</v>
      </c>
      <c r="K52" s="18" t="s">
        <v>199</v>
      </c>
      <c r="L52" s="18" t="s">
        <v>110</v>
      </c>
      <c r="M52" s="18">
        <v>9401314346</v>
      </c>
      <c r="N52" s="65" t="s">
        <v>826</v>
      </c>
      <c r="O52" s="18">
        <v>9613249681</v>
      </c>
      <c r="P52" s="25">
        <v>43628</v>
      </c>
      <c r="Q52" s="18" t="s">
        <v>103</v>
      </c>
      <c r="R52" s="18">
        <v>11</v>
      </c>
      <c r="S52" s="18" t="s">
        <v>80</v>
      </c>
      <c r="T52" s="18"/>
    </row>
    <row r="53" spans="1:20">
      <c r="A53" s="4">
        <v>49</v>
      </c>
      <c r="B53" s="17" t="s">
        <v>70</v>
      </c>
      <c r="C53" s="18" t="s">
        <v>400</v>
      </c>
      <c r="D53" s="18" t="s">
        <v>27</v>
      </c>
      <c r="E53" s="19" t="s">
        <v>401</v>
      </c>
      <c r="F53" s="18" t="s">
        <v>83</v>
      </c>
      <c r="G53" s="19">
        <v>34</v>
      </c>
      <c r="H53" s="19">
        <v>29</v>
      </c>
      <c r="I53" s="17">
        <f t="shared" si="0"/>
        <v>63</v>
      </c>
      <c r="J53" s="18">
        <v>9854667147</v>
      </c>
      <c r="K53" s="18" t="s">
        <v>199</v>
      </c>
      <c r="L53" s="18" t="s">
        <v>110</v>
      </c>
      <c r="M53" s="18">
        <v>9401314346</v>
      </c>
      <c r="N53" s="65" t="s">
        <v>874</v>
      </c>
      <c r="O53" s="18">
        <v>9613229208</v>
      </c>
      <c r="P53" s="25">
        <v>43629</v>
      </c>
      <c r="Q53" s="18" t="s">
        <v>106</v>
      </c>
      <c r="R53" s="18">
        <v>12</v>
      </c>
      <c r="S53" s="18" t="s">
        <v>80</v>
      </c>
      <c r="T53" s="18"/>
    </row>
    <row r="54" spans="1:20">
      <c r="A54" s="4">
        <v>50</v>
      </c>
      <c r="B54" s="17" t="s">
        <v>70</v>
      </c>
      <c r="C54" s="18" t="s">
        <v>402</v>
      </c>
      <c r="D54" s="18" t="s">
        <v>29</v>
      </c>
      <c r="E54" s="19"/>
      <c r="F54" s="18"/>
      <c r="G54" s="19">
        <v>25</v>
      </c>
      <c r="H54" s="19">
        <v>16</v>
      </c>
      <c r="I54" s="17">
        <f t="shared" si="0"/>
        <v>41</v>
      </c>
      <c r="J54" s="18">
        <v>8822497193</v>
      </c>
      <c r="K54" s="18" t="s">
        <v>199</v>
      </c>
      <c r="L54" s="18" t="s">
        <v>110</v>
      </c>
      <c r="M54" s="18">
        <v>9401314346</v>
      </c>
      <c r="N54" s="65" t="s">
        <v>874</v>
      </c>
      <c r="O54" s="18">
        <v>9613229208</v>
      </c>
      <c r="P54" s="25">
        <v>43629</v>
      </c>
      <c r="Q54" s="18" t="s">
        <v>106</v>
      </c>
      <c r="R54" s="18">
        <v>11</v>
      </c>
      <c r="S54" s="18" t="s">
        <v>80</v>
      </c>
      <c r="T54" s="18"/>
    </row>
    <row r="55" spans="1:20">
      <c r="A55" s="4">
        <v>51</v>
      </c>
      <c r="B55" s="17" t="s">
        <v>70</v>
      </c>
      <c r="C55" s="18" t="s">
        <v>403</v>
      </c>
      <c r="D55" s="18" t="s">
        <v>27</v>
      </c>
      <c r="E55" s="19" t="s">
        <v>404</v>
      </c>
      <c r="F55" s="18" t="s">
        <v>83</v>
      </c>
      <c r="G55" s="19">
        <v>10</v>
      </c>
      <c r="H55" s="19">
        <v>14</v>
      </c>
      <c r="I55" s="17">
        <f t="shared" si="0"/>
        <v>24</v>
      </c>
      <c r="J55" s="18">
        <v>9854816657</v>
      </c>
      <c r="K55" s="18" t="s">
        <v>199</v>
      </c>
      <c r="L55" s="18" t="s">
        <v>110</v>
      </c>
      <c r="M55" s="18">
        <v>9401314346</v>
      </c>
      <c r="N55" s="65" t="s">
        <v>830</v>
      </c>
      <c r="O55" s="18">
        <v>9577139793</v>
      </c>
      <c r="P55" s="25">
        <v>43630</v>
      </c>
      <c r="Q55" s="18" t="s">
        <v>121</v>
      </c>
      <c r="R55" s="18">
        <v>10</v>
      </c>
      <c r="S55" s="18" t="s">
        <v>80</v>
      </c>
      <c r="T55" s="18"/>
    </row>
    <row r="56" spans="1:20">
      <c r="A56" s="4">
        <v>52</v>
      </c>
      <c r="B56" s="17" t="s">
        <v>70</v>
      </c>
      <c r="C56" s="18" t="s">
        <v>405</v>
      </c>
      <c r="D56" s="18" t="s">
        <v>27</v>
      </c>
      <c r="E56" s="19"/>
      <c r="F56" s="18" t="s">
        <v>83</v>
      </c>
      <c r="G56" s="19">
        <v>24</v>
      </c>
      <c r="H56" s="19">
        <v>30</v>
      </c>
      <c r="I56" s="17">
        <f t="shared" si="0"/>
        <v>54</v>
      </c>
      <c r="J56" s="18">
        <v>9854617203</v>
      </c>
      <c r="K56" s="18" t="s">
        <v>199</v>
      </c>
      <c r="L56" s="18" t="s">
        <v>110</v>
      </c>
      <c r="M56" s="18">
        <v>9401314346</v>
      </c>
      <c r="N56" s="18" t="s">
        <v>828</v>
      </c>
      <c r="O56" s="18">
        <v>9854567500</v>
      </c>
      <c r="P56" s="25">
        <v>43630</v>
      </c>
      <c r="Q56" s="18" t="s">
        <v>121</v>
      </c>
      <c r="R56" s="18">
        <v>16</v>
      </c>
      <c r="S56" s="18" t="s">
        <v>80</v>
      </c>
      <c r="T56" s="18"/>
    </row>
    <row r="57" spans="1:20">
      <c r="A57" s="4">
        <v>53</v>
      </c>
      <c r="B57" s="17" t="s">
        <v>70</v>
      </c>
      <c r="C57" s="18" t="s">
        <v>406</v>
      </c>
      <c r="D57" s="18" t="s">
        <v>27</v>
      </c>
      <c r="E57" s="19" t="s">
        <v>407</v>
      </c>
      <c r="F57" s="18" t="s">
        <v>83</v>
      </c>
      <c r="G57" s="19">
        <v>35</v>
      </c>
      <c r="H57" s="19">
        <v>40</v>
      </c>
      <c r="I57" s="17">
        <f t="shared" ref="I57" si="6">+G57+H57</f>
        <v>75</v>
      </c>
      <c r="J57" s="18">
        <v>8752944226</v>
      </c>
      <c r="K57" s="18" t="s">
        <v>87</v>
      </c>
      <c r="L57" s="18" t="s">
        <v>145</v>
      </c>
      <c r="M57" s="18">
        <v>8753832695</v>
      </c>
      <c r="N57" s="18" t="s">
        <v>828</v>
      </c>
      <c r="O57" s="18">
        <v>9854567500</v>
      </c>
      <c r="P57" s="25">
        <v>43631</v>
      </c>
      <c r="Q57" s="18" t="s">
        <v>172</v>
      </c>
      <c r="R57" s="18">
        <v>14</v>
      </c>
      <c r="S57" s="18" t="s">
        <v>80</v>
      </c>
      <c r="T57" s="18"/>
    </row>
    <row r="58" spans="1:20">
      <c r="A58" s="4">
        <v>54</v>
      </c>
      <c r="B58" s="17" t="s">
        <v>70</v>
      </c>
      <c r="C58" s="18" t="s">
        <v>408</v>
      </c>
      <c r="D58" s="18" t="s">
        <v>27</v>
      </c>
      <c r="E58" s="19" t="s">
        <v>409</v>
      </c>
      <c r="F58" s="18" t="s">
        <v>83</v>
      </c>
      <c r="G58" s="19">
        <v>13</v>
      </c>
      <c r="H58" s="19">
        <v>14</v>
      </c>
      <c r="I58" s="17">
        <f t="shared" si="0"/>
        <v>27</v>
      </c>
      <c r="J58" s="18"/>
      <c r="K58" s="18" t="s">
        <v>87</v>
      </c>
      <c r="L58" s="18" t="s">
        <v>145</v>
      </c>
      <c r="M58" s="18">
        <v>8753832695</v>
      </c>
      <c r="N58" s="65" t="s">
        <v>830</v>
      </c>
      <c r="O58" s="18">
        <v>9577139793</v>
      </c>
      <c r="P58" s="25">
        <v>43631</v>
      </c>
      <c r="Q58" s="18" t="s">
        <v>172</v>
      </c>
      <c r="R58" s="18">
        <v>16</v>
      </c>
      <c r="S58" s="18" t="s">
        <v>80</v>
      </c>
      <c r="T58" s="18"/>
    </row>
    <row r="59" spans="1:20">
      <c r="A59" s="4">
        <v>55</v>
      </c>
      <c r="B59" s="17" t="s">
        <v>70</v>
      </c>
      <c r="C59" s="18" t="s">
        <v>410</v>
      </c>
      <c r="D59" s="18" t="s">
        <v>27</v>
      </c>
      <c r="E59" s="19" t="s">
        <v>411</v>
      </c>
      <c r="F59" s="18" t="s">
        <v>83</v>
      </c>
      <c r="G59" s="19">
        <v>30</v>
      </c>
      <c r="H59" s="19">
        <v>37</v>
      </c>
      <c r="I59" s="17">
        <f t="shared" si="0"/>
        <v>67</v>
      </c>
      <c r="J59" s="18">
        <v>9613364012</v>
      </c>
      <c r="K59" s="18" t="s">
        <v>295</v>
      </c>
      <c r="L59" s="18" t="s">
        <v>294</v>
      </c>
      <c r="M59" s="18">
        <v>9577673864</v>
      </c>
      <c r="N59" s="18" t="s">
        <v>831</v>
      </c>
      <c r="O59" s="18">
        <v>9577915534</v>
      </c>
      <c r="P59" s="25">
        <v>43631</v>
      </c>
      <c r="Q59" s="18" t="s">
        <v>172</v>
      </c>
      <c r="R59" s="18">
        <v>15</v>
      </c>
      <c r="S59" s="18" t="s">
        <v>80</v>
      </c>
      <c r="T59" s="18"/>
    </row>
    <row r="60" spans="1:20">
      <c r="A60" s="4">
        <v>56</v>
      </c>
      <c r="B60" s="17" t="s">
        <v>70</v>
      </c>
      <c r="C60" s="18" t="s">
        <v>412</v>
      </c>
      <c r="D60" s="18" t="s">
        <v>27</v>
      </c>
      <c r="E60" s="19"/>
      <c r="F60" s="18" t="s">
        <v>83</v>
      </c>
      <c r="G60" s="19">
        <v>34</v>
      </c>
      <c r="H60" s="19">
        <v>40</v>
      </c>
      <c r="I60" s="17">
        <f t="shared" si="0"/>
        <v>74</v>
      </c>
      <c r="J60" s="18">
        <v>9859818830</v>
      </c>
      <c r="K60" s="18" t="s">
        <v>87</v>
      </c>
      <c r="L60" s="18" t="s">
        <v>145</v>
      </c>
      <c r="M60" s="18">
        <v>8753832695</v>
      </c>
      <c r="N60" s="18" t="s">
        <v>831</v>
      </c>
      <c r="O60" s="18">
        <v>9577915534</v>
      </c>
      <c r="P60" s="25">
        <v>43633</v>
      </c>
      <c r="Q60" s="18" t="s">
        <v>79</v>
      </c>
      <c r="R60" s="18">
        <v>15</v>
      </c>
      <c r="S60" s="18" t="s">
        <v>80</v>
      </c>
      <c r="T60" s="18"/>
    </row>
    <row r="61" spans="1:20">
      <c r="A61" s="4">
        <v>57</v>
      </c>
      <c r="B61" s="17" t="s">
        <v>70</v>
      </c>
      <c r="C61" s="18" t="s">
        <v>413</v>
      </c>
      <c r="D61" s="18" t="s">
        <v>27</v>
      </c>
      <c r="E61" s="19" t="s">
        <v>414</v>
      </c>
      <c r="F61" s="18" t="s">
        <v>83</v>
      </c>
      <c r="G61" s="19">
        <v>17</v>
      </c>
      <c r="H61" s="19">
        <v>16</v>
      </c>
      <c r="I61" s="17">
        <f t="shared" si="0"/>
        <v>33</v>
      </c>
      <c r="J61" s="18">
        <v>8723046278</v>
      </c>
      <c r="K61" s="18" t="s">
        <v>127</v>
      </c>
      <c r="L61" s="18" t="s">
        <v>194</v>
      </c>
      <c r="M61" s="18">
        <v>8822711113</v>
      </c>
      <c r="N61" s="18" t="s">
        <v>872</v>
      </c>
      <c r="O61" s="18">
        <v>7896613974</v>
      </c>
      <c r="P61" s="25">
        <v>43633</v>
      </c>
      <c r="Q61" s="18" t="s">
        <v>79</v>
      </c>
      <c r="R61" s="18">
        <v>6</v>
      </c>
      <c r="S61" s="18" t="s">
        <v>80</v>
      </c>
      <c r="T61" s="18"/>
    </row>
    <row r="62" spans="1:20">
      <c r="A62" s="4">
        <v>58</v>
      </c>
      <c r="B62" s="17" t="s">
        <v>70</v>
      </c>
      <c r="C62" s="18" t="s">
        <v>415</v>
      </c>
      <c r="D62" s="18" t="s">
        <v>29</v>
      </c>
      <c r="E62" s="19"/>
      <c r="F62" s="18"/>
      <c r="G62" s="19">
        <v>32</v>
      </c>
      <c r="H62" s="19">
        <v>31</v>
      </c>
      <c r="I62" s="17">
        <f t="shared" si="0"/>
        <v>63</v>
      </c>
      <c r="J62" s="18">
        <v>9678420207</v>
      </c>
      <c r="K62" s="18" t="s">
        <v>127</v>
      </c>
      <c r="L62" s="18" t="s">
        <v>194</v>
      </c>
      <c r="M62" s="18">
        <v>8822711113</v>
      </c>
      <c r="N62" s="65" t="s">
        <v>809</v>
      </c>
      <c r="O62" s="18">
        <v>9854330266</v>
      </c>
      <c r="P62" s="25">
        <v>43633</v>
      </c>
      <c r="Q62" s="18" t="s">
        <v>79</v>
      </c>
      <c r="R62" s="18">
        <v>6</v>
      </c>
      <c r="S62" s="18" t="s">
        <v>80</v>
      </c>
      <c r="T62" s="18"/>
    </row>
    <row r="63" spans="1:20">
      <c r="A63" s="4">
        <v>59</v>
      </c>
      <c r="B63" s="17" t="s">
        <v>70</v>
      </c>
      <c r="C63" s="18" t="s">
        <v>416</v>
      </c>
      <c r="D63" s="18" t="s">
        <v>27</v>
      </c>
      <c r="E63" s="19" t="s">
        <v>417</v>
      </c>
      <c r="F63" s="18" t="s">
        <v>83</v>
      </c>
      <c r="G63" s="19">
        <v>47</v>
      </c>
      <c r="H63" s="19">
        <v>51</v>
      </c>
      <c r="I63" s="17">
        <f t="shared" si="0"/>
        <v>98</v>
      </c>
      <c r="J63" s="18"/>
      <c r="K63" s="18" t="s">
        <v>204</v>
      </c>
      <c r="L63" s="18" t="s">
        <v>203</v>
      </c>
      <c r="M63" s="18">
        <v>8876394811</v>
      </c>
      <c r="N63" s="18" t="s">
        <v>875</v>
      </c>
      <c r="O63" s="18">
        <v>8812805748</v>
      </c>
      <c r="P63" s="25">
        <v>43634</v>
      </c>
      <c r="Q63" s="18" t="s">
        <v>91</v>
      </c>
      <c r="R63" s="18">
        <v>10</v>
      </c>
      <c r="S63" s="18" t="s">
        <v>80</v>
      </c>
      <c r="T63" s="18"/>
    </row>
    <row r="64" spans="1:20">
      <c r="A64" s="4">
        <v>60</v>
      </c>
      <c r="B64" s="17" t="s">
        <v>70</v>
      </c>
      <c r="C64" s="18" t="s">
        <v>418</v>
      </c>
      <c r="D64" s="18" t="s">
        <v>29</v>
      </c>
      <c r="E64" s="19"/>
      <c r="F64" s="18"/>
      <c r="G64" s="19">
        <v>30</v>
      </c>
      <c r="H64" s="19">
        <v>40</v>
      </c>
      <c r="I64" s="17">
        <f t="shared" si="0"/>
        <v>70</v>
      </c>
      <c r="J64" s="18">
        <v>9854984439</v>
      </c>
      <c r="K64" s="18" t="s">
        <v>204</v>
      </c>
      <c r="L64" s="18" t="s">
        <v>203</v>
      </c>
      <c r="M64" s="18">
        <v>8876394811</v>
      </c>
      <c r="N64" s="64" t="s">
        <v>780</v>
      </c>
      <c r="O64" s="18">
        <v>9613300020</v>
      </c>
      <c r="P64" s="25">
        <v>43634</v>
      </c>
      <c r="Q64" s="18" t="s">
        <v>91</v>
      </c>
      <c r="R64" s="18">
        <v>10</v>
      </c>
      <c r="S64" s="18" t="s">
        <v>80</v>
      </c>
      <c r="T64" s="18"/>
    </row>
    <row r="65" spans="1:20">
      <c r="A65" s="4">
        <v>61</v>
      </c>
      <c r="B65" s="17" t="s">
        <v>70</v>
      </c>
      <c r="C65" s="18" t="s">
        <v>419</v>
      </c>
      <c r="D65" s="18" t="s">
        <v>27</v>
      </c>
      <c r="E65" s="19"/>
      <c r="F65" s="18" t="s">
        <v>83</v>
      </c>
      <c r="G65" s="19">
        <v>22</v>
      </c>
      <c r="H65" s="19">
        <v>23</v>
      </c>
      <c r="I65" s="17">
        <f t="shared" si="0"/>
        <v>45</v>
      </c>
      <c r="J65" s="18"/>
      <c r="K65" s="18" t="s">
        <v>204</v>
      </c>
      <c r="L65" s="18" t="s">
        <v>203</v>
      </c>
      <c r="M65" s="18">
        <v>8876394811</v>
      </c>
      <c r="N65" s="71" t="s">
        <v>876</v>
      </c>
      <c r="O65" s="18">
        <v>9859266510</v>
      </c>
      <c r="P65" s="25">
        <v>43635</v>
      </c>
      <c r="Q65" s="18" t="s">
        <v>103</v>
      </c>
      <c r="R65" s="18">
        <v>12</v>
      </c>
      <c r="S65" s="18" t="s">
        <v>80</v>
      </c>
      <c r="T65" s="18"/>
    </row>
    <row r="66" spans="1:20">
      <c r="A66" s="4">
        <v>62</v>
      </c>
      <c r="B66" s="17" t="s">
        <v>70</v>
      </c>
      <c r="C66" s="18" t="s">
        <v>420</v>
      </c>
      <c r="D66" s="18" t="s">
        <v>29</v>
      </c>
      <c r="E66" s="19"/>
      <c r="F66" s="18"/>
      <c r="G66" s="19">
        <v>19</v>
      </c>
      <c r="H66" s="19">
        <v>21</v>
      </c>
      <c r="I66" s="17">
        <f t="shared" si="0"/>
        <v>40</v>
      </c>
      <c r="J66" s="18">
        <v>96130733288</v>
      </c>
      <c r="K66" s="18" t="s">
        <v>204</v>
      </c>
      <c r="L66" s="18" t="s">
        <v>203</v>
      </c>
      <c r="M66" s="18">
        <v>8876394811</v>
      </c>
      <c r="N66" s="71" t="s">
        <v>876</v>
      </c>
      <c r="O66" s="18">
        <v>9859266510</v>
      </c>
      <c r="P66" s="25">
        <v>43635</v>
      </c>
      <c r="Q66" s="18" t="s">
        <v>103</v>
      </c>
      <c r="R66" s="18">
        <v>12</v>
      </c>
      <c r="S66" s="18" t="s">
        <v>80</v>
      </c>
      <c r="T66" s="18"/>
    </row>
    <row r="67" spans="1:20">
      <c r="A67" s="4">
        <v>63</v>
      </c>
      <c r="B67" s="17" t="s">
        <v>70</v>
      </c>
      <c r="C67" s="18" t="s">
        <v>421</v>
      </c>
      <c r="D67" s="18" t="s">
        <v>29</v>
      </c>
      <c r="E67" s="19"/>
      <c r="F67" s="18"/>
      <c r="G67" s="19">
        <v>18</v>
      </c>
      <c r="H67" s="19">
        <v>12</v>
      </c>
      <c r="I67" s="17">
        <f t="shared" si="0"/>
        <v>30</v>
      </c>
      <c r="J67" s="18">
        <v>7399853609</v>
      </c>
      <c r="K67" s="18" t="s">
        <v>204</v>
      </c>
      <c r="L67" s="18" t="s">
        <v>203</v>
      </c>
      <c r="M67" s="18">
        <v>8876394811</v>
      </c>
      <c r="N67" s="65" t="s">
        <v>877</v>
      </c>
      <c r="O67" s="18">
        <v>9401974093</v>
      </c>
      <c r="P67" s="25">
        <v>43635</v>
      </c>
      <c r="Q67" s="18" t="s">
        <v>103</v>
      </c>
      <c r="R67" s="18">
        <v>13</v>
      </c>
      <c r="S67" s="18" t="s">
        <v>80</v>
      </c>
      <c r="T67" s="18"/>
    </row>
    <row r="68" spans="1:20">
      <c r="A68" s="4">
        <v>64</v>
      </c>
      <c r="B68" s="17" t="s">
        <v>70</v>
      </c>
      <c r="C68" s="18" t="s">
        <v>422</v>
      </c>
      <c r="D68" s="18" t="s">
        <v>27</v>
      </c>
      <c r="E68" s="19">
        <v>18110415401</v>
      </c>
      <c r="F68" s="18" t="s">
        <v>77</v>
      </c>
      <c r="G68" s="19">
        <v>300</v>
      </c>
      <c r="H68" s="19">
        <v>291</v>
      </c>
      <c r="I68" s="17">
        <f t="shared" si="0"/>
        <v>591</v>
      </c>
      <c r="J68" s="18">
        <v>9435486529</v>
      </c>
      <c r="K68" s="18" t="s">
        <v>424</v>
      </c>
      <c r="L68" s="18" t="s">
        <v>423</v>
      </c>
      <c r="M68" s="18">
        <v>9864392387</v>
      </c>
      <c r="N68" s="71" t="s">
        <v>876</v>
      </c>
      <c r="O68" s="18">
        <v>9859266510</v>
      </c>
      <c r="P68" s="25">
        <v>43636</v>
      </c>
      <c r="Q68" s="18" t="s">
        <v>106</v>
      </c>
      <c r="R68" s="18">
        <v>10</v>
      </c>
      <c r="S68" s="18" t="s">
        <v>80</v>
      </c>
      <c r="T68" s="18"/>
    </row>
    <row r="69" spans="1:20">
      <c r="A69" s="4">
        <v>65</v>
      </c>
      <c r="B69" s="17" t="s">
        <v>70</v>
      </c>
      <c r="C69" s="18" t="s">
        <v>422</v>
      </c>
      <c r="D69" s="18" t="s">
        <v>27</v>
      </c>
      <c r="E69" s="19">
        <v>18110415401</v>
      </c>
      <c r="F69" s="18" t="s">
        <v>77</v>
      </c>
      <c r="G69" s="19">
        <v>300</v>
      </c>
      <c r="H69" s="19">
        <v>291</v>
      </c>
      <c r="I69" s="17">
        <f t="shared" si="0"/>
        <v>591</v>
      </c>
      <c r="J69" s="18">
        <v>9435486529</v>
      </c>
      <c r="K69" s="18" t="s">
        <v>424</v>
      </c>
      <c r="L69" s="18" t="s">
        <v>423</v>
      </c>
      <c r="M69" s="18">
        <v>9864392387</v>
      </c>
      <c r="N69" s="65" t="s">
        <v>878</v>
      </c>
      <c r="O69" s="18">
        <v>8822363535</v>
      </c>
      <c r="P69" s="25">
        <v>43637</v>
      </c>
      <c r="Q69" s="18" t="s">
        <v>121</v>
      </c>
      <c r="R69" s="18">
        <v>10</v>
      </c>
      <c r="S69" s="18" t="s">
        <v>80</v>
      </c>
      <c r="T69" s="18"/>
    </row>
    <row r="70" spans="1:20">
      <c r="A70" s="4">
        <v>66</v>
      </c>
      <c r="B70" s="17" t="s">
        <v>70</v>
      </c>
      <c r="C70" s="18" t="s">
        <v>422</v>
      </c>
      <c r="D70" s="18" t="s">
        <v>27</v>
      </c>
      <c r="E70" s="19">
        <v>18110415401</v>
      </c>
      <c r="F70" s="18" t="s">
        <v>77</v>
      </c>
      <c r="G70" s="19">
        <v>300</v>
      </c>
      <c r="H70" s="19">
        <v>291</v>
      </c>
      <c r="I70" s="17">
        <f t="shared" si="0"/>
        <v>591</v>
      </c>
      <c r="J70" s="18">
        <v>9435486529</v>
      </c>
      <c r="K70" s="18" t="s">
        <v>424</v>
      </c>
      <c r="L70" s="18" t="s">
        <v>423</v>
      </c>
      <c r="M70" s="18">
        <v>9864392387</v>
      </c>
      <c r="N70" s="65" t="s">
        <v>878</v>
      </c>
      <c r="O70" s="18">
        <v>8822363535</v>
      </c>
      <c r="P70" s="25">
        <v>43638</v>
      </c>
      <c r="Q70" s="18" t="s">
        <v>172</v>
      </c>
      <c r="R70" s="18">
        <v>10</v>
      </c>
      <c r="S70" s="18" t="s">
        <v>80</v>
      </c>
      <c r="T70" s="18"/>
    </row>
    <row r="71" spans="1:20">
      <c r="A71" s="4">
        <v>67</v>
      </c>
      <c r="B71" s="17" t="s">
        <v>70</v>
      </c>
      <c r="C71" s="18" t="s">
        <v>425</v>
      </c>
      <c r="D71" s="18" t="s">
        <v>27</v>
      </c>
      <c r="E71" s="19" t="s">
        <v>426</v>
      </c>
      <c r="F71" s="18" t="s">
        <v>83</v>
      </c>
      <c r="G71" s="19">
        <v>36</v>
      </c>
      <c r="H71" s="19">
        <v>38</v>
      </c>
      <c r="I71" s="17">
        <f t="shared" ref="I71:I134" si="7">+G71+H71</f>
        <v>74</v>
      </c>
      <c r="J71" s="18">
        <v>9954269085</v>
      </c>
      <c r="K71" s="18" t="s">
        <v>323</v>
      </c>
      <c r="L71" s="18" t="s">
        <v>322</v>
      </c>
      <c r="M71" s="18">
        <v>9706649013</v>
      </c>
      <c r="N71" s="65" t="s">
        <v>878</v>
      </c>
      <c r="O71" s="18">
        <v>8822363535</v>
      </c>
      <c r="P71" s="25">
        <v>43640</v>
      </c>
      <c r="Q71" s="18" t="s">
        <v>79</v>
      </c>
      <c r="R71" s="18">
        <v>15</v>
      </c>
      <c r="S71" s="18" t="s">
        <v>80</v>
      </c>
      <c r="T71" s="18"/>
    </row>
    <row r="72" spans="1:20">
      <c r="A72" s="4">
        <v>68</v>
      </c>
      <c r="B72" s="17" t="s">
        <v>70</v>
      </c>
      <c r="C72" s="18" t="s">
        <v>427</v>
      </c>
      <c r="D72" s="18" t="s">
        <v>27</v>
      </c>
      <c r="E72" s="19" t="s">
        <v>428</v>
      </c>
      <c r="F72" s="18" t="s">
        <v>83</v>
      </c>
      <c r="G72" s="19">
        <v>14</v>
      </c>
      <c r="H72" s="19">
        <v>20</v>
      </c>
      <c r="I72" s="17">
        <f t="shared" si="7"/>
        <v>34</v>
      </c>
      <c r="J72" s="18">
        <v>8723822742</v>
      </c>
      <c r="K72" s="18" t="s">
        <v>323</v>
      </c>
      <c r="L72" s="18" t="s">
        <v>322</v>
      </c>
      <c r="M72" s="18">
        <v>9706649013</v>
      </c>
      <c r="N72" s="65" t="s">
        <v>877</v>
      </c>
      <c r="O72" s="18">
        <v>9401974093</v>
      </c>
      <c r="P72" s="25">
        <v>43640</v>
      </c>
      <c r="Q72" s="18" t="s">
        <v>79</v>
      </c>
      <c r="R72" s="18">
        <v>16</v>
      </c>
      <c r="S72" s="18" t="s">
        <v>80</v>
      </c>
      <c r="T72" s="18"/>
    </row>
    <row r="73" spans="1:20">
      <c r="A73" s="4">
        <v>69</v>
      </c>
      <c r="B73" s="17" t="s">
        <v>70</v>
      </c>
      <c r="C73" s="18" t="s">
        <v>429</v>
      </c>
      <c r="D73" s="18" t="s">
        <v>27</v>
      </c>
      <c r="E73" s="19" t="s">
        <v>428</v>
      </c>
      <c r="F73" s="18" t="s">
        <v>83</v>
      </c>
      <c r="G73" s="19">
        <v>43</v>
      </c>
      <c r="H73" s="19">
        <v>41</v>
      </c>
      <c r="I73" s="17">
        <f t="shared" si="7"/>
        <v>84</v>
      </c>
      <c r="J73" s="18"/>
      <c r="K73" s="18" t="s">
        <v>323</v>
      </c>
      <c r="L73" s="18" t="s">
        <v>322</v>
      </c>
      <c r="M73" s="18">
        <v>9706649013</v>
      </c>
      <c r="N73" s="18" t="s">
        <v>872</v>
      </c>
      <c r="O73" s="18">
        <v>7896613974</v>
      </c>
      <c r="P73" s="25">
        <v>43641</v>
      </c>
      <c r="Q73" s="18" t="s">
        <v>91</v>
      </c>
      <c r="R73" s="18">
        <v>14</v>
      </c>
      <c r="S73" s="18" t="s">
        <v>80</v>
      </c>
      <c r="T73" s="18"/>
    </row>
    <row r="74" spans="1:20">
      <c r="A74" s="4">
        <v>70</v>
      </c>
      <c r="B74" s="17" t="s">
        <v>70</v>
      </c>
      <c r="C74" s="18" t="s">
        <v>430</v>
      </c>
      <c r="D74" s="18" t="s">
        <v>29</v>
      </c>
      <c r="E74" s="19"/>
      <c r="F74" s="18"/>
      <c r="G74" s="19">
        <v>19</v>
      </c>
      <c r="H74" s="19">
        <v>17</v>
      </c>
      <c r="I74" s="17">
        <f t="shared" si="7"/>
        <v>36</v>
      </c>
      <c r="J74" s="18">
        <v>9859682997</v>
      </c>
      <c r="K74" s="18" t="s">
        <v>323</v>
      </c>
      <c r="L74" s="18" t="s">
        <v>322</v>
      </c>
      <c r="M74" s="18">
        <v>9706649013</v>
      </c>
      <c r="N74" s="18" t="s">
        <v>872</v>
      </c>
      <c r="O74" s="18">
        <v>7896613974</v>
      </c>
      <c r="P74" s="25">
        <v>43641</v>
      </c>
      <c r="Q74" s="18" t="s">
        <v>91</v>
      </c>
      <c r="R74" s="18">
        <v>14</v>
      </c>
      <c r="S74" s="18" t="s">
        <v>80</v>
      </c>
      <c r="T74" s="18"/>
    </row>
    <row r="75" spans="1:20">
      <c r="A75" s="4">
        <v>71</v>
      </c>
      <c r="B75" s="17" t="s">
        <v>70</v>
      </c>
      <c r="C75" s="18" t="s">
        <v>431</v>
      </c>
      <c r="D75" s="18" t="s">
        <v>29</v>
      </c>
      <c r="E75" s="19"/>
      <c r="F75" s="18"/>
      <c r="G75" s="19">
        <v>19</v>
      </c>
      <c r="H75" s="19">
        <v>17</v>
      </c>
      <c r="I75" s="17">
        <f t="shared" si="7"/>
        <v>36</v>
      </c>
      <c r="J75" s="18">
        <v>8811954554</v>
      </c>
      <c r="K75" s="18" t="s">
        <v>424</v>
      </c>
      <c r="L75" s="18" t="s">
        <v>423</v>
      </c>
      <c r="M75" s="18">
        <v>9864392387</v>
      </c>
      <c r="N75" s="65" t="s">
        <v>840</v>
      </c>
      <c r="O75" s="18">
        <v>9957153834</v>
      </c>
      <c r="P75" s="25">
        <v>43642</v>
      </c>
      <c r="Q75" s="18" t="s">
        <v>103</v>
      </c>
      <c r="R75" s="18">
        <v>12</v>
      </c>
      <c r="S75" s="18" t="s">
        <v>80</v>
      </c>
      <c r="T75" s="18"/>
    </row>
    <row r="76" spans="1:20">
      <c r="A76" s="4">
        <v>72</v>
      </c>
      <c r="B76" s="17" t="s">
        <v>70</v>
      </c>
      <c r="C76" s="18" t="s">
        <v>432</v>
      </c>
      <c r="D76" s="18" t="s">
        <v>29</v>
      </c>
      <c r="E76" s="19"/>
      <c r="F76" s="18"/>
      <c r="G76" s="19">
        <v>12</v>
      </c>
      <c r="H76" s="19">
        <v>13</v>
      </c>
      <c r="I76" s="17">
        <f t="shared" si="7"/>
        <v>25</v>
      </c>
      <c r="J76" s="18">
        <v>8876262074</v>
      </c>
      <c r="K76" s="18" t="s">
        <v>424</v>
      </c>
      <c r="L76" s="18" t="s">
        <v>423</v>
      </c>
      <c r="M76" s="18">
        <v>9864392387</v>
      </c>
      <c r="N76" s="65" t="s">
        <v>867</v>
      </c>
      <c r="O76" s="73">
        <v>9859359712</v>
      </c>
      <c r="P76" s="25">
        <v>43642</v>
      </c>
      <c r="Q76" s="18" t="s">
        <v>103</v>
      </c>
      <c r="R76" s="18">
        <v>12</v>
      </c>
      <c r="S76" s="18" t="s">
        <v>80</v>
      </c>
      <c r="T76" s="18"/>
    </row>
    <row r="77" spans="1:20">
      <c r="A77" s="4">
        <v>73</v>
      </c>
      <c r="B77" s="17" t="s">
        <v>70</v>
      </c>
      <c r="C77" s="18" t="s">
        <v>435</v>
      </c>
      <c r="D77" s="18" t="s">
        <v>27</v>
      </c>
      <c r="E77" s="19" t="s">
        <v>434</v>
      </c>
      <c r="F77" s="18" t="s">
        <v>83</v>
      </c>
      <c r="G77" s="19">
        <v>16</v>
      </c>
      <c r="H77" s="19">
        <v>15</v>
      </c>
      <c r="I77" s="17">
        <f t="shared" si="7"/>
        <v>31</v>
      </c>
      <c r="J77" s="18"/>
      <c r="K77" s="18" t="s">
        <v>424</v>
      </c>
      <c r="L77" s="18" t="s">
        <v>423</v>
      </c>
      <c r="M77" s="18">
        <v>9864392387</v>
      </c>
      <c r="N77" s="65" t="s">
        <v>867</v>
      </c>
      <c r="O77" s="73">
        <v>9859359712</v>
      </c>
      <c r="P77" s="25">
        <v>43642</v>
      </c>
      <c r="Q77" s="18" t="s">
        <v>103</v>
      </c>
      <c r="R77" s="18">
        <v>11</v>
      </c>
      <c r="S77" s="18" t="s">
        <v>80</v>
      </c>
      <c r="T77" s="18"/>
    </row>
    <row r="78" spans="1:20">
      <c r="A78" s="4">
        <v>74</v>
      </c>
      <c r="B78" s="17" t="s">
        <v>70</v>
      </c>
      <c r="C78" s="18" t="s">
        <v>433</v>
      </c>
      <c r="D78" s="18" t="s">
        <v>29</v>
      </c>
      <c r="E78" s="19"/>
      <c r="F78" s="18"/>
      <c r="G78" s="19">
        <v>13</v>
      </c>
      <c r="H78" s="19">
        <v>16</v>
      </c>
      <c r="I78" s="17">
        <f t="shared" si="7"/>
        <v>29</v>
      </c>
      <c r="J78" s="18">
        <v>9854116689</v>
      </c>
      <c r="K78" s="18" t="s">
        <v>424</v>
      </c>
      <c r="L78" s="18" t="s">
        <v>423</v>
      </c>
      <c r="M78" s="18">
        <v>9864392387</v>
      </c>
      <c r="N78" s="18" t="s">
        <v>868</v>
      </c>
      <c r="O78" s="18">
        <v>9613300038</v>
      </c>
      <c r="P78" s="25">
        <v>43642</v>
      </c>
      <c r="Q78" s="18" t="s">
        <v>103</v>
      </c>
      <c r="R78" s="18">
        <v>9</v>
      </c>
      <c r="S78" s="18" t="s">
        <v>80</v>
      </c>
      <c r="T78" s="18"/>
    </row>
    <row r="79" spans="1:20">
      <c r="A79" s="4">
        <v>75</v>
      </c>
      <c r="B79" s="17" t="s">
        <v>70</v>
      </c>
      <c r="C79" s="18" t="s">
        <v>436</v>
      </c>
      <c r="D79" s="18" t="s">
        <v>27</v>
      </c>
      <c r="E79" s="19" t="s">
        <v>437</v>
      </c>
      <c r="F79" s="18" t="s">
        <v>83</v>
      </c>
      <c r="G79" s="19">
        <v>39</v>
      </c>
      <c r="H79" s="19">
        <v>26</v>
      </c>
      <c r="I79" s="17">
        <f t="shared" si="7"/>
        <v>65</v>
      </c>
      <c r="J79" s="18"/>
      <c r="K79" s="18" t="s">
        <v>204</v>
      </c>
      <c r="L79" s="18" t="s">
        <v>203</v>
      </c>
      <c r="M79" s="18">
        <v>8876394811</v>
      </c>
      <c r="N79" s="65" t="s">
        <v>867</v>
      </c>
      <c r="O79" s="73">
        <v>9859359712</v>
      </c>
      <c r="P79" s="25">
        <v>43643</v>
      </c>
      <c r="Q79" s="18" t="s">
        <v>106</v>
      </c>
      <c r="R79" s="18">
        <v>13</v>
      </c>
      <c r="S79" s="18" t="s">
        <v>80</v>
      </c>
      <c r="T79" s="18"/>
    </row>
    <row r="80" spans="1:20">
      <c r="A80" s="4">
        <v>76</v>
      </c>
      <c r="B80" s="17" t="s">
        <v>70</v>
      </c>
      <c r="C80" s="18" t="s">
        <v>438</v>
      </c>
      <c r="D80" s="18" t="s">
        <v>29</v>
      </c>
      <c r="E80" s="19"/>
      <c r="F80" s="18"/>
      <c r="G80" s="19">
        <v>22</v>
      </c>
      <c r="H80" s="19">
        <v>29</v>
      </c>
      <c r="I80" s="17">
        <f t="shared" si="7"/>
        <v>51</v>
      </c>
      <c r="J80" s="18"/>
      <c r="K80" s="18" t="s">
        <v>204</v>
      </c>
      <c r="L80" s="18" t="s">
        <v>203</v>
      </c>
      <c r="M80" s="18">
        <v>8876394811</v>
      </c>
      <c r="N80" s="65" t="s">
        <v>867</v>
      </c>
      <c r="O80" s="73">
        <v>9859359712</v>
      </c>
      <c r="P80" s="25">
        <v>43643</v>
      </c>
      <c r="Q80" s="18" t="s">
        <v>106</v>
      </c>
      <c r="R80" s="18">
        <v>11</v>
      </c>
      <c r="S80" s="18" t="s">
        <v>80</v>
      </c>
      <c r="T80" s="18"/>
    </row>
    <row r="81" spans="1:20">
      <c r="A81" s="4">
        <v>77</v>
      </c>
      <c r="B81" s="17" t="s">
        <v>70</v>
      </c>
      <c r="C81" s="18" t="s">
        <v>439</v>
      </c>
      <c r="D81" s="18" t="s">
        <v>27</v>
      </c>
      <c r="E81" s="19" t="s">
        <v>440</v>
      </c>
      <c r="F81" s="18" t="s">
        <v>83</v>
      </c>
      <c r="G81" s="19">
        <v>19</v>
      </c>
      <c r="H81" s="19">
        <v>22</v>
      </c>
      <c r="I81" s="17">
        <f t="shared" si="7"/>
        <v>41</v>
      </c>
      <c r="J81" s="18"/>
      <c r="K81" s="18" t="s">
        <v>424</v>
      </c>
      <c r="L81" s="18" t="s">
        <v>423</v>
      </c>
      <c r="M81" s="18">
        <v>9864392387</v>
      </c>
      <c r="N81" s="65" t="s">
        <v>867</v>
      </c>
      <c r="O81" s="73">
        <v>9859359712</v>
      </c>
      <c r="P81" s="25">
        <v>43644</v>
      </c>
      <c r="Q81" s="18" t="s">
        <v>121</v>
      </c>
      <c r="R81" s="18">
        <v>8</v>
      </c>
      <c r="S81" s="18" t="s">
        <v>80</v>
      </c>
      <c r="T81" s="18"/>
    </row>
    <row r="82" spans="1:20">
      <c r="A82" s="4">
        <v>78</v>
      </c>
      <c r="B82" s="17" t="s">
        <v>70</v>
      </c>
      <c r="C82" s="18" t="s">
        <v>441</v>
      </c>
      <c r="D82" s="18" t="s">
        <v>29</v>
      </c>
      <c r="E82" s="19"/>
      <c r="F82" s="18"/>
      <c r="G82" s="19">
        <v>33</v>
      </c>
      <c r="H82" s="19">
        <v>37</v>
      </c>
      <c r="I82" s="17">
        <f t="shared" si="7"/>
        <v>70</v>
      </c>
      <c r="J82" s="18">
        <v>9706289196</v>
      </c>
      <c r="K82" s="18" t="s">
        <v>424</v>
      </c>
      <c r="L82" s="18" t="s">
        <v>423</v>
      </c>
      <c r="M82" s="18">
        <v>9864392387</v>
      </c>
      <c r="N82" s="65" t="s">
        <v>867</v>
      </c>
      <c r="O82" s="73">
        <v>9859359712</v>
      </c>
      <c r="P82" s="25">
        <v>43644</v>
      </c>
      <c r="Q82" s="18" t="s">
        <v>121</v>
      </c>
      <c r="R82" s="18">
        <v>7</v>
      </c>
      <c r="S82" s="18" t="s">
        <v>80</v>
      </c>
      <c r="T82" s="18"/>
    </row>
    <row r="83" spans="1:20">
      <c r="A83" s="4">
        <v>79</v>
      </c>
      <c r="B83" s="17" t="s">
        <v>70</v>
      </c>
      <c r="C83" s="18" t="s">
        <v>442</v>
      </c>
      <c r="D83" s="18" t="s">
        <v>29</v>
      </c>
      <c r="E83" s="19"/>
      <c r="F83" s="18"/>
      <c r="G83" s="19">
        <v>20</v>
      </c>
      <c r="H83" s="19">
        <v>22</v>
      </c>
      <c r="I83" s="17">
        <f t="shared" si="7"/>
        <v>42</v>
      </c>
      <c r="J83" s="18">
        <v>9954137939</v>
      </c>
      <c r="K83" s="18" t="s">
        <v>298</v>
      </c>
      <c r="L83" s="18" t="s">
        <v>445</v>
      </c>
      <c r="M83" s="18">
        <v>9613801019</v>
      </c>
      <c r="N83" s="18" t="s">
        <v>818</v>
      </c>
      <c r="O83" s="18">
        <v>7896524079</v>
      </c>
      <c r="P83" s="25">
        <v>43645</v>
      </c>
      <c r="Q83" s="18" t="s">
        <v>172</v>
      </c>
      <c r="R83" s="18">
        <v>7</v>
      </c>
      <c r="S83" s="18" t="s">
        <v>80</v>
      </c>
      <c r="T83" s="18"/>
    </row>
    <row r="84" spans="1:20">
      <c r="A84" s="4">
        <v>80</v>
      </c>
      <c r="B84" s="17" t="s">
        <v>70</v>
      </c>
      <c r="C84" s="18" t="s">
        <v>443</v>
      </c>
      <c r="D84" s="18" t="s">
        <v>29</v>
      </c>
      <c r="E84" s="19"/>
      <c r="F84" s="18"/>
      <c r="G84" s="19">
        <v>26</v>
      </c>
      <c r="H84" s="19">
        <v>20</v>
      </c>
      <c r="I84" s="17">
        <f t="shared" si="7"/>
        <v>46</v>
      </c>
      <c r="J84" s="18"/>
      <c r="K84" s="18" t="s">
        <v>298</v>
      </c>
      <c r="L84" s="18" t="s">
        <v>445</v>
      </c>
      <c r="M84" s="18">
        <v>9613801019</v>
      </c>
      <c r="N84" s="65" t="s">
        <v>869</v>
      </c>
      <c r="O84" s="18">
        <v>9864613945</v>
      </c>
      <c r="P84" s="25">
        <v>43645</v>
      </c>
      <c r="Q84" s="18" t="s">
        <v>172</v>
      </c>
      <c r="R84" s="18">
        <v>7</v>
      </c>
      <c r="S84" s="18" t="s">
        <v>80</v>
      </c>
      <c r="T84" s="18"/>
    </row>
    <row r="85" spans="1:20">
      <c r="A85" s="4">
        <v>81</v>
      </c>
      <c r="B85" s="17" t="s">
        <v>70</v>
      </c>
      <c r="C85" s="18" t="s">
        <v>444</v>
      </c>
      <c r="D85" s="18" t="s">
        <v>29</v>
      </c>
      <c r="E85" s="19"/>
      <c r="F85" s="18"/>
      <c r="G85" s="19">
        <v>18</v>
      </c>
      <c r="H85" s="19">
        <v>20</v>
      </c>
      <c r="I85" s="17">
        <f t="shared" si="7"/>
        <v>38</v>
      </c>
      <c r="J85" s="18">
        <v>9613385724</v>
      </c>
      <c r="K85" s="18" t="s">
        <v>298</v>
      </c>
      <c r="L85" s="18" t="s">
        <v>445</v>
      </c>
      <c r="M85" s="18">
        <v>9613801019</v>
      </c>
      <c r="N85" s="65" t="s">
        <v>869</v>
      </c>
      <c r="O85" s="18">
        <v>9864613946</v>
      </c>
      <c r="P85" s="25">
        <v>43645</v>
      </c>
      <c r="Q85" s="18" t="s">
        <v>172</v>
      </c>
      <c r="R85" s="18">
        <v>7</v>
      </c>
      <c r="S85" s="18" t="s">
        <v>80</v>
      </c>
      <c r="T85" s="18"/>
    </row>
    <row r="86" spans="1:20">
      <c r="A86" s="4">
        <v>82</v>
      </c>
      <c r="B86" s="17"/>
      <c r="C86" s="18"/>
      <c r="D86" s="18"/>
      <c r="E86" s="19"/>
      <c r="F86" s="18"/>
      <c r="G86" s="19"/>
      <c r="H86" s="19"/>
      <c r="I86" s="17">
        <f t="shared" si="7"/>
        <v>0</v>
      </c>
      <c r="J86" s="18"/>
      <c r="K86" s="18"/>
      <c r="L86" s="18"/>
      <c r="M86" s="18"/>
      <c r="N86" s="18"/>
      <c r="O86" s="18"/>
      <c r="P86" s="25"/>
      <c r="Q86" s="18"/>
      <c r="R86" s="18"/>
      <c r="S86" s="18"/>
      <c r="T86" s="18"/>
    </row>
    <row r="87" spans="1:20">
      <c r="A87" s="4">
        <v>83</v>
      </c>
      <c r="B87" s="17"/>
      <c r="C87" s="18"/>
      <c r="D87" s="18"/>
      <c r="E87" s="19"/>
      <c r="F87" s="18"/>
      <c r="G87" s="19"/>
      <c r="H87" s="19"/>
      <c r="I87" s="17">
        <f t="shared" si="7"/>
        <v>0</v>
      </c>
      <c r="J87" s="18"/>
      <c r="K87" s="18"/>
      <c r="L87" s="18"/>
      <c r="M87" s="18"/>
      <c r="N87" s="65"/>
      <c r="O87" s="18"/>
      <c r="P87" s="25"/>
      <c r="Q87" s="18"/>
      <c r="R87" s="18"/>
      <c r="S87" s="18"/>
      <c r="T87" s="18"/>
    </row>
    <row r="88" spans="1:20">
      <c r="A88" s="4">
        <v>84</v>
      </c>
      <c r="B88" s="17"/>
      <c r="C88" s="18"/>
      <c r="D88" s="18"/>
      <c r="E88" s="19"/>
      <c r="F88" s="18"/>
      <c r="G88" s="19"/>
      <c r="H88" s="19"/>
      <c r="I88" s="17">
        <f t="shared" si="7"/>
        <v>0</v>
      </c>
      <c r="J88" s="18"/>
      <c r="K88" s="18"/>
      <c r="L88" s="18"/>
      <c r="M88" s="18"/>
      <c r="N88" s="65"/>
      <c r="O88" s="18"/>
      <c r="P88" s="25"/>
      <c r="Q88" s="18"/>
      <c r="R88" s="18"/>
      <c r="S88" s="18"/>
      <c r="T88" s="18"/>
    </row>
    <row r="89" spans="1:20">
      <c r="A89" s="4">
        <v>85</v>
      </c>
      <c r="B89" s="17"/>
      <c r="C89" s="18"/>
      <c r="D89" s="18"/>
      <c r="E89" s="19"/>
      <c r="F89" s="18"/>
      <c r="G89" s="19"/>
      <c r="H89" s="19"/>
      <c r="I89" s="17">
        <f t="shared" si="7"/>
        <v>0</v>
      </c>
      <c r="J89" s="18"/>
      <c r="K89" s="18"/>
      <c r="L89" s="18"/>
      <c r="M89" s="18"/>
      <c r="N89" s="71"/>
      <c r="O89" s="18"/>
      <c r="P89" s="25"/>
      <c r="Q89" s="18"/>
      <c r="R89" s="18"/>
      <c r="S89" s="18"/>
      <c r="T89" s="18"/>
    </row>
    <row r="90" spans="1:20">
      <c r="A90" s="4">
        <v>86</v>
      </c>
      <c r="B90" s="17"/>
      <c r="C90" s="18"/>
      <c r="D90" s="18"/>
      <c r="E90" s="19"/>
      <c r="F90" s="18"/>
      <c r="G90" s="19"/>
      <c r="H90" s="19"/>
      <c r="I90" s="17">
        <f t="shared" si="7"/>
        <v>0</v>
      </c>
      <c r="J90" s="18"/>
      <c r="K90" s="18"/>
      <c r="L90" s="18"/>
      <c r="M90" s="18"/>
      <c r="N90" s="71"/>
      <c r="O90" s="18"/>
      <c r="P90" s="25"/>
      <c r="Q90" s="18"/>
      <c r="R90" s="18"/>
      <c r="S90" s="18"/>
      <c r="T90" s="18"/>
    </row>
    <row r="91" spans="1:20">
      <c r="A91" s="4">
        <v>87</v>
      </c>
      <c r="B91" s="17"/>
      <c r="C91" s="18"/>
      <c r="D91" s="18"/>
      <c r="E91" s="19"/>
      <c r="F91" s="18"/>
      <c r="G91" s="19"/>
      <c r="H91" s="19"/>
      <c r="I91" s="17">
        <f t="shared" si="7"/>
        <v>0</v>
      </c>
      <c r="J91" s="18"/>
      <c r="K91" s="18"/>
      <c r="L91" s="18"/>
      <c r="M91" s="18"/>
      <c r="N91" s="65"/>
      <c r="O91" s="18"/>
      <c r="P91" s="25"/>
      <c r="Q91" s="18"/>
      <c r="R91" s="18"/>
      <c r="S91" s="18"/>
      <c r="T91" s="18"/>
    </row>
    <row r="92" spans="1:20">
      <c r="A92" s="4">
        <v>88</v>
      </c>
      <c r="B92" s="17"/>
      <c r="C92" s="18"/>
      <c r="D92" s="18"/>
      <c r="E92" s="19"/>
      <c r="F92" s="18"/>
      <c r="G92" s="19"/>
      <c r="H92" s="19"/>
      <c r="I92" s="17">
        <f t="shared" si="7"/>
        <v>0</v>
      </c>
      <c r="J92" s="18"/>
      <c r="K92" s="18"/>
      <c r="L92" s="18"/>
      <c r="M92" s="18"/>
      <c r="N92" s="65"/>
      <c r="O92" s="18"/>
      <c r="P92" s="25"/>
      <c r="Q92" s="18"/>
      <c r="R92" s="18"/>
      <c r="S92" s="18"/>
      <c r="T92" s="18"/>
    </row>
    <row r="93" spans="1:20">
      <c r="A93" s="4">
        <v>89</v>
      </c>
      <c r="B93" s="17"/>
      <c r="C93" s="18"/>
      <c r="D93" s="18"/>
      <c r="E93" s="19"/>
      <c r="F93" s="18"/>
      <c r="G93" s="19"/>
      <c r="H93" s="19"/>
      <c r="I93" s="17">
        <f t="shared" si="7"/>
        <v>0</v>
      </c>
      <c r="J93" s="18"/>
      <c r="K93" s="18"/>
      <c r="L93" s="18"/>
      <c r="M93" s="18"/>
      <c r="N93" s="65"/>
      <c r="O93" s="18"/>
      <c r="P93" s="25"/>
      <c r="Q93" s="18"/>
      <c r="R93" s="18"/>
      <c r="S93" s="18"/>
      <c r="T93" s="18"/>
    </row>
    <row r="94" spans="1:20">
      <c r="A94" s="4">
        <v>90</v>
      </c>
      <c r="B94" s="17"/>
      <c r="C94" s="18"/>
      <c r="D94" s="18"/>
      <c r="E94" s="19"/>
      <c r="F94" s="18"/>
      <c r="G94" s="19"/>
      <c r="H94" s="19"/>
      <c r="I94" s="17">
        <f t="shared" si="7"/>
        <v>0</v>
      </c>
      <c r="J94" s="18"/>
      <c r="K94" s="18"/>
      <c r="L94" s="18"/>
      <c r="M94" s="18"/>
      <c r="N94" s="65"/>
      <c r="O94" s="18"/>
      <c r="P94" s="25"/>
      <c r="Q94" s="18"/>
      <c r="R94" s="18"/>
      <c r="S94" s="18"/>
      <c r="T94" s="18"/>
    </row>
    <row r="95" spans="1:20">
      <c r="A95" s="4">
        <v>91</v>
      </c>
      <c r="B95" s="17"/>
      <c r="C95" s="18"/>
      <c r="D95" s="18"/>
      <c r="E95" s="19"/>
      <c r="F95" s="18"/>
      <c r="G95" s="19"/>
      <c r="H95" s="19"/>
      <c r="I95" s="17">
        <f t="shared" si="7"/>
        <v>0</v>
      </c>
      <c r="J95" s="18"/>
      <c r="K95" s="18"/>
      <c r="L95" s="18"/>
      <c r="M95" s="18"/>
      <c r="N95" s="65"/>
      <c r="O95" s="18"/>
      <c r="P95" s="25"/>
      <c r="Q95" s="18"/>
      <c r="R95" s="18"/>
      <c r="S95" s="18"/>
      <c r="T95" s="18"/>
    </row>
    <row r="96" spans="1:20">
      <c r="A96" s="4">
        <v>92</v>
      </c>
      <c r="B96" s="17"/>
      <c r="C96" s="18"/>
      <c r="D96" s="18"/>
      <c r="E96" s="19"/>
      <c r="F96" s="18"/>
      <c r="G96" s="19"/>
      <c r="H96" s="19"/>
      <c r="I96" s="17">
        <f t="shared" si="7"/>
        <v>0</v>
      </c>
      <c r="J96" s="18"/>
      <c r="K96" s="18"/>
      <c r="L96" s="18"/>
      <c r="M96" s="18"/>
      <c r="N96" s="65"/>
      <c r="O96" s="18"/>
      <c r="P96" s="25"/>
      <c r="Q96" s="18"/>
      <c r="R96" s="18"/>
      <c r="S96" s="18"/>
      <c r="T96" s="18"/>
    </row>
    <row r="97" spans="1:20">
      <c r="A97" s="4">
        <v>93</v>
      </c>
      <c r="B97" s="17"/>
      <c r="C97" s="18"/>
      <c r="D97" s="18"/>
      <c r="E97" s="19"/>
      <c r="F97" s="18"/>
      <c r="G97" s="19"/>
      <c r="H97" s="19"/>
      <c r="I97" s="17">
        <f t="shared" si="7"/>
        <v>0</v>
      </c>
      <c r="J97" s="18"/>
      <c r="K97" s="18"/>
      <c r="L97" s="18"/>
      <c r="M97" s="18"/>
      <c r="N97" s="65"/>
      <c r="O97" s="18"/>
      <c r="P97" s="25"/>
      <c r="Q97" s="18"/>
      <c r="R97" s="18"/>
      <c r="S97" s="18"/>
      <c r="T97" s="18"/>
    </row>
    <row r="98" spans="1:20">
      <c r="A98" s="4">
        <v>94</v>
      </c>
      <c r="B98" s="17"/>
      <c r="C98" s="18"/>
      <c r="D98" s="18"/>
      <c r="E98" s="19"/>
      <c r="F98" s="18"/>
      <c r="G98" s="19"/>
      <c r="H98" s="19"/>
      <c r="I98" s="17">
        <f t="shared" si="7"/>
        <v>0</v>
      </c>
      <c r="J98" s="18"/>
      <c r="K98" s="18"/>
      <c r="L98" s="18"/>
      <c r="M98" s="18"/>
      <c r="N98" s="65"/>
      <c r="O98" s="18"/>
      <c r="P98" s="25"/>
      <c r="Q98" s="18"/>
      <c r="R98" s="18"/>
      <c r="S98" s="18"/>
      <c r="T98" s="18"/>
    </row>
    <row r="99" spans="1:20">
      <c r="A99" s="4">
        <v>95</v>
      </c>
      <c r="B99" s="17"/>
      <c r="C99" s="18"/>
      <c r="D99" s="18"/>
      <c r="E99" s="19"/>
      <c r="F99" s="18"/>
      <c r="G99" s="19"/>
      <c r="H99" s="19"/>
      <c r="I99" s="17">
        <f t="shared" si="7"/>
        <v>0</v>
      </c>
      <c r="J99" s="18"/>
      <c r="K99" s="18"/>
      <c r="L99" s="18"/>
      <c r="M99" s="18"/>
      <c r="N99" s="65"/>
      <c r="O99" s="18"/>
      <c r="P99" s="25"/>
      <c r="Q99" s="18"/>
      <c r="R99" s="18"/>
      <c r="S99" s="18"/>
      <c r="T99" s="18"/>
    </row>
    <row r="100" spans="1:20">
      <c r="A100" s="4">
        <v>96</v>
      </c>
      <c r="B100" s="17"/>
      <c r="C100" s="18"/>
      <c r="D100" s="18"/>
      <c r="E100" s="19"/>
      <c r="F100" s="18"/>
      <c r="G100" s="19"/>
      <c r="H100" s="19"/>
      <c r="I100" s="17">
        <f t="shared" si="7"/>
        <v>0</v>
      </c>
      <c r="J100" s="18"/>
      <c r="K100" s="18"/>
      <c r="L100" s="18"/>
      <c r="M100" s="18"/>
      <c r="N100" s="65"/>
      <c r="O100" s="18"/>
      <c r="P100" s="25"/>
      <c r="Q100" s="18"/>
      <c r="R100" s="18"/>
      <c r="S100" s="18"/>
      <c r="T100" s="18"/>
    </row>
    <row r="101" spans="1:20">
      <c r="A101" s="4">
        <v>97</v>
      </c>
      <c r="B101" s="17"/>
      <c r="C101" s="18"/>
      <c r="D101" s="18"/>
      <c r="E101" s="19"/>
      <c r="F101" s="18"/>
      <c r="G101" s="19"/>
      <c r="H101" s="19"/>
      <c r="I101" s="17">
        <f t="shared" si="7"/>
        <v>0</v>
      </c>
      <c r="J101" s="18"/>
      <c r="K101" s="18"/>
      <c r="L101" s="18"/>
      <c r="M101" s="18"/>
      <c r="N101" s="65"/>
      <c r="O101" s="18"/>
      <c r="P101" s="25"/>
      <c r="Q101" s="18"/>
      <c r="R101" s="18"/>
      <c r="S101" s="18"/>
      <c r="T101" s="18"/>
    </row>
    <row r="102" spans="1:20">
      <c r="A102" s="4">
        <v>98</v>
      </c>
      <c r="B102" s="17"/>
      <c r="C102" s="18"/>
      <c r="D102" s="18"/>
      <c r="E102" s="19"/>
      <c r="F102" s="18"/>
      <c r="G102" s="19"/>
      <c r="H102" s="19"/>
      <c r="I102" s="17">
        <f t="shared" si="7"/>
        <v>0</v>
      </c>
      <c r="J102" s="18"/>
      <c r="K102" s="18"/>
      <c r="L102" s="18"/>
      <c r="M102" s="18"/>
      <c r="N102" s="65"/>
      <c r="O102" s="18"/>
      <c r="P102" s="25"/>
      <c r="Q102" s="18"/>
      <c r="R102" s="18"/>
      <c r="S102" s="18"/>
      <c r="T102" s="18"/>
    </row>
    <row r="103" spans="1:20">
      <c r="A103" s="4">
        <v>99</v>
      </c>
      <c r="B103" s="17"/>
      <c r="C103" s="18"/>
      <c r="D103" s="18"/>
      <c r="E103" s="19"/>
      <c r="F103" s="18"/>
      <c r="G103" s="19"/>
      <c r="H103" s="19"/>
      <c r="I103" s="17">
        <f t="shared" si="7"/>
        <v>0</v>
      </c>
      <c r="J103" s="18"/>
      <c r="K103" s="18"/>
      <c r="L103" s="18"/>
      <c r="M103" s="18"/>
      <c r="N103" s="65"/>
      <c r="O103" s="18"/>
      <c r="P103" s="25"/>
      <c r="Q103" s="18"/>
      <c r="R103" s="18"/>
      <c r="S103" s="18"/>
      <c r="T103" s="18"/>
    </row>
    <row r="104" spans="1:20">
      <c r="A104" s="4">
        <v>100</v>
      </c>
      <c r="B104" s="17"/>
      <c r="C104" s="18"/>
      <c r="D104" s="18"/>
      <c r="E104" s="19"/>
      <c r="F104" s="18"/>
      <c r="G104" s="19"/>
      <c r="H104" s="19"/>
      <c r="I104" s="17">
        <f t="shared" si="7"/>
        <v>0</v>
      </c>
      <c r="J104" s="18"/>
      <c r="K104" s="18"/>
      <c r="L104" s="18"/>
      <c r="M104" s="18"/>
      <c r="N104" s="65"/>
      <c r="O104" s="18"/>
      <c r="P104" s="25"/>
      <c r="Q104" s="18"/>
      <c r="R104" s="18"/>
      <c r="S104" s="18"/>
      <c r="T104" s="18"/>
    </row>
    <row r="105" spans="1:20">
      <c r="A105" s="4">
        <v>101</v>
      </c>
      <c r="B105" s="17"/>
      <c r="C105" s="18"/>
      <c r="D105" s="18"/>
      <c r="E105" s="19"/>
      <c r="F105" s="18"/>
      <c r="G105" s="19"/>
      <c r="H105" s="19"/>
      <c r="I105" s="17">
        <f t="shared" si="7"/>
        <v>0</v>
      </c>
      <c r="J105" s="18"/>
      <c r="K105" s="18"/>
      <c r="L105" s="18"/>
      <c r="M105" s="18"/>
      <c r="N105" s="65"/>
      <c r="O105" s="18"/>
      <c r="P105" s="25"/>
      <c r="Q105" s="18"/>
      <c r="R105" s="18"/>
      <c r="S105" s="18"/>
      <c r="T105" s="18"/>
    </row>
    <row r="106" spans="1:20">
      <c r="A106" s="4">
        <v>102</v>
      </c>
      <c r="B106" s="17"/>
      <c r="C106" s="18"/>
      <c r="D106" s="18"/>
      <c r="E106" s="19"/>
      <c r="F106" s="18"/>
      <c r="G106" s="19"/>
      <c r="H106" s="19"/>
      <c r="I106" s="17">
        <f t="shared" si="7"/>
        <v>0</v>
      </c>
      <c r="J106" s="18"/>
      <c r="K106" s="18"/>
      <c r="L106" s="18"/>
      <c r="M106" s="18"/>
      <c r="N106" s="65"/>
      <c r="O106" s="18"/>
      <c r="P106" s="25"/>
      <c r="Q106" s="18"/>
      <c r="R106" s="18"/>
      <c r="S106" s="18"/>
      <c r="T106" s="18"/>
    </row>
    <row r="107" spans="1:20">
      <c r="A107" s="4">
        <v>103</v>
      </c>
      <c r="B107" s="17"/>
      <c r="C107" s="18"/>
      <c r="D107" s="18"/>
      <c r="E107" s="19"/>
      <c r="F107" s="18"/>
      <c r="G107" s="19"/>
      <c r="H107" s="19"/>
      <c r="I107" s="17">
        <f t="shared" si="7"/>
        <v>0</v>
      </c>
      <c r="J107" s="18"/>
      <c r="K107" s="18"/>
      <c r="L107" s="18"/>
      <c r="M107" s="18"/>
      <c r="N107" s="65"/>
      <c r="O107" s="18"/>
      <c r="P107" s="25"/>
      <c r="Q107" s="18"/>
      <c r="R107" s="18"/>
      <c r="S107" s="18"/>
      <c r="T107" s="18"/>
    </row>
    <row r="108" spans="1:20">
      <c r="A108" s="4">
        <v>104</v>
      </c>
      <c r="B108" s="17"/>
      <c r="C108" s="18"/>
      <c r="D108" s="18"/>
      <c r="E108" s="19"/>
      <c r="F108" s="18"/>
      <c r="G108" s="19"/>
      <c r="H108" s="19"/>
      <c r="I108" s="17">
        <f t="shared" si="7"/>
        <v>0</v>
      </c>
      <c r="J108" s="18"/>
      <c r="K108" s="18"/>
      <c r="L108" s="18"/>
      <c r="M108" s="18"/>
      <c r="N108" s="65"/>
      <c r="O108" s="18"/>
      <c r="P108" s="25"/>
      <c r="Q108" s="18"/>
      <c r="R108" s="18"/>
      <c r="S108" s="18"/>
      <c r="T108" s="18"/>
    </row>
    <row r="109" spans="1:20">
      <c r="A109" s="4">
        <v>105</v>
      </c>
      <c r="B109" s="17"/>
      <c r="C109" s="18"/>
      <c r="D109" s="18"/>
      <c r="E109" s="19"/>
      <c r="F109" s="18"/>
      <c r="G109" s="19"/>
      <c r="H109" s="19"/>
      <c r="I109" s="17">
        <f t="shared" si="7"/>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7"/>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7"/>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7"/>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7"/>
        <v>0</v>
      </c>
      <c r="J113" s="18"/>
      <c r="K113" s="18"/>
      <c r="L113" s="18"/>
      <c r="M113" s="18"/>
      <c r="N113" s="65"/>
      <c r="O113" s="18"/>
      <c r="P113" s="25"/>
      <c r="Q113" s="18"/>
      <c r="R113" s="18"/>
      <c r="S113" s="18"/>
      <c r="T113" s="18"/>
    </row>
    <row r="114" spans="1:20">
      <c r="A114" s="4">
        <v>110</v>
      </c>
      <c r="B114" s="17"/>
      <c r="C114" s="18"/>
      <c r="D114" s="18"/>
      <c r="E114" s="19"/>
      <c r="F114" s="18"/>
      <c r="G114" s="19"/>
      <c r="H114" s="19"/>
      <c r="I114" s="17">
        <f t="shared" si="7"/>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7"/>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7"/>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7"/>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7"/>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7"/>
        <v>0</v>
      </c>
      <c r="J119" s="18"/>
      <c r="K119" s="18"/>
      <c r="L119" s="18"/>
      <c r="M119" s="18"/>
      <c r="N119" s="65"/>
      <c r="O119" s="18"/>
      <c r="P119" s="25"/>
      <c r="Q119" s="18"/>
      <c r="R119" s="18"/>
      <c r="S119" s="18"/>
      <c r="T119" s="18"/>
    </row>
    <row r="120" spans="1:20">
      <c r="A120" s="4">
        <v>116</v>
      </c>
      <c r="B120" s="17"/>
      <c r="C120" s="18"/>
      <c r="D120" s="18"/>
      <c r="E120" s="19"/>
      <c r="F120" s="18"/>
      <c r="G120" s="19"/>
      <c r="H120" s="19"/>
      <c r="I120" s="17">
        <f t="shared" si="7"/>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7"/>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7"/>
        <v>0</v>
      </c>
      <c r="J122" s="18"/>
      <c r="K122" s="18"/>
      <c r="L122" s="18"/>
      <c r="M122" s="18"/>
      <c r="N122" s="71"/>
      <c r="O122" s="18"/>
      <c r="P122" s="25"/>
      <c r="Q122" s="18"/>
      <c r="R122" s="18"/>
      <c r="S122" s="18"/>
      <c r="T122" s="18"/>
    </row>
    <row r="123" spans="1:20">
      <c r="A123" s="4">
        <v>119</v>
      </c>
      <c r="B123" s="17"/>
      <c r="C123" s="18"/>
      <c r="D123" s="18"/>
      <c r="E123" s="19"/>
      <c r="F123" s="18"/>
      <c r="G123" s="19"/>
      <c r="H123" s="19"/>
      <c r="I123" s="17">
        <f t="shared" si="7"/>
        <v>0</v>
      </c>
      <c r="J123" s="18"/>
      <c r="K123" s="18"/>
      <c r="L123" s="18"/>
      <c r="M123" s="18"/>
      <c r="N123" s="65"/>
      <c r="O123" s="18"/>
      <c r="P123" s="25"/>
      <c r="Q123" s="18"/>
      <c r="R123" s="18"/>
      <c r="S123" s="18"/>
      <c r="T123" s="18"/>
    </row>
    <row r="124" spans="1:20">
      <c r="A124" s="4">
        <v>120</v>
      </c>
      <c r="B124" s="17"/>
      <c r="C124" s="18"/>
      <c r="D124" s="18"/>
      <c r="E124" s="19"/>
      <c r="F124" s="18"/>
      <c r="G124" s="19"/>
      <c r="H124" s="19"/>
      <c r="I124" s="17">
        <f t="shared" si="7"/>
        <v>0</v>
      </c>
      <c r="J124" s="18"/>
      <c r="K124" s="18"/>
      <c r="L124" s="18"/>
      <c r="M124" s="18"/>
      <c r="N124" s="65"/>
      <c r="O124" s="18"/>
      <c r="P124" s="25"/>
      <c r="Q124" s="18"/>
      <c r="R124" s="18"/>
      <c r="S124" s="18"/>
      <c r="T124" s="18"/>
    </row>
    <row r="125" spans="1:20">
      <c r="A125" s="4">
        <v>121</v>
      </c>
      <c r="B125" s="17"/>
      <c r="C125" s="18"/>
      <c r="D125" s="18"/>
      <c r="E125" s="19"/>
      <c r="F125" s="18"/>
      <c r="G125" s="19"/>
      <c r="H125" s="19"/>
      <c r="I125" s="17">
        <f t="shared" si="7"/>
        <v>0</v>
      </c>
      <c r="J125" s="18"/>
      <c r="K125" s="18"/>
      <c r="L125" s="18"/>
      <c r="M125" s="18"/>
      <c r="N125" s="65"/>
      <c r="O125" s="18"/>
      <c r="P125" s="25"/>
      <c r="Q125" s="18"/>
      <c r="R125" s="18"/>
      <c r="S125" s="18"/>
      <c r="T125" s="18"/>
    </row>
    <row r="126" spans="1:20">
      <c r="A126" s="4">
        <v>122</v>
      </c>
      <c r="B126" s="17"/>
      <c r="C126" s="18"/>
      <c r="D126" s="18"/>
      <c r="E126" s="19"/>
      <c r="F126" s="18"/>
      <c r="G126" s="19"/>
      <c r="H126" s="19"/>
      <c r="I126" s="17">
        <f t="shared" si="7"/>
        <v>0</v>
      </c>
      <c r="J126" s="18"/>
      <c r="K126" s="18"/>
      <c r="L126" s="18"/>
      <c r="M126" s="18"/>
      <c r="N126" s="65"/>
      <c r="O126" s="18"/>
      <c r="P126" s="25"/>
      <c r="Q126" s="18"/>
      <c r="R126" s="18"/>
      <c r="S126" s="18"/>
      <c r="T126" s="18"/>
    </row>
    <row r="127" spans="1:20">
      <c r="A127" s="4">
        <v>123</v>
      </c>
      <c r="B127" s="17"/>
      <c r="C127" s="18"/>
      <c r="D127" s="18"/>
      <c r="E127" s="19"/>
      <c r="F127" s="18"/>
      <c r="G127" s="19"/>
      <c r="H127" s="19"/>
      <c r="I127" s="17">
        <f t="shared" si="7"/>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7"/>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7"/>
        <v>0</v>
      </c>
      <c r="J129" s="18"/>
      <c r="K129" s="18"/>
      <c r="L129" s="18"/>
      <c r="M129" s="18"/>
      <c r="N129" s="65"/>
      <c r="O129" s="18"/>
      <c r="P129" s="25"/>
      <c r="Q129" s="18"/>
      <c r="R129" s="18"/>
      <c r="S129" s="18"/>
      <c r="T129" s="18"/>
    </row>
    <row r="130" spans="1:20">
      <c r="A130" s="4">
        <v>126</v>
      </c>
      <c r="B130" s="17"/>
      <c r="C130" s="18"/>
      <c r="D130" s="18"/>
      <c r="E130" s="19"/>
      <c r="F130" s="18"/>
      <c r="G130" s="19"/>
      <c r="H130" s="19"/>
      <c r="I130" s="17">
        <f t="shared" si="7"/>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7"/>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7"/>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7"/>
        <v>0</v>
      </c>
      <c r="J133" s="18"/>
      <c r="K133" s="18"/>
      <c r="L133" s="18"/>
      <c r="M133" s="18"/>
      <c r="N133" s="65"/>
      <c r="O133" s="18"/>
      <c r="P133" s="25"/>
      <c r="Q133" s="18"/>
      <c r="R133" s="18"/>
      <c r="S133" s="18"/>
      <c r="T133" s="18"/>
    </row>
    <row r="134" spans="1:20">
      <c r="A134" s="4">
        <v>130</v>
      </c>
      <c r="B134" s="17"/>
      <c r="C134" s="18"/>
      <c r="D134" s="18"/>
      <c r="E134" s="19"/>
      <c r="F134" s="18"/>
      <c r="G134" s="19"/>
      <c r="H134" s="19"/>
      <c r="I134" s="17">
        <f t="shared" si="7"/>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ref="I135:I164" si="8">+G135+H135</f>
        <v>0</v>
      </c>
      <c r="J135" s="18"/>
      <c r="K135" s="18"/>
      <c r="L135" s="18"/>
      <c r="M135" s="18"/>
      <c r="N135" s="64"/>
      <c r="O135" s="18"/>
      <c r="P135" s="25"/>
      <c r="Q135" s="18"/>
      <c r="R135" s="18"/>
      <c r="S135" s="18"/>
      <c r="T135" s="18"/>
    </row>
    <row r="136" spans="1:20">
      <c r="A136" s="4">
        <v>132</v>
      </c>
      <c r="B136" s="17"/>
      <c r="C136" s="18"/>
      <c r="D136" s="18"/>
      <c r="E136" s="19"/>
      <c r="F136" s="18"/>
      <c r="G136" s="19"/>
      <c r="H136" s="19"/>
      <c r="I136" s="17">
        <f t="shared" si="8"/>
        <v>0</v>
      </c>
      <c r="J136" s="18"/>
      <c r="K136" s="18"/>
      <c r="L136" s="18"/>
      <c r="M136" s="18"/>
      <c r="N136" s="71"/>
      <c r="O136" s="18"/>
      <c r="P136" s="25"/>
      <c r="Q136" s="18"/>
      <c r="R136" s="18"/>
      <c r="S136" s="18"/>
      <c r="T136" s="18"/>
    </row>
    <row r="137" spans="1:20">
      <c r="A137" s="4">
        <v>133</v>
      </c>
      <c r="B137" s="17"/>
      <c r="C137" s="18"/>
      <c r="D137" s="18"/>
      <c r="E137" s="19"/>
      <c r="F137" s="18"/>
      <c r="G137" s="19"/>
      <c r="H137" s="19"/>
      <c r="I137" s="17">
        <f t="shared" si="8"/>
        <v>0</v>
      </c>
      <c r="J137" s="18"/>
      <c r="K137" s="18"/>
      <c r="L137" s="18"/>
      <c r="M137" s="18"/>
      <c r="N137" s="71"/>
      <c r="O137" s="18"/>
      <c r="P137" s="25"/>
      <c r="Q137" s="18"/>
      <c r="R137" s="18"/>
      <c r="S137" s="18"/>
      <c r="T137" s="18"/>
    </row>
    <row r="138" spans="1:20">
      <c r="A138" s="4">
        <v>134</v>
      </c>
      <c r="B138" s="17"/>
      <c r="C138" s="18"/>
      <c r="D138" s="18"/>
      <c r="E138" s="19"/>
      <c r="F138" s="18"/>
      <c r="G138" s="19"/>
      <c r="H138" s="19"/>
      <c r="I138" s="17">
        <f t="shared" si="8"/>
        <v>0</v>
      </c>
      <c r="J138" s="18"/>
      <c r="K138" s="18"/>
      <c r="L138" s="18"/>
      <c r="M138" s="18"/>
      <c r="N138" s="65"/>
      <c r="O138" s="18"/>
      <c r="P138" s="25"/>
      <c r="Q138" s="18"/>
      <c r="R138" s="18"/>
      <c r="S138" s="18"/>
      <c r="T138" s="18"/>
    </row>
    <row r="139" spans="1:20">
      <c r="A139" s="4">
        <v>135</v>
      </c>
      <c r="B139" s="17"/>
      <c r="C139" s="18"/>
      <c r="D139" s="18"/>
      <c r="E139" s="19"/>
      <c r="F139" s="18"/>
      <c r="G139" s="19"/>
      <c r="H139" s="19"/>
      <c r="I139" s="17">
        <f t="shared" si="8"/>
        <v>0</v>
      </c>
      <c r="J139" s="18"/>
      <c r="K139" s="18"/>
      <c r="L139" s="18"/>
      <c r="M139" s="18"/>
      <c r="N139" s="71"/>
      <c r="O139" s="18"/>
      <c r="P139" s="25"/>
      <c r="Q139" s="18"/>
      <c r="R139" s="18"/>
      <c r="S139" s="18"/>
      <c r="T139" s="18"/>
    </row>
    <row r="140" spans="1:20">
      <c r="A140" s="4">
        <v>136</v>
      </c>
      <c r="B140" s="17"/>
      <c r="C140" s="18"/>
      <c r="D140" s="18"/>
      <c r="E140" s="19"/>
      <c r="F140" s="18"/>
      <c r="G140" s="19"/>
      <c r="H140" s="19"/>
      <c r="I140" s="17">
        <f t="shared" si="8"/>
        <v>0</v>
      </c>
      <c r="J140" s="18"/>
      <c r="K140" s="18"/>
      <c r="L140" s="18"/>
      <c r="M140" s="18"/>
      <c r="N140" s="65"/>
      <c r="O140" s="18"/>
      <c r="P140" s="25"/>
      <c r="Q140" s="18"/>
      <c r="R140" s="18"/>
      <c r="S140" s="18"/>
      <c r="T140" s="18"/>
    </row>
    <row r="141" spans="1:20">
      <c r="A141" s="4">
        <v>137</v>
      </c>
      <c r="B141" s="17"/>
      <c r="C141" s="18"/>
      <c r="D141" s="18"/>
      <c r="E141" s="19"/>
      <c r="F141" s="18"/>
      <c r="G141" s="19"/>
      <c r="H141" s="19"/>
      <c r="I141" s="17">
        <f t="shared" si="8"/>
        <v>0</v>
      </c>
      <c r="J141" s="18"/>
      <c r="K141" s="18"/>
      <c r="L141" s="18"/>
      <c r="M141" s="18"/>
      <c r="N141" s="65"/>
      <c r="O141" s="18"/>
      <c r="P141" s="25"/>
      <c r="Q141" s="18"/>
      <c r="R141" s="18"/>
      <c r="S141" s="18"/>
      <c r="T141" s="18"/>
    </row>
    <row r="142" spans="1:20">
      <c r="A142" s="4">
        <v>138</v>
      </c>
      <c r="B142" s="17"/>
      <c r="C142" s="18"/>
      <c r="D142" s="18"/>
      <c r="E142" s="19"/>
      <c r="F142" s="18"/>
      <c r="G142" s="19"/>
      <c r="H142" s="19"/>
      <c r="I142" s="17">
        <f t="shared" si="8"/>
        <v>0</v>
      </c>
      <c r="J142" s="18"/>
      <c r="K142" s="18"/>
      <c r="L142" s="18"/>
      <c r="M142" s="18"/>
      <c r="N142" s="65"/>
      <c r="O142" s="18"/>
      <c r="P142" s="25"/>
      <c r="Q142" s="18"/>
      <c r="R142" s="18"/>
      <c r="S142" s="18"/>
      <c r="T142" s="18"/>
    </row>
    <row r="143" spans="1:20">
      <c r="A143" s="4">
        <v>139</v>
      </c>
      <c r="B143" s="17"/>
      <c r="C143" s="18"/>
      <c r="D143" s="18"/>
      <c r="E143" s="19"/>
      <c r="F143" s="18"/>
      <c r="G143" s="19"/>
      <c r="H143" s="19"/>
      <c r="I143" s="17">
        <f t="shared" si="8"/>
        <v>0</v>
      </c>
      <c r="J143" s="18"/>
      <c r="K143" s="18"/>
      <c r="L143" s="18"/>
      <c r="M143" s="18"/>
      <c r="N143" s="65"/>
      <c r="O143" s="18"/>
      <c r="P143" s="25"/>
      <c r="Q143" s="18"/>
      <c r="R143" s="18"/>
      <c r="S143" s="18"/>
      <c r="T143" s="18"/>
    </row>
    <row r="144" spans="1:20">
      <c r="A144" s="4">
        <v>140</v>
      </c>
      <c r="B144" s="17"/>
      <c r="C144" s="18"/>
      <c r="D144" s="18"/>
      <c r="E144" s="19"/>
      <c r="F144" s="18"/>
      <c r="G144" s="19"/>
      <c r="H144" s="19"/>
      <c r="I144" s="17">
        <f t="shared" si="8"/>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8"/>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8"/>
        <v>0</v>
      </c>
      <c r="J146" s="18"/>
      <c r="K146" s="18"/>
      <c r="L146" s="18"/>
      <c r="M146" s="18"/>
      <c r="N146" s="65"/>
      <c r="O146" s="18"/>
      <c r="P146" s="25"/>
      <c r="Q146" s="18"/>
      <c r="R146" s="18"/>
      <c r="S146" s="18"/>
      <c r="T146" s="18"/>
    </row>
    <row r="147" spans="1:20">
      <c r="A147" s="4">
        <v>143</v>
      </c>
      <c r="B147" s="17"/>
      <c r="C147" s="18"/>
      <c r="D147" s="18"/>
      <c r="E147" s="19"/>
      <c r="F147" s="18"/>
      <c r="G147" s="19"/>
      <c r="H147" s="19"/>
      <c r="I147" s="17">
        <f t="shared" si="8"/>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8"/>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8"/>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8"/>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8"/>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8"/>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8"/>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8"/>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8"/>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8"/>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8"/>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8"/>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8"/>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8"/>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8"/>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8"/>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8"/>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8"/>
        <v>0</v>
      </c>
      <c r="J164" s="18"/>
      <c r="K164" s="18"/>
      <c r="L164" s="18"/>
      <c r="M164" s="18"/>
      <c r="N164" s="18"/>
      <c r="O164" s="18"/>
      <c r="P164" s="25"/>
      <c r="Q164" s="18"/>
      <c r="R164" s="18"/>
      <c r="S164" s="18"/>
      <c r="T164" s="18"/>
    </row>
    <row r="165" spans="1:20">
      <c r="A165" s="22" t="s">
        <v>11</v>
      </c>
      <c r="B165" s="42"/>
      <c r="C165" s="22">
        <f>COUNTIFS(C5:C164,"*")</f>
        <v>81</v>
      </c>
      <c r="D165" s="22"/>
      <c r="E165" s="13"/>
      <c r="F165" s="22"/>
      <c r="G165" s="22">
        <f>SUM(G5:G164)</f>
        <v>5864</v>
      </c>
      <c r="H165" s="22">
        <f>SUM(H5:H164)</f>
        <v>6361</v>
      </c>
      <c r="I165" s="22">
        <f>SUM(I5:I164)</f>
        <v>12225</v>
      </c>
      <c r="J165" s="22"/>
      <c r="K165" s="22"/>
      <c r="L165" s="22"/>
      <c r="M165" s="22"/>
      <c r="N165" s="22"/>
      <c r="O165" s="22"/>
      <c r="P165" s="14"/>
      <c r="Q165" s="22"/>
      <c r="R165" s="22"/>
      <c r="S165" s="22"/>
      <c r="T165" s="12"/>
    </row>
    <row r="166" spans="1:20">
      <c r="A166" s="47" t="s">
        <v>70</v>
      </c>
      <c r="B166" s="10">
        <f>COUNTIF(B$5:B$164,"Team 1")</f>
        <v>46</v>
      </c>
      <c r="C166" s="47" t="s">
        <v>29</v>
      </c>
      <c r="D166" s="10">
        <f>COUNTIF(D5:D164,"Anganwadi")</f>
        <v>32</v>
      </c>
    </row>
    <row r="167" spans="1:20">
      <c r="A167" s="47" t="s">
        <v>71</v>
      </c>
      <c r="B167" s="10">
        <f>COUNTIF(B$6:B$164,"Team 2")</f>
        <v>34</v>
      </c>
      <c r="C167" s="47" t="s">
        <v>27</v>
      </c>
      <c r="D167" s="10">
        <f>COUNTIF(D5:D164,"School")</f>
        <v>49</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G113" activePane="bottomRight" state="frozen"/>
      <selection pane="topRight" activeCell="C1" sqref="C1"/>
      <selection pane="bottomLeft" activeCell="A5" sqref="A5"/>
      <selection pane="bottomRight" activeCell="N138" sqref="N13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66</v>
      </c>
      <c r="B1" s="122"/>
      <c r="C1" s="122"/>
      <c r="D1" s="123"/>
      <c r="E1" s="123"/>
      <c r="F1" s="123"/>
      <c r="G1" s="123"/>
      <c r="H1" s="123"/>
      <c r="I1" s="123"/>
      <c r="J1" s="123"/>
      <c r="K1" s="123"/>
      <c r="L1" s="123"/>
      <c r="M1" s="123"/>
      <c r="N1" s="123"/>
      <c r="O1" s="123"/>
      <c r="P1" s="123"/>
      <c r="Q1" s="123"/>
      <c r="R1" s="123"/>
      <c r="S1" s="123"/>
    </row>
    <row r="2" spans="1:20">
      <c r="A2" s="126" t="s">
        <v>63</v>
      </c>
      <c r="B2" s="127"/>
      <c r="C2" s="127"/>
      <c r="D2" s="26">
        <v>43647</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4" t="s">
        <v>9</v>
      </c>
      <c r="H4" s="24" t="s">
        <v>10</v>
      </c>
      <c r="I4" s="24" t="s">
        <v>11</v>
      </c>
      <c r="J4" s="129"/>
      <c r="K4" s="125"/>
      <c r="L4" s="125"/>
      <c r="M4" s="125"/>
      <c r="N4" s="125"/>
      <c r="O4" s="125"/>
      <c r="P4" s="128"/>
      <c r="Q4" s="128"/>
      <c r="R4" s="129"/>
      <c r="S4" s="129"/>
      <c r="T4" s="129"/>
    </row>
    <row r="5" spans="1:20">
      <c r="A5" s="4">
        <v>1</v>
      </c>
      <c r="B5" s="17" t="s">
        <v>71</v>
      </c>
      <c r="C5" s="18" t="s">
        <v>446</v>
      </c>
      <c r="D5" s="18" t="s">
        <v>29</v>
      </c>
      <c r="E5" s="19"/>
      <c r="F5" s="18"/>
      <c r="G5" s="19">
        <v>10</v>
      </c>
      <c r="H5" s="19">
        <v>11</v>
      </c>
      <c r="I5" s="17">
        <f>+G5+H5</f>
        <v>21</v>
      </c>
      <c r="J5" s="18">
        <v>9859315725</v>
      </c>
      <c r="K5" s="18" t="s">
        <v>274</v>
      </c>
      <c r="L5" s="18" t="s">
        <v>273</v>
      </c>
      <c r="M5" s="18">
        <v>9854937257</v>
      </c>
      <c r="N5" s="18" t="s">
        <v>447</v>
      </c>
      <c r="O5" s="18">
        <v>8811904506</v>
      </c>
      <c r="P5" s="25">
        <v>43647</v>
      </c>
      <c r="Q5" s="18" t="s">
        <v>79</v>
      </c>
      <c r="R5" s="18">
        <v>16</v>
      </c>
      <c r="S5" s="18" t="s">
        <v>80</v>
      </c>
      <c r="T5" s="18"/>
    </row>
    <row r="6" spans="1:20">
      <c r="A6" s="4">
        <v>2</v>
      </c>
      <c r="B6" s="17" t="s">
        <v>71</v>
      </c>
      <c r="C6" s="18" t="s">
        <v>448</v>
      </c>
      <c r="D6" s="18" t="s">
        <v>29</v>
      </c>
      <c r="E6" s="19"/>
      <c r="F6" s="18"/>
      <c r="G6" s="19">
        <v>54</v>
      </c>
      <c r="H6" s="19">
        <v>66</v>
      </c>
      <c r="I6" s="17">
        <f>+G6+H6</f>
        <v>120</v>
      </c>
      <c r="J6" s="17">
        <v>9706013481</v>
      </c>
      <c r="K6" s="18" t="s">
        <v>274</v>
      </c>
      <c r="L6" s="18" t="s">
        <v>273</v>
      </c>
      <c r="M6" s="18">
        <v>9854937257</v>
      </c>
      <c r="N6" s="18" t="s">
        <v>447</v>
      </c>
      <c r="O6" s="18">
        <v>8811904506</v>
      </c>
      <c r="P6" s="25">
        <v>43647</v>
      </c>
      <c r="Q6" s="18" t="s">
        <v>79</v>
      </c>
      <c r="R6" s="18">
        <v>15</v>
      </c>
      <c r="S6" s="18" t="s">
        <v>80</v>
      </c>
      <c r="T6" s="18"/>
    </row>
    <row r="7" spans="1:20">
      <c r="A7" s="4">
        <v>3</v>
      </c>
      <c r="B7" s="17" t="s">
        <v>71</v>
      </c>
      <c r="C7" s="18" t="s">
        <v>449</v>
      </c>
      <c r="D7" s="18" t="s">
        <v>29</v>
      </c>
      <c r="E7" s="19"/>
      <c r="F7" s="18"/>
      <c r="G7" s="19">
        <v>78</v>
      </c>
      <c r="H7" s="19">
        <v>67</v>
      </c>
      <c r="I7" s="17">
        <f t="shared" ref="I7:I65" si="0">+G7+H7</f>
        <v>145</v>
      </c>
      <c r="J7" s="18">
        <v>9957419340</v>
      </c>
      <c r="K7" s="18" t="s">
        <v>274</v>
      </c>
      <c r="L7" s="18" t="s">
        <v>273</v>
      </c>
      <c r="M7" s="18">
        <v>9854937257</v>
      </c>
      <c r="N7" s="18" t="s">
        <v>450</v>
      </c>
      <c r="O7" s="18">
        <v>7662995331</v>
      </c>
      <c r="P7" s="25">
        <v>43648</v>
      </c>
      <c r="Q7" s="18" t="s">
        <v>91</v>
      </c>
      <c r="R7" s="18">
        <v>16</v>
      </c>
      <c r="S7" s="18" t="s">
        <v>80</v>
      </c>
      <c r="T7" s="18"/>
    </row>
    <row r="8" spans="1:20">
      <c r="A8" s="4">
        <v>4</v>
      </c>
      <c r="B8" s="17" t="s">
        <v>71</v>
      </c>
      <c r="C8" s="18" t="s">
        <v>451</v>
      </c>
      <c r="D8" s="18" t="s">
        <v>29</v>
      </c>
      <c r="E8" s="19"/>
      <c r="F8" s="18"/>
      <c r="G8" s="19">
        <v>55</v>
      </c>
      <c r="H8" s="19">
        <v>65</v>
      </c>
      <c r="I8" s="17">
        <f t="shared" si="0"/>
        <v>120</v>
      </c>
      <c r="J8" s="17"/>
      <c r="K8" s="18" t="s">
        <v>274</v>
      </c>
      <c r="L8" s="18" t="s">
        <v>273</v>
      </c>
      <c r="M8" s="18">
        <v>9854937257</v>
      </c>
      <c r="N8" s="18" t="s">
        <v>450</v>
      </c>
      <c r="O8" s="18">
        <v>7662995331</v>
      </c>
      <c r="P8" s="25">
        <v>43649</v>
      </c>
      <c r="Q8" s="18" t="s">
        <v>103</v>
      </c>
      <c r="R8" s="18">
        <v>20</v>
      </c>
      <c r="S8" s="18" t="s">
        <v>80</v>
      </c>
      <c r="T8" s="18"/>
    </row>
    <row r="9" spans="1:20" ht="33">
      <c r="A9" s="4">
        <v>5</v>
      </c>
      <c r="B9" s="17" t="s">
        <v>71</v>
      </c>
      <c r="C9" s="18" t="s">
        <v>453</v>
      </c>
      <c r="D9" s="18" t="s">
        <v>29</v>
      </c>
      <c r="E9" s="19"/>
      <c r="F9" s="18"/>
      <c r="G9" s="19">
        <v>30</v>
      </c>
      <c r="H9" s="19">
        <v>31</v>
      </c>
      <c r="I9" s="17">
        <f t="shared" si="0"/>
        <v>61</v>
      </c>
      <c r="J9" s="18">
        <v>9854422512</v>
      </c>
      <c r="K9" s="18" t="s">
        <v>274</v>
      </c>
      <c r="L9" s="18" t="s">
        <v>273</v>
      </c>
      <c r="M9" s="18">
        <v>9854937257</v>
      </c>
      <c r="N9" s="65" t="s">
        <v>833</v>
      </c>
      <c r="O9" s="65">
        <v>9577304672</v>
      </c>
      <c r="P9" s="25">
        <v>43650</v>
      </c>
      <c r="Q9" s="18" t="s">
        <v>106</v>
      </c>
      <c r="R9" s="18">
        <v>19</v>
      </c>
      <c r="S9" s="18" t="s">
        <v>80</v>
      </c>
      <c r="T9" s="18"/>
    </row>
    <row r="10" spans="1:20">
      <c r="A10" s="4">
        <v>6</v>
      </c>
      <c r="B10" s="17" t="s">
        <v>71</v>
      </c>
      <c r="C10" s="18" t="s">
        <v>454</v>
      </c>
      <c r="D10" s="18" t="s">
        <v>29</v>
      </c>
      <c r="E10" s="19"/>
      <c r="F10" s="18"/>
      <c r="G10" s="19">
        <v>24</v>
      </c>
      <c r="H10" s="19">
        <v>29</v>
      </c>
      <c r="I10" s="17">
        <f t="shared" si="0"/>
        <v>53</v>
      </c>
      <c r="J10" s="18">
        <v>9706362470</v>
      </c>
      <c r="K10" s="18" t="s">
        <v>274</v>
      </c>
      <c r="L10" s="18" t="s">
        <v>273</v>
      </c>
      <c r="M10" s="18">
        <v>9854937257</v>
      </c>
      <c r="N10" s="65" t="s">
        <v>834</v>
      </c>
      <c r="O10" s="65">
        <v>7864304432</v>
      </c>
      <c r="P10" s="25">
        <v>43650</v>
      </c>
      <c r="Q10" s="18" t="s">
        <v>106</v>
      </c>
      <c r="R10" s="18">
        <v>18</v>
      </c>
      <c r="S10" s="18" t="s">
        <v>80</v>
      </c>
      <c r="T10" s="18"/>
    </row>
    <row r="11" spans="1:20">
      <c r="A11" s="4">
        <v>7</v>
      </c>
      <c r="B11" s="17" t="s">
        <v>71</v>
      </c>
      <c r="C11" s="18" t="s">
        <v>452</v>
      </c>
      <c r="D11" s="18" t="s">
        <v>29</v>
      </c>
      <c r="E11" s="19"/>
      <c r="F11" s="18"/>
      <c r="G11" s="19">
        <v>50</v>
      </c>
      <c r="H11" s="19">
        <v>39</v>
      </c>
      <c r="I11" s="17">
        <f t="shared" si="0"/>
        <v>89</v>
      </c>
      <c r="J11" s="18">
        <v>9957301432</v>
      </c>
      <c r="K11" s="18" t="s">
        <v>274</v>
      </c>
      <c r="L11" s="18" t="s">
        <v>273</v>
      </c>
      <c r="M11" s="18">
        <v>9854937257</v>
      </c>
      <c r="N11" s="65" t="s">
        <v>835</v>
      </c>
      <c r="O11" s="65">
        <v>9859359717</v>
      </c>
      <c r="P11" s="25">
        <v>43651</v>
      </c>
      <c r="Q11" s="18" t="s">
        <v>121</v>
      </c>
      <c r="R11" s="18">
        <v>19</v>
      </c>
      <c r="S11" s="18" t="s">
        <v>80</v>
      </c>
      <c r="T11" s="18"/>
    </row>
    <row r="12" spans="1:20">
      <c r="A12" s="4">
        <v>8</v>
      </c>
      <c r="B12" s="17" t="s">
        <v>71</v>
      </c>
      <c r="C12" s="18" t="s">
        <v>455</v>
      </c>
      <c r="D12" s="18" t="s">
        <v>29</v>
      </c>
      <c r="E12" s="19"/>
      <c r="F12" s="18"/>
      <c r="G12" s="19">
        <v>47</v>
      </c>
      <c r="H12" s="19">
        <v>39</v>
      </c>
      <c r="I12" s="17">
        <f t="shared" si="0"/>
        <v>86</v>
      </c>
      <c r="J12" s="18">
        <v>9706362470</v>
      </c>
      <c r="K12" s="18" t="s">
        <v>274</v>
      </c>
      <c r="L12" s="18" t="s">
        <v>273</v>
      </c>
      <c r="M12" s="18">
        <v>9854937257</v>
      </c>
      <c r="N12" s="65" t="s">
        <v>830</v>
      </c>
      <c r="O12" s="65">
        <v>9577139793</v>
      </c>
      <c r="P12" s="25">
        <v>43651</v>
      </c>
      <c r="Q12" s="18" t="s">
        <v>121</v>
      </c>
      <c r="R12" s="18">
        <v>18</v>
      </c>
      <c r="S12" s="18" t="s">
        <v>80</v>
      </c>
      <c r="T12" s="18"/>
    </row>
    <row r="13" spans="1:20">
      <c r="A13" s="4">
        <v>9</v>
      </c>
      <c r="B13" s="17" t="s">
        <v>71</v>
      </c>
      <c r="C13" s="18" t="s">
        <v>457</v>
      </c>
      <c r="D13" s="18" t="s">
        <v>29</v>
      </c>
      <c r="E13" s="19"/>
      <c r="F13" s="18"/>
      <c r="G13" s="19">
        <v>37</v>
      </c>
      <c r="H13" s="19">
        <v>27</v>
      </c>
      <c r="I13" s="17">
        <f t="shared" si="0"/>
        <v>64</v>
      </c>
      <c r="J13" s="18">
        <v>8876636638</v>
      </c>
      <c r="K13" s="18" t="s">
        <v>274</v>
      </c>
      <c r="L13" s="18" t="s">
        <v>273</v>
      </c>
      <c r="M13" s="18">
        <v>9854937257</v>
      </c>
      <c r="N13" s="65" t="s">
        <v>797</v>
      </c>
      <c r="O13" s="65">
        <v>9577355258</v>
      </c>
      <c r="P13" s="25">
        <v>43652</v>
      </c>
      <c r="Q13" s="18" t="s">
        <v>172</v>
      </c>
      <c r="R13" s="18">
        <v>14</v>
      </c>
      <c r="S13" s="18" t="s">
        <v>80</v>
      </c>
      <c r="T13" s="18"/>
    </row>
    <row r="14" spans="1:20">
      <c r="A14" s="4">
        <v>10</v>
      </c>
      <c r="B14" s="17" t="s">
        <v>71</v>
      </c>
      <c r="C14" s="18" t="s">
        <v>456</v>
      </c>
      <c r="D14" s="18" t="s">
        <v>29</v>
      </c>
      <c r="E14" s="19"/>
      <c r="F14" s="18"/>
      <c r="G14" s="19">
        <v>41</v>
      </c>
      <c r="H14" s="19">
        <v>28</v>
      </c>
      <c r="I14" s="17">
        <f t="shared" si="0"/>
        <v>69</v>
      </c>
      <c r="J14" s="18">
        <v>7399562366</v>
      </c>
      <c r="K14" s="18" t="s">
        <v>459</v>
      </c>
      <c r="L14" s="18" t="s">
        <v>460</v>
      </c>
      <c r="M14" s="18">
        <v>9613964914</v>
      </c>
      <c r="N14" s="65" t="s">
        <v>836</v>
      </c>
      <c r="O14" s="65">
        <v>9401464960</v>
      </c>
      <c r="P14" s="25">
        <v>43652</v>
      </c>
      <c r="Q14" s="18" t="s">
        <v>172</v>
      </c>
      <c r="R14" s="18">
        <v>13</v>
      </c>
      <c r="S14" s="18" t="s">
        <v>80</v>
      </c>
      <c r="T14" s="18"/>
    </row>
    <row r="15" spans="1:20">
      <c r="A15" s="4">
        <v>11</v>
      </c>
      <c r="B15" s="17" t="s">
        <v>71</v>
      </c>
      <c r="C15" s="18" t="s">
        <v>458</v>
      </c>
      <c r="D15" s="18" t="s">
        <v>29</v>
      </c>
      <c r="E15" s="19"/>
      <c r="F15" s="18"/>
      <c r="G15" s="19">
        <v>42</v>
      </c>
      <c r="H15" s="19">
        <v>48</v>
      </c>
      <c r="I15" s="17">
        <f t="shared" si="0"/>
        <v>90</v>
      </c>
      <c r="J15" s="18">
        <v>9859278531</v>
      </c>
      <c r="K15" s="18" t="s">
        <v>268</v>
      </c>
      <c r="L15" s="18" t="s">
        <v>267</v>
      </c>
      <c r="M15" s="18">
        <v>9613964914</v>
      </c>
      <c r="N15" s="65" t="s">
        <v>837</v>
      </c>
      <c r="O15" s="65">
        <v>9577826874</v>
      </c>
      <c r="P15" s="25">
        <v>43654</v>
      </c>
      <c r="Q15" s="18" t="s">
        <v>79</v>
      </c>
      <c r="R15" s="18">
        <v>18</v>
      </c>
      <c r="S15" s="18" t="s">
        <v>80</v>
      </c>
      <c r="T15" s="18"/>
    </row>
    <row r="16" spans="1:20">
      <c r="A16" s="4">
        <v>12</v>
      </c>
      <c r="B16" s="17" t="s">
        <v>71</v>
      </c>
      <c r="C16" s="18" t="s">
        <v>461</v>
      </c>
      <c r="D16" s="18" t="s">
        <v>29</v>
      </c>
      <c r="E16" s="19"/>
      <c r="F16" s="18"/>
      <c r="G16" s="19">
        <v>32</v>
      </c>
      <c r="H16" s="19">
        <v>50</v>
      </c>
      <c r="I16" s="17">
        <f t="shared" si="0"/>
        <v>82</v>
      </c>
      <c r="J16" s="18">
        <v>8753826271</v>
      </c>
      <c r="K16" s="18" t="s">
        <v>268</v>
      </c>
      <c r="L16" s="18" t="s">
        <v>267</v>
      </c>
      <c r="M16" s="18">
        <v>9613964914</v>
      </c>
      <c r="N16" s="65" t="s">
        <v>838</v>
      </c>
      <c r="O16" s="65">
        <v>9706716434</v>
      </c>
      <c r="P16" s="25">
        <v>43654</v>
      </c>
      <c r="Q16" s="18" t="s">
        <v>79</v>
      </c>
      <c r="R16" s="18">
        <v>18</v>
      </c>
      <c r="S16" s="18" t="s">
        <v>80</v>
      </c>
      <c r="T16" s="18"/>
    </row>
    <row r="17" spans="1:20">
      <c r="A17" s="4">
        <v>13</v>
      </c>
      <c r="B17" s="17" t="s">
        <v>71</v>
      </c>
      <c r="C17" s="18" t="s">
        <v>462</v>
      </c>
      <c r="D17" s="18" t="s">
        <v>29</v>
      </c>
      <c r="E17" s="19"/>
      <c r="F17" s="18"/>
      <c r="G17" s="19">
        <v>18</v>
      </c>
      <c r="H17" s="19">
        <v>15</v>
      </c>
      <c r="I17" s="17">
        <f t="shared" si="0"/>
        <v>33</v>
      </c>
      <c r="J17" s="18">
        <v>8486398672</v>
      </c>
      <c r="K17" s="18" t="s">
        <v>268</v>
      </c>
      <c r="L17" s="18" t="s">
        <v>267</v>
      </c>
      <c r="M17" s="18">
        <v>9613964914</v>
      </c>
      <c r="N17" s="65" t="s">
        <v>839</v>
      </c>
      <c r="O17" s="65">
        <v>7399373225</v>
      </c>
      <c r="P17" s="25">
        <v>43655</v>
      </c>
      <c r="Q17" s="18" t="s">
        <v>91</v>
      </c>
      <c r="R17" s="18">
        <v>19</v>
      </c>
      <c r="S17" s="18" t="s">
        <v>80</v>
      </c>
      <c r="T17" s="18"/>
    </row>
    <row r="18" spans="1:20">
      <c r="A18" s="4">
        <v>14</v>
      </c>
      <c r="B18" s="17" t="s">
        <v>71</v>
      </c>
      <c r="C18" s="18" t="s">
        <v>463</v>
      </c>
      <c r="D18" s="18" t="s">
        <v>29</v>
      </c>
      <c r="E18" s="19"/>
      <c r="F18" s="18"/>
      <c r="G18" s="19">
        <v>20</v>
      </c>
      <c r="H18" s="19">
        <v>24</v>
      </c>
      <c r="I18" s="17">
        <f t="shared" si="0"/>
        <v>44</v>
      </c>
      <c r="J18" s="18">
        <v>8402919843</v>
      </c>
      <c r="K18" s="18" t="s">
        <v>268</v>
      </c>
      <c r="L18" s="18" t="s">
        <v>267</v>
      </c>
      <c r="M18" s="18">
        <v>9613964914</v>
      </c>
      <c r="N18" s="65" t="s">
        <v>840</v>
      </c>
      <c r="O18" s="65">
        <v>9957153834</v>
      </c>
      <c r="P18" s="25">
        <v>43655</v>
      </c>
      <c r="Q18" s="18" t="s">
        <v>91</v>
      </c>
      <c r="R18" s="18">
        <v>17</v>
      </c>
      <c r="S18" s="18" t="s">
        <v>80</v>
      </c>
      <c r="T18" s="18"/>
    </row>
    <row r="19" spans="1:20">
      <c r="A19" s="4">
        <v>15</v>
      </c>
      <c r="B19" s="17" t="s">
        <v>71</v>
      </c>
      <c r="C19" s="18" t="s">
        <v>464</v>
      </c>
      <c r="D19" s="18" t="s">
        <v>29</v>
      </c>
      <c r="E19" s="19"/>
      <c r="F19" s="18"/>
      <c r="G19" s="19">
        <v>14</v>
      </c>
      <c r="H19" s="19">
        <v>17</v>
      </c>
      <c r="I19" s="17">
        <f t="shared" si="0"/>
        <v>31</v>
      </c>
      <c r="J19" s="18">
        <v>8473010738</v>
      </c>
      <c r="K19" s="18" t="s">
        <v>268</v>
      </c>
      <c r="L19" s="18" t="s">
        <v>267</v>
      </c>
      <c r="M19" s="18">
        <v>9613964914</v>
      </c>
      <c r="N19" s="65" t="s">
        <v>841</v>
      </c>
      <c r="O19" s="65">
        <v>7896497823</v>
      </c>
      <c r="P19" s="25">
        <v>43655</v>
      </c>
      <c r="Q19" s="18" t="s">
        <v>91</v>
      </c>
      <c r="R19" s="18">
        <v>17</v>
      </c>
      <c r="S19" s="18" t="s">
        <v>80</v>
      </c>
      <c r="T19" s="18"/>
    </row>
    <row r="20" spans="1:20">
      <c r="A20" s="4">
        <v>16</v>
      </c>
      <c r="B20" s="17" t="s">
        <v>71</v>
      </c>
      <c r="C20" s="18" t="s">
        <v>465</v>
      </c>
      <c r="D20" s="18" t="s">
        <v>29</v>
      </c>
      <c r="E20" s="19"/>
      <c r="F20" s="18"/>
      <c r="G20" s="19">
        <v>38</v>
      </c>
      <c r="H20" s="19">
        <v>40</v>
      </c>
      <c r="I20" s="17">
        <f t="shared" si="0"/>
        <v>78</v>
      </c>
      <c r="J20" s="18">
        <v>9854731447</v>
      </c>
      <c r="K20" s="18" t="s">
        <v>136</v>
      </c>
      <c r="L20" s="18" t="s">
        <v>135</v>
      </c>
      <c r="M20" s="18">
        <v>8876887208</v>
      </c>
      <c r="N20" s="65" t="s">
        <v>827</v>
      </c>
      <c r="O20" s="65">
        <v>8402838504</v>
      </c>
      <c r="P20" s="25">
        <v>43656</v>
      </c>
      <c r="Q20" s="18" t="s">
        <v>103</v>
      </c>
      <c r="R20" s="18">
        <v>15</v>
      </c>
      <c r="S20" s="18" t="s">
        <v>80</v>
      </c>
      <c r="T20" s="18"/>
    </row>
    <row r="21" spans="1:20">
      <c r="A21" s="4">
        <v>17</v>
      </c>
      <c r="B21" s="17" t="s">
        <v>71</v>
      </c>
      <c r="C21" s="18" t="s">
        <v>466</v>
      </c>
      <c r="D21" s="18" t="s">
        <v>29</v>
      </c>
      <c r="E21" s="19"/>
      <c r="F21" s="18"/>
      <c r="G21" s="19">
        <v>32</v>
      </c>
      <c r="H21" s="19">
        <v>30</v>
      </c>
      <c r="I21" s="17">
        <f t="shared" si="0"/>
        <v>62</v>
      </c>
      <c r="J21" s="18">
        <v>8402083490</v>
      </c>
      <c r="K21" s="18" t="s">
        <v>136</v>
      </c>
      <c r="L21" s="18" t="s">
        <v>135</v>
      </c>
      <c r="M21" s="18">
        <v>8876887208</v>
      </c>
      <c r="N21" s="65" t="s">
        <v>842</v>
      </c>
      <c r="O21" s="65">
        <v>9707708323</v>
      </c>
      <c r="P21" s="25">
        <v>43656</v>
      </c>
      <c r="Q21" s="18" t="s">
        <v>103</v>
      </c>
      <c r="R21" s="18">
        <v>14</v>
      </c>
      <c r="S21" s="18" t="s">
        <v>80</v>
      </c>
      <c r="T21" s="18"/>
    </row>
    <row r="22" spans="1:20">
      <c r="A22" s="4">
        <v>18</v>
      </c>
      <c r="B22" s="17" t="s">
        <v>71</v>
      </c>
      <c r="C22" s="18" t="s">
        <v>476</v>
      </c>
      <c r="D22" s="18" t="s">
        <v>29</v>
      </c>
      <c r="E22" s="19"/>
      <c r="F22" s="18"/>
      <c r="G22" s="19">
        <v>31</v>
      </c>
      <c r="H22" s="19">
        <v>32</v>
      </c>
      <c r="I22" s="17">
        <f t="shared" ref="I22:I30" si="1">+G22+H22</f>
        <v>63</v>
      </c>
      <c r="J22" s="18">
        <v>7577839400</v>
      </c>
      <c r="K22" s="18" t="s">
        <v>469</v>
      </c>
      <c r="L22" s="18" t="s">
        <v>468</v>
      </c>
      <c r="M22" s="18">
        <v>9577197589</v>
      </c>
      <c r="N22" s="65" t="s">
        <v>843</v>
      </c>
      <c r="O22" s="65">
        <v>9859725636</v>
      </c>
      <c r="P22" s="25">
        <v>43657</v>
      </c>
      <c r="Q22" s="18" t="s">
        <v>106</v>
      </c>
      <c r="R22" s="18">
        <v>12</v>
      </c>
      <c r="S22" s="18" t="s">
        <v>80</v>
      </c>
      <c r="T22" s="18"/>
    </row>
    <row r="23" spans="1:20">
      <c r="A23" s="4">
        <v>19</v>
      </c>
      <c r="B23" s="17" t="s">
        <v>71</v>
      </c>
      <c r="C23" s="18" t="s">
        <v>477</v>
      </c>
      <c r="D23" s="18" t="s">
        <v>29</v>
      </c>
      <c r="E23" s="19"/>
      <c r="F23" s="18"/>
      <c r="G23" s="19">
        <v>57</v>
      </c>
      <c r="H23" s="19">
        <v>61</v>
      </c>
      <c r="I23" s="17">
        <f t="shared" si="1"/>
        <v>118</v>
      </c>
      <c r="J23" s="18">
        <v>8720939775</v>
      </c>
      <c r="K23" s="18" t="s">
        <v>469</v>
      </c>
      <c r="L23" s="18" t="s">
        <v>468</v>
      </c>
      <c r="M23" s="18">
        <v>9577197589</v>
      </c>
      <c r="N23" s="65" t="s">
        <v>826</v>
      </c>
      <c r="O23" s="65">
        <v>9613249681</v>
      </c>
      <c r="P23" s="25">
        <v>43657</v>
      </c>
      <c r="Q23" s="18" t="s">
        <v>106</v>
      </c>
      <c r="R23" s="18">
        <v>11</v>
      </c>
      <c r="S23" s="18" t="s">
        <v>80</v>
      </c>
      <c r="T23" s="18"/>
    </row>
    <row r="24" spans="1:20">
      <c r="A24" s="4">
        <v>20</v>
      </c>
      <c r="B24" s="17" t="s">
        <v>71</v>
      </c>
      <c r="C24" s="18" t="s">
        <v>470</v>
      </c>
      <c r="D24" s="18" t="s">
        <v>29</v>
      </c>
      <c r="E24" s="19"/>
      <c r="F24" s="18"/>
      <c r="G24" s="19">
        <v>41</v>
      </c>
      <c r="H24" s="19">
        <v>53</v>
      </c>
      <c r="I24" s="17">
        <f t="shared" si="1"/>
        <v>94</v>
      </c>
      <c r="J24" s="18">
        <v>7577839400</v>
      </c>
      <c r="K24" s="18" t="s">
        <v>469</v>
      </c>
      <c r="L24" s="18" t="s">
        <v>468</v>
      </c>
      <c r="M24" s="18">
        <v>9577197589</v>
      </c>
      <c r="N24" s="65" t="s">
        <v>844</v>
      </c>
      <c r="O24" s="65">
        <v>9577922311</v>
      </c>
      <c r="P24" s="25">
        <v>43658</v>
      </c>
      <c r="Q24" s="18" t="s">
        <v>121</v>
      </c>
      <c r="R24" s="18">
        <v>14</v>
      </c>
      <c r="S24" s="18" t="s">
        <v>80</v>
      </c>
      <c r="T24" s="18"/>
    </row>
    <row r="25" spans="1:20">
      <c r="A25" s="4">
        <v>21</v>
      </c>
      <c r="B25" s="17" t="s">
        <v>71</v>
      </c>
      <c r="C25" s="18" t="s">
        <v>471</v>
      </c>
      <c r="D25" s="18" t="s">
        <v>29</v>
      </c>
      <c r="E25" s="19"/>
      <c r="F25" s="18"/>
      <c r="G25" s="19">
        <v>20</v>
      </c>
      <c r="H25" s="19">
        <v>16</v>
      </c>
      <c r="I25" s="17">
        <f t="shared" si="1"/>
        <v>36</v>
      </c>
      <c r="J25" s="18">
        <v>8720939775</v>
      </c>
      <c r="K25" s="18" t="s">
        <v>469</v>
      </c>
      <c r="L25" s="18" t="s">
        <v>468</v>
      </c>
      <c r="M25" s="18">
        <v>9577197589</v>
      </c>
      <c r="N25" s="65" t="s">
        <v>815</v>
      </c>
      <c r="O25" s="65">
        <v>9706618588</v>
      </c>
      <c r="P25" s="25">
        <v>43658</v>
      </c>
      <c r="Q25" s="18" t="s">
        <v>121</v>
      </c>
      <c r="R25" s="18">
        <v>12</v>
      </c>
      <c r="S25" s="18" t="s">
        <v>80</v>
      </c>
      <c r="T25" s="18"/>
    </row>
    <row r="26" spans="1:20">
      <c r="A26" s="4">
        <v>22</v>
      </c>
      <c r="B26" s="17" t="s">
        <v>71</v>
      </c>
      <c r="C26" s="18" t="s">
        <v>472</v>
      </c>
      <c r="D26" s="18" t="s">
        <v>29</v>
      </c>
      <c r="E26" s="19"/>
      <c r="F26" s="18"/>
      <c r="G26" s="19">
        <v>25</v>
      </c>
      <c r="H26" s="19">
        <v>15</v>
      </c>
      <c r="I26" s="17">
        <f t="shared" si="1"/>
        <v>40</v>
      </c>
      <c r="J26" s="18">
        <v>7399321625</v>
      </c>
      <c r="K26" s="18" t="s">
        <v>469</v>
      </c>
      <c r="L26" s="18" t="s">
        <v>468</v>
      </c>
      <c r="M26" s="18">
        <v>9577197589</v>
      </c>
      <c r="N26" s="68" t="s">
        <v>845</v>
      </c>
      <c r="O26" s="65">
        <v>9706618588</v>
      </c>
      <c r="P26" s="25">
        <v>43658</v>
      </c>
      <c r="Q26" s="18" t="s">
        <v>121</v>
      </c>
      <c r="R26" s="18">
        <v>12</v>
      </c>
      <c r="S26" s="18" t="s">
        <v>80</v>
      </c>
      <c r="T26" s="18"/>
    </row>
    <row r="27" spans="1:20">
      <c r="A27" s="4">
        <v>23</v>
      </c>
      <c r="B27" s="17" t="s">
        <v>71</v>
      </c>
      <c r="C27" s="18" t="s">
        <v>473</v>
      </c>
      <c r="D27" s="18" t="s">
        <v>29</v>
      </c>
      <c r="E27" s="19"/>
      <c r="F27" s="18"/>
      <c r="G27" s="19">
        <v>40</v>
      </c>
      <c r="H27" s="19">
        <v>43</v>
      </c>
      <c r="I27" s="17">
        <f t="shared" si="1"/>
        <v>83</v>
      </c>
      <c r="J27" s="18">
        <v>9706238594</v>
      </c>
      <c r="K27" s="18" t="s">
        <v>469</v>
      </c>
      <c r="L27" s="18" t="s">
        <v>468</v>
      </c>
      <c r="M27" s="18">
        <v>9577197589</v>
      </c>
      <c r="N27" s="68" t="s">
        <v>846</v>
      </c>
      <c r="O27" s="72">
        <v>9577831143</v>
      </c>
      <c r="P27" s="25">
        <v>43659</v>
      </c>
      <c r="Q27" s="18" t="s">
        <v>172</v>
      </c>
      <c r="R27" s="18">
        <v>10</v>
      </c>
      <c r="S27" s="18" t="s">
        <v>80</v>
      </c>
      <c r="T27" s="18"/>
    </row>
    <row r="28" spans="1:20">
      <c r="A28" s="4">
        <v>24</v>
      </c>
      <c r="B28" s="17" t="s">
        <v>71</v>
      </c>
      <c r="C28" s="18" t="s">
        <v>474</v>
      </c>
      <c r="D28" s="18" t="s">
        <v>29</v>
      </c>
      <c r="E28" s="19"/>
      <c r="F28" s="18"/>
      <c r="G28" s="19">
        <v>19</v>
      </c>
      <c r="H28" s="19">
        <v>21</v>
      </c>
      <c r="I28" s="17">
        <f t="shared" si="1"/>
        <v>40</v>
      </c>
      <c r="J28" s="18">
        <v>8402003836</v>
      </c>
      <c r="K28" s="18" t="s">
        <v>469</v>
      </c>
      <c r="L28" s="18" t="s">
        <v>468</v>
      </c>
      <c r="M28" s="18">
        <v>9577197589</v>
      </c>
      <c r="N28" s="68" t="s">
        <v>847</v>
      </c>
      <c r="O28" s="72">
        <v>9859914638</v>
      </c>
      <c r="P28" s="25">
        <v>43659</v>
      </c>
      <c r="Q28" s="18" t="s">
        <v>172</v>
      </c>
      <c r="R28" s="18">
        <v>10</v>
      </c>
      <c r="S28" s="18" t="s">
        <v>80</v>
      </c>
      <c r="T28" s="18"/>
    </row>
    <row r="29" spans="1:20">
      <c r="A29" s="4">
        <v>25</v>
      </c>
      <c r="B29" s="17" t="s">
        <v>71</v>
      </c>
      <c r="C29" s="18" t="s">
        <v>475</v>
      </c>
      <c r="D29" s="18" t="s">
        <v>29</v>
      </c>
      <c r="E29" s="19"/>
      <c r="F29" s="18"/>
      <c r="G29" s="19">
        <v>17</v>
      </c>
      <c r="H29" s="19">
        <v>15</v>
      </c>
      <c r="I29" s="17">
        <f t="shared" si="1"/>
        <v>32</v>
      </c>
      <c r="J29" s="18">
        <v>7662965191</v>
      </c>
      <c r="K29" s="18" t="s">
        <v>469</v>
      </c>
      <c r="L29" s="18" t="s">
        <v>468</v>
      </c>
      <c r="M29" s="18">
        <v>9577197589</v>
      </c>
      <c r="N29" s="68" t="s">
        <v>848</v>
      </c>
      <c r="O29" s="72">
        <v>9613686764</v>
      </c>
      <c r="P29" s="25">
        <v>43659</v>
      </c>
      <c r="Q29" s="18" t="s">
        <v>172</v>
      </c>
      <c r="R29" s="18">
        <v>11</v>
      </c>
      <c r="S29" s="18" t="s">
        <v>80</v>
      </c>
      <c r="T29" s="18"/>
    </row>
    <row r="30" spans="1:20">
      <c r="A30" s="4">
        <v>26</v>
      </c>
      <c r="B30" s="17" t="s">
        <v>71</v>
      </c>
      <c r="C30" s="18" t="s">
        <v>467</v>
      </c>
      <c r="D30" s="18" t="s">
        <v>29</v>
      </c>
      <c r="E30" s="19"/>
      <c r="F30" s="18"/>
      <c r="G30" s="19">
        <v>22</v>
      </c>
      <c r="H30" s="19">
        <v>18</v>
      </c>
      <c r="I30" s="17">
        <f t="shared" si="1"/>
        <v>40</v>
      </c>
      <c r="J30" s="18">
        <v>9706912386</v>
      </c>
      <c r="K30" s="18" t="s">
        <v>469</v>
      </c>
      <c r="L30" s="18" t="s">
        <v>468</v>
      </c>
      <c r="M30" s="18">
        <v>9577197589</v>
      </c>
      <c r="N30" s="68" t="s">
        <v>849</v>
      </c>
      <c r="O30" s="72">
        <v>9678420207</v>
      </c>
      <c r="P30" s="25">
        <v>43661</v>
      </c>
      <c r="Q30" s="18" t="s">
        <v>79</v>
      </c>
      <c r="R30" s="18">
        <v>13</v>
      </c>
      <c r="S30" s="18" t="s">
        <v>80</v>
      </c>
      <c r="T30" s="18"/>
    </row>
    <row r="31" spans="1:20">
      <c r="A31" s="4">
        <v>27</v>
      </c>
      <c r="B31" s="17" t="s">
        <v>71</v>
      </c>
      <c r="C31" s="18" t="s">
        <v>478</v>
      </c>
      <c r="D31" s="18" t="s">
        <v>29</v>
      </c>
      <c r="E31" s="19"/>
      <c r="F31" s="18"/>
      <c r="G31" s="19">
        <v>22</v>
      </c>
      <c r="H31" s="19">
        <v>15</v>
      </c>
      <c r="I31" s="17">
        <f t="shared" ref="I31" si="2">+G31+H31</f>
        <v>37</v>
      </c>
      <c r="J31" s="18">
        <v>9577355362</v>
      </c>
      <c r="K31" s="18" t="s">
        <v>469</v>
      </c>
      <c r="L31" s="18" t="s">
        <v>468</v>
      </c>
      <c r="M31" s="18">
        <v>9577197589</v>
      </c>
      <c r="N31" s="68" t="s">
        <v>850</v>
      </c>
      <c r="O31" s="72">
        <v>8486419810</v>
      </c>
      <c r="P31" s="25">
        <v>43661</v>
      </c>
      <c r="Q31" s="18" t="s">
        <v>79</v>
      </c>
      <c r="R31" s="18">
        <v>14</v>
      </c>
      <c r="S31" s="18" t="s">
        <v>80</v>
      </c>
      <c r="T31" s="18"/>
    </row>
    <row r="32" spans="1:20">
      <c r="A32" s="4">
        <v>28</v>
      </c>
      <c r="B32" s="17" t="s">
        <v>71</v>
      </c>
      <c r="C32" s="18" t="s">
        <v>479</v>
      </c>
      <c r="D32" s="18" t="s">
        <v>29</v>
      </c>
      <c r="E32" s="19"/>
      <c r="F32" s="18"/>
      <c r="G32" s="19">
        <v>24</v>
      </c>
      <c r="H32" s="19">
        <v>28</v>
      </c>
      <c r="I32" s="17">
        <f t="shared" si="0"/>
        <v>52</v>
      </c>
      <c r="J32" s="18">
        <v>9957623557</v>
      </c>
      <c r="K32" s="18" t="s">
        <v>469</v>
      </c>
      <c r="L32" s="18" t="s">
        <v>468</v>
      </c>
      <c r="M32" s="18">
        <v>9577197589</v>
      </c>
      <c r="N32" s="68" t="s">
        <v>851</v>
      </c>
      <c r="O32" s="72">
        <v>8486431811</v>
      </c>
      <c r="P32" s="25">
        <v>43662</v>
      </c>
      <c r="Q32" s="18" t="s">
        <v>91</v>
      </c>
      <c r="R32" s="18">
        <v>15</v>
      </c>
      <c r="S32" s="18" t="s">
        <v>80</v>
      </c>
      <c r="T32" s="18"/>
    </row>
    <row r="33" spans="1:20">
      <c r="A33" s="4">
        <v>29</v>
      </c>
      <c r="B33" s="17" t="s">
        <v>71</v>
      </c>
      <c r="C33" s="18" t="s">
        <v>480</v>
      </c>
      <c r="D33" s="18" t="s">
        <v>29</v>
      </c>
      <c r="E33" s="19"/>
      <c r="F33" s="18"/>
      <c r="G33" s="19">
        <v>23</v>
      </c>
      <c r="H33" s="19">
        <v>25</v>
      </c>
      <c r="I33" s="17">
        <f t="shared" si="0"/>
        <v>48</v>
      </c>
      <c r="J33" s="18">
        <v>7896902009</v>
      </c>
      <c r="K33" s="18" t="s">
        <v>469</v>
      </c>
      <c r="L33" s="18" t="s">
        <v>468</v>
      </c>
      <c r="M33" s="18">
        <v>9577197589</v>
      </c>
      <c r="N33" s="68" t="s">
        <v>852</v>
      </c>
      <c r="O33" s="72">
        <v>9859782188</v>
      </c>
      <c r="P33" s="25">
        <v>43662</v>
      </c>
      <c r="Q33" s="18" t="s">
        <v>91</v>
      </c>
      <c r="R33" s="18">
        <v>14</v>
      </c>
      <c r="S33" s="18" t="s">
        <v>80</v>
      </c>
      <c r="T33" s="18"/>
    </row>
    <row r="34" spans="1:20">
      <c r="A34" s="4">
        <v>30</v>
      </c>
      <c r="B34" s="17" t="s">
        <v>71</v>
      </c>
      <c r="C34" s="18" t="s">
        <v>481</v>
      </c>
      <c r="D34" s="18" t="s">
        <v>29</v>
      </c>
      <c r="E34" s="19"/>
      <c r="F34" s="18"/>
      <c r="G34" s="19">
        <v>21</v>
      </c>
      <c r="H34" s="19">
        <v>24</v>
      </c>
      <c r="I34" s="17">
        <f t="shared" si="0"/>
        <v>45</v>
      </c>
      <c r="J34" s="18">
        <v>7399777349</v>
      </c>
      <c r="K34" s="18" t="s">
        <v>469</v>
      </c>
      <c r="L34" s="18" t="s">
        <v>468</v>
      </c>
      <c r="M34" s="18">
        <v>9577197589</v>
      </c>
      <c r="N34" s="68" t="s">
        <v>853</v>
      </c>
      <c r="O34" s="72">
        <v>9577098918</v>
      </c>
      <c r="P34" s="25">
        <v>43662</v>
      </c>
      <c r="Q34" s="18" t="s">
        <v>91</v>
      </c>
      <c r="R34" s="18">
        <v>13</v>
      </c>
      <c r="S34" s="18" t="s">
        <v>80</v>
      </c>
      <c r="T34" s="18"/>
    </row>
    <row r="35" spans="1:20">
      <c r="A35" s="4">
        <v>31</v>
      </c>
      <c r="B35" s="17" t="s">
        <v>71</v>
      </c>
      <c r="C35" s="18" t="s">
        <v>482</v>
      </c>
      <c r="D35" s="18" t="s">
        <v>29</v>
      </c>
      <c r="E35" s="19"/>
      <c r="F35" s="18"/>
      <c r="G35" s="19">
        <v>31</v>
      </c>
      <c r="H35" s="19">
        <v>26</v>
      </c>
      <c r="I35" s="17">
        <f t="shared" si="0"/>
        <v>57</v>
      </c>
      <c r="J35" s="18">
        <v>9954554428</v>
      </c>
      <c r="K35" s="18" t="s">
        <v>256</v>
      </c>
      <c r="L35" s="18" t="s">
        <v>257</v>
      </c>
      <c r="M35" s="18">
        <v>9435607415</v>
      </c>
      <c r="N35" s="65" t="s">
        <v>835</v>
      </c>
      <c r="O35" s="65">
        <v>9859359717</v>
      </c>
      <c r="P35" s="25">
        <v>43663</v>
      </c>
      <c r="Q35" s="18" t="s">
        <v>103</v>
      </c>
      <c r="R35" s="18">
        <v>12</v>
      </c>
      <c r="S35" s="18" t="s">
        <v>80</v>
      </c>
      <c r="T35" s="18"/>
    </row>
    <row r="36" spans="1:20">
      <c r="A36" s="4">
        <v>32</v>
      </c>
      <c r="B36" s="17" t="s">
        <v>71</v>
      </c>
      <c r="C36" s="18" t="s">
        <v>483</v>
      </c>
      <c r="D36" s="18" t="s">
        <v>29</v>
      </c>
      <c r="E36" s="19"/>
      <c r="F36" s="18"/>
      <c r="G36" s="19">
        <v>33</v>
      </c>
      <c r="H36" s="19">
        <v>28</v>
      </c>
      <c r="I36" s="17">
        <f t="shared" si="0"/>
        <v>61</v>
      </c>
      <c r="J36" s="18">
        <v>9954025002</v>
      </c>
      <c r="K36" s="18" t="s">
        <v>256</v>
      </c>
      <c r="L36" s="18" t="s">
        <v>257</v>
      </c>
      <c r="M36" s="18">
        <v>9435607415</v>
      </c>
      <c r="N36" s="65" t="s">
        <v>830</v>
      </c>
      <c r="O36" s="65">
        <v>9577139793</v>
      </c>
      <c r="P36" s="25">
        <v>43663</v>
      </c>
      <c r="Q36" s="18" t="s">
        <v>103</v>
      </c>
      <c r="R36" s="18">
        <v>14</v>
      </c>
      <c r="S36" s="18" t="s">
        <v>80</v>
      </c>
      <c r="T36" s="18"/>
    </row>
    <row r="37" spans="1:20">
      <c r="A37" s="4">
        <v>33</v>
      </c>
      <c r="B37" s="17" t="s">
        <v>71</v>
      </c>
      <c r="C37" s="18" t="s">
        <v>484</v>
      </c>
      <c r="D37" s="18" t="s">
        <v>29</v>
      </c>
      <c r="E37" s="19"/>
      <c r="F37" s="18"/>
      <c r="G37" s="19">
        <v>18</v>
      </c>
      <c r="H37" s="19">
        <v>21</v>
      </c>
      <c r="I37" s="17">
        <f t="shared" si="0"/>
        <v>39</v>
      </c>
      <c r="J37" s="18">
        <v>7896614568</v>
      </c>
      <c r="K37" s="18" t="s">
        <v>256</v>
      </c>
      <c r="L37" s="18" t="s">
        <v>257</v>
      </c>
      <c r="M37" s="18">
        <v>9435607415</v>
      </c>
      <c r="N37" s="65" t="s">
        <v>797</v>
      </c>
      <c r="O37" s="65">
        <v>9577355258</v>
      </c>
      <c r="P37" s="25">
        <v>43664</v>
      </c>
      <c r="Q37" s="18" t="s">
        <v>106</v>
      </c>
      <c r="R37" s="18">
        <v>15</v>
      </c>
      <c r="S37" s="18" t="s">
        <v>80</v>
      </c>
      <c r="T37" s="18"/>
    </row>
    <row r="38" spans="1:20">
      <c r="A38" s="4">
        <v>34</v>
      </c>
      <c r="B38" s="17" t="s">
        <v>71</v>
      </c>
      <c r="C38" s="18" t="s">
        <v>485</v>
      </c>
      <c r="D38" s="18" t="s">
        <v>29</v>
      </c>
      <c r="E38" s="19"/>
      <c r="F38" s="18"/>
      <c r="G38" s="19">
        <v>15</v>
      </c>
      <c r="H38" s="19">
        <v>16</v>
      </c>
      <c r="I38" s="17">
        <f t="shared" si="0"/>
        <v>31</v>
      </c>
      <c r="J38" s="18">
        <v>9577258206</v>
      </c>
      <c r="K38" s="18" t="s">
        <v>256</v>
      </c>
      <c r="L38" s="18" t="s">
        <v>257</v>
      </c>
      <c r="M38" s="18">
        <v>9435607415</v>
      </c>
      <c r="N38" s="65" t="s">
        <v>836</v>
      </c>
      <c r="O38" s="65">
        <v>9401464960</v>
      </c>
      <c r="P38" s="25">
        <v>43664</v>
      </c>
      <c r="Q38" s="18" t="s">
        <v>106</v>
      </c>
      <c r="R38" s="18">
        <v>12</v>
      </c>
      <c r="S38" s="18" t="s">
        <v>80</v>
      </c>
      <c r="T38" s="18"/>
    </row>
    <row r="39" spans="1:20">
      <c r="A39" s="4">
        <v>35</v>
      </c>
      <c r="B39" s="17" t="s">
        <v>71</v>
      </c>
      <c r="C39" s="18" t="s">
        <v>486</v>
      </c>
      <c r="D39" s="18" t="s">
        <v>29</v>
      </c>
      <c r="E39" s="19"/>
      <c r="F39" s="18"/>
      <c r="G39" s="19">
        <v>28</v>
      </c>
      <c r="H39" s="19">
        <v>35</v>
      </c>
      <c r="I39" s="17">
        <f t="shared" si="0"/>
        <v>63</v>
      </c>
      <c r="J39" s="18">
        <v>8472898719</v>
      </c>
      <c r="K39" s="18" t="s">
        <v>256</v>
      </c>
      <c r="L39" s="18" t="s">
        <v>257</v>
      </c>
      <c r="M39" s="18">
        <v>9435607415</v>
      </c>
      <c r="N39" s="65" t="s">
        <v>837</v>
      </c>
      <c r="O39" s="65">
        <v>9577826874</v>
      </c>
      <c r="P39" s="25">
        <v>43664</v>
      </c>
      <c r="Q39" s="18" t="s">
        <v>106</v>
      </c>
      <c r="R39" s="18">
        <v>14</v>
      </c>
      <c r="S39" s="18" t="s">
        <v>80</v>
      </c>
      <c r="T39" s="18"/>
    </row>
    <row r="40" spans="1:20">
      <c r="A40" s="4">
        <v>36</v>
      </c>
      <c r="B40" s="17" t="s">
        <v>71</v>
      </c>
      <c r="C40" s="18" t="s">
        <v>487</v>
      </c>
      <c r="D40" s="18" t="s">
        <v>29</v>
      </c>
      <c r="E40" s="19"/>
      <c r="F40" s="18"/>
      <c r="G40" s="19">
        <v>14</v>
      </c>
      <c r="H40" s="19">
        <v>18</v>
      </c>
      <c r="I40" s="17">
        <f t="shared" si="0"/>
        <v>32</v>
      </c>
      <c r="J40" s="18">
        <v>9577441957</v>
      </c>
      <c r="K40" s="18" t="s">
        <v>256</v>
      </c>
      <c r="L40" s="18" t="s">
        <v>257</v>
      </c>
      <c r="M40" s="18">
        <v>9435607415</v>
      </c>
      <c r="N40" s="65" t="s">
        <v>838</v>
      </c>
      <c r="O40" s="65">
        <v>9706716434</v>
      </c>
      <c r="P40" s="25">
        <v>43664</v>
      </c>
      <c r="Q40" s="18" t="s">
        <v>106</v>
      </c>
      <c r="R40" s="18">
        <v>11</v>
      </c>
      <c r="S40" s="18" t="s">
        <v>80</v>
      </c>
      <c r="T40" s="18"/>
    </row>
    <row r="41" spans="1:20">
      <c r="A41" s="4">
        <v>37</v>
      </c>
      <c r="B41" s="17" t="s">
        <v>71</v>
      </c>
      <c r="C41" s="18" t="s">
        <v>488</v>
      </c>
      <c r="D41" s="18" t="s">
        <v>29</v>
      </c>
      <c r="E41" s="19"/>
      <c r="F41" s="18"/>
      <c r="G41" s="19">
        <v>16</v>
      </c>
      <c r="H41" s="19">
        <v>22</v>
      </c>
      <c r="I41" s="17">
        <f t="shared" si="0"/>
        <v>38</v>
      </c>
      <c r="J41" s="18">
        <v>9613300020</v>
      </c>
      <c r="K41" s="18" t="s">
        <v>490</v>
      </c>
      <c r="L41" s="18" t="s">
        <v>489</v>
      </c>
      <c r="M41" s="18">
        <v>9854703172</v>
      </c>
      <c r="N41" s="65" t="s">
        <v>839</v>
      </c>
      <c r="O41" s="65">
        <v>7399373225</v>
      </c>
      <c r="P41" s="25">
        <v>43665</v>
      </c>
      <c r="Q41" s="18" t="s">
        <v>121</v>
      </c>
      <c r="R41" s="18">
        <v>10</v>
      </c>
      <c r="S41" s="18" t="s">
        <v>80</v>
      </c>
      <c r="T41" s="18"/>
    </row>
    <row r="42" spans="1:20">
      <c r="A42" s="4">
        <v>38</v>
      </c>
      <c r="B42" s="17" t="s">
        <v>71</v>
      </c>
      <c r="C42" s="18" t="s">
        <v>491</v>
      </c>
      <c r="D42" s="18" t="s">
        <v>29</v>
      </c>
      <c r="E42" s="19"/>
      <c r="F42" s="18"/>
      <c r="G42" s="19">
        <v>42</v>
      </c>
      <c r="H42" s="19">
        <v>38</v>
      </c>
      <c r="I42" s="17">
        <f t="shared" si="0"/>
        <v>80</v>
      </c>
      <c r="J42" s="18">
        <v>9954518560</v>
      </c>
      <c r="K42" s="18" t="s">
        <v>490</v>
      </c>
      <c r="L42" s="18" t="s">
        <v>489</v>
      </c>
      <c r="M42" s="18">
        <v>9854703172</v>
      </c>
      <c r="N42" s="68" t="s">
        <v>852</v>
      </c>
      <c r="O42" s="72">
        <v>9859782188</v>
      </c>
      <c r="P42" s="25">
        <v>43665</v>
      </c>
      <c r="Q42" s="18" t="s">
        <v>121</v>
      </c>
      <c r="R42" s="18">
        <v>9</v>
      </c>
      <c r="S42" s="18" t="s">
        <v>80</v>
      </c>
      <c r="T42" s="18"/>
    </row>
    <row r="43" spans="1:20">
      <c r="A43" s="4">
        <v>39</v>
      </c>
      <c r="B43" s="17" t="s">
        <v>71</v>
      </c>
      <c r="C43" s="18" t="s">
        <v>492</v>
      </c>
      <c r="D43" s="18" t="s">
        <v>29</v>
      </c>
      <c r="E43" s="19"/>
      <c r="F43" s="18"/>
      <c r="G43" s="19">
        <v>61</v>
      </c>
      <c r="H43" s="19">
        <v>54</v>
      </c>
      <c r="I43" s="17">
        <f t="shared" si="0"/>
        <v>115</v>
      </c>
      <c r="J43" s="18">
        <v>9854487130</v>
      </c>
      <c r="K43" s="18" t="s">
        <v>136</v>
      </c>
      <c r="L43" s="18" t="s">
        <v>135</v>
      </c>
      <c r="M43" s="18">
        <v>8876887208</v>
      </c>
      <c r="N43" s="68" t="s">
        <v>853</v>
      </c>
      <c r="O43" s="72">
        <v>9577098918</v>
      </c>
      <c r="P43" s="25">
        <v>43666</v>
      </c>
      <c r="Q43" s="18" t="s">
        <v>172</v>
      </c>
      <c r="R43" s="18">
        <v>12</v>
      </c>
      <c r="S43" s="18" t="s">
        <v>80</v>
      </c>
      <c r="T43" s="18"/>
    </row>
    <row r="44" spans="1:20">
      <c r="A44" s="4">
        <v>40</v>
      </c>
      <c r="B44" s="17" t="s">
        <v>71</v>
      </c>
      <c r="C44" s="18" t="s">
        <v>493</v>
      </c>
      <c r="D44" s="18" t="s">
        <v>29</v>
      </c>
      <c r="E44" s="19"/>
      <c r="F44" s="18"/>
      <c r="G44" s="19">
        <v>78</v>
      </c>
      <c r="H44" s="19">
        <v>52</v>
      </c>
      <c r="I44" s="17">
        <f t="shared" si="0"/>
        <v>130</v>
      </c>
      <c r="J44" s="18">
        <v>874997322</v>
      </c>
      <c r="K44" s="18" t="s">
        <v>136</v>
      </c>
      <c r="L44" s="18" t="s">
        <v>135</v>
      </c>
      <c r="M44" s="18">
        <v>8876887208</v>
      </c>
      <c r="N44" s="68" t="s">
        <v>852</v>
      </c>
      <c r="O44" s="72">
        <v>9859782188</v>
      </c>
      <c r="P44" s="25">
        <v>43668</v>
      </c>
      <c r="Q44" s="18" t="s">
        <v>79</v>
      </c>
      <c r="R44" s="18">
        <v>14</v>
      </c>
      <c r="S44" s="18" t="s">
        <v>80</v>
      </c>
      <c r="T44" s="18"/>
    </row>
    <row r="45" spans="1:20">
      <c r="A45" s="4">
        <v>41</v>
      </c>
      <c r="B45" s="17" t="s">
        <v>71</v>
      </c>
      <c r="C45" s="18" t="s">
        <v>494</v>
      </c>
      <c r="D45" s="18" t="s">
        <v>29</v>
      </c>
      <c r="E45" s="19"/>
      <c r="F45" s="18"/>
      <c r="G45" s="19">
        <v>42</v>
      </c>
      <c r="H45" s="19">
        <v>36</v>
      </c>
      <c r="I45" s="17">
        <f t="shared" si="0"/>
        <v>78</v>
      </c>
      <c r="J45" s="18">
        <v>8486056537</v>
      </c>
      <c r="K45" s="18" t="s">
        <v>136</v>
      </c>
      <c r="L45" s="18" t="s">
        <v>135</v>
      </c>
      <c r="M45" s="18">
        <v>8876887208</v>
      </c>
      <c r="N45" s="68" t="s">
        <v>853</v>
      </c>
      <c r="O45" s="72">
        <v>9577098918</v>
      </c>
      <c r="P45" s="25">
        <v>43669</v>
      </c>
      <c r="Q45" s="18" t="s">
        <v>91</v>
      </c>
      <c r="R45" s="18">
        <v>12</v>
      </c>
      <c r="S45" s="18" t="s">
        <v>80</v>
      </c>
      <c r="T45" s="18"/>
    </row>
    <row r="46" spans="1:20">
      <c r="A46" s="4">
        <v>42</v>
      </c>
      <c r="B46" s="17" t="s">
        <v>71</v>
      </c>
      <c r="C46" s="18" t="s">
        <v>495</v>
      </c>
      <c r="D46" s="18" t="s">
        <v>29</v>
      </c>
      <c r="E46" s="19"/>
      <c r="F46" s="18"/>
      <c r="G46" s="19">
        <v>30</v>
      </c>
      <c r="H46" s="19">
        <v>32</v>
      </c>
      <c r="I46" s="17">
        <f t="shared" si="0"/>
        <v>62</v>
      </c>
      <c r="J46" s="18">
        <v>9613073475</v>
      </c>
      <c r="K46" s="18" t="s">
        <v>136</v>
      </c>
      <c r="L46" s="18" t="s">
        <v>135</v>
      </c>
      <c r="M46" s="18">
        <v>8876887208</v>
      </c>
      <c r="N46" s="68" t="s">
        <v>852</v>
      </c>
      <c r="O46" s="72">
        <v>9859782188</v>
      </c>
      <c r="P46" s="25">
        <v>43669</v>
      </c>
      <c r="Q46" s="18" t="s">
        <v>91</v>
      </c>
      <c r="R46" s="18">
        <v>13</v>
      </c>
      <c r="S46" s="18" t="s">
        <v>80</v>
      </c>
      <c r="T46" s="18"/>
    </row>
    <row r="47" spans="1:20">
      <c r="A47" s="4">
        <v>43</v>
      </c>
      <c r="B47" s="17" t="s">
        <v>71</v>
      </c>
      <c r="C47" s="18" t="s">
        <v>496</v>
      </c>
      <c r="D47" s="18" t="s">
        <v>29</v>
      </c>
      <c r="E47" s="19"/>
      <c r="F47" s="18"/>
      <c r="G47" s="19">
        <v>27</v>
      </c>
      <c r="H47" s="19">
        <v>24</v>
      </c>
      <c r="I47" s="17">
        <f t="shared" si="0"/>
        <v>51</v>
      </c>
      <c r="J47" s="18">
        <v>76628030891</v>
      </c>
      <c r="K47" s="18" t="s">
        <v>469</v>
      </c>
      <c r="L47" s="18" t="s">
        <v>468</v>
      </c>
      <c r="M47" s="18">
        <v>9577197589</v>
      </c>
      <c r="N47" s="68" t="s">
        <v>854</v>
      </c>
      <c r="O47" s="72">
        <v>9577758804</v>
      </c>
      <c r="P47" s="25">
        <v>43670</v>
      </c>
      <c r="Q47" s="18" t="s">
        <v>103</v>
      </c>
      <c r="R47" s="18">
        <v>13</v>
      </c>
      <c r="S47" s="18" t="s">
        <v>80</v>
      </c>
      <c r="T47" s="18"/>
    </row>
    <row r="48" spans="1:20">
      <c r="A48" s="4">
        <v>44</v>
      </c>
      <c r="B48" s="17" t="s">
        <v>71</v>
      </c>
      <c r="C48" s="18" t="s">
        <v>497</v>
      </c>
      <c r="D48" s="18" t="s">
        <v>29</v>
      </c>
      <c r="E48" s="19"/>
      <c r="F48" s="18"/>
      <c r="G48" s="19">
        <v>13</v>
      </c>
      <c r="H48" s="19">
        <v>15</v>
      </c>
      <c r="I48" s="17">
        <f t="shared" si="0"/>
        <v>28</v>
      </c>
      <c r="J48" s="18">
        <v>8486922518</v>
      </c>
      <c r="K48" s="18" t="s">
        <v>469</v>
      </c>
      <c r="L48" s="18" t="s">
        <v>468</v>
      </c>
      <c r="M48" s="18">
        <v>9577197589</v>
      </c>
      <c r="N48" s="68" t="s">
        <v>855</v>
      </c>
      <c r="O48" s="68">
        <v>7399492462</v>
      </c>
      <c r="P48" s="25">
        <v>43670</v>
      </c>
      <c r="Q48" s="18" t="s">
        <v>103</v>
      </c>
      <c r="R48" s="18">
        <v>11</v>
      </c>
      <c r="S48" s="18" t="s">
        <v>80</v>
      </c>
      <c r="T48" s="18"/>
    </row>
    <row r="49" spans="1:20">
      <c r="A49" s="4">
        <v>45</v>
      </c>
      <c r="B49" s="17" t="s">
        <v>71</v>
      </c>
      <c r="C49" s="18" t="s">
        <v>498</v>
      </c>
      <c r="D49" s="18" t="s">
        <v>29</v>
      </c>
      <c r="E49" s="19"/>
      <c r="F49" s="18"/>
      <c r="G49" s="19">
        <v>15</v>
      </c>
      <c r="H49" s="19">
        <v>10</v>
      </c>
      <c r="I49" s="17">
        <f t="shared" si="0"/>
        <v>25</v>
      </c>
      <c r="J49" s="18">
        <v>99531190659</v>
      </c>
      <c r="K49" s="18" t="s">
        <v>469</v>
      </c>
      <c r="L49" s="18" t="s">
        <v>468</v>
      </c>
      <c r="M49" s="18">
        <v>9577197589</v>
      </c>
      <c r="N49" s="68" t="s">
        <v>856</v>
      </c>
      <c r="O49" s="68"/>
      <c r="P49" s="25">
        <v>43670</v>
      </c>
      <c r="Q49" s="18" t="s">
        <v>103</v>
      </c>
      <c r="R49" s="18">
        <v>10</v>
      </c>
      <c r="S49" s="18" t="s">
        <v>80</v>
      </c>
      <c r="T49" s="18"/>
    </row>
    <row r="50" spans="1:20">
      <c r="A50" s="4">
        <v>46</v>
      </c>
      <c r="B50" s="17" t="s">
        <v>71</v>
      </c>
      <c r="C50" s="18" t="s">
        <v>499</v>
      </c>
      <c r="D50" s="18" t="s">
        <v>29</v>
      </c>
      <c r="E50" s="19"/>
      <c r="F50" s="18"/>
      <c r="G50" s="19">
        <v>23</v>
      </c>
      <c r="H50" s="19">
        <v>22</v>
      </c>
      <c r="I50" s="17">
        <f t="shared" si="0"/>
        <v>45</v>
      </c>
      <c r="J50" s="18">
        <v>8876136324</v>
      </c>
      <c r="K50" s="18" t="s">
        <v>501</v>
      </c>
      <c r="L50" s="18" t="s">
        <v>500</v>
      </c>
      <c r="M50" s="18">
        <v>8751817946</v>
      </c>
      <c r="N50" s="68" t="s">
        <v>856</v>
      </c>
      <c r="O50" s="68"/>
      <c r="P50" s="25">
        <v>43671</v>
      </c>
      <c r="Q50" s="18" t="s">
        <v>106</v>
      </c>
      <c r="R50" s="18">
        <v>12</v>
      </c>
      <c r="S50" s="18" t="s">
        <v>80</v>
      </c>
      <c r="T50" s="18"/>
    </row>
    <row r="51" spans="1:20">
      <c r="A51" s="4">
        <v>47</v>
      </c>
      <c r="B51" s="17" t="s">
        <v>71</v>
      </c>
      <c r="C51" s="18" t="s">
        <v>502</v>
      </c>
      <c r="D51" s="18" t="s">
        <v>29</v>
      </c>
      <c r="E51" s="19"/>
      <c r="F51" s="18"/>
      <c r="G51" s="19">
        <v>5</v>
      </c>
      <c r="H51" s="19">
        <v>8</v>
      </c>
      <c r="I51" s="17">
        <f t="shared" si="0"/>
        <v>13</v>
      </c>
      <c r="J51" s="18">
        <v>8721835797</v>
      </c>
      <c r="K51" s="18" t="s">
        <v>501</v>
      </c>
      <c r="L51" s="18" t="s">
        <v>500</v>
      </c>
      <c r="M51" s="18">
        <v>8751817946</v>
      </c>
      <c r="N51" s="65" t="s">
        <v>857</v>
      </c>
      <c r="O51" s="73">
        <v>9613540049</v>
      </c>
      <c r="P51" s="25">
        <v>43671</v>
      </c>
      <c r="Q51" s="18" t="s">
        <v>106</v>
      </c>
      <c r="R51" s="18">
        <v>11</v>
      </c>
      <c r="S51" s="18" t="s">
        <v>80</v>
      </c>
      <c r="T51" s="18"/>
    </row>
    <row r="52" spans="1:20">
      <c r="A52" s="4">
        <v>48</v>
      </c>
      <c r="B52" s="17" t="s">
        <v>71</v>
      </c>
      <c r="C52" s="18" t="s">
        <v>503</v>
      </c>
      <c r="D52" s="18" t="s">
        <v>29</v>
      </c>
      <c r="E52" s="19"/>
      <c r="F52" s="18"/>
      <c r="G52" s="19">
        <v>23</v>
      </c>
      <c r="H52" s="19">
        <v>15</v>
      </c>
      <c r="I52" s="17">
        <f t="shared" si="0"/>
        <v>38</v>
      </c>
      <c r="J52" s="18">
        <v>8011444956</v>
      </c>
      <c r="K52" s="18" t="s">
        <v>501</v>
      </c>
      <c r="L52" s="18" t="s">
        <v>500</v>
      </c>
      <c r="M52" s="18">
        <v>8751817946</v>
      </c>
      <c r="N52" s="65" t="s">
        <v>813</v>
      </c>
      <c r="O52" s="73">
        <v>9854259887</v>
      </c>
      <c r="P52" s="25">
        <v>43671</v>
      </c>
      <c r="Q52" s="18" t="s">
        <v>106</v>
      </c>
      <c r="R52" s="18">
        <v>10</v>
      </c>
      <c r="S52" s="18" t="s">
        <v>80</v>
      </c>
      <c r="T52" s="18"/>
    </row>
    <row r="53" spans="1:20">
      <c r="A53" s="4">
        <v>49</v>
      </c>
      <c r="B53" s="17" t="s">
        <v>71</v>
      </c>
      <c r="C53" s="18" t="s">
        <v>504</v>
      </c>
      <c r="D53" s="18" t="s">
        <v>29</v>
      </c>
      <c r="E53" s="19"/>
      <c r="F53" s="18"/>
      <c r="G53" s="19">
        <v>22</v>
      </c>
      <c r="H53" s="19">
        <v>17</v>
      </c>
      <c r="I53" s="17">
        <f t="shared" si="0"/>
        <v>39</v>
      </c>
      <c r="J53" s="18">
        <v>9127527660</v>
      </c>
      <c r="K53" s="18" t="s">
        <v>501</v>
      </c>
      <c r="L53" s="18" t="s">
        <v>500</v>
      </c>
      <c r="M53" s="18">
        <v>8751817946</v>
      </c>
      <c r="N53" s="65" t="s">
        <v>822</v>
      </c>
      <c r="O53" s="73">
        <v>8822217748</v>
      </c>
      <c r="P53" s="25">
        <v>43672</v>
      </c>
      <c r="Q53" s="18" t="s">
        <v>121</v>
      </c>
      <c r="R53" s="18">
        <v>12</v>
      </c>
      <c r="S53" s="18" t="s">
        <v>80</v>
      </c>
      <c r="T53" s="18"/>
    </row>
    <row r="54" spans="1:20">
      <c r="A54" s="4">
        <v>50</v>
      </c>
      <c r="B54" s="17" t="s">
        <v>71</v>
      </c>
      <c r="C54" s="18" t="s">
        <v>505</v>
      </c>
      <c r="D54" s="18" t="s">
        <v>29</v>
      </c>
      <c r="E54" s="19"/>
      <c r="F54" s="18"/>
      <c r="G54" s="19">
        <v>19</v>
      </c>
      <c r="H54" s="19">
        <v>21</v>
      </c>
      <c r="I54" s="17">
        <f t="shared" si="0"/>
        <v>40</v>
      </c>
      <c r="J54" s="18">
        <v>9613067555</v>
      </c>
      <c r="K54" s="18" t="s">
        <v>501</v>
      </c>
      <c r="L54" s="18" t="s">
        <v>500</v>
      </c>
      <c r="M54" s="18">
        <v>8751817946</v>
      </c>
      <c r="N54" s="65" t="s">
        <v>805</v>
      </c>
      <c r="O54" s="73">
        <v>9613823180</v>
      </c>
      <c r="P54" s="25">
        <v>43672</v>
      </c>
      <c r="Q54" s="18" t="s">
        <v>121</v>
      </c>
      <c r="R54" s="18">
        <v>10</v>
      </c>
      <c r="S54" s="18" t="s">
        <v>80</v>
      </c>
      <c r="T54" s="18"/>
    </row>
    <row r="55" spans="1:20">
      <c r="A55" s="4">
        <v>51</v>
      </c>
      <c r="B55" s="17" t="s">
        <v>71</v>
      </c>
      <c r="C55" s="18" t="s">
        <v>506</v>
      </c>
      <c r="D55" s="18" t="s">
        <v>29</v>
      </c>
      <c r="E55" s="19"/>
      <c r="F55" s="18"/>
      <c r="G55" s="19">
        <v>15</v>
      </c>
      <c r="H55" s="19">
        <v>18</v>
      </c>
      <c r="I55" s="17">
        <f t="shared" si="0"/>
        <v>33</v>
      </c>
      <c r="J55" s="18">
        <v>8403943181</v>
      </c>
      <c r="K55" s="18" t="s">
        <v>501</v>
      </c>
      <c r="L55" s="18" t="s">
        <v>500</v>
      </c>
      <c r="M55" s="18">
        <v>8751817946</v>
      </c>
      <c r="N55" s="65" t="s">
        <v>858</v>
      </c>
      <c r="O55" s="73">
        <v>9508552520</v>
      </c>
      <c r="P55" s="25">
        <v>43672</v>
      </c>
      <c r="Q55" s="18" t="s">
        <v>121</v>
      </c>
      <c r="R55" s="18">
        <v>9</v>
      </c>
      <c r="S55" s="18" t="s">
        <v>80</v>
      </c>
      <c r="T55" s="18"/>
    </row>
    <row r="56" spans="1:20">
      <c r="A56" s="4">
        <v>52</v>
      </c>
      <c r="B56" s="17" t="s">
        <v>71</v>
      </c>
      <c r="C56" s="18" t="s">
        <v>507</v>
      </c>
      <c r="D56" s="18" t="s">
        <v>29</v>
      </c>
      <c r="E56" s="19"/>
      <c r="F56" s="18"/>
      <c r="G56" s="19">
        <v>20</v>
      </c>
      <c r="H56" s="19">
        <v>24</v>
      </c>
      <c r="I56" s="17">
        <f t="shared" si="0"/>
        <v>44</v>
      </c>
      <c r="J56" s="18">
        <v>8753997501</v>
      </c>
      <c r="K56" s="18" t="s">
        <v>125</v>
      </c>
      <c r="L56" s="18" t="s">
        <v>124</v>
      </c>
      <c r="M56" s="18">
        <v>9706614219</v>
      </c>
      <c r="N56" s="65" t="s">
        <v>801</v>
      </c>
      <c r="O56" s="73">
        <v>8822363673</v>
      </c>
      <c r="P56" s="25">
        <v>43673</v>
      </c>
      <c r="Q56" s="18" t="s">
        <v>172</v>
      </c>
      <c r="R56" s="18">
        <v>13</v>
      </c>
      <c r="S56" s="18" t="s">
        <v>80</v>
      </c>
      <c r="T56" s="18"/>
    </row>
    <row r="57" spans="1:20">
      <c r="A57" s="4">
        <v>53</v>
      </c>
      <c r="B57" s="17" t="s">
        <v>71</v>
      </c>
      <c r="C57" s="18" t="s">
        <v>508</v>
      </c>
      <c r="D57" s="18" t="s">
        <v>29</v>
      </c>
      <c r="E57" s="19"/>
      <c r="F57" s="18"/>
      <c r="G57" s="19">
        <v>14</v>
      </c>
      <c r="H57" s="19">
        <v>20</v>
      </c>
      <c r="I57" s="17">
        <f t="shared" si="0"/>
        <v>34</v>
      </c>
      <c r="J57" s="18">
        <v>9613540236</v>
      </c>
      <c r="K57" s="18" t="s">
        <v>125</v>
      </c>
      <c r="L57" s="18" t="s">
        <v>124</v>
      </c>
      <c r="M57" s="18">
        <v>9706614219</v>
      </c>
      <c r="N57" s="65" t="s">
        <v>859</v>
      </c>
      <c r="O57" s="73" t="s">
        <v>860</v>
      </c>
      <c r="P57" s="25">
        <v>43673</v>
      </c>
      <c r="Q57" s="18" t="s">
        <v>172</v>
      </c>
      <c r="R57" s="18">
        <v>13</v>
      </c>
      <c r="S57" s="18" t="s">
        <v>80</v>
      </c>
      <c r="T57" s="18"/>
    </row>
    <row r="58" spans="1:20">
      <c r="A58" s="4">
        <v>54</v>
      </c>
      <c r="B58" s="17" t="s">
        <v>71</v>
      </c>
      <c r="C58" s="18" t="s">
        <v>509</v>
      </c>
      <c r="D58" s="18" t="s">
        <v>29</v>
      </c>
      <c r="E58" s="19"/>
      <c r="F58" s="18"/>
      <c r="G58" s="19">
        <v>21</v>
      </c>
      <c r="H58" s="19">
        <v>24</v>
      </c>
      <c r="I58" s="17">
        <f t="shared" si="0"/>
        <v>45</v>
      </c>
      <c r="J58" s="18">
        <v>9613742013</v>
      </c>
      <c r="K58" s="18" t="s">
        <v>125</v>
      </c>
      <c r="L58" s="18" t="s">
        <v>124</v>
      </c>
      <c r="M58" s="18">
        <v>9706614219</v>
      </c>
      <c r="N58" s="65" t="s">
        <v>861</v>
      </c>
      <c r="O58" s="73">
        <v>0</v>
      </c>
      <c r="P58" s="25">
        <v>43673</v>
      </c>
      <c r="Q58" s="18" t="s">
        <v>172</v>
      </c>
      <c r="R58" s="18">
        <v>13</v>
      </c>
      <c r="S58" s="18" t="s">
        <v>80</v>
      </c>
      <c r="T58" s="18"/>
    </row>
    <row r="59" spans="1:20">
      <c r="A59" s="4">
        <v>55</v>
      </c>
      <c r="B59" s="17" t="s">
        <v>71</v>
      </c>
      <c r="C59" s="18" t="s">
        <v>510</v>
      </c>
      <c r="D59" s="18" t="s">
        <v>29</v>
      </c>
      <c r="E59" s="19"/>
      <c r="F59" s="18"/>
      <c r="G59" s="19">
        <v>9</v>
      </c>
      <c r="H59" s="19">
        <v>11</v>
      </c>
      <c r="I59" s="17">
        <f t="shared" si="0"/>
        <v>20</v>
      </c>
      <c r="J59" s="18">
        <v>8638664986</v>
      </c>
      <c r="K59" s="18" t="s">
        <v>125</v>
      </c>
      <c r="L59" s="18" t="s">
        <v>124</v>
      </c>
      <c r="M59" s="18">
        <v>9706614219</v>
      </c>
      <c r="N59" s="65" t="s">
        <v>862</v>
      </c>
      <c r="O59" s="73">
        <v>0</v>
      </c>
      <c r="P59" s="25">
        <v>43675</v>
      </c>
      <c r="Q59" s="18" t="s">
        <v>79</v>
      </c>
      <c r="R59" s="18">
        <v>14</v>
      </c>
      <c r="S59" s="18" t="s">
        <v>80</v>
      </c>
      <c r="T59" s="18"/>
    </row>
    <row r="60" spans="1:20">
      <c r="A60" s="4">
        <v>56</v>
      </c>
      <c r="B60" s="17" t="s">
        <v>71</v>
      </c>
      <c r="C60" s="18" t="s">
        <v>511</v>
      </c>
      <c r="D60" s="18" t="s">
        <v>29</v>
      </c>
      <c r="E60" s="19"/>
      <c r="F60" s="18"/>
      <c r="G60" s="19">
        <v>14</v>
      </c>
      <c r="H60" s="19">
        <v>15</v>
      </c>
      <c r="I60" s="17">
        <f t="shared" si="0"/>
        <v>29</v>
      </c>
      <c r="J60" s="18">
        <v>9854539478</v>
      </c>
      <c r="K60" s="18" t="s">
        <v>125</v>
      </c>
      <c r="L60" s="18" t="s">
        <v>124</v>
      </c>
      <c r="M60" s="18">
        <v>9706614219</v>
      </c>
      <c r="N60" s="65" t="s">
        <v>863</v>
      </c>
      <c r="O60" s="73">
        <v>9859266551</v>
      </c>
      <c r="P60" s="25">
        <v>43675</v>
      </c>
      <c r="Q60" s="18" t="s">
        <v>79</v>
      </c>
      <c r="R60" s="18">
        <v>15</v>
      </c>
      <c r="S60" s="18" t="s">
        <v>80</v>
      </c>
      <c r="T60" s="18"/>
    </row>
    <row r="61" spans="1:20">
      <c r="A61" s="4">
        <v>57</v>
      </c>
      <c r="B61" s="17" t="s">
        <v>71</v>
      </c>
      <c r="C61" s="18" t="s">
        <v>512</v>
      </c>
      <c r="D61" s="18" t="s">
        <v>29</v>
      </c>
      <c r="E61" s="19"/>
      <c r="F61" s="18"/>
      <c r="G61" s="19">
        <v>16</v>
      </c>
      <c r="H61" s="19">
        <v>18</v>
      </c>
      <c r="I61" s="17">
        <f t="shared" si="0"/>
        <v>34</v>
      </c>
      <c r="J61" s="18">
        <v>9854371794</v>
      </c>
      <c r="K61" s="18" t="s">
        <v>125</v>
      </c>
      <c r="L61" s="18" t="s">
        <v>124</v>
      </c>
      <c r="M61" s="18">
        <v>9706614219</v>
      </c>
      <c r="N61" s="65" t="s">
        <v>864</v>
      </c>
      <c r="O61" s="73">
        <v>9577674268</v>
      </c>
      <c r="P61" s="25">
        <v>43675</v>
      </c>
      <c r="Q61" s="18" t="s">
        <v>79</v>
      </c>
      <c r="R61" s="18">
        <v>13</v>
      </c>
      <c r="S61" s="18" t="s">
        <v>80</v>
      </c>
      <c r="T61" s="18"/>
    </row>
    <row r="62" spans="1:20">
      <c r="A62" s="4">
        <v>58</v>
      </c>
      <c r="B62" s="17" t="s">
        <v>71</v>
      </c>
      <c r="C62" s="18" t="s">
        <v>513</v>
      </c>
      <c r="D62" s="18" t="s">
        <v>29</v>
      </c>
      <c r="E62" s="19"/>
      <c r="F62" s="18"/>
      <c r="G62" s="19">
        <v>15</v>
      </c>
      <c r="H62" s="19">
        <v>10</v>
      </c>
      <c r="I62" s="17">
        <f t="shared" si="0"/>
        <v>25</v>
      </c>
      <c r="J62" s="18">
        <v>9577663223</v>
      </c>
      <c r="K62" s="18" t="s">
        <v>125</v>
      </c>
      <c r="L62" s="18" t="s">
        <v>124</v>
      </c>
      <c r="M62" s="18">
        <v>9706614219</v>
      </c>
      <c r="N62" s="65" t="s">
        <v>865</v>
      </c>
      <c r="O62" s="73">
        <v>9401280399</v>
      </c>
      <c r="P62" s="25">
        <v>43676</v>
      </c>
      <c r="Q62" s="18" t="s">
        <v>91</v>
      </c>
      <c r="R62" s="18">
        <v>14</v>
      </c>
      <c r="S62" s="18" t="s">
        <v>80</v>
      </c>
      <c r="T62" s="18"/>
    </row>
    <row r="63" spans="1:20">
      <c r="A63" s="4">
        <v>59</v>
      </c>
      <c r="B63" s="17" t="s">
        <v>71</v>
      </c>
      <c r="C63" s="18" t="s">
        <v>514</v>
      </c>
      <c r="D63" s="18" t="s">
        <v>29</v>
      </c>
      <c r="E63" s="19"/>
      <c r="F63" s="18"/>
      <c r="G63" s="19">
        <v>16</v>
      </c>
      <c r="H63" s="19">
        <v>13</v>
      </c>
      <c r="I63" s="17">
        <f t="shared" si="0"/>
        <v>29</v>
      </c>
      <c r="J63" s="18">
        <v>9859845050</v>
      </c>
      <c r="K63" s="18" t="s">
        <v>125</v>
      </c>
      <c r="L63" s="18" t="s">
        <v>124</v>
      </c>
      <c r="M63" s="18">
        <v>9706614219</v>
      </c>
      <c r="N63" s="65" t="s">
        <v>866</v>
      </c>
      <c r="O63" s="73">
        <v>9706554829</v>
      </c>
      <c r="P63" s="25">
        <v>43676</v>
      </c>
      <c r="Q63" s="18" t="s">
        <v>91</v>
      </c>
      <c r="R63" s="18">
        <v>12</v>
      </c>
      <c r="S63" s="18" t="s">
        <v>80</v>
      </c>
      <c r="T63" s="18"/>
    </row>
    <row r="64" spans="1:20">
      <c r="A64" s="4">
        <v>60</v>
      </c>
      <c r="B64" s="21" t="s">
        <v>71</v>
      </c>
      <c r="C64" s="61" t="s">
        <v>515</v>
      </c>
      <c r="D64" s="61" t="s">
        <v>29</v>
      </c>
      <c r="E64" s="62"/>
      <c r="F64" s="61"/>
      <c r="G64" s="62">
        <v>13</v>
      </c>
      <c r="H64" s="62">
        <v>11</v>
      </c>
      <c r="I64" s="21">
        <f t="shared" si="0"/>
        <v>24</v>
      </c>
      <c r="J64" s="61">
        <v>9613405522</v>
      </c>
      <c r="K64" s="61" t="s">
        <v>125</v>
      </c>
      <c r="L64" s="61" t="s">
        <v>124</v>
      </c>
      <c r="M64" s="61">
        <v>9706614219</v>
      </c>
      <c r="N64" s="65" t="s">
        <v>833</v>
      </c>
      <c r="O64" s="65">
        <v>9577304672</v>
      </c>
      <c r="P64" s="63">
        <v>43676</v>
      </c>
      <c r="Q64" s="18" t="s">
        <v>91</v>
      </c>
      <c r="R64" s="18">
        <v>11</v>
      </c>
      <c r="S64" s="18" t="s">
        <v>80</v>
      </c>
      <c r="T64" s="18"/>
    </row>
    <row r="65" spans="1:20">
      <c r="A65" s="4">
        <v>61</v>
      </c>
      <c r="B65" s="17" t="s">
        <v>71</v>
      </c>
      <c r="C65" s="18" t="s">
        <v>577</v>
      </c>
      <c r="D65" s="18" t="s">
        <v>29</v>
      </c>
      <c r="E65" s="19"/>
      <c r="F65" s="18"/>
      <c r="G65" s="19">
        <v>20</v>
      </c>
      <c r="H65" s="19">
        <v>22</v>
      </c>
      <c r="I65" s="17">
        <f t="shared" si="0"/>
        <v>42</v>
      </c>
      <c r="J65" s="18"/>
      <c r="K65" s="18" t="s">
        <v>199</v>
      </c>
      <c r="L65" s="18" t="s">
        <v>110</v>
      </c>
      <c r="M65" s="18">
        <v>9401314346</v>
      </c>
      <c r="N65" s="65" t="s">
        <v>834</v>
      </c>
      <c r="O65" s="65">
        <v>7864304432</v>
      </c>
      <c r="P65" s="25">
        <v>43677</v>
      </c>
      <c r="Q65" s="18" t="s">
        <v>103</v>
      </c>
      <c r="R65" s="18">
        <v>14</v>
      </c>
      <c r="S65" s="18" t="s">
        <v>80</v>
      </c>
      <c r="T65" s="18"/>
    </row>
    <row r="66" spans="1:20">
      <c r="A66" s="4">
        <v>62</v>
      </c>
      <c r="B66" s="17" t="s">
        <v>70</v>
      </c>
      <c r="C66" s="18" t="s">
        <v>516</v>
      </c>
      <c r="D66" s="18" t="s">
        <v>29</v>
      </c>
      <c r="E66" s="19"/>
      <c r="F66" s="18"/>
      <c r="G66" s="19">
        <v>51</v>
      </c>
      <c r="H66" s="19">
        <v>25</v>
      </c>
      <c r="I66" s="17">
        <f t="shared" ref="I66:I123" si="3">+G66+H66</f>
        <v>76</v>
      </c>
      <c r="J66" s="18">
        <v>9859717220</v>
      </c>
      <c r="K66" s="18" t="s">
        <v>518</v>
      </c>
      <c r="L66" s="18" t="s">
        <v>517</v>
      </c>
      <c r="M66" s="18">
        <v>9435571107</v>
      </c>
      <c r="N66" s="65" t="s">
        <v>835</v>
      </c>
      <c r="O66" s="65">
        <v>9859359717</v>
      </c>
      <c r="P66" s="25">
        <v>43647</v>
      </c>
      <c r="Q66" s="18" t="s">
        <v>79</v>
      </c>
      <c r="R66" s="18">
        <v>10</v>
      </c>
      <c r="S66" s="18" t="s">
        <v>80</v>
      </c>
      <c r="T66" s="18"/>
    </row>
    <row r="67" spans="1:20">
      <c r="A67" s="4">
        <v>63</v>
      </c>
      <c r="B67" s="17" t="s">
        <v>70</v>
      </c>
      <c r="C67" s="18" t="s">
        <v>519</v>
      </c>
      <c r="D67" s="18" t="s">
        <v>29</v>
      </c>
      <c r="E67" s="19"/>
      <c r="F67" s="18"/>
      <c r="G67" s="19">
        <v>42</v>
      </c>
      <c r="H67" s="19">
        <v>28</v>
      </c>
      <c r="I67" s="17">
        <f t="shared" si="3"/>
        <v>70</v>
      </c>
      <c r="J67" s="18">
        <v>7399782850</v>
      </c>
      <c r="K67" s="18" t="s">
        <v>518</v>
      </c>
      <c r="L67" s="18" t="s">
        <v>517</v>
      </c>
      <c r="M67" s="18">
        <v>9435571107</v>
      </c>
      <c r="N67" s="65" t="s">
        <v>830</v>
      </c>
      <c r="O67" s="65">
        <v>9577139793</v>
      </c>
      <c r="P67" s="25">
        <v>43647</v>
      </c>
      <c r="Q67" s="18" t="s">
        <v>79</v>
      </c>
      <c r="R67" s="18">
        <v>11</v>
      </c>
      <c r="S67" s="18" t="s">
        <v>80</v>
      </c>
      <c r="T67" s="18"/>
    </row>
    <row r="68" spans="1:20">
      <c r="A68" s="4">
        <v>64</v>
      </c>
      <c r="B68" s="17" t="s">
        <v>70</v>
      </c>
      <c r="C68" s="18" t="s">
        <v>520</v>
      </c>
      <c r="D68" s="18" t="s">
        <v>29</v>
      </c>
      <c r="E68" s="19"/>
      <c r="F68" s="18"/>
      <c r="G68" s="19">
        <v>34</v>
      </c>
      <c r="H68" s="19">
        <v>35</v>
      </c>
      <c r="I68" s="17">
        <f t="shared" si="3"/>
        <v>69</v>
      </c>
      <c r="J68" s="18">
        <v>9435663392</v>
      </c>
      <c r="K68" s="18" t="s">
        <v>518</v>
      </c>
      <c r="L68" s="18" t="s">
        <v>517</v>
      </c>
      <c r="M68" s="18">
        <v>9435571107</v>
      </c>
      <c r="N68" s="65" t="s">
        <v>797</v>
      </c>
      <c r="O68" s="65">
        <v>9577355258</v>
      </c>
      <c r="P68" s="25">
        <v>43648</v>
      </c>
      <c r="Q68" s="18" t="s">
        <v>91</v>
      </c>
      <c r="R68" s="18">
        <v>7</v>
      </c>
      <c r="S68" s="18" t="s">
        <v>80</v>
      </c>
      <c r="T68" s="18"/>
    </row>
    <row r="69" spans="1:20">
      <c r="A69" s="4">
        <v>65</v>
      </c>
      <c r="B69" s="17" t="s">
        <v>70</v>
      </c>
      <c r="C69" s="18" t="s">
        <v>521</v>
      </c>
      <c r="D69" s="18" t="s">
        <v>29</v>
      </c>
      <c r="E69" s="19"/>
      <c r="F69" s="18"/>
      <c r="G69" s="19">
        <v>35</v>
      </c>
      <c r="H69" s="19">
        <v>25</v>
      </c>
      <c r="I69" s="17">
        <f t="shared" si="3"/>
        <v>60</v>
      </c>
      <c r="J69" s="18">
        <v>9577923099</v>
      </c>
      <c r="K69" s="18" t="s">
        <v>518</v>
      </c>
      <c r="L69" s="18" t="s">
        <v>517</v>
      </c>
      <c r="M69" s="18">
        <v>9435571107</v>
      </c>
      <c r="N69" s="65" t="s">
        <v>836</v>
      </c>
      <c r="O69" s="65">
        <v>9401464960</v>
      </c>
      <c r="P69" s="25">
        <v>43648</v>
      </c>
      <c r="Q69" s="18" t="s">
        <v>91</v>
      </c>
      <c r="R69" s="18">
        <v>6</v>
      </c>
      <c r="S69" s="18" t="s">
        <v>80</v>
      </c>
      <c r="T69" s="18"/>
    </row>
    <row r="70" spans="1:20">
      <c r="A70" s="4">
        <v>66</v>
      </c>
      <c r="B70" s="17" t="s">
        <v>70</v>
      </c>
      <c r="C70" s="18" t="s">
        <v>522</v>
      </c>
      <c r="D70" s="18" t="s">
        <v>29</v>
      </c>
      <c r="E70" s="19"/>
      <c r="F70" s="18"/>
      <c r="G70" s="19">
        <v>30</v>
      </c>
      <c r="H70" s="19">
        <v>40</v>
      </c>
      <c r="I70" s="17">
        <f t="shared" si="3"/>
        <v>70</v>
      </c>
      <c r="J70" s="18">
        <v>7662942395</v>
      </c>
      <c r="K70" s="18" t="s">
        <v>87</v>
      </c>
      <c r="L70" s="18" t="s">
        <v>145</v>
      </c>
      <c r="M70" s="18">
        <v>8753832695</v>
      </c>
      <c r="N70" s="65" t="s">
        <v>837</v>
      </c>
      <c r="O70" s="65">
        <v>9577826874</v>
      </c>
      <c r="P70" s="25">
        <v>43649</v>
      </c>
      <c r="Q70" s="18" t="s">
        <v>103</v>
      </c>
      <c r="R70" s="18">
        <v>13</v>
      </c>
      <c r="S70" s="18" t="s">
        <v>80</v>
      </c>
      <c r="T70" s="18"/>
    </row>
    <row r="71" spans="1:20">
      <c r="A71" s="4">
        <v>67</v>
      </c>
      <c r="B71" s="17" t="s">
        <v>70</v>
      </c>
      <c r="C71" s="18" t="s">
        <v>523</v>
      </c>
      <c r="D71" s="18" t="s">
        <v>29</v>
      </c>
      <c r="E71" s="19"/>
      <c r="F71" s="18"/>
      <c r="G71" s="19">
        <v>30</v>
      </c>
      <c r="H71" s="19">
        <v>33</v>
      </c>
      <c r="I71" s="17">
        <f t="shared" si="3"/>
        <v>63</v>
      </c>
      <c r="J71" s="18">
        <v>9864992259</v>
      </c>
      <c r="K71" s="18" t="s">
        <v>87</v>
      </c>
      <c r="L71" s="18" t="s">
        <v>145</v>
      </c>
      <c r="M71" s="18">
        <v>8753832695</v>
      </c>
      <c r="N71" s="65" t="s">
        <v>838</v>
      </c>
      <c r="O71" s="65">
        <v>9706716434</v>
      </c>
      <c r="P71" s="25">
        <v>43649</v>
      </c>
      <c r="Q71" s="18" t="s">
        <v>103</v>
      </c>
      <c r="R71" s="18">
        <v>12</v>
      </c>
      <c r="S71" s="18" t="s">
        <v>80</v>
      </c>
      <c r="T71" s="18"/>
    </row>
    <row r="72" spans="1:20">
      <c r="A72" s="4">
        <v>68</v>
      </c>
      <c r="B72" s="17" t="s">
        <v>70</v>
      </c>
      <c r="C72" s="18" t="s">
        <v>524</v>
      </c>
      <c r="D72" s="18" t="s">
        <v>29</v>
      </c>
      <c r="E72" s="19"/>
      <c r="F72" s="18"/>
      <c r="G72" s="19">
        <v>21</v>
      </c>
      <c r="H72" s="19">
        <v>29</v>
      </c>
      <c r="I72" s="17">
        <f t="shared" si="3"/>
        <v>50</v>
      </c>
      <c r="J72" s="18">
        <v>9854569765</v>
      </c>
      <c r="K72" s="18" t="s">
        <v>525</v>
      </c>
      <c r="L72" s="18" t="s">
        <v>526</v>
      </c>
      <c r="M72" s="18">
        <v>9435795328</v>
      </c>
      <c r="N72" s="65" t="s">
        <v>839</v>
      </c>
      <c r="O72" s="65">
        <v>7399373225</v>
      </c>
      <c r="P72" s="25">
        <v>43650</v>
      </c>
      <c r="Q72" s="18" t="s">
        <v>106</v>
      </c>
      <c r="R72" s="18">
        <v>10</v>
      </c>
      <c r="S72" s="18" t="s">
        <v>80</v>
      </c>
      <c r="T72" s="18"/>
    </row>
    <row r="73" spans="1:20">
      <c r="A73" s="4">
        <v>69</v>
      </c>
      <c r="B73" s="17" t="s">
        <v>70</v>
      </c>
      <c r="C73" s="18" t="s">
        <v>527</v>
      </c>
      <c r="D73" s="18" t="s">
        <v>29</v>
      </c>
      <c r="E73" s="19"/>
      <c r="F73" s="18"/>
      <c r="G73" s="19">
        <v>22</v>
      </c>
      <c r="H73" s="19">
        <v>27</v>
      </c>
      <c r="I73" s="17">
        <f t="shared" si="3"/>
        <v>49</v>
      </c>
      <c r="J73" s="18">
        <v>9577664099</v>
      </c>
      <c r="K73" s="18" t="s">
        <v>525</v>
      </c>
      <c r="L73" s="18" t="s">
        <v>526</v>
      </c>
      <c r="M73" s="18">
        <v>9435795328</v>
      </c>
      <c r="N73" s="65" t="s">
        <v>840</v>
      </c>
      <c r="O73" s="65">
        <v>9957153834</v>
      </c>
      <c r="P73" s="25">
        <v>43650</v>
      </c>
      <c r="Q73" s="18" t="s">
        <v>106</v>
      </c>
      <c r="R73" s="18">
        <v>9</v>
      </c>
      <c r="S73" s="18" t="s">
        <v>80</v>
      </c>
      <c r="T73" s="18"/>
    </row>
    <row r="74" spans="1:20">
      <c r="A74" s="4">
        <v>70</v>
      </c>
      <c r="B74" s="17" t="s">
        <v>70</v>
      </c>
      <c r="C74" s="18" t="s">
        <v>528</v>
      </c>
      <c r="D74" s="18" t="s">
        <v>29</v>
      </c>
      <c r="E74" s="19"/>
      <c r="F74" s="18"/>
      <c r="G74" s="19">
        <v>39</v>
      </c>
      <c r="H74" s="19">
        <v>27</v>
      </c>
      <c r="I74" s="17">
        <f t="shared" si="3"/>
        <v>66</v>
      </c>
      <c r="J74" s="18">
        <v>9577767747</v>
      </c>
      <c r="K74" s="18" t="s">
        <v>525</v>
      </c>
      <c r="L74" s="18" t="s">
        <v>526</v>
      </c>
      <c r="M74" s="18">
        <v>9435795328</v>
      </c>
      <c r="N74" s="65" t="s">
        <v>841</v>
      </c>
      <c r="O74" s="65">
        <v>7896497823</v>
      </c>
      <c r="P74" s="25">
        <v>43650</v>
      </c>
      <c r="Q74" s="18" t="s">
        <v>106</v>
      </c>
      <c r="R74" s="18">
        <v>10</v>
      </c>
      <c r="S74" s="18" t="s">
        <v>80</v>
      </c>
      <c r="T74" s="18"/>
    </row>
    <row r="75" spans="1:20">
      <c r="A75" s="4">
        <v>71</v>
      </c>
      <c r="B75" s="17" t="s">
        <v>70</v>
      </c>
      <c r="C75" s="18" t="s">
        <v>529</v>
      </c>
      <c r="D75" s="18" t="s">
        <v>29</v>
      </c>
      <c r="E75" s="19"/>
      <c r="F75" s="18"/>
      <c r="G75" s="19">
        <v>44</v>
      </c>
      <c r="H75" s="19">
        <v>35</v>
      </c>
      <c r="I75" s="17">
        <f t="shared" si="3"/>
        <v>79</v>
      </c>
      <c r="J75" s="18">
        <v>9864732827</v>
      </c>
      <c r="K75" s="18" t="s">
        <v>131</v>
      </c>
      <c r="L75" s="18" t="s">
        <v>130</v>
      </c>
      <c r="M75" s="18">
        <v>8876241266</v>
      </c>
      <c r="N75" s="65" t="s">
        <v>827</v>
      </c>
      <c r="O75" s="65">
        <v>8402838504</v>
      </c>
      <c r="P75" s="25">
        <v>43651</v>
      </c>
      <c r="Q75" s="18" t="s">
        <v>121</v>
      </c>
      <c r="R75" s="18">
        <v>12</v>
      </c>
      <c r="S75" s="18" t="s">
        <v>80</v>
      </c>
      <c r="T75" s="18"/>
    </row>
    <row r="76" spans="1:20">
      <c r="A76" s="4">
        <v>72</v>
      </c>
      <c r="B76" s="17" t="s">
        <v>70</v>
      </c>
      <c r="C76" s="18" t="s">
        <v>530</v>
      </c>
      <c r="D76" s="18" t="s">
        <v>29</v>
      </c>
      <c r="E76" s="19"/>
      <c r="F76" s="18"/>
      <c r="G76" s="19">
        <v>23</v>
      </c>
      <c r="H76" s="19">
        <v>26</v>
      </c>
      <c r="I76" s="17">
        <f t="shared" si="3"/>
        <v>49</v>
      </c>
      <c r="J76" s="18">
        <v>9577712620</v>
      </c>
      <c r="K76" s="18" t="s">
        <v>131</v>
      </c>
      <c r="L76" s="18" t="s">
        <v>130</v>
      </c>
      <c r="M76" s="18">
        <v>8876241266</v>
      </c>
      <c r="N76" s="65" t="s">
        <v>842</v>
      </c>
      <c r="O76" s="65">
        <v>9707708323</v>
      </c>
      <c r="P76" s="25">
        <v>43651</v>
      </c>
      <c r="Q76" s="18" t="s">
        <v>121</v>
      </c>
      <c r="R76" s="18">
        <v>13</v>
      </c>
      <c r="S76" s="18" t="s">
        <v>80</v>
      </c>
      <c r="T76" s="18"/>
    </row>
    <row r="77" spans="1:20">
      <c r="A77" s="4">
        <v>73</v>
      </c>
      <c r="B77" s="17" t="s">
        <v>70</v>
      </c>
      <c r="C77" s="18" t="s">
        <v>531</v>
      </c>
      <c r="D77" s="18" t="s">
        <v>29</v>
      </c>
      <c r="E77" s="19"/>
      <c r="F77" s="18"/>
      <c r="G77" s="19">
        <v>7</v>
      </c>
      <c r="H77" s="19">
        <v>14</v>
      </c>
      <c r="I77" s="17">
        <f t="shared" si="3"/>
        <v>21</v>
      </c>
      <c r="J77" s="18">
        <v>7578090792</v>
      </c>
      <c r="K77" s="18" t="s">
        <v>131</v>
      </c>
      <c r="L77" s="18" t="s">
        <v>130</v>
      </c>
      <c r="M77" s="18">
        <v>8876241266</v>
      </c>
      <c r="N77" s="65" t="s">
        <v>843</v>
      </c>
      <c r="O77" s="65">
        <v>9859725636</v>
      </c>
      <c r="P77" s="25">
        <v>43651</v>
      </c>
      <c r="Q77" s="18" t="s">
        <v>121</v>
      </c>
      <c r="R77" s="18">
        <v>12</v>
      </c>
      <c r="S77" s="18" t="s">
        <v>80</v>
      </c>
      <c r="T77" s="18"/>
    </row>
    <row r="78" spans="1:20">
      <c r="A78" s="4">
        <v>74</v>
      </c>
      <c r="B78" s="17" t="s">
        <v>70</v>
      </c>
      <c r="C78" s="18" t="s">
        <v>532</v>
      </c>
      <c r="D78" s="18" t="s">
        <v>29</v>
      </c>
      <c r="E78" s="19"/>
      <c r="F78" s="18"/>
      <c r="G78" s="19">
        <v>13</v>
      </c>
      <c r="H78" s="19">
        <v>16</v>
      </c>
      <c r="I78" s="17">
        <f t="shared" si="3"/>
        <v>29</v>
      </c>
      <c r="J78" s="18">
        <v>9854583325</v>
      </c>
      <c r="K78" s="18" t="s">
        <v>131</v>
      </c>
      <c r="L78" s="18" t="s">
        <v>130</v>
      </c>
      <c r="M78" s="18">
        <v>8876241266</v>
      </c>
      <c r="N78" s="65" t="s">
        <v>826</v>
      </c>
      <c r="O78" s="65">
        <v>9613249681</v>
      </c>
      <c r="P78" s="25">
        <v>43651</v>
      </c>
      <c r="Q78" s="18" t="s">
        <v>121</v>
      </c>
      <c r="R78" s="18">
        <v>11</v>
      </c>
      <c r="S78" s="18" t="s">
        <v>80</v>
      </c>
      <c r="T78" s="18"/>
    </row>
    <row r="79" spans="1:20">
      <c r="A79" s="4">
        <v>75</v>
      </c>
      <c r="B79" s="17" t="s">
        <v>70</v>
      </c>
      <c r="C79" s="18" t="s">
        <v>533</v>
      </c>
      <c r="D79" s="18" t="s">
        <v>29</v>
      </c>
      <c r="E79" s="19"/>
      <c r="F79" s="18"/>
      <c r="G79" s="19">
        <v>44</v>
      </c>
      <c r="H79" s="19">
        <v>21</v>
      </c>
      <c r="I79" s="17">
        <f t="shared" si="3"/>
        <v>65</v>
      </c>
      <c r="J79" s="18">
        <v>7664948821</v>
      </c>
      <c r="K79" s="18" t="s">
        <v>131</v>
      </c>
      <c r="L79" s="18" t="s">
        <v>130</v>
      </c>
      <c r="M79" s="18">
        <v>8876241266</v>
      </c>
      <c r="N79" s="65" t="s">
        <v>844</v>
      </c>
      <c r="O79" s="65">
        <v>9577922311</v>
      </c>
      <c r="P79" s="25">
        <v>43652</v>
      </c>
      <c r="Q79" s="18" t="s">
        <v>172</v>
      </c>
      <c r="R79" s="18">
        <v>11</v>
      </c>
      <c r="S79" s="18" t="s">
        <v>80</v>
      </c>
      <c r="T79" s="18"/>
    </row>
    <row r="80" spans="1:20">
      <c r="A80" s="4">
        <v>76</v>
      </c>
      <c r="B80" s="17" t="s">
        <v>70</v>
      </c>
      <c r="C80" s="18" t="s">
        <v>534</v>
      </c>
      <c r="D80" s="18" t="s">
        <v>29</v>
      </c>
      <c r="E80" s="19"/>
      <c r="F80" s="18"/>
      <c r="G80" s="19">
        <v>41</v>
      </c>
      <c r="H80" s="19">
        <v>50</v>
      </c>
      <c r="I80" s="17">
        <f t="shared" si="3"/>
        <v>91</v>
      </c>
      <c r="J80" s="18">
        <v>9613649029</v>
      </c>
      <c r="K80" s="18" t="s">
        <v>87</v>
      </c>
      <c r="L80" s="18" t="s">
        <v>145</v>
      </c>
      <c r="M80" s="18">
        <v>8753832695</v>
      </c>
      <c r="N80" s="65" t="s">
        <v>815</v>
      </c>
      <c r="O80" s="65">
        <v>9706618588</v>
      </c>
      <c r="P80" s="25">
        <v>43654</v>
      </c>
      <c r="Q80" s="18" t="s">
        <v>79</v>
      </c>
      <c r="R80" s="18">
        <v>12</v>
      </c>
      <c r="S80" s="18" t="s">
        <v>80</v>
      </c>
      <c r="T80" s="18"/>
    </row>
    <row r="81" spans="1:20">
      <c r="A81" s="4">
        <v>77</v>
      </c>
      <c r="B81" s="17" t="s">
        <v>70</v>
      </c>
      <c r="C81" s="18" t="s">
        <v>535</v>
      </c>
      <c r="D81" s="18" t="s">
        <v>29</v>
      </c>
      <c r="E81" s="19"/>
      <c r="F81" s="18"/>
      <c r="G81" s="19">
        <v>28</v>
      </c>
      <c r="H81" s="19">
        <v>20</v>
      </c>
      <c r="I81" s="17">
        <f t="shared" si="3"/>
        <v>48</v>
      </c>
      <c r="J81" s="18">
        <v>9577261608</v>
      </c>
      <c r="K81" s="18" t="s">
        <v>87</v>
      </c>
      <c r="L81" s="18" t="s">
        <v>145</v>
      </c>
      <c r="M81" s="18">
        <v>8753832695</v>
      </c>
      <c r="N81" s="68" t="s">
        <v>845</v>
      </c>
      <c r="O81" s="65">
        <v>9706618588</v>
      </c>
      <c r="P81" s="25">
        <v>43654</v>
      </c>
      <c r="Q81" s="18" t="s">
        <v>79</v>
      </c>
      <c r="R81" s="18">
        <v>13</v>
      </c>
      <c r="S81" s="18" t="s">
        <v>80</v>
      </c>
      <c r="T81" s="18"/>
    </row>
    <row r="82" spans="1:20">
      <c r="A82" s="4">
        <v>78</v>
      </c>
      <c r="B82" s="17" t="s">
        <v>70</v>
      </c>
      <c r="C82" s="18" t="s">
        <v>537</v>
      </c>
      <c r="D82" s="18" t="s">
        <v>29</v>
      </c>
      <c r="E82" s="19"/>
      <c r="F82" s="18"/>
      <c r="G82" s="19">
        <v>32</v>
      </c>
      <c r="H82" s="19">
        <v>46</v>
      </c>
      <c r="I82" s="17">
        <f t="shared" si="3"/>
        <v>78</v>
      </c>
      <c r="J82" s="18">
        <v>7399805443</v>
      </c>
      <c r="K82" s="18" t="s">
        <v>87</v>
      </c>
      <c r="L82" s="18" t="s">
        <v>145</v>
      </c>
      <c r="M82" s="18">
        <v>8753832695</v>
      </c>
      <c r="N82" s="68" t="s">
        <v>846</v>
      </c>
      <c r="O82" s="72">
        <v>9577831143</v>
      </c>
      <c r="P82" s="25">
        <v>43655</v>
      </c>
      <c r="Q82" s="18" t="s">
        <v>91</v>
      </c>
      <c r="R82" s="18">
        <v>10</v>
      </c>
      <c r="S82" s="18" t="s">
        <v>80</v>
      </c>
      <c r="T82" s="18"/>
    </row>
    <row r="83" spans="1:20">
      <c r="A83" s="4">
        <v>79</v>
      </c>
      <c r="B83" s="17" t="s">
        <v>70</v>
      </c>
      <c r="C83" s="18" t="s">
        <v>536</v>
      </c>
      <c r="D83" s="18" t="s">
        <v>29</v>
      </c>
      <c r="E83" s="19"/>
      <c r="F83" s="18"/>
      <c r="G83" s="19">
        <v>24</v>
      </c>
      <c r="H83" s="19">
        <v>29</v>
      </c>
      <c r="I83" s="17">
        <f t="shared" si="3"/>
        <v>53</v>
      </c>
      <c r="J83" s="18">
        <v>9854765394</v>
      </c>
      <c r="K83" s="18" t="s">
        <v>87</v>
      </c>
      <c r="L83" s="18" t="s">
        <v>145</v>
      </c>
      <c r="M83" s="18">
        <v>8753832695</v>
      </c>
      <c r="N83" s="68" t="s">
        <v>847</v>
      </c>
      <c r="O83" s="72">
        <v>9859914638</v>
      </c>
      <c r="P83" s="25">
        <v>43656</v>
      </c>
      <c r="Q83" s="18" t="s">
        <v>103</v>
      </c>
      <c r="R83" s="18">
        <v>11</v>
      </c>
      <c r="S83" s="18" t="s">
        <v>80</v>
      </c>
      <c r="T83" s="18"/>
    </row>
    <row r="84" spans="1:20">
      <c r="A84" s="4">
        <v>80</v>
      </c>
      <c r="B84" s="17" t="s">
        <v>70</v>
      </c>
      <c r="C84" s="18" t="s">
        <v>538</v>
      </c>
      <c r="D84" s="18" t="s">
        <v>29</v>
      </c>
      <c r="E84" s="19"/>
      <c r="F84" s="18"/>
      <c r="G84" s="19">
        <v>38</v>
      </c>
      <c r="H84" s="19">
        <v>26</v>
      </c>
      <c r="I84" s="17">
        <f t="shared" si="3"/>
        <v>64</v>
      </c>
      <c r="J84" s="18"/>
      <c r="K84" s="18" t="s">
        <v>87</v>
      </c>
      <c r="L84" s="18" t="s">
        <v>145</v>
      </c>
      <c r="M84" s="18">
        <v>8753832695</v>
      </c>
      <c r="N84" s="68" t="s">
        <v>848</v>
      </c>
      <c r="O84" s="72">
        <v>9613686764</v>
      </c>
      <c r="P84" s="25">
        <v>43656</v>
      </c>
      <c r="Q84" s="18" t="s">
        <v>103</v>
      </c>
      <c r="R84" s="18">
        <v>10</v>
      </c>
      <c r="S84" s="18" t="s">
        <v>80</v>
      </c>
      <c r="T84" s="18"/>
    </row>
    <row r="85" spans="1:20">
      <c r="A85" s="4">
        <v>81</v>
      </c>
      <c r="B85" s="17" t="s">
        <v>70</v>
      </c>
      <c r="C85" s="18" t="s">
        <v>539</v>
      </c>
      <c r="D85" s="18" t="s">
        <v>29</v>
      </c>
      <c r="E85" s="19"/>
      <c r="F85" s="18"/>
      <c r="G85" s="19">
        <v>31</v>
      </c>
      <c r="H85" s="19">
        <v>24</v>
      </c>
      <c r="I85" s="17">
        <f t="shared" si="3"/>
        <v>55</v>
      </c>
      <c r="J85" s="18">
        <v>7399651252</v>
      </c>
      <c r="K85" s="18" t="s">
        <v>525</v>
      </c>
      <c r="L85" s="18" t="s">
        <v>526</v>
      </c>
      <c r="M85" s="18">
        <v>9435795328</v>
      </c>
      <c r="N85" s="68" t="s">
        <v>849</v>
      </c>
      <c r="O85" s="72">
        <v>9678420207</v>
      </c>
      <c r="P85" s="25">
        <v>43657</v>
      </c>
      <c r="Q85" s="18" t="s">
        <v>106</v>
      </c>
      <c r="R85" s="18">
        <v>12</v>
      </c>
      <c r="S85" s="18" t="s">
        <v>80</v>
      </c>
      <c r="T85" s="18"/>
    </row>
    <row r="86" spans="1:20">
      <c r="A86" s="4">
        <v>82</v>
      </c>
      <c r="B86" s="17" t="s">
        <v>70</v>
      </c>
      <c r="C86" s="18" t="s">
        <v>540</v>
      </c>
      <c r="D86" s="18" t="s">
        <v>29</v>
      </c>
      <c r="E86" s="19"/>
      <c r="F86" s="18"/>
      <c r="G86" s="19">
        <v>28</v>
      </c>
      <c r="H86" s="19">
        <v>24</v>
      </c>
      <c r="I86" s="17">
        <f t="shared" si="3"/>
        <v>52</v>
      </c>
      <c r="J86" s="18">
        <v>9854326944</v>
      </c>
      <c r="K86" s="18" t="s">
        <v>525</v>
      </c>
      <c r="L86" s="18" t="s">
        <v>526</v>
      </c>
      <c r="M86" s="18">
        <v>9435795328</v>
      </c>
      <c r="N86" s="68" t="s">
        <v>850</v>
      </c>
      <c r="O86" s="72">
        <v>8486419810</v>
      </c>
      <c r="P86" s="25">
        <v>43657</v>
      </c>
      <c r="Q86" s="18" t="s">
        <v>106</v>
      </c>
      <c r="R86" s="18">
        <v>12</v>
      </c>
      <c r="S86" s="18" t="s">
        <v>80</v>
      </c>
      <c r="T86" s="18"/>
    </row>
    <row r="87" spans="1:20">
      <c r="A87" s="4">
        <v>83</v>
      </c>
      <c r="B87" s="17" t="s">
        <v>70</v>
      </c>
      <c r="C87" s="18" t="s">
        <v>541</v>
      </c>
      <c r="D87" s="18" t="s">
        <v>29</v>
      </c>
      <c r="E87" s="19"/>
      <c r="F87" s="18"/>
      <c r="G87" s="19">
        <v>52</v>
      </c>
      <c r="H87" s="19">
        <v>45</v>
      </c>
      <c r="I87" s="17">
        <f t="shared" si="3"/>
        <v>97</v>
      </c>
      <c r="J87" s="18">
        <v>9659571720</v>
      </c>
      <c r="K87" s="18" t="s">
        <v>323</v>
      </c>
      <c r="L87" s="18" t="s">
        <v>322</v>
      </c>
      <c r="M87" s="18">
        <v>9706649013</v>
      </c>
      <c r="N87" s="68" t="s">
        <v>851</v>
      </c>
      <c r="O87" s="72">
        <v>8486431811</v>
      </c>
      <c r="P87" s="25">
        <v>43658</v>
      </c>
      <c r="Q87" s="18" t="s">
        <v>121</v>
      </c>
      <c r="R87" s="18">
        <v>11</v>
      </c>
      <c r="S87" s="18" t="s">
        <v>80</v>
      </c>
      <c r="T87" s="18"/>
    </row>
    <row r="88" spans="1:20">
      <c r="A88" s="4">
        <v>84</v>
      </c>
      <c r="B88" s="17" t="s">
        <v>70</v>
      </c>
      <c r="C88" s="18" t="s">
        <v>542</v>
      </c>
      <c r="D88" s="18" t="s">
        <v>29</v>
      </c>
      <c r="E88" s="19"/>
      <c r="F88" s="18"/>
      <c r="G88" s="19">
        <v>30</v>
      </c>
      <c r="H88" s="19">
        <v>27</v>
      </c>
      <c r="I88" s="17">
        <f t="shared" si="3"/>
        <v>57</v>
      </c>
      <c r="J88" s="18">
        <v>7662886327</v>
      </c>
      <c r="K88" s="18" t="s">
        <v>323</v>
      </c>
      <c r="L88" s="18" t="s">
        <v>322</v>
      </c>
      <c r="M88" s="18">
        <v>9706649013</v>
      </c>
      <c r="N88" s="68" t="s">
        <v>852</v>
      </c>
      <c r="O88" s="72">
        <v>9859782188</v>
      </c>
      <c r="P88" s="25">
        <v>43658</v>
      </c>
      <c r="Q88" s="18" t="s">
        <v>121</v>
      </c>
      <c r="R88" s="18">
        <v>11</v>
      </c>
      <c r="S88" s="18" t="s">
        <v>80</v>
      </c>
      <c r="T88" s="18"/>
    </row>
    <row r="89" spans="1:20">
      <c r="A89" s="4">
        <v>85</v>
      </c>
      <c r="B89" s="17" t="s">
        <v>70</v>
      </c>
      <c r="C89" s="18" t="s">
        <v>543</v>
      </c>
      <c r="D89" s="18" t="s">
        <v>29</v>
      </c>
      <c r="E89" s="19"/>
      <c r="F89" s="18"/>
      <c r="G89" s="19">
        <v>51</v>
      </c>
      <c r="H89" s="19">
        <v>40</v>
      </c>
      <c r="I89" s="17">
        <f t="shared" si="3"/>
        <v>91</v>
      </c>
      <c r="J89" s="18">
        <v>9859130583</v>
      </c>
      <c r="K89" s="18" t="s">
        <v>295</v>
      </c>
      <c r="L89" s="18" t="s">
        <v>294</v>
      </c>
      <c r="M89" s="18">
        <v>9577673864</v>
      </c>
      <c r="N89" s="68" t="s">
        <v>853</v>
      </c>
      <c r="O89" s="72">
        <v>9577098918</v>
      </c>
      <c r="P89" s="25">
        <v>43659</v>
      </c>
      <c r="Q89" s="18" t="s">
        <v>172</v>
      </c>
      <c r="R89" s="18">
        <v>8</v>
      </c>
      <c r="S89" s="18" t="s">
        <v>80</v>
      </c>
      <c r="T89" s="18"/>
    </row>
    <row r="90" spans="1:20">
      <c r="A90" s="4">
        <v>86</v>
      </c>
      <c r="B90" s="17" t="s">
        <v>70</v>
      </c>
      <c r="C90" s="18" t="s">
        <v>544</v>
      </c>
      <c r="D90" s="18" t="s">
        <v>29</v>
      </c>
      <c r="E90" s="19"/>
      <c r="F90" s="18"/>
      <c r="G90" s="19">
        <v>32</v>
      </c>
      <c r="H90" s="19">
        <v>30</v>
      </c>
      <c r="I90" s="17">
        <f t="shared" si="3"/>
        <v>62</v>
      </c>
      <c r="J90" s="18">
        <v>9854620684</v>
      </c>
      <c r="K90" s="18" t="s">
        <v>295</v>
      </c>
      <c r="L90" s="18" t="s">
        <v>294</v>
      </c>
      <c r="M90" s="18">
        <v>9577673864</v>
      </c>
      <c r="N90" s="65" t="s">
        <v>835</v>
      </c>
      <c r="O90" s="65">
        <v>9859359717</v>
      </c>
      <c r="P90" s="25">
        <v>43659</v>
      </c>
      <c r="Q90" s="18" t="s">
        <v>172</v>
      </c>
      <c r="R90" s="18">
        <v>7</v>
      </c>
      <c r="S90" s="18" t="s">
        <v>80</v>
      </c>
      <c r="T90" s="18"/>
    </row>
    <row r="91" spans="1:20">
      <c r="A91" s="4">
        <v>87</v>
      </c>
      <c r="B91" s="17" t="s">
        <v>70</v>
      </c>
      <c r="C91" s="18" t="s">
        <v>545</v>
      </c>
      <c r="D91" s="18" t="s">
        <v>29</v>
      </c>
      <c r="E91" s="19"/>
      <c r="F91" s="18"/>
      <c r="G91" s="19">
        <v>43</v>
      </c>
      <c r="H91" s="19">
        <v>39</v>
      </c>
      <c r="I91" s="17">
        <f t="shared" si="3"/>
        <v>82</v>
      </c>
      <c r="J91" s="18">
        <v>9707679496</v>
      </c>
      <c r="K91" s="18" t="s">
        <v>323</v>
      </c>
      <c r="L91" s="18" t="s">
        <v>322</v>
      </c>
      <c r="M91" s="18">
        <v>9706649013</v>
      </c>
      <c r="N91" s="65" t="s">
        <v>830</v>
      </c>
      <c r="O91" s="65">
        <v>9577139793</v>
      </c>
      <c r="P91" s="25">
        <v>43661</v>
      </c>
      <c r="Q91" s="18" t="s">
        <v>79</v>
      </c>
      <c r="R91" s="18">
        <v>10</v>
      </c>
      <c r="S91" s="18" t="s">
        <v>80</v>
      </c>
      <c r="T91" s="18"/>
    </row>
    <row r="92" spans="1:20">
      <c r="A92" s="4">
        <v>88</v>
      </c>
      <c r="B92" s="17" t="s">
        <v>70</v>
      </c>
      <c r="C92" s="18" t="s">
        <v>546</v>
      </c>
      <c r="D92" s="18" t="s">
        <v>29</v>
      </c>
      <c r="E92" s="19"/>
      <c r="F92" s="18"/>
      <c r="G92" s="19">
        <v>20</v>
      </c>
      <c r="H92" s="19">
        <v>19</v>
      </c>
      <c r="I92" s="17">
        <f t="shared" si="3"/>
        <v>39</v>
      </c>
      <c r="J92" s="18">
        <v>9085430509</v>
      </c>
      <c r="K92" s="18" t="s">
        <v>320</v>
      </c>
      <c r="L92" s="18" t="s">
        <v>319</v>
      </c>
      <c r="M92" s="18">
        <v>7399487812</v>
      </c>
      <c r="N92" s="65" t="s">
        <v>797</v>
      </c>
      <c r="O92" s="65">
        <v>9577355258</v>
      </c>
      <c r="P92" s="25">
        <v>43662</v>
      </c>
      <c r="Q92" s="18" t="s">
        <v>91</v>
      </c>
      <c r="R92" s="18">
        <v>11</v>
      </c>
      <c r="S92" s="18" t="s">
        <v>80</v>
      </c>
      <c r="T92" s="18"/>
    </row>
    <row r="93" spans="1:20">
      <c r="A93" s="4">
        <v>89</v>
      </c>
      <c r="B93" s="17" t="s">
        <v>70</v>
      </c>
      <c r="C93" s="18" t="s">
        <v>547</v>
      </c>
      <c r="D93" s="18" t="s">
        <v>29</v>
      </c>
      <c r="E93" s="19"/>
      <c r="F93" s="18"/>
      <c r="G93" s="19">
        <v>21</v>
      </c>
      <c r="H93" s="19">
        <v>22</v>
      </c>
      <c r="I93" s="17">
        <f t="shared" si="3"/>
        <v>43</v>
      </c>
      <c r="J93" s="18">
        <v>7035957042</v>
      </c>
      <c r="K93" s="18" t="s">
        <v>320</v>
      </c>
      <c r="L93" s="18" t="s">
        <v>319</v>
      </c>
      <c r="M93" s="18">
        <v>7399487812</v>
      </c>
      <c r="N93" s="65" t="s">
        <v>836</v>
      </c>
      <c r="O93" s="65">
        <v>9401464960</v>
      </c>
      <c r="P93" s="25">
        <v>43662</v>
      </c>
      <c r="Q93" s="18" t="s">
        <v>91</v>
      </c>
      <c r="R93" s="18">
        <v>10</v>
      </c>
      <c r="S93" s="18" t="s">
        <v>80</v>
      </c>
      <c r="T93" s="18"/>
    </row>
    <row r="94" spans="1:20">
      <c r="A94" s="4">
        <v>90</v>
      </c>
      <c r="B94" s="17" t="s">
        <v>70</v>
      </c>
      <c r="C94" s="18" t="s">
        <v>548</v>
      </c>
      <c r="D94" s="18" t="s">
        <v>29</v>
      </c>
      <c r="E94" s="19"/>
      <c r="F94" s="18"/>
      <c r="G94" s="19">
        <v>30</v>
      </c>
      <c r="H94" s="19">
        <v>23</v>
      </c>
      <c r="I94" s="17">
        <f t="shared" si="3"/>
        <v>53</v>
      </c>
      <c r="J94" s="18">
        <v>9613214944</v>
      </c>
      <c r="K94" s="18" t="s">
        <v>320</v>
      </c>
      <c r="L94" s="18" t="s">
        <v>319</v>
      </c>
      <c r="M94" s="18">
        <v>7399487812</v>
      </c>
      <c r="N94" s="65" t="s">
        <v>837</v>
      </c>
      <c r="O94" s="65">
        <v>9577826874</v>
      </c>
      <c r="P94" s="25">
        <v>43662</v>
      </c>
      <c r="Q94" s="18" t="s">
        <v>91</v>
      </c>
      <c r="R94" s="18">
        <v>12</v>
      </c>
      <c r="S94" s="18" t="s">
        <v>80</v>
      </c>
      <c r="T94" s="18"/>
    </row>
    <row r="95" spans="1:20">
      <c r="A95" s="4">
        <v>91</v>
      </c>
      <c r="B95" s="17" t="s">
        <v>70</v>
      </c>
      <c r="C95" s="18" t="s">
        <v>549</v>
      </c>
      <c r="D95" s="18" t="s">
        <v>29</v>
      </c>
      <c r="E95" s="19"/>
      <c r="F95" s="18"/>
      <c r="G95" s="19">
        <v>19</v>
      </c>
      <c r="H95" s="19">
        <v>25</v>
      </c>
      <c r="I95" s="17">
        <f t="shared" si="3"/>
        <v>44</v>
      </c>
      <c r="J95" s="18">
        <v>7086139086</v>
      </c>
      <c r="K95" s="18" t="s">
        <v>199</v>
      </c>
      <c r="L95" s="18" t="s">
        <v>110</v>
      </c>
      <c r="M95" s="18">
        <v>9401314346</v>
      </c>
      <c r="N95" s="65" t="s">
        <v>838</v>
      </c>
      <c r="O95" s="65">
        <v>9706716434</v>
      </c>
      <c r="P95" s="25">
        <v>43663</v>
      </c>
      <c r="Q95" s="18" t="s">
        <v>103</v>
      </c>
      <c r="R95" s="18">
        <v>13</v>
      </c>
      <c r="S95" s="18" t="s">
        <v>80</v>
      </c>
      <c r="T95" s="18"/>
    </row>
    <row r="96" spans="1:20">
      <c r="A96" s="4">
        <v>92</v>
      </c>
      <c r="B96" s="17" t="s">
        <v>70</v>
      </c>
      <c r="C96" s="18" t="s">
        <v>550</v>
      </c>
      <c r="D96" s="18" t="s">
        <v>29</v>
      </c>
      <c r="E96" s="19"/>
      <c r="F96" s="18"/>
      <c r="G96" s="19">
        <v>12</v>
      </c>
      <c r="H96" s="19">
        <v>10</v>
      </c>
      <c r="I96" s="17">
        <f t="shared" si="3"/>
        <v>22</v>
      </c>
      <c r="J96" s="18">
        <v>9859502259</v>
      </c>
      <c r="K96" s="18" t="s">
        <v>199</v>
      </c>
      <c r="L96" s="18" t="s">
        <v>110</v>
      </c>
      <c r="M96" s="18">
        <v>9401314346</v>
      </c>
      <c r="N96" s="65" t="s">
        <v>839</v>
      </c>
      <c r="O96" s="65">
        <v>7399373225</v>
      </c>
      <c r="P96" s="25">
        <v>43663</v>
      </c>
      <c r="Q96" s="18" t="s">
        <v>103</v>
      </c>
      <c r="R96" s="18">
        <v>12</v>
      </c>
      <c r="S96" s="18" t="s">
        <v>80</v>
      </c>
      <c r="T96" s="18"/>
    </row>
    <row r="97" spans="1:20">
      <c r="A97" s="4">
        <v>93</v>
      </c>
      <c r="B97" s="17" t="s">
        <v>70</v>
      </c>
      <c r="C97" s="18" t="s">
        <v>551</v>
      </c>
      <c r="D97" s="18" t="s">
        <v>29</v>
      </c>
      <c r="E97" s="19"/>
      <c r="F97" s="18"/>
      <c r="G97" s="19">
        <v>26</v>
      </c>
      <c r="H97" s="19">
        <v>22</v>
      </c>
      <c r="I97" s="17">
        <f t="shared" si="3"/>
        <v>48</v>
      </c>
      <c r="J97" s="18">
        <v>9854409180</v>
      </c>
      <c r="K97" s="18" t="s">
        <v>199</v>
      </c>
      <c r="L97" s="18" t="s">
        <v>110</v>
      </c>
      <c r="M97" s="18">
        <v>9401314346</v>
      </c>
      <c r="N97" s="68" t="s">
        <v>852</v>
      </c>
      <c r="O97" s="72">
        <v>9859782188</v>
      </c>
      <c r="P97" s="25">
        <v>43663</v>
      </c>
      <c r="Q97" s="18" t="s">
        <v>103</v>
      </c>
      <c r="R97" s="18">
        <v>12</v>
      </c>
      <c r="S97" s="18" t="s">
        <v>80</v>
      </c>
      <c r="T97" s="18"/>
    </row>
    <row r="98" spans="1:20">
      <c r="A98" s="4">
        <v>94</v>
      </c>
      <c r="B98" s="17" t="s">
        <v>70</v>
      </c>
      <c r="C98" s="18" t="s">
        <v>552</v>
      </c>
      <c r="D98" s="18" t="s">
        <v>29</v>
      </c>
      <c r="E98" s="19"/>
      <c r="F98" s="18"/>
      <c r="G98" s="19">
        <v>30</v>
      </c>
      <c r="H98" s="19">
        <v>18</v>
      </c>
      <c r="I98" s="17">
        <f t="shared" si="3"/>
        <v>48</v>
      </c>
      <c r="J98" s="18">
        <v>7035550156</v>
      </c>
      <c r="K98" s="18" t="s">
        <v>199</v>
      </c>
      <c r="L98" s="18" t="s">
        <v>110</v>
      </c>
      <c r="M98" s="18">
        <v>9401314346</v>
      </c>
      <c r="N98" s="68" t="s">
        <v>853</v>
      </c>
      <c r="O98" s="72">
        <v>9577098918</v>
      </c>
      <c r="P98" s="25">
        <v>43664</v>
      </c>
      <c r="Q98" s="18" t="s">
        <v>106</v>
      </c>
      <c r="R98" s="18">
        <v>13</v>
      </c>
      <c r="S98" s="18" t="s">
        <v>80</v>
      </c>
      <c r="T98" s="18"/>
    </row>
    <row r="99" spans="1:20">
      <c r="A99" s="4">
        <v>95</v>
      </c>
      <c r="B99" s="17" t="s">
        <v>70</v>
      </c>
      <c r="C99" s="18" t="s">
        <v>553</v>
      </c>
      <c r="D99" s="18" t="s">
        <v>29</v>
      </c>
      <c r="E99" s="19"/>
      <c r="F99" s="18"/>
      <c r="G99" s="19">
        <v>15</v>
      </c>
      <c r="H99" s="19">
        <v>17</v>
      </c>
      <c r="I99" s="17">
        <f t="shared" si="3"/>
        <v>32</v>
      </c>
      <c r="J99" s="18"/>
      <c r="K99" s="18" t="s">
        <v>199</v>
      </c>
      <c r="L99" s="18" t="s">
        <v>110</v>
      </c>
      <c r="M99" s="18">
        <v>9401314346</v>
      </c>
      <c r="N99" s="68" t="s">
        <v>852</v>
      </c>
      <c r="O99" s="72">
        <v>9859782188</v>
      </c>
      <c r="P99" s="25">
        <v>43664</v>
      </c>
      <c r="Q99" s="18" t="s">
        <v>106</v>
      </c>
      <c r="R99" s="18">
        <v>14</v>
      </c>
      <c r="S99" s="18" t="s">
        <v>80</v>
      </c>
      <c r="T99" s="18"/>
    </row>
    <row r="100" spans="1:20">
      <c r="A100" s="4">
        <v>96</v>
      </c>
      <c r="B100" s="17" t="s">
        <v>70</v>
      </c>
      <c r="C100" s="18" t="s">
        <v>555</v>
      </c>
      <c r="D100" s="18" t="s">
        <v>29</v>
      </c>
      <c r="E100" s="19"/>
      <c r="F100" s="18"/>
      <c r="G100" s="19">
        <v>52</v>
      </c>
      <c r="H100" s="19">
        <v>42</v>
      </c>
      <c r="I100" s="17">
        <f t="shared" si="3"/>
        <v>94</v>
      </c>
      <c r="J100" s="18">
        <v>9435351622</v>
      </c>
      <c r="K100" s="18" t="s">
        <v>518</v>
      </c>
      <c r="L100" s="18" t="s">
        <v>517</v>
      </c>
      <c r="M100" s="18">
        <v>9435571107</v>
      </c>
      <c r="N100" s="68" t="s">
        <v>853</v>
      </c>
      <c r="O100" s="72">
        <v>9577098918</v>
      </c>
      <c r="P100" s="25">
        <v>43665</v>
      </c>
      <c r="Q100" s="18" t="s">
        <v>121</v>
      </c>
      <c r="R100" s="18">
        <v>11</v>
      </c>
      <c r="S100" s="18" t="s">
        <v>80</v>
      </c>
      <c r="T100" s="18"/>
    </row>
    <row r="101" spans="1:20">
      <c r="A101" s="4">
        <v>97</v>
      </c>
      <c r="B101" s="17" t="s">
        <v>70</v>
      </c>
      <c r="C101" s="18" t="s">
        <v>556</v>
      </c>
      <c r="D101" s="18" t="s">
        <v>29</v>
      </c>
      <c r="E101" s="19"/>
      <c r="F101" s="18"/>
      <c r="G101" s="19">
        <v>44</v>
      </c>
      <c r="H101" s="19">
        <v>35</v>
      </c>
      <c r="I101" s="17">
        <f t="shared" si="3"/>
        <v>79</v>
      </c>
      <c r="J101" s="18">
        <v>9613385724</v>
      </c>
      <c r="K101" s="18" t="s">
        <v>518</v>
      </c>
      <c r="L101" s="18" t="s">
        <v>517</v>
      </c>
      <c r="M101" s="18">
        <v>9435571107</v>
      </c>
      <c r="N101" s="68" t="s">
        <v>852</v>
      </c>
      <c r="O101" s="72">
        <v>9859782188</v>
      </c>
      <c r="P101" s="25">
        <v>43665</v>
      </c>
      <c r="Q101" s="18" t="s">
        <v>121</v>
      </c>
      <c r="R101" s="18">
        <v>11</v>
      </c>
      <c r="S101" s="18" t="s">
        <v>80</v>
      </c>
      <c r="T101" s="18"/>
    </row>
    <row r="102" spans="1:20">
      <c r="A102" s="4">
        <v>98</v>
      </c>
      <c r="B102" s="17" t="s">
        <v>70</v>
      </c>
      <c r="C102" s="18" t="s">
        <v>554</v>
      </c>
      <c r="D102" s="18" t="s">
        <v>29</v>
      </c>
      <c r="E102" s="19"/>
      <c r="F102" s="18"/>
      <c r="G102" s="19">
        <v>27</v>
      </c>
      <c r="H102" s="19">
        <v>23</v>
      </c>
      <c r="I102" s="17">
        <f t="shared" si="3"/>
        <v>50</v>
      </c>
      <c r="J102" s="18">
        <v>9435351622</v>
      </c>
      <c r="K102" s="18" t="s">
        <v>424</v>
      </c>
      <c r="L102" s="18" t="s">
        <v>557</v>
      </c>
      <c r="M102" s="18">
        <v>9854504885</v>
      </c>
      <c r="N102" s="68" t="s">
        <v>854</v>
      </c>
      <c r="O102" s="72">
        <v>9577758804</v>
      </c>
      <c r="P102" s="25">
        <v>43666</v>
      </c>
      <c r="Q102" s="18" t="s">
        <v>172</v>
      </c>
      <c r="R102" s="18">
        <v>12</v>
      </c>
      <c r="S102" s="18" t="s">
        <v>80</v>
      </c>
      <c r="T102" s="18"/>
    </row>
    <row r="103" spans="1:20">
      <c r="A103" s="4">
        <v>99</v>
      </c>
      <c r="B103" s="17" t="s">
        <v>70</v>
      </c>
      <c r="C103" s="18" t="s">
        <v>558</v>
      </c>
      <c r="D103" s="18" t="s">
        <v>29</v>
      </c>
      <c r="E103" s="19"/>
      <c r="F103" s="18"/>
      <c r="G103" s="19">
        <v>16</v>
      </c>
      <c r="H103" s="19">
        <v>14</v>
      </c>
      <c r="I103" s="17">
        <f t="shared" si="3"/>
        <v>30</v>
      </c>
      <c r="J103" s="18">
        <v>9613004882</v>
      </c>
      <c r="K103" s="18" t="s">
        <v>424</v>
      </c>
      <c r="L103" s="18" t="s">
        <v>557</v>
      </c>
      <c r="M103" s="18">
        <v>9854504885</v>
      </c>
      <c r="N103" s="68" t="s">
        <v>855</v>
      </c>
      <c r="O103" s="68">
        <v>7399492462</v>
      </c>
      <c r="P103" s="25">
        <v>43666</v>
      </c>
      <c r="Q103" s="18" t="s">
        <v>172</v>
      </c>
      <c r="R103" s="18">
        <v>13</v>
      </c>
      <c r="S103" s="18" t="s">
        <v>80</v>
      </c>
      <c r="T103" s="18"/>
    </row>
    <row r="104" spans="1:20">
      <c r="A104" s="4">
        <v>100</v>
      </c>
      <c r="B104" s="17" t="s">
        <v>70</v>
      </c>
      <c r="C104" s="18" t="s">
        <v>559</v>
      </c>
      <c r="D104" s="18" t="s">
        <v>29</v>
      </c>
      <c r="E104" s="19"/>
      <c r="F104" s="18"/>
      <c r="G104" s="19">
        <v>20</v>
      </c>
      <c r="H104" s="19">
        <v>16</v>
      </c>
      <c r="I104" s="17">
        <f t="shared" si="3"/>
        <v>36</v>
      </c>
      <c r="J104" s="18">
        <v>9706344090</v>
      </c>
      <c r="K104" s="18" t="s">
        <v>424</v>
      </c>
      <c r="L104" s="18" t="s">
        <v>557</v>
      </c>
      <c r="M104" s="18">
        <v>9854504885</v>
      </c>
      <c r="N104" s="68" t="s">
        <v>856</v>
      </c>
      <c r="O104" s="68"/>
      <c r="P104" s="25">
        <v>43666</v>
      </c>
      <c r="Q104" s="18" t="s">
        <v>172</v>
      </c>
      <c r="R104" s="18">
        <v>10</v>
      </c>
      <c r="S104" s="18" t="s">
        <v>80</v>
      </c>
      <c r="T104" s="18"/>
    </row>
    <row r="105" spans="1:20">
      <c r="A105" s="4">
        <v>101</v>
      </c>
      <c r="B105" s="17" t="s">
        <v>70</v>
      </c>
      <c r="C105" s="18" t="s">
        <v>560</v>
      </c>
      <c r="D105" s="18" t="s">
        <v>29</v>
      </c>
      <c r="E105" s="19"/>
      <c r="F105" s="18"/>
      <c r="G105" s="19">
        <v>38</v>
      </c>
      <c r="H105" s="19">
        <v>26</v>
      </c>
      <c r="I105" s="17">
        <f t="shared" si="3"/>
        <v>64</v>
      </c>
      <c r="J105" s="18">
        <v>7086415360</v>
      </c>
      <c r="K105" s="18" t="s">
        <v>199</v>
      </c>
      <c r="L105" s="18" t="s">
        <v>110</v>
      </c>
      <c r="M105" s="18">
        <v>9401314346</v>
      </c>
      <c r="N105" s="68" t="s">
        <v>856</v>
      </c>
      <c r="O105" s="68"/>
      <c r="P105" s="25">
        <v>43668</v>
      </c>
      <c r="Q105" s="18" t="s">
        <v>79</v>
      </c>
      <c r="R105" s="18">
        <v>12</v>
      </c>
      <c r="S105" s="18" t="s">
        <v>80</v>
      </c>
      <c r="T105" s="18"/>
    </row>
    <row r="106" spans="1:20">
      <c r="A106" s="4">
        <v>102</v>
      </c>
      <c r="B106" s="17" t="s">
        <v>70</v>
      </c>
      <c r="C106" s="18" t="s">
        <v>561</v>
      </c>
      <c r="D106" s="18" t="s">
        <v>29</v>
      </c>
      <c r="E106" s="19"/>
      <c r="F106" s="18"/>
      <c r="G106" s="19">
        <v>14</v>
      </c>
      <c r="H106" s="19">
        <v>22</v>
      </c>
      <c r="I106" s="17">
        <f t="shared" si="3"/>
        <v>36</v>
      </c>
      <c r="J106" s="18">
        <v>7035100061</v>
      </c>
      <c r="K106" s="18" t="s">
        <v>199</v>
      </c>
      <c r="L106" s="18" t="s">
        <v>110</v>
      </c>
      <c r="M106" s="18">
        <v>9401314346</v>
      </c>
      <c r="N106" s="65" t="s">
        <v>857</v>
      </c>
      <c r="O106" s="73">
        <v>9613540049</v>
      </c>
      <c r="P106" s="25">
        <v>43668</v>
      </c>
      <c r="Q106" s="18" t="s">
        <v>79</v>
      </c>
      <c r="R106" s="18">
        <v>10</v>
      </c>
      <c r="S106" s="18" t="s">
        <v>80</v>
      </c>
      <c r="T106" s="18"/>
    </row>
    <row r="107" spans="1:20">
      <c r="A107" s="4">
        <v>103</v>
      </c>
      <c r="B107" s="17" t="s">
        <v>70</v>
      </c>
      <c r="C107" s="18" t="s">
        <v>562</v>
      </c>
      <c r="D107" s="18" t="s">
        <v>29</v>
      </c>
      <c r="E107" s="19"/>
      <c r="F107" s="18"/>
      <c r="G107" s="19">
        <v>11</v>
      </c>
      <c r="H107" s="19">
        <v>21</v>
      </c>
      <c r="I107" s="17">
        <f t="shared" si="3"/>
        <v>32</v>
      </c>
      <c r="J107" s="18">
        <v>8812091325</v>
      </c>
      <c r="K107" s="18" t="s">
        <v>199</v>
      </c>
      <c r="L107" s="18" t="s">
        <v>110</v>
      </c>
      <c r="M107" s="18">
        <v>9401314346</v>
      </c>
      <c r="N107" s="65" t="s">
        <v>813</v>
      </c>
      <c r="O107" s="73">
        <v>9854259887</v>
      </c>
      <c r="P107" s="25">
        <v>43668</v>
      </c>
      <c r="Q107" s="18" t="s">
        <v>79</v>
      </c>
      <c r="R107" s="18">
        <v>14</v>
      </c>
      <c r="S107" s="18" t="s">
        <v>80</v>
      </c>
      <c r="T107" s="18"/>
    </row>
    <row r="108" spans="1:20">
      <c r="A108" s="4">
        <v>104</v>
      </c>
      <c r="B108" s="17" t="s">
        <v>70</v>
      </c>
      <c r="C108" s="18" t="s">
        <v>563</v>
      </c>
      <c r="D108" s="18" t="s">
        <v>29</v>
      </c>
      <c r="E108" s="19"/>
      <c r="F108" s="18"/>
      <c r="G108" s="19">
        <v>10</v>
      </c>
      <c r="H108" s="19">
        <v>14</v>
      </c>
      <c r="I108" s="17">
        <f t="shared" si="3"/>
        <v>24</v>
      </c>
      <c r="J108" s="18">
        <v>8811064979</v>
      </c>
      <c r="K108" s="18" t="s">
        <v>199</v>
      </c>
      <c r="L108" s="18" t="s">
        <v>110</v>
      </c>
      <c r="M108" s="18">
        <v>9401314346</v>
      </c>
      <c r="N108" s="65" t="s">
        <v>822</v>
      </c>
      <c r="O108" s="73">
        <v>8822217748</v>
      </c>
      <c r="P108" s="25">
        <v>43669</v>
      </c>
      <c r="Q108" s="18" t="s">
        <v>91</v>
      </c>
      <c r="R108" s="18">
        <v>15</v>
      </c>
      <c r="S108" s="18" t="s">
        <v>80</v>
      </c>
      <c r="T108" s="18"/>
    </row>
    <row r="109" spans="1:20">
      <c r="A109" s="4">
        <v>105</v>
      </c>
      <c r="B109" s="17" t="s">
        <v>70</v>
      </c>
      <c r="C109" s="18" t="s">
        <v>564</v>
      </c>
      <c r="D109" s="18" t="s">
        <v>29</v>
      </c>
      <c r="E109" s="19"/>
      <c r="F109" s="18"/>
      <c r="G109" s="19">
        <v>22</v>
      </c>
      <c r="H109" s="19">
        <v>26</v>
      </c>
      <c r="I109" s="17">
        <f t="shared" si="3"/>
        <v>48</v>
      </c>
      <c r="J109" s="18">
        <v>8135954908</v>
      </c>
      <c r="K109" s="18" t="s">
        <v>199</v>
      </c>
      <c r="L109" s="18" t="s">
        <v>110</v>
      </c>
      <c r="M109" s="18">
        <v>9401314346</v>
      </c>
      <c r="N109" s="65" t="s">
        <v>805</v>
      </c>
      <c r="O109" s="73">
        <v>9613823180</v>
      </c>
      <c r="P109" s="25">
        <v>43669</v>
      </c>
      <c r="Q109" s="18" t="s">
        <v>91</v>
      </c>
      <c r="R109" s="18">
        <v>14</v>
      </c>
      <c r="S109" s="18" t="s">
        <v>80</v>
      </c>
      <c r="T109" s="18"/>
    </row>
    <row r="110" spans="1:20">
      <c r="A110" s="4">
        <v>106</v>
      </c>
      <c r="B110" s="17" t="s">
        <v>70</v>
      </c>
      <c r="C110" s="18" t="s">
        <v>565</v>
      </c>
      <c r="D110" s="18" t="s">
        <v>29</v>
      </c>
      <c r="E110" s="19"/>
      <c r="F110" s="18"/>
      <c r="G110" s="19">
        <v>10</v>
      </c>
      <c r="H110" s="19">
        <v>16</v>
      </c>
      <c r="I110" s="17">
        <f t="shared" si="3"/>
        <v>26</v>
      </c>
      <c r="J110" s="18">
        <v>8136088667</v>
      </c>
      <c r="K110" s="18" t="s">
        <v>199</v>
      </c>
      <c r="L110" s="18" t="s">
        <v>110</v>
      </c>
      <c r="M110" s="18">
        <v>9401314346</v>
      </c>
      <c r="N110" s="65" t="s">
        <v>858</v>
      </c>
      <c r="O110" s="73">
        <v>9508552520</v>
      </c>
      <c r="P110" s="25">
        <v>43669</v>
      </c>
      <c r="Q110" s="18" t="s">
        <v>91</v>
      </c>
      <c r="R110" s="18">
        <v>13</v>
      </c>
      <c r="S110" s="18" t="s">
        <v>80</v>
      </c>
      <c r="T110" s="18"/>
    </row>
    <row r="111" spans="1:20">
      <c r="A111" s="4">
        <v>107</v>
      </c>
      <c r="B111" s="17" t="s">
        <v>70</v>
      </c>
      <c r="C111" s="18" t="s">
        <v>566</v>
      </c>
      <c r="D111" s="18" t="s">
        <v>29</v>
      </c>
      <c r="E111" s="19"/>
      <c r="F111" s="18"/>
      <c r="G111" s="19">
        <v>46</v>
      </c>
      <c r="H111" s="19">
        <v>42</v>
      </c>
      <c r="I111" s="17">
        <f t="shared" si="3"/>
        <v>88</v>
      </c>
      <c r="J111" s="18">
        <v>7896666577</v>
      </c>
      <c r="K111" s="18" t="s">
        <v>199</v>
      </c>
      <c r="L111" s="18" t="s">
        <v>110</v>
      </c>
      <c r="M111" s="18">
        <v>9401314346</v>
      </c>
      <c r="N111" s="65" t="s">
        <v>801</v>
      </c>
      <c r="O111" s="73">
        <v>8822363673</v>
      </c>
      <c r="P111" s="25">
        <v>43670</v>
      </c>
      <c r="Q111" s="18" t="s">
        <v>103</v>
      </c>
      <c r="R111" s="18">
        <v>14</v>
      </c>
      <c r="S111" s="18" t="s">
        <v>80</v>
      </c>
      <c r="T111" s="18"/>
    </row>
    <row r="112" spans="1:20">
      <c r="A112" s="4">
        <v>108</v>
      </c>
      <c r="B112" s="17" t="s">
        <v>70</v>
      </c>
      <c r="C112" s="18" t="s">
        <v>247</v>
      </c>
      <c r="D112" s="18" t="s">
        <v>29</v>
      </c>
      <c r="E112" s="19"/>
      <c r="F112" s="18"/>
      <c r="G112" s="19">
        <v>21</v>
      </c>
      <c r="H112" s="19">
        <v>20</v>
      </c>
      <c r="I112" s="17">
        <f t="shared" si="3"/>
        <v>41</v>
      </c>
      <c r="J112" s="18">
        <v>7035956537</v>
      </c>
      <c r="K112" s="18" t="s">
        <v>199</v>
      </c>
      <c r="L112" s="18" t="s">
        <v>110</v>
      </c>
      <c r="M112" s="18">
        <v>9401314346</v>
      </c>
      <c r="N112" s="65" t="s">
        <v>859</v>
      </c>
      <c r="O112" s="73" t="s">
        <v>860</v>
      </c>
      <c r="P112" s="25">
        <v>43670</v>
      </c>
      <c r="Q112" s="18" t="s">
        <v>103</v>
      </c>
      <c r="R112" s="18">
        <v>13</v>
      </c>
      <c r="S112" s="18" t="s">
        <v>80</v>
      </c>
      <c r="T112" s="18"/>
    </row>
    <row r="113" spans="1:20">
      <c r="A113" s="4">
        <v>109</v>
      </c>
      <c r="B113" s="17" t="s">
        <v>70</v>
      </c>
      <c r="C113" s="18" t="s">
        <v>567</v>
      </c>
      <c r="D113" s="18" t="s">
        <v>29</v>
      </c>
      <c r="E113" s="19"/>
      <c r="F113" s="18"/>
      <c r="G113" s="19">
        <v>20</v>
      </c>
      <c r="H113" s="19">
        <v>25</v>
      </c>
      <c r="I113" s="17">
        <f t="shared" si="3"/>
        <v>45</v>
      </c>
      <c r="J113" s="18">
        <v>7636865646</v>
      </c>
      <c r="K113" s="18" t="s">
        <v>199</v>
      </c>
      <c r="L113" s="18" t="s">
        <v>110</v>
      </c>
      <c r="M113" s="18">
        <v>9401314346</v>
      </c>
      <c r="N113" s="65" t="s">
        <v>861</v>
      </c>
      <c r="O113" s="73">
        <v>0</v>
      </c>
      <c r="P113" s="25">
        <v>43671</v>
      </c>
      <c r="Q113" s="18" t="s">
        <v>106</v>
      </c>
      <c r="R113" s="18">
        <v>14</v>
      </c>
      <c r="S113" s="18" t="s">
        <v>80</v>
      </c>
      <c r="T113" s="18"/>
    </row>
    <row r="114" spans="1:20">
      <c r="A114" s="4">
        <v>110</v>
      </c>
      <c r="B114" s="17" t="s">
        <v>70</v>
      </c>
      <c r="C114" s="18" t="s">
        <v>568</v>
      </c>
      <c r="D114" s="18" t="s">
        <v>29</v>
      </c>
      <c r="E114" s="19"/>
      <c r="F114" s="18"/>
      <c r="G114" s="19">
        <v>25</v>
      </c>
      <c r="H114" s="19">
        <v>29</v>
      </c>
      <c r="I114" s="17">
        <f t="shared" si="3"/>
        <v>54</v>
      </c>
      <c r="J114" s="18">
        <v>8135954914</v>
      </c>
      <c r="K114" s="18" t="s">
        <v>199</v>
      </c>
      <c r="L114" s="18" t="s">
        <v>110</v>
      </c>
      <c r="M114" s="18">
        <v>9401314346</v>
      </c>
      <c r="N114" s="65" t="s">
        <v>862</v>
      </c>
      <c r="O114" s="73">
        <v>0</v>
      </c>
      <c r="P114" s="25">
        <v>43671</v>
      </c>
      <c r="Q114" s="18" t="s">
        <v>106</v>
      </c>
      <c r="R114" s="18">
        <v>15</v>
      </c>
      <c r="S114" s="18" t="s">
        <v>80</v>
      </c>
      <c r="T114" s="18"/>
    </row>
    <row r="115" spans="1:20">
      <c r="A115" s="4">
        <v>111</v>
      </c>
      <c r="B115" s="17" t="s">
        <v>70</v>
      </c>
      <c r="C115" s="18" t="s">
        <v>569</v>
      </c>
      <c r="D115" s="18" t="s">
        <v>29</v>
      </c>
      <c r="E115" s="19"/>
      <c r="F115" s="18"/>
      <c r="G115" s="19">
        <v>14</v>
      </c>
      <c r="H115" s="19">
        <v>17</v>
      </c>
      <c r="I115" s="17">
        <f t="shared" si="3"/>
        <v>31</v>
      </c>
      <c r="J115" s="18">
        <v>7896785072</v>
      </c>
      <c r="K115" s="18" t="s">
        <v>199</v>
      </c>
      <c r="L115" s="18" t="s">
        <v>110</v>
      </c>
      <c r="M115" s="18">
        <v>9401314346</v>
      </c>
      <c r="N115" s="65" t="s">
        <v>863</v>
      </c>
      <c r="O115" s="73">
        <v>9859266551</v>
      </c>
      <c r="P115" s="25">
        <v>43671</v>
      </c>
      <c r="Q115" s="18" t="s">
        <v>106</v>
      </c>
      <c r="R115" s="18">
        <v>16</v>
      </c>
      <c r="S115" s="18" t="s">
        <v>80</v>
      </c>
      <c r="T115" s="18"/>
    </row>
    <row r="116" spans="1:20">
      <c r="A116" s="4">
        <v>112</v>
      </c>
      <c r="B116" s="17" t="s">
        <v>70</v>
      </c>
      <c r="C116" s="18" t="s">
        <v>570</v>
      </c>
      <c r="D116" s="18" t="s">
        <v>29</v>
      </c>
      <c r="E116" s="19"/>
      <c r="F116" s="18"/>
      <c r="G116" s="19">
        <v>20</v>
      </c>
      <c r="H116" s="19">
        <v>22</v>
      </c>
      <c r="I116" s="17">
        <f t="shared" si="3"/>
        <v>42</v>
      </c>
      <c r="J116" s="18">
        <v>8761982032</v>
      </c>
      <c r="K116" s="18" t="s">
        <v>199</v>
      </c>
      <c r="L116" s="18" t="s">
        <v>110</v>
      </c>
      <c r="M116" s="18">
        <v>9401314346</v>
      </c>
      <c r="N116" s="65" t="s">
        <v>864</v>
      </c>
      <c r="O116" s="73">
        <v>9577674268</v>
      </c>
      <c r="P116" s="25">
        <v>43672</v>
      </c>
      <c r="Q116" s="18" t="s">
        <v>121</v>
      </c>
      <c r="R116" s="18">
        <v>14</v>
      </c>
      <c r="S116" s="18" t="s">
        <v>80</v>
      </c>
      <c r="T116" s="18"/>
    </row>
    <row r="117" spans="1:20">
      <c r="A117" s="4">
        <v>113</v>
      </c>
      <c r="B117" s="17" t="s">
        <v>70</v>
      </c>
      <c r="C117" s="18" t="s">
        <v>571</v>
      </c>
      <c r="D117" s="18" t="s">
        <v>29</v>
      </c>
      <c r="E117" s="19"/>
      <c r="F117" s="18"/>
      <c r="G117" s="19">
        <v>25</v>
      </c>
      <c r="H117" s="19">
        <v>20</v>
      </c>
      <c r="I117" s="17">
        <f t="shared" si="3"/>
        <v>45</v>
      </c>
      <c r="J117" s="18"/>
      <c r="K117" s="18" t="s">
        <v>199</v>
      </c>
      <c r="L117" s="18" t="s">
        <v>110</v>
      </c>
      <c r="M117" s="18">
        <v>9401314346</v>
      </c>
      <c r="N117" s="65" t="s">
        <v>865</v>
      </c>
      <c r="O117" s="73">
        <v>9401280399</v>
      </c>
      <c r="P117" s="25">
        <v>43672</v>
      </c>
      <c r="Q117" s="18" t="s">
        <v>121</v>
      </c>
      <c r="R117" s="18">
        <v>14</v>
      </c>
      <c r="S117" s="18" t="s">
        <v>80</v>
      </c>
      <c r="T117" s="18"/>
    </row>
    <row r="118" spans="1:20">
      <c r="A118" s="4">
        <v>114</v>
      </c>
      <c r="B118" s="17" t="s">
        <v>70</v>
      </c>
      <c r="C118" s="18" t="s">
        <v>572</v>
      </c>
      <c r="D118" s="18" t="s">
        <v>29</v>
      </c>
      <c r="E118" s="19"/>
      <c r="F118" s="18"/>
      <c r="G118" s="19">
        <v>38</v>
      </c>
      <c r="H118" s="19">
        <v>32</v>
      </c>
      <c r="I118" s="17">
        <f t="shared" si="3"/>
        <v>70</v>
      </c>
      <c r="J118" s="18">
        <v>8136090167</v>
      </c>
      <c r="K118" s="18" t="s">
        <v>199</v>
      </c>
      <c r="L118" s="18" t="s">
        <v>110</v>
      </c>
      <c r="M118" s="18">
        <v>9401314346</v>
      </c>
      <c r="N118" s="65" t="s">
        <v>866</v>
      </c>
      <c r="O118" s="73">
        <v>9706554829</v>
      </c>
      <c r="P118" s="25">
        <v>43673</v>
      </c>
      <c r="Q118" s="18" t="s">
        <v>172</v>
      </c>
      <c r="R118" s="18">
        <v>11</v>
      </c>
      <c r="S118" s="18" t="s">
        <v>80</v>
      </c>
      <c r="T118" s="18"/>
    </row>
    <row r="119" spans="1:20">
      <c r="A119" s="4">
        <v>115</v>
      </c>
      <c r="B119" s="17" t="s">
        <v>70</v>
      </c>
      <c r="C119" s="18" t="s">
        <v>573</v>
      </c>
      <c r="D119" s="18" t="s">
        <v>29</v>
      </c>
      <c r="E119" s="19"/>
      <c r="F119" s="18"/>
      <c r="G119" s="19">
        <v>20</v>
      </c>
      <c r="H119" s="19">
        <v>25</v>
      </c>
      <c r="I119" s="17">
        <f t="shared" si="3"/>
        <v>45</v>
      </c>
      <c r="J119" s="18">
        <v>8474871492</v>
      </c>
      <c r="K119" s="18" t="s">
        <v>199</v>
      </c>
      <c r="L119" s="18" t="s">
        <v>110</v>
      </c>
      <c r="M119" s="18">
        <v>9401314346</v>
      </c>
      <c r="N119" s="18"/>
      <c r="O119" s="18"/>
      <c r="P119" s="25">
        <v>43673</v>
      </c>
      <c r="Q119" s="18" t="s">
        <v>172</v>
      </c>
      <c r="R119" s="18">
        <v>11</v>
      </c>
      <c r="S119" s="18" t="s">
        <v>80</v>
      </c>
      <c r="T119" s="18"/>
    </row>
    <row r="120" spans="1:20">
      <c r="A120" s="4">
        <v>116</v>
      </c>
      <c r="B120" s="17" t="s">
        <v>70</v>
      </c>
      <c r="C120" s="18" t="s">
        <v>574</v>
      </c>
      <c r="D120" s="18" t="s">
        <v>29</v>
      </c>
      <c r="E120" s="19"/>
      <c r="F120" s="18"/>
      <c r="G120" s="19">
        <v>18</v>
      </c>
      <c r="H120" s="19">
        <v>18</v>
      </c>
      <c r="I120" s="17">
        <f t="shared" si="3"/>
        <v>36</v>
      </c>
      <c r="J120" s="18">
        <v>8723822808</v>
      </c>
      <c r="K120" s="18" t="s">
        <v>199</v>
      </c>
      <c r="L120" s="18" t="s">
        <v>110</v>
      </c>
      <c r="M120" s="18">
        <v>9401314346</v>
      </c>
      <c r="N120" s="18"/>
      <c r="O120" s="18"/>
      <c r="P120" s="25">
        <v>43675</v>
      </c>
      <c r="Q120" s="18" t="s">
        <v>79</v>
      </c>
      <c r="R120" s="18">
        <v>12</v>
      </c>
      <c r="S120" s="18" t="s">
        <v>80</v>
      </c>
      <c r="T120" s="18"/>
    </row>
    <row r="121" spans="1:20">
      <c r="A121" s="4">
        <v>117</v>
      </c>
      <c r="B121" s="17" t="s">
        <v>70</v>
      </c>
      <c r="C121" s="18" t="s">
        <v>575</v>
      </c>
      <c r="D121" s="18" t="s">
        <v>29</v>
      </c>
      <c r="E121" s="19"/>
      <c r="F121" s="18"/>
      <c r="G121" s="19">
        <v>18</v>
      </c>
      <c r="H121" s="19">
        <v>27</v>
      </c>
      <c r="I121" s="17">
        <f t="shared" si="3"/>
        <v>45</v>
      </c>
      <c r="J121" s="18">
        <v>9859762296</v>
      </c>
      <c r="K121" s="18" t="s">
        <v>199</v>
      </c>
      <c r="L121" s="18" t="s">
        <v>110</v>
      </c>
      <c r="M121" s="18">
        <v>9401314346</v>
      </c>
      <c r="N121" s="18"/>
      <c r="O121" s="18"/>
      <c r="P121" s="25">
        <v>43676</v>
      </c>
      <c r="Q121" s="18" t="s">
        <v>91</v>
      </c>
      <c r="R121" s="18">
        <v>12</v>
      </c>
      <c r="S121" s="18" t="s">
        <v>80</v>
      </c>
      <c r="T121" s="18"/>
    </row>
    <row r="122" spans="1:20">
      <c r="A122" s="4">
        <v>118</v>
      </c>
      <c r="B122" s="17" t="s">
        <v>70</v>
      </c>
      <c r="C122" s="18" t="s">
        <v>418</v>
      </c>
      <c r="D122" s="18" t="s">
        <v>29</v>
      </c>
      <c r="E122" s="19"/>
      <c r="F122" s="18"/>
      <c r="G122" s="19">
        <v>24</v>
      </c>
      <c r="H122" s="19">
        <v>17</v>
      </c>
      <c r="I122" s="17">
        <f t="shared" si="3"/>
        <v>41</v>
      </c>
      <c r="J122" s="18"/>
      <c r="K122" s="18" t="s">
        <v>199</v>
      </c>
      <c r="L122" s="18" t="s">
        <v>110</v>
      </c>
      <c r="M122" s="18">
        <v>9401314346</v>
      </c>
      <c r="N122" s="18"/>
      <c r="O122" s="18"/>
      <c r="P122" s="25">
        <v>43677</v>
      </c>
      <c r="Q122" s="18" t="s">
        <v>103</v>
      </c>
      <c r="R122" s="18">
        <v>14</v>
      </c>
      <c r="S122" s="18" t="s">
        <v>80</v>
      </c>
      <c r="T122" s="18"/>
    </row>
    <row r="123" spans="1:20">
      <c r="A123" s="4">
        <v>119</v>
      </c>
      <c r="B123" s="17" t="s">
        <v>70</v>
      </c>
      <c r="C123" s="18" t="s">
        <v>576</v>
      </c>
      <c r="D123" s="18" t="s">
        <v>29</v>
      </c>
      <c r="E123" s="19"/>
      <c r="F123" s="18"/>
      <c r="G123" s="19">
        <v>20</v>
      </c>
      <c r="H123" s="19">
        <v>20</v>
      </c>
      <c r="I123" s="17">
        <f t="shared" si="3"/>
        <v>40</v>
      </c>
      <c r="J123" s="18">
        <v>9126548543</v>
      </c>
      <c r="K123" s="18" t="s">
        <v>199</v>
      </c>
      <c r="L123" s="18" t="s">
        <v>110</v>
      </c>
      <c r="M123" s="18">
        <v>9401314346</v>
      </c>
      <c r="N123" s="18"/>
      <c r="O123" s="18"/>
      <c r="P123" s="25">
        <v>43677</v>
      </c>
      <c r="Q123" s="18" t="s">
        <v>103</v>
      </c>
      <c r="R123" s="18">
        <v>13</v>
      </c>
      <c r="S123" s="18" t="s">
        <v>80</v>
      </c>
      <c r="T123" s="18"/>
    </row>
    <row r="124" spans="1:20">
      <c r="A124" s="4">
        <v>120</v>
      </c>
      <c r="B124" s="17"/>
      <c r="C124" s="18"/>
      <c r="D124" s="18"/>
      <c r="E124" s="19"/>
      <c r="F124" s="18"/>
      <c r="G124" s="19"/>
      <c r="H124" s="19"/>
      <c r="I124" s="17"/>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ref="I125:I164" si="4">+G125+H125</f>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4"/>
        <v>0</v>
      </c>
      <c r="J126" s="18"/>
      <c r="K126" s="18"/>
      <c r="L126" s="18"/>
      <c r="M126" s="18"/>
      <c r="N126" s="18"/>
      <c r="O126" s="18"/>
      <c r="P126" s="25"/>
      <c r="Q126" s="18"/>
      <c r="R126" s="18"/>
      <c r="S126" s="18"/>
      <c r="T126" s="18"/>
    </row>
    <row r="127" spans="1:20">
      <c r="A127" s="4">
        <v>123</v>
      </c>
      <c r="B127" s="17"/>
      <c r="C127" s="18"/>
      <c r="D127" s="18"/>
      <c r="E127" s="19"/>
      <c r="F127" s="18"/>
      <c r="G127" s="19"/>
      <c r="H127" s="19"/>
      <c r="I127" s="17"/>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4"/>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4"/>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4"/>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4"/>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4"/>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4"/>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4"/>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4"/>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5"/>
      <c r="Q164" s="18"/>
      <c r="R164" s="18"/>
      <c r="S164" s="18"/>
      <c r="T164" s="18"/>
    </row>
    <row r="165" spans="1:20">
      <c r="A165" s="22" t="s">
        <v>11</v>
      </c>
      <c r="B165" s="42"/>
      <c r="C165" s="22">
        <f>COUNTIFS(C5:C164,"*")</f>
        <v>119</v>
      </c>
      <c r="D165" s="22"/>
      <c r="E165" s="13"/>
      <c r="F165" s="22"/>
      <c r="G165" s="22">
        <f>SUM(G5:G164)</f>
        <v>3323</v>
      </c>
      <c r="H165" s="22">
        <f>SUM(H5:H164)</f>
        <v>3194</v>
      </c>
      <c r="I165" s="22">
        <f>SUM(I5:I164)</f>
        <v>6517</v>
      </c>
      <c r="J165" s="22"/>
      <c r="K165" s="22"/>
      <c r="L165" s="22"/>
      <c r="M165" s="22"/>
      <c r="N165" s="22"/>
      <c r="O165" s="22"/>
      <c r="P165" s="14"/>
      <c r="Q165" s="22"/>
      <c r="R165" s="22"/>
      <c r="S165" s="22"/>
      <c r="T165" s="12"/>
    </row>
    <row r="166" spans="1:20">
      <c r="A166" s="47" t="s">
        <v>70</v>
      </c>
      <c r="B166" s="10">
        <f>COUNTIF(B$5:B$164,"Team 1")</f>
        <v>58</v>
      </c>
      <c r="C166" s="47" t="s">
        <v>29</v>
      </c>
      <c r="D166" s="10">
        <f>COUNTIF(D5:D164,"Anganwadi")</f>
        <v>119</v>
      </c>
    </row>
    <row r="167" spans="1:20">
      <c r="A167" s="47" t="s">
        <v>71</v>
      </c>
      <c r="B167" s="10">
        <f>COUNTIF(B$6:B$164,"Team 2")</f>
        <v>60</v>
      </c>
      <c r="C167" s="47" t="s">
        <v>27</v>
      </c>
      <c r="D167" s="10">
        <f>COUNTIF(D5:D164,"School")</f>
        <v>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L56" activePane="bottomRight" state="frozen"/>
      <selection pane="topRight" activeCell="C1" sqref="C1"/>
      <selection pane="bottomLeft" activeCell="A5" sqref="A5"/>
      <selection pane="bottomRight" activeCell="N56" sqref="N5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67</v>
      </c>
      <c r="B1" s="122"/>
      <c r="C1" s="122"/>
      <c r="D1" s="123"/>
      <c r="E1" s="123"/>
      <c r="F1" s="123"/>
      <c r="G1" s="123"/>
      <c r="H1" s="123"/>
      <c r="I1" s="123"/>
      <c r="J1" s="123"/>
      <c r="K1" s="123"/>
      <c r="L1" s="123"/>
      <c r="M1" s="123"/>
      <c r="N1" s="123"/>
      <c r="O1" s="123"/>
      <c r="P1" s="123"/>
      <c r="Q1" s="123"/>
      <c r="R1" s="123"/>
      <c r="S1" s="123"/>
    </row>
    <row r="2" spans="1:20">
      <c r="A2" s="126" t="s">
        <v>63</v>
      </c>
      <c r="B2" s="127"/>
      <c r="C2" s="127"/>
      <c r="D2" s="26">
        <v>43678</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4" t="s">
        <v>9</v>
      </c>
      <c r="H4" s="24" t="s">
        <v>10</v>
      </c>
      <c r="I4" s="24" t="s">
        <v>11</v>
      </c>
      <c r="J4" s="129"/>
      <c r="K4" s="125"/>
      <c r="L4" s="125"/>
      <c r="M4" s="125"/>
      <c r="N4" s="125"/>
      <c r="O4" s="125"/>
      <c r="P4" s="128"/>
      <c r="Q4" s="128"/>
      <c r="R4" s="129"/>
      <c r="S4" s="129"/>
      <c r="T4" s="129"/>
    </row>
    <row r="5" spans="1:20">
      <c r="A5" s="4">
        <v>1</v>
      </c>
      <c r="B5" s="17" t="s">
        <v>70</v>
      </c>
      <c r="C5" s="18" t="s">
        <v>578</v>
      </c>
      <c r="D5" s="18" t="s">
        <v>29</v>
      </c>
      <c r="E5" s="19"/>
      <c r="F5" s="18"/>
      <c r="G5" s="19">
        <v>48</v>
      </c>
      <c r="H5" s="19">
        <v>37</v>
      </c>
      <c r="I5" s="17">
        <f>+G5+H5</f>
        <v>85</v>
      </c>
      <c r="J5" s="18">
        <v>7399322821</v>
      </c>
      <c r="K5" s="18" t="s">
        <v>580</v>
      </c>
      <c r="L5" s="18" t="s">
        <v>579</v>
      </c>
      <c r="M5" s="18">
        <v>7035382045</v>
      </c>
      <c r="N5" s="18" t="s">
        <v>816</v>
      </c>
      <c r="O5" s="18">
        <v>7896661859</v>
      </c>
      <c r="P5" s="25">
        <v>43678</v>
      </c>
      <c r="Q5" s="18" t="s">
        <v>106</v>
      </c>
      <c r="R5" s="18">
        <v>9</v>
      </c>
      <c r="S5" s="18" t="s">
        <v>80</v>
      </c>
      <c r="T5" s="18"/>
    </row>
    <row r="6" spans="1:20">
      <c r="A6" s="4">
        <v>2</v>
      </c>
      <c r="B6" s="17" t="s">
        <v>70</v>
      </c>
      <c r="C6" s="18" t="s">
        <v>582</v>
      </c>
      <c r="D6" s="18" t="s">
        <v>27</v>
      </c>
      <c r="E6" s="19"/>
      <c r="F6" s="18" t="s">
        <v>83</v>
      </c>
      <c r="G6" s="19">
        <v>26</v>
      </c>
      <c r="H6" s="19">
        <v>30</v>
      </c>
      <c r="I6" s="17">
        <f>+G6+H6</f>
        <v>56</v>
      </c>
      <c r="J6" s="18"/>
      <c r="K6" s="18" t="s">
        <v>580</v>
      </c>
      <c r="L6" s="18" t="s">
        <v>579</v>
      </c>
      <c r="M6" s="18">
        <v>7035382045</v>
      </c>
      <c r="N6" s="18" t="s">
        <v>816</v>
      </c>
      <c r="O6" s="18">
        <v>7896661859</v>
      </c>
      <c r="P6" s="25">
        <v>43678</v>
      </c>
      <c r="Q6" s="18" t="s">
        <v>106</v>
      </c>
      <c r="R6" s="18">
        <v>10</v>
      </c>
      <c r="S6" s="18" t="s">
        <v>80</v>
      </c>
      <c r="T6" s="18"/>
    </row>
    <row r="7" spans="1:20">
      <c r="A7" s="4">
        <v>3</v>
      </c>
      <c r="B7" s="17" t="s">
        <v>70</v>
      </c>
      <c r="C7" s="18" t="s">
        <v>581</v>
      </c>
      <c r="D7" s="18" t="s">
        <v>29</v>
      </c>
      <c r="E7" s="19"/>
      <c r="F7" s="18"/>
      <c r="G7" s="19">
        <v>18</v>
      </c>
      <c r="H7" s="19">
        <v>28</v>
      </c>
      <c r="I7" s="17">
        <f t="shared" ref="I7:I70" si="0">+G7+H7</f>
        <v>46</v>
      </c>
      <c r="J7" s="18">
        <v>9859055719</v>
      </c>
      <c r="K7" s="18" t="s">
        <v>580</v>
      </c>
      <c r="L7" s="18" t="s">
        <v>579</v>
      </c>
      <c r="M7" s="18">
        <v>7035382045</v>
      </c>
      <c r="N7" s="65" t="s">
        <v>817</v>
      </c>
      <c r="O7" s="18">
        <v>9577521644</v>
      </c>
      <c r="P7" s="25">
        <v>43679</v>
      </c>
      <c r="Q7" s="18" t="s">
        <v>121</v>
      </c>
      <c r="R7" s="18">
        <v>8</v>
      </c>
      <c r="S7" s="18" t="s">
        <v>80</v>
      </c>
      <c r="T7" s="18"/>
    </row>
    <row r="8" spans="1:20">
      <c r="A8" s="4">
        <v>4</v>
      </c>
      <c r="B8" s="17" t="s">
        <v>70</v>
      </c>
      <c r="C8" s="18" t="s">
        <v>583</v>
      </c>
      <c r="D8" s="18" t="s">
        <v>29</v>
      </c>
      <c r="E8" s="19"/>
      <c r="F8" s="18"/>
      <c r="G8" s="19">
        <v>26</v>
      </c>
      <c r="H8" s="19">
        <v>16</v>
      </c>
      <c r="I8" s="17">
        <f t="shared" si="0"/>
        <v>42</v>
      </c>
      <c r="J8" s="17">
        <v>9859780345</v>
      </c>
      <c r="K8" s="18" t="s">
        <v>580</v>
      </c>
      <c r="L8" s="18" t="s">
        <v>579</v>
      </c>
      <c r="M8" s="18">
        <v>7035382045</v>
      </c>
      <c r="N8" s="65" t="s">
        <v>817</v>
      </c>
      <c r="O8" s="18">
        <v>9577521644</v>
      </c>
      <c r="P8" s="25">
        <v>43679</v>
      </c>
      <c r="Q8" s="18" t="s">
        <v>121</v>
      </c>
      <c r="R8" s="18">
        <v>7</v>
      </c>
      <c r="S8" s="18" t="s">
        <v>80</v>
      </c>
      <c r="T8" s="18"/>
    </row>
    <row r="9" spans="1:20">
      <c r="A9" s="4">
        <v>5</v>
      </c>
      <c r="B9" s="17" t="s">
        <v>70</v>
      </c>
      <c r="C9" s="18" t="s">
        <v>584</v>
      </c>
      <c r="D9" s="18" t="s">
        <v>27</v>
      </c>
      <c r="E9" s="19"/>
      <c r="F9" s="18" t="s">
        <v>83</v>
      </c>
      <c r="G9" s="19">
        <v>10</v>
      </c>
      <c r="H9" s="19">
        <v>16</v>
      </c>
      <c r="I9" s="17">
        <f t="shared" si="0"/>
        <v>26</v>
      </c>
      <c r="J9" s="18"/>
      <c r="K9" s="18" t="s">
        <v>580</v>
      </c>
      <c r="L9" s="18" t="s">
        <v>579</v>
      </c>
      <c r="M9" s="18">
        <v>7035382045</v>
      </c>
      <c r="N9" s="65" t="s">
        <v>817</v>
      </c>
      <c r="O9" s="18">
        <v>9577521644</v>
      </c>
      <c r="P9" s="25">
        <v>43679</v>
      </c>
      <c r="Q9" s="18" t="s">
        <v>121</v>
      </c>
      <c r="R9" s="18">
        <v>7</v>
      </c>
      <c r="S9" s="18" t="s">
        <v>80</v>
      </c>
      <c r="T9" s="18"/>
    </row>
    <row r="10" spans="1:20">
      <c r="A10" s="4">
        <v>6</v>
      </c>
      <c r="B10" s="17" t="s">
        <v>70</v>
      </c>
      <c r="C10" s="18" t="s">
        <v>585</v>
      </c>
      <c r="D10" s="18" t="s">
        <v>27</v>
      </c>
      <c r="E10" s="19"/>
      <c r="F10" s="18" t="s">
        <v>83</v>
      </c>
      <c r="G10" s="19">
        <v>7</v>
      </c>
      <c r="H10" s="19">
        <v>4</v>
      </c>
      <c r="I10" s="17">
        <f t="shared" si="0"/>
        <v>11</v>
      </c>
      <c r="J10" s="18">
        <v>8486366905</v>
      </c>
      <c r="K10" s="18" t="s">
        <v>580</v>
      </c>
      <c r="L10" s="18" t="s">
        <v>579</v>
      </c>
      <c r="M10" s="18">
        <v>7035382045</v>
      </c>
      <c r="N10" s="18" t="s">
        <v>816</v>
      </c>
      <c r="O10" s="18">
        <v>7896661859</v>
      </c>
      <c r="P10" s="25">
        <v>43680</v>
      </c>
      <c r="Q10" s="18" t="s">
        <v>172</v>
      </c>
      <c r="R10" s="18">
        <v>8</v>
      </c>
      <c r="S10" s="18" t="s">
        <v>80</v>
      </c>
      <c r="T10" s="18"/>
    </row>
    <row r="11" spans="1:20">
      <c r="A11" s="4">
        <v>7</v>
      </c>
      <c r="B11" s="17" t="s">
        <v>70</v>
      </c>
      <c r="C11" s="18" t="s">
        <v>586</v>
      </c>
      <c r="D11" s="18" t="s">
        <v>29</v>
      </c>
      <c r="E11" s="19"/>
      <c r="F11" s="18"/>
      <c r="G11" s="19">
        <v>10</v>
      </c>
      <c r="H11" s="19">
        <v>12</v>
      </c>
      <c r="I11" s="17">
        <f t="shared" si="0"/>
        <v>22</v>
      </c>
      <c r="J11" s="18">
        <v>8731993059</v>
      </c>
      <c r="K11" s="18" t="s">
        <v>580</v>
      </c>
      <c r="L11" s="18" t="s">
        <v>579</v>
      </c>
      <c r="M11" s="18">
        <v>7035382045</v>
      </c>
      <c r="N11" s="18" t="s">
        <v>818</v>
      </c>
      <c r="O11" s="18">
        <v>7896524079</v>
      </c>
      <c r="P11" s="25">
        <v>43680</v>
      </c>
      <c r="Q11" s="18" t="s">
        <v>172</v>
      </c>
      <c r="R11" s="18">
        <v>8</v>
      </c>
      <c r="S11" s="18" t="s">
        <v>80</v>
      </c>
      <c r="T11" s="18"/>
    </row>
    <row r="12" spans="1:20">
      <c r="A12" s="4">
        <v>8</v>
      </c>
      <c r="B12" s="17" t="s">
        <v>70</v>
      </c>
      <c r="C12" s="18" t="s">
        <v>587</v>
      </c>
      <c r="D12" s="18" t="s">
        <v>27</v>
      </c>
      <c r="E12" s="19"/>
      <c r="F12" s="18" t="s">
        <v>83</v>
      </c>
      <c r="G12" s="19">
        <v>11</v>
      </c>
      <c r="H12" s="19">
        <v>12</v>
      </c>
      <c r="I12" s="17">
        <f t="shared" si="0"/>
        <v>23</v>
      </c>
      <c r="J12" s="18">
        <v>7399743929</v>
      </c>
      <c r="K12" s="18" t="s">
        <v>580</v>
      </c>
      <c r="L12" s="18" t="s">
        <v>579</v>
      </c>
      <c r="M12" s="18">
        <v>7035382045</v>
      </c>
      <c r="N12" s="18" t="s">
        <v>818</v>
      </c>
      <c r="O12" s="18">
        <v>7896524079</v>
      </c>
      <c r="P12" s="25">
        <v>43680</v>
      </c>
      <c r="Q12" s="18" t="s">
        <v>172</v>
      </c>
      <c r="R12" s="18">
        <v>9</v>
      </c>
      <c r="S12" s="18" t="s">
        <v>80</v>
      </c>
      <c r="T12" s="18"/>
    </row>
    <row r="13" spans="1:20">
      <c r="A13" s="4">
        <v>9</v>
      </c>
      <c r="B13" s="17" t="s">
        <v>70</v>
      </c>
      <c r="C13" s="18" t="s">
        <v>588</v>
      </c>
      <c r="D13" s="18" t="s">
        <v>29</v>
      </c>
      <c r="E13" s="19"/>
      <c r="F13" s="18"/>
      <c r="G13" s="19">
        <v>20</v>
      </c>
      <c r="H13" s="19">
        <v>28</v>
      </c>
      <c r="I13" s="17">
        <f t="shared" si="0"/>
        <v>48</v>
      </c>
      <c r="J13" s="18"/>
      <c r="K13" s="18" t="s">
        <v>580</v>
      </c>
      <c r="L13" s="18" t="s">
        <v>579</v>
      </c>
      <c r="M13" s="18">
        <v>7035382045</v>
      </c>
      <c r="N13" s="18" t="s">
        <v>818</v>
      </c>
      <c r="O13" s="18">
        <v>7896524080</v>
      </c>
      <c r="P13" s="25">
        <v>43682</v>
      </c>
      <c r="Q13" s="18" t="s">
        <v>79</v>
      </c>
      <c r="R13" s="18">
        <v>10</v>
      </c>
      <c r="S13" s="18" t="s">
        <v>80</v>
      </c>
      <c r="T13" s="18"/>
    </row>
    <row r="14" spans="1:20">
      <c r="A14" s="4">
        <v>10</v>
      </c>
      <c r="B14" s="17" t="s">
        <v>70</v>
      </c>
      <c r="C14" s="18" t="s">
        <v>589</v>
      </c>
      <c r="D14" s="18" t="s">
        <v>29</v>
      </c>
      <c r="E14" s="19"/>
      <c r="F14" s="18"/>
      <c r="G14" s="19">
        <v>21</v>
      </c>
      <c r="H14" s="19">
        <v>18</v>
      </c>
      <c r="I14" s="17">
        <f t="shared" si="0"/>
        <v>39</v>
      </c>
      <c r="J14" s="18">
        <v>8876091379</v>
      </c>
      <c r="K14" s="18" t="s">
        <v>580</v>
      </c>
      <c r="L14" s="18" t="s">
        <v>579</v>
      </c>
      <c r="M14" s="18">
        <v>7035382045</v>
      </c>
      <c r="N14" s="64" t="s">
        <v>780</v>
      </c>
      <c r="O14" s="18">
        <v>9613300020</v>
      </c>
      <c r="P14" s="25">
        <v>43682</v>
      </c>
      <c r="Q14" s="18" t="s">
        <v>79</v>
      </c>
      <c r="R14" s="18">
        <v>8</v>
      </c>
      <c r="S14" s="18" t="s">
        <v>80</v>
      </c>
      <c r="T14" s="18"/>
    </row>
    <row r="15" spans="1:20">
      <c r="A15" s="4">
        <v>11</v>
      </c>
      <c r="B15" s="17" t="s">
        <v>70</v>
      </c>
      <c r="C15" s="18" t="s">
        <v>590</v>
      </c>
      <c r="D15" s="18" t="s">
        <v>29</v>
      </c>
      <c r="E15" s="19"/>
      <c r="F15" s="18"/>
      <c r="G15" s="19">
        <v>58</v>
      </c>
      <c r="H15" s="19">
        <v>44</v>
      </c>
      <c r="I15" s="17">
        <f t="shared" si="0"/>
        <v>102</v>
      </c>
      <c r="J15" s="18">
        <v>8753848231</v>
      </c>
      <c r="K15" s="18" t="s">
        <v>518</v>
      </c>
      <c r="L15" s="18" t="s">
        <v>517</v>
      </c>
      <c r="M15" s="18">
        <v>9435571107</v>
      </c>
      <c r="N15" s="71" t="s">
        <v>819</v>
      </c>
      <c r="O15" s="18">
        <v>9707573027</v>
      </c>
      <c r="P15" s="25">
        <v>43683</v>
      </c>
      <c r="Q15" s="18" t="s">
        <v>91</v>
      </c>
      <c r="R15" s="18">
        <v>9</v>
      </c>
      <c r="S15" s="18" t="s">
        <v>80</v>
      </c>
      <c r="T15" s="18"/>
    </row>
    <row r="16" spans="1:20">
      <c r="A16" s="4">
        <v>12</v>
      </c>
      <c r="B16" s="17" t="s">
        <v>70</v>
      </c>
      <c r="C16" s="18" t="s">
        <v>591</v>
      </c>
      <c r="D16" s="18" t="s">
        <v>29</v>
      </c>
      <c r="E16" s="19"/>
      <c r="F16" s="18"/>
      <c r="G16" s="19">
        <v>37</v>
      </c>
      <c r="H16" s="19">
        <v>20</v>
      </c>
      <c r="I16" s="17">
        <f t="shared" si="0"/>
        <v>57</v>
      </c>
      <c r="J16" s="18">
        <v>8254997762</v>
      </c>
      <c r="K16" s="18" t="s">
        <v>518</v>
      </c>
      <c r="L16" s="18" t="s">
        <v>517</v>
      </c>
      <c r="M16" s="18">
        <v>9435571107</v>
      </c>
      <c r="N16" s="71" t="s">
        <v>819</v>
      </c>
      <c r="O16" s="18">
        <v>9707573028</v>
      </c>
      <c r="P16" s="25">
        <v>43684</v>
      </c>
      <c r="Q16" s="18" t="s">
        <v>103</v>
      </c>
      <c r="R16" s="18">
        <v>10</v>
      </c>
      <c r="S16" s="18" t="s">
        <v>80</v>
      </c>
      <c r="T16" s="18"/>
    </row>
    <row r="17" spans="1:20">
      <c r="A17" s="4">
        <v>13</v>
      </c>
      <c r="B17" s="17" t="s">
        <v>70</v>
      </c>
      <c r="C17" s="18" t="s">
        <v>592</v>
      </c>
      <c r="D17" s="18" t="s">
        <v>29</v>
      </c>
      <c r="E17" s="19"/>
      <c r="F17" s="18"/>
      <c r="G17" s="19">
        <v>26</v>
      </c>
      <c r="H17" s="19">
        <v>32</v>
      </c>
      <c r="I17" s="17">
        <f t="shared" si="0"/>
        <v>58</v>
      </c>
      <c r="J17" s="18">
        <v>8638043567</v>
      </c>
      <c r="K17" s="18" t="s">
        <v>518</v>
      </c>
      <c r="L17" s="18" t="s">
        <v>517</v>
      </c>
      <c r="M17" s="18">
        <v>9435571107</v>
      </c>
      <c r="N17" s="65" t="s">
        <v>820</v>
      </c>
      <c r="O17" s="18">
        <v>9859016464</v>
      </c>
      <c r="P17" s="25">
        <v>43684</v>
      </c>
      <c r="Q17" s="18" t="s">
        <v>103</v>
      </c>
      <c r="R17" s="18">
        <v>10</v>
      </c>
      <c r="S17" s="18" t="s">
        <v>80</v>
      </c>
      <c r="T17" s="18"/>
    </row>
    <row r="18" spans="1:20">
      <c r="A18" s="4">
        <v>14</v>
      </c>
      <c r="B18" s="17" t="s">
        <v>70</v>
      </c>
      <c r="C18" s="18" t="s">
        <v>593</v>
      </c>
      <c r="D18" s="18" t="s">
        <v>29</v>
      </c>
      <c r="E18" s="19"/>
      <c r="F18" s="18"/>
      <c r="G18" s="19">
        <v>48</v>
      </c>
      <c r="H18" s="19">
        <v>39</v>
      </c>
      <c r="I18" s="17">
        <f t="shared" si="0"/>
        <v>87</v>
      </c>
      <c r="J18" s="18">
        <v>9854567582</v>
      </c>
      <c r="K18" s="18" t="s">
        <v>87</v>
      </c>
      <c r="L18" s="18" t="s">
        <v>145</v>
      </c>
      <c r="M18" s="18">
        <v>8753832695</v>
      </c>
      <c r="N18" s="65" t="s">
        <v>820</v>
      </c>
      <c r="O18" s="18">
        <v>9859016464</v>
      </c>
      <c r="P18" s="25">
        <v>43685</v>
      </c>
      <c r="Q18" s="18" t="s">
        <v>106</v>
      </c>
      <c r="R18" s="18">
        <v>11</v>
      </c>
      <c r="S18" s="18" t="s">
        <v>80</v>
      </c>
      <c r="T18" s="18"/>
    </row>
    <row r="19" spans="1:20">
      <c r="A19" s="4">
        <v>15</v>
      </c>
      <c r="B19" s="17" t="s">
        <v>70</v>
      </c>
      <c r="C19" s="18" t="s">
        <v>594</v>
      </c>
      <c r="D19" s="18" t="s">
        <v>29</v>
      </c>
      <c r="E19" s="19"/>
      <c r="F19" s="18"/>
      <c r="G19" s="19">
        <v>31</v>
      </c>
      <c r="H19" s="19">
        <v>23</v>
      </c>
      <c r="I19" s="17">
        <f t="shared" si="0"/>
        <v>54</v>
      </c>
      <c r="J19" s="18">
        <v>9707217832</v>
      </c>
      <c r="K19" s="18" t="s">
        <v>87</v>
      </c>
      <c r="L19" s="18" t="s">
        <v>145</v>
      </c>
      <c r="M19" s="18">
        <v>8753832695</v>
      </c>
      <c r="N19" s="68" t="s">
        <v>821</v>
      </c>
      <c r="O19" s="18">
        <v>8751821746</v>
      </c>
      <c r="P19" s="25">
        <v>43685</v>
      </c>
      <c r="Q19" s="18" t="s">
        <v>106</v>
      </c>
      <c r="R19" s="18">
        <v>11</v>
      </c>
      <c r="S19" s="18" t="s">
        <v>80</v>
      </c>
      <c r="T19" s="18"/>
    </row>
    <row r="20" spans="1:20">
      <c r="A20" s="4">
        <v>16</v>
      </c>
      <c r="B20" s="17" t="s">
        <v>70</v>
      </c>
      <c r="C20" s="18" t="s">
        <v>595</v>
      </c>
      <c r="D20" s="18" t="s">
        <v>29</v>
      </c>
      <c r="E20" s="19"/>
      <c r="F20" s="18"/>
      <c r="G20" s="19">
        <v>30</v>
      </c>
      <c r="H20" s="19">
        <v>45</v>
      </c>
      <c r="I20" s="17">
        <f t="shared" si="0"/>
        <v>75</v>
      </c>
      <c r="J20" s="18">
        <v>7035834590</v>
      </c>
      <c r="K20" s="18" t="s">
        <v>87</v>
      </c>
      <c r="L20" s="18" t="s">
        <v>145</v>
      </c>
      <c r="M20" s="18">
        <v>8753832695</v>
      </c>
      <c r="N20" s="65" t="s">
        <v>822</v>
      </c>
      <c r="O20" s="18">
        <v>8822217748</v>
      </c>
      <c r="P20" s="25">
        <v>43686</v>
      </c>
      <c r="Q20" s="18" t="s">
        <v>121</v>
      </c>
      <c r="R20" s="18">
        <v>12</v>
      </c>
      <c r="S20" s="18" t="s">
        <v>80</v>
      </c>
      <c r="T20" s="18"/>
    </row>
    <row r="21" spans="1:20">
      <c r="A21" s="4">
        <v>17</v>
      </c>
      <c r="B21" s="17" t="s">
        <v>70</v>
      </c>
      <c r="C21" s="18" t="s">
        <v>596</v>
      </c>
      <c r="D21" s="18" t="s">
        <v>29</v>
      </c>
      <c r="E21" s="19"/>
      <c r="F21" s="18"/>
      <c r="G21" s="19">
        <v>41</v>
      </c>
      <c r="H21" s="19">
        <v>39</v>
      </c>
      <c r="I21" s="17">
        <f t="shared" si="0"/>
        <v>80</v>
      </c>
      <c r="J21" s="18">
        <v>8753947276</v>
      </c>
      <c r="K21" s="18" t="s">
        <v>87</v>
      </c>
      <c r="L21" s="18" t="s">
        <v>145</v>
      </c>
      <c r="M21" s="18">
        <v>8753832695</v>
      </c>
      <c r="N21" s="68" t="s">
        <v>823</v>
      </c>
      <c r="O21" s="18">
        <v>9613720410</v>
      </c>
      <c r="P21" s="25">
        <v>43686</v>
      </c>
      <c r="Q21" s="18" t="s">
        <v>121</v>
      </c>
      <c r="R21" s="18">
        <v>11</v>
      </c>
      <c r="S21" s="18" t="s">
        <v>80</v>
      </c>
      <c r="T21" s="18"/>
    </row>
    <row r="22" spans="1:20">
      <c r="A22" s="4">
        <v>18</v>
      </c>
      <c r="B22" s="17" t="s">
        <v>70</v>
      </c>
      <c r="C22" s="18" t="s">
        <v>597</v>
      </c>
      <c r="D22" s="18" t="s">
        <v>27</v>
      </c>
      <c r="E22" s="19" t="s">
        <v>598</v>
      </c>
      <c r="F22" s="18" t="s">
        <v>83</v>
      </c>
      <c r="G22" s="19">
        <v>44</v>
      </c>
      <c r="H22" s="19">
        <v>36</v>
      </c>
      <c r="I22" s="17">
        <f t="shared" si="0"/>
        <v>80</v>
      </c>
      <c r="J22" s="18">
        <v>7086203486</v>
      </c>
      <c r="K22" s="18" t="s">
        <v>199</v>
      </c>
      <c r="L22" s="18" t="s">
        <v>110</v>
      </c>
      <c r="M22" s="18">
        <v>9401314346</v>
      </c>
      <c r="N22" s="18" t="s">
        <v>816</v>
      </c>
      <c r="O22" s="18">
        <v>7896661859</v>
      </c>
      <c r="P22" s="25">
        <v>43687</v>
      </c>
      <c r="Q22" s="18" t="s">
        <v>172</v>
      </c>
      <c r="R22" s="18">
        <v>9</v>
      </c>
      <c r="S22" s="18" t="s">
        <v>80</v>
      </c>
      <c r="T22" s="18"/>
    </row>
    <row r="23" spans="1:20">
      <c r="A23" s="4">
        <v>19</v>
      </c>
      <c r="B23" s="17" t="s">
        <v>70</v>
      </c>
      <c r="C23" s="18" t="s">
        <v>599</v>
      </c>
      <c r="D23" s="18" t="s">
        <v>27</v>
      </c>
      <c r="E23" s="19" t="s">
        <v>600</v>
      </c>
      <c r="F23" s="18" t="s">
        <v>83</v>
      </c>
      <c r="G23" s="19">
        <v>20</v>
      </c>
      <c r="H23" s="19">
        <v>25</v>
      </c>
      <c r="I23" s="17">
        <f t="shared" si="0"/>
        <v>45</v>
      </c>
      <c r="J23" s="18">
        <v>8486944594</v>
      </c>
      <c r="K23" s="18" t="s">
        <v>199</v>
      </c>
      <c r="L23" s="18" t="s">
        <v>110</v>
      </c>
      <c r="M23" s="18">
        <v>9401314346</v>
      </c>
      <c r="N23" s="68" t="s">
        <v>824</v>
      </c>
      <c r="O23" s="18">
        <v>8876921346</v>
      </c>
      <c r="P23" s="25">
        <v>43687</v>
      </c>
      <c r="Q23" s="18" t="s">
        <v>172</v>
      </c>
      <c r="R23" s="18">
        <v>10</v>
      </c>
      <c r="S23" s="18" t="s">
        <v>80</v>
      </c>
      <c r="T23" s="18"/>
    </row>
    <row r="24" spans="1:20">
      <c r="A24" s="4">
        <v>20</v>
      </c>
      <c r="B24" s="17" t="s">
        <v>70</v>
      </c>
      <c r="C24" s="18" t="s">
        <v>601</v>
      </c>
      <c r="D24" s="18" t="s">
        <v>29</v>
      </c>
      <c r="E24" s="19"/>
      <c r="F24" s="18"/>
      <c r="G24" s="19">
        <v>15</v>
      </c>
      <c r="H24" s="19">
        <v>16</v>
      </c>
      <c r="I24" s="17">
        <f t="shared" si="0"/>
        <v>31</v>
      </c>
      <c r="J24" s="18">
        <v>9854412612</v>
      </c>
      <c r="K24" s="18" t="s">
        <v>199</v>
      </c>
      <c r="L24" s="18" t="s">
        <v>110</v>
      </c>
      <c r="M24" s="18">
        <v>9401314346</v>
      </c>
      <c r="N24" s="68" t="s">
        <v>824</v>
      </c>
      <c r="O24" s="18">
        <v>8876921346</v>
      </c>
      <c r="P24" s="25">
        <v>43690</v>
      </c>
      <c r="Q24" s="18" t="s">
        <v>91</v>
      </c>
      <c r="R24" s="18">
        <v>10</v>
      </c>
      <c r="S24" s="18" t="s">
        <v>80</v>
      </c>
      <c r="T24" s="18"/>
    </row>
    <row r="25" spans="1:20">
      <c r="A25" s="4">
        <v>21</v>
      </c>
      <c r="B25" s="17" t="s">
        <v>70</v>
      </c>
      <c r="C25" s="18" t="s">
        <v>602</v>
      </c>
      <c r="D25" s="18" t="s">
        <v>27</v>
      </c>
      <c r="E25" s="19" t="s">
        <v>603</v>
      </c>
      <c r="F25" s="18" t="s">
        <v>83</v>
      </c>
      <c r="G25" s="19">
        <v>40</v>
      </c>
      <c r="H25" s="19">
        <v>29</v>
      </c>
      <c r="I25" s="17">
        <f t="shared" si="0"/>
        <v>69</v>
      </c>
      <c r="J25" s="18">
        <v>9577655905</v>
      </c>
      <c r="K25" s="18" t="s">
        <v>199</v>
      </c>
      <c r="L25" s="18" t="s">
        <v>110</v>
      </c>
      <c r="M25" s="18">
        <v>9401314346</v>
      </c>
      <c r="N25" s="18" t="s">
        <v>816</v>
      </c>
      <c r="O25" s="18">
        <v>7896661859</v>
      </c>
      <c r="P25" s="25">
        <v>43690</v>
      </c>
      <c r="Q25" s="18" t="s">
        <v>91</v>
      </c>
      <c r="R25" s="18">
        <v>11</v>
      </c>
      <c r="S25" s="18" t="s">
        <v>80</v>
      </c>
      <c r="T25" s="18"/>
    </row>
    <row r="26" spans="1:20">
      <c r="A26" s="4">
        <v>22</v>
      </c>
      <c r="B26" s="17" t="s">
        <v>70</v>
      </c>
      <c r="C26" s="18" t="s">
        <v>604</v>
      </c>
      <c r="D26" s="18" t="s">
        <v>27</v>
      </c>
      <c r="E26" s="19" t="s">
        <v>605</v>
      </c>
      <c r="F26" s="18" t="s">
        <v>83</v>
      </c>
      <c r="G26" s="19">
        <v>76</v>
      </c>
      <c r="H26" s="19">
        <v>65</v>
      </c>
      <c r="I26" s="17">
        <f t="shared" si="0"/>
        <v>141</v>
      </c>
      <c r="J26" s="18">
        <v>9707875662</v>
      </c>
      <c r="K26" s="18" t="s">
        <v>518</v>
      </c>
      <c r="L26" s="18" t="s">
        <v>517</v>
      </c>
      <c r="M26" s="18">
        <v>9435571107</v>
      </c>
      <c r="N26" s="18" t="s">
        <v>816</v>
      </c>
      <c r="O26" s="18">
        <v>7896661859</v>
      </c>
      <c r="P26" s="25">
        <v>43691</v>
      </c>
      <c r="Q26" s="18" t="s">
        <v>103</v>
      </c>
      <c r="R26" s="18">
        <v>8</v>
      </c>
      <c r="S26" s="18" t="s">
        <v>80</v>
      </c>
      <c r="T26" s="18"/>
    </row>
    <row r="27" spans="1:20">
      <c r="A27" s="4">
        <v>23</v>
      </c>
      <c r="B27" s="17" t="s">
        <v>70</v>
      </c>
      <c r="C27" s="18" t="s">
        <v>606</v>
      </c>
      <c r="D27" s="18" t="s">
        <v>27</v>
      </c>
      <c r="E27" s="19" t="s">
        <v>607</v>
      </c>
      <c r="F27" s="18" t="s">
        <v>83</v>
      </c>
      <c r="G27" s="19">
        <v>65</v>
      </c>
      <c r="H27" s="19">
        <v>65</v>
      </c>
      <c r="I27" s="17">
        <f t="shared" si="0"/>
        <v>130</v>
      </c>
      <c r="J27" s="18">
        <v>9577852103</v>
      </c>
      <c r="K27" s="18" t="s">
        <v>518</v>
      </c>
      <c r="L27" s="18" t="s">
        <v>517</v>
      </c>
      <c r="M27" s="18">
        <v>9435571107</v>
      </c>
      <c r="N27" s="65" t="s">
        <v>820</v>
      </c>
      <c r="O27" s="18">
        <v>9859016464</v>
      </c>
      <c r="P27" s="25">
        <v>43691</v>
      </c>
      <c r="Q27" s="18" t="s">
        <v>103</v>
      </c>
      <c r="R27" s="18">
        <v>10</v>
      </c>
      <c r="S27" s="18" t="s">
        <v>80</v>
      </c>
      <c r="T27" s="18"/>
    </row>
    <row r="28" spans="1:20">
      <c r="A28" s="4">
        <v>24</v>
      </c>
      <c r="B28" s="17" t="s">
        <v>70</v>
      </c>
      <c r="C28" s="18" t="s">
        <v>608</v>
      </c>
      <c r="D28" s="18" t="s">
        <v>27</v>
      </c>
      <c r="E28" s="19" t="s">
        <v>609</v>
      </c>
      <c r="F28" s="18" t="s">
        <v>83</v>
      </c>
      <c r="G28" s="19">
        <v>72</v>
      </c>
      <c r="H28" s="19">
        <v>64</v>
      </c>
      <c r="I28" s="17">
        <f t="shared" si="0"/>
        <v>136</v>
      </c>
      <c r="J28" s="18">
        <v>8822636842</v>
      </c>
      <c r="K28" s="18" t="s">
        <v>518</v>
      </c>
      <c r="L28" s="18" t="s">
        <v>517</v>
      </c>
      <c r="M28" s="18">
        <v>9435571107</v>
      </c>
      <c r="N28" s="65" t="s">
        <v>820</v>
      </c>
      <c r="O28" s="18">
        <v>9859016464</v>
      </c>
      <c r="P28" s="25">
        <v>43693</v>
      </c>
      <c r="Q28" s="18" t="s">
        <v>121</v>
      </c>
      <c r="R28" s="18">
        <v>9</v>
      </c>
      <c r="S28" s="18" t="s">
        <v>80</v>
      </c>
      <c r="T28" s="18"/>
    </row>
    <row r="29" spans="1:20">
      <c r="A29" s="4">
        <v>25</v>
      </c>
      <c r="B29" s="17" t="s">
        <v>70</v>
      </c>
      <c r="C29" s="18" t="s">
        <v>610</v>
      </c>
      <c r="D29" s="18" t="s">
        <v>29</v>
      </c>
      <c r="E29" s="19"/>
      <c r="F29" s="18"/>
      <c r="G29" s="19">
        <v>41</v>
      </c>
      <c r="H29" s="19">
        <v>43</v>
      </c>
      <c r="I29" s="17">
        <f t="shared" si="0"/>
        <v>84</v>
      </c>
      <c r="J29" s="18">
        <v>7399654668</v>
      </c>
      <c r="K29" s="18" t="s">
        <v>518</v>
      </c>
      <c r="L29" s="18" t="s">
        <v>517</v>
      </c>
      <c r="M29" s="18">
        <v>9435571107</v>
      </c>
      <c r="N29" s="68" t="s">
        <v>825</v>
      </c>
      <c r="O29" s="72">
        <v>7399579873</v>
      </c>
      <c r="P29" s="25">
        <v>43693</v>
      </c>
      <c r="Q29" s="18" t="s">
        <v>121</v>
      </c>
      <c r="R29" s="18">
        <v>10</v>
      </c>
      <c r="S29" s="18" t="s">
        <v>80</v>
      </c>
      <c r="T29" s="18"/>
    </row>
    <row r="30" spans="1:20">
      <c r="A30" s="4">
        <v>26</v>
      </c>
      <c r="B30" s="17" t="s">
        <v>70</v>
      </c>
      <c r="C30" s="18" t="s">
        <v>611</v>
      </c>
      <c r="D30" s="18" t="s">
        <v>27</v>
      </c>
      <c r="E30" s="19" t="s">
        <v>612</v>
      </c>
      <c r="F30" s="18" t="s">
        <v>83</v>
      </c>
      <c r="G30" s="19">
        <v>68</v>
      </c>
      <c r="H30" s="19">
        <v>60</v>
      </c>
      <c r="I30" s="17">
        <f t="shared" si="0"/>
        <v>128</v>
      </c>
      <c r="J30" s="18">
        <v>9435853258</v>
      </c>
      <c r="K30" s="18" t="s">
        <v>518</v>
      </c>
      <c r="L30" s="18" t="s">
        <v>517</v>
      </c>
      <c r="M30" s="18">
        <v>9435571107</v>
      </c>
      <c r="N30" s="65" t="s">
        <v>826</v>
      </c>
      <c r="O30" s="18">
        <v>9613249681</v>
      </c>
      <c r="P30" s="25">
        <v>43694</v>
      </c>
      <c r="Q30" s="18" t="s">
        <v>172</v>
      </c>
      <c r="R30" s="18">
        <v>10</v>
      </c>
      <c r="S30" s="18" t="s">
        <v>80</v>
      </c>
      <c r="T30" s="18"/>
    </row>
    <row r="31" spans="1:20">
      <c r="A31" s="4">
        <v>27</v>
      </c>
      <c r="B31" s="17" t="s">
        <v>70</v>
      </c>
      <c r="C31" s="18" t="s">
        <v>613</v>
      </c>
      <c r="D31" s="18" t="s">
        <v>27</v>
      </c>
      <c r="E31" s="19" t="s">
        <v>614</v>
      </c>
      <c r="F31" s="18" t="s">
        <v>83</v>
      </c>
      <c r="G31" s="19">
        <v>52</v>
      </c>
      <c r="H31" s="19">
        <v>46</v>
      </c>
      <c r="I31" s="17">
        <f t="shared" si="0"/>
        <v>98</v>
      </c>
      <c r="J31" s="18">
        <v>9613651578</v>
      </c>
      <c r="K31" s="18" t="s">
        <v>518</v>
      </c>
      <c r="L31" s="18" t="s">
        <v>517</v>
      </c>
      <c r="M31" s="18">
        <v>9435571107</v>
      </c>
      <c r="N31" s="65" t="s">
        <v>820</v>
      </c>
      <c r="O31" s="18">
        <v>9859016464</v>
      </c>
      <c r="P31" s="25">
        <v>43694</v>
      </c>
      <c r="Q31" s="18" t="s">
        <v>172</v>
      </c>
      <c r="R31" s="18">
        <v>9</v>
      </c>
      <c r="S31" s="18" t="s">
        <v>80</v>
      </c>
      <c r="T31" s="18"/>
    </row>
    <row r="32" spans="1:20">
      <c r="A32" s="4">
        <v>28</v>
      </c>
      <c r="B32" s="17" t="s">
        <v>70</v>
      </c>
      <c r="C32" s="18" t="s">
        <v>615</v>
      </c>
      <c r="D32" s="18" t="s">
        <v>27</v>
      </c>
      <c r="E32" s="19"/>
      <c r="F32" s="18" t="s">
        <v>83</v>
      </c>
      <c r="G32" s="19">
        <v>35</v>
      </c>
      <c r="H32" s="19">
        <v>25</v>
      </c>
      <c r="I32" s="17">
        <f t="shared" si="0"/>
        <v>60</v>
      </c>
      <c r="J32" s="18">
        <v>9859824637</v>
      </c>
      <c r="K32" s="18" t="s">
        <v>525</v>
      </c>
      <c r="L32" s="18" t="s">
        <v>526</v>
      </c>
      <c r="M32" s="18">
        <v>9435795328</v>
      </c>
      <c r="N32" s="65" t="s">
        <v>827</v>
      </c>
      <c r="O32" s="18">
        <v>8402838504</v>
      </c>
      <c r="P32" s="25">
        <v>43696</v>
      </c>
      <c r="Q32" s="18" t="s">
        <v>79</v>
      </c>
      <c r="R32" s="18">
        <v>12</v>
      </c>
      <c r="S32" s="18" t="s">
        <v>80</v>
      </c>
      <c r="T32" s="18"/>
    </row>
    <row r="33" spans="1:20">
      <c r="A33" s="4">
        <v>29</v>
      </c>
      <c r="B33" s="17" t="s">
        <v>70</v>
      </c>
      <c r="C33" s="18" t="s">
        <v>617</v>
      </c>
      <c r="D33" s="18" t="s">
        <v>27</v>
      </c>
      <c r="E33" s="19"/>
      <c r="F33" s="18" t="s">
        <v>83</v>
      </c>
      <c r="G33" s="19">
        <v>38</v>
      </c>
      <c r="H33" s="19">
        <v>36</v>
      </c>
      <c r="I33" s="17">
        <f t="shared" si="0"/>
        <v>74</v>
      </c>
      <c r="J33" s="18">
        <v>7662015270</v>
      </c>
      <c r="K33" s="18" t="s">
        <v>525</v>
      </c>
      <c r="L33" s="18" t="s">
        <v>526</v>
      </c>
      <c r="M33" s="18">
        <v>9435795328</v>
      </c>
      <c r="N33" s="65" t="s">
        <v>827</v>
      </c>
      <c r="O33" s="18">
        <v>8402838504</v>
      </c>
      <c r="P33" s="25">
        <v>43696</v>
      </c>
      <c r="Q33" s="18" t="s">
        <v>79</v>
      </c>
      <c r="R33" s="18">
        <v>11</v>
      </c>
      <c r="S33" s="18" t="s">
        <v>80</v>
      </c>
      <c r="T33" s="18"/>
    </row>
    <row r="34" spans="1:20">
      <c r="A34" s="4">
        <v>30</v>
      </c>
      <c r="B34" s="17" t="s">
        <v>70</v>
      </c>
      <c r="C34" s="18" t="s">
        <v>616</v>
      </c>
      <c r="D34" s="18" t="s">
        <v>29</v>
      </c>
      <c r="E34" s="19"/>
      <c r="F34" s="18"/>
      <c r="G34" s="19">
        <v>14</v>
      </c>
      <c r="H34" s="19">
        <v>18</v>
      </c>
      <c r="I34" s="17">
        <f t="shared" si="0"/>
        <v>32</v>
      </c>
      <c r="J34" s="18">
        <v>9859931283</v>
      </c>
      <c r="K34" s="18" t="s">
        <v>525</v>
      </c>
      <c r="L34" s="18" t="s">
        <v>526</v>
      </c>
      <c r="M34" s="18">
        <v>9435795328</v>
      </c>
      <c r="N34" s="18" t="s">
        <v>808</v>
      </c>
      <c r="O34" s="18">
        <v>9957308238</v>
      </c>
      <c r="P34" s="25">
        <v>43697</v>
      </c>
      <c r="Q34" s="18" t="s">
        <v>91</v>
      </c>
      <c r="R34" s="18">
        <v>10</v>
      </c>
      <c r="S34" s="18" t="s">
        <v>80</v>
      </c>
      <c r="T34" s="18"/>
    </row>
    <row r="35" spans="1:20">
      <c r="A35" s="4">
        <v>31</v>
      </c>
      <c r="B35" s="17" t="s">
        <v>70</v>
      </c>
      <c r="C35" s="18" t="s">
        <v>618</v>
      </c>
      <c r="D35" s="18" t="s">
        <v>27</v>
      </c>
      <c r="E35" s="19"/>
      <c r="F35" s="18" t="s">
        <v>83</v>
      </c>
      <c r="G35" s="19">
        <v>17</v>
      </c>
      <c r="H35" s="19">
        <v>18</v>
      </c>
      <c r="I35" s="17">
        <f t="shared" si="0"/>
        <v>35</v>
      </c>
      <c r="J35" s="18">
        <v>9957753565</v>
      </c>
      <c r="K35" s="18" t="s">
        <v>525</v>
      </c>
      <c r="L35" s="18" t="s">
        <v>526</v>
      </c>
      <c r="M35" s="18">
        <v>9435795328</v>
      </c>
      <c r="N35" s="65" t="s">
        <v>812</v>
      </c>
      <c r="O35" s="18">
        <v>8011195958</v>
      </c>
      <c r="P35" s="25">
        <v>43697</v>
      </c>
      <c r="Q35" s="18" t="s">
        <v>91</v>
      </c>
      <c r="R35" s="18">
        <v>11</v>
      </c>
      <c r="S35" s="18" t="s">
        <v>80</v>
      </c>
      <c r="T35" s="18"/>
    </row>
    <row r="36" spans="1:20">
      <c r="A36" s="4">
        <v>32</v>
      </c>
      <c r="B36" s="17" t="s">
        <v>70</v>
      </c>
      <c r="C36" s="18" t="s">
        <v>619</v>
      </c>
      <c r="D36" s="18" t="s">
        <v>27</v>
      </c>
      <c r="E36" s="19"/>
      <c r="F36" s="18" t="s">
        <v>83</v>
      </c>
      <c r="G36" s="19">
        <v>46</v>
      </c>
      <c r="H36" s="19">
        <v>34</v>
      </c>
      <c r="I36" s="17">
        <f t="shared" si="0"/>
        <v>80</v>
      </c>
      <c r="J36" s="18">
        <v>8638150383</v>
      </c>
      <c r="K36" s="18" t="s">
        <v>158</v>
      </c>
      <c r="L36" s="18" t="s">
        <v>157</v>
      </c>
      <c r="M36" s="18">
        <v>9706761596</v>
      </c>
      <c r="N36" s="18" t="s">
        <v>808</v>
      </c>
      <c r="O36" s="18">
        <v>9957308238</v>
      </c>
      <c r="P36" s="25">
        <v>43698</v>
      </c>
      <c r="Q36" s="18" t="s">
        <v>103</v>
      </c>
      <c r="R36" s="18">
        <v>10</v>
      </c>
      <c r="S36" s="18" t="s">
        <v>80</v>
      </c>
      <c r="T36" s="18"/>
    </row>
    <row r="37" spans="1:20">
      <c r="A37" s="4">
        <v>33</v>
      </c>
      <c r="B37" s="17" t="s">
        <v>70</v>
      </c>
      <c r="C37" s="18" t="s">
        <v>620</v>
      </c>
      <c r="D37" s="18" t="s">
        <v>29</v>
      </c>
      <c r="E37" s="19"/>
      <c r="F37" s="18"/>
      <c r="G37" s="19">
        <v>22</v>
      </c>
      <c r="H37" s="19">
        <v>20</v>
      </c>
      <c r="I37" s="17">
        <f t="shared" si="0"/>
        <v>42</v>
      </c>
      <c r="J37" s="18">
        <v>8752043593</v>
      </c>
      <c r="K37" s="18" t="s">
        <v>158</v>
      </c>
      <c r="L37" s="18" t="s">
        <v>157</v>
      </c>
      <c r="M37" s="18">
        <v>9706761596</v>
      </c>
      <c r="N37" s="18" t="s">
        <v>808</v>
      </c>
      <c r="O37" s="18">
        <v>9957308238</v>
      </c>
      <c r="P37" s="25">
        <v>43698</v>
      </c>
      <c r="Q37" s="18" t="s">
        <v>103</v>
      </c>
      <c r="R37" s="18">
        <v>9</v>
      </c>
      <c r="S37" s="18" t="s">
        <v>80</v>
      </c>
      <c r="T37" s="18"/>
    </row>
    <row r="38" spans="1:20">
      <c r="A38" s="4">
        <v>34</v>
      </c>
      <c r="B38" s="17" t="s">
        <v>70</v>
      </c>
      <c r="C38" s="18" t="s">
        <v>621</v>
      </c>
      <c r="D38" s="18" t="s">
        <v>27</v>
      </c>
      <c r="E38" s="19" t="s">
        <v>622</v>
      </c>
      <c r="F38" s="18" t="s">
        <v>83</v>
      </c>
      <c r="G38" s="19">
        <v>46</v>
      </c>
      <c r="H38" s="19">
        <v>36</v>
      </c>
      <c r="I38" s="17">
        <f t="shared" si="0"/>
        <v>82</v>
      </c>
      <c r="J38" s="18">
        <v>9435486808</v>
      </c>
      <c r="K38" s="18" t="s">
        <v>624</v>
      </c>
      <c r="L38" s="18" t="s">
        <v>623</v>
      </c>
      <c r="M38" s="18">
        <v>9854116917</v>
      </c>
      <c r="N38" s="18" t="s">
        <v>808</v>
      </c>
      <c r="O38" s="18">
        <v>9957308238</v>
      </c>
      <c r="P38" s="25">
        <v>43699</v>
      </c>
      <c r="Q38" s="18" t="s">
        <v>106</v>
      </c>
      <c r="R38" s="18">
        <v>10</v>
      </c>
      <c r="S38" s="18" t="s">
        <v>80</v>
      </c>
      <c r="T38" s="18"/>
    </row>
    <row r="39" spans="1:20">
      <c r="A39" s="4">
        <v>35</v>
      </c>
      <c r="B39" s="17" t="s">
        <v>70</v>
      </c>
      <c r="C39" s="18" t="s">
        <v>625</v>
      </c>
      <c r="D39" s="18" t="s">
        <v>29</v>
      </c>
      <c r="E39" s="19"/>
      <c r="F39" s="18"/>
      <c r="G39" s="19">
        <v>47</v>
      </c>
      <c r="H39" s="19">
        <v>46</v>
      </c>
      <c r="I39" s="17">
        <f t="shared" si="0"/>
        <v>93</v>
      </c>
      <c r="J39" s="18">
        <v>985982438</v>
      </c>
      <c r="K39" s="18" t="s">
        <v>624</v>
      </c>
      <c r="L39" s="18" t="s">
        <v>623</v>
      </c>
      <c r="M39" s="18">
        <v>9854116917</v>
      </c>
      <c r="N39" s="18" t="s">
        <v>828</v>
      </c>
      <c r="O39" s="18">
        <v>9854567500</v>
      </c>
      <c r="P39" s="25">
        <v>43699</v>
      </c>
      <c r="Q39" s="18" t="s">
        <v>106</v>
      </c>
      <c r="R39" s="18">
        <v>9</v>
      </c>
      <c r="S39" s="18" t="s">
        <v>80</v>
      </c>
      <c r="T39" s="18"/>
    </row>
    <row r="40" spans="1:20">
      <c r="A40" s="4">
        <v>36</v>
      </c>
      <c r="B40" s="17" t="s">
        <v>70</v>
      </c>
      <c r="C40" s="18" t="s">
        <v>626</v>
      </c>
      <c r="D40" s="18" t="s">
        <v>29</v>
      </c>
      <c r="E40" s="19"/>
      <c r="F40" s="18"/>
      <c r="G40" s="19">
        <v>18</v>
      </c>
      <c r="H40" s="19">
        <v>25</v>
      </c>
      <c r="I40" s="17">
        <f t="shared" si="0"/>
        <v>43</v>
      </c>
      <c r="J40" s="18">
        <v>9577750776</v>
      </c>
      <c r="K40" s="18" t="s">
        <v>624</v>
      </c>
      <c r="L40" s="18" t="s">
        <v>623</v>
      </c>
      <c r="M40" s="18">
        <v>9854116917</v>
      </c>
      <c r="N40" s="64" t="s">
        <v>780</v>
      </c>
      <c r="O40" s="18">
        <v>9613300020</v>
      </c>
      <c r="P40" s="25">
        <v>43700</v>
      </c>
      <c r="Q40" s="18" t="s">
        <v>121</v>
      </c>
      <c r="R40" s="18">
        <v>8</v>
      </c>
      <c r="S40" s="18" t="s">
        <v>80</v>
      </c>
      <c r="T40" s="18"/>
    </row>
    <row r="41" spans="1:20">
      <c r="A41" s="4">
        <v>37</v>
      </c>
      <c r="B41" s="17" t="s">
        <v>70</v>
      </c>
      <c r="C41" s="18" t="s">
        <v>627</v>
      </c>
      <c r="D41" s="18" t="s">
        <v>27</v>
      </c>
      <c r="E41" s="19"/>
      <c r="F41" s="18"/>
      <c r="G41" s="19">
        <v>42</v>
      </c>
      <c r="H41" s="19">
        <v>53</v>
      </c>
      <c r="I41" s="17">
        <f t="shared" si="0"/>
        <v>95</v>
      </c>
      <c r="J41" s="18">
        <v>8723821905</v>
      </c>
      <c r="K41" s="18" t="s">
        <v>624</v>
      </c>
      <c r="L41" s="18" t="s">
        <v>623</v>
      </c>
      <c r="M41" s="18">
        <v>9854116917</v>
      </c>
      <c r="N41" s="64" t="s">
        <v>780</v>
      </c>
      <c r="O41" s="18">
        <v>9613300020</v>
      </c>
      <c r="P41" s="25">
        <v>43700</v>
      </c>
      <c r="Q41" s="18" t="s">
        <v>121</v>
      </c>
      <c r="R41" s="18">
        <v>8</v>
      </c>
      <c r="S41" s="18" t="s">
        <v>80</v>
      </c>
      <c r="T41" s="18"/>
    </row>
    <row r="42" spans="1:20">
      <c r="A42" s="4">
        <v>38</v>
      </c>
      <c r="B42" s="17" t="s">
        <v>70</v>
      </c>
      <c r="C42" s="18" t="s">
        <v>628</v>
      </c>
      <c r="D42" s="18" t="s">
        <v>27</v>
      </c>
      <c r="E42" s="19">
        <v>18110420801</v>
      </c>
      <c r="F42" s="18" t="s">
        <v>251</v>
      </c>
      <c r="G42" s="19">
        <v>60</v>
      </c>
      <c r="H42" s="19">
        <v>72</v>
      </c>
      <c r="I42" s="17">
        <f t="shared" si="0"/>
        <v>132</v>
      </c>
      <c r="J42" s="18">
        <v>9854576148</v>
      </c>
      <c r="K42" s="18" t="s">
        <v>424</v>
      </c>
      <c r="L42" s="18" t="s">
        <v>629</v>
      </c>
      <c r="M42" s="18">
        <v>9854243058</v>
      </c>
      <c r="N42" s="64" t="s">
        <v>780</v>
      </c>
      <c r="O42" s="18">
        <v>9613300020</v>
      </c>
      <c r="P42" s="25">
        <v>43703</v>
      </c>
      <c r="Q42" s="18" t="s">
        <v>79</v>
      </c>
      <c r="R42" s="18">
        <v>7</v>
      </c>
      <c r="S42" s="18" t="s">
        <v>80</v>
      </c>
      <c r="T42" s="18"/>
    </row>
    <row r="43" spans="1:20">
      <c r="A43" s="4">
        <v>39</v>
      </c>
      <c r="B43" s="17" t="s">
        <v>70</v>
      </c>
      <c r="C43" s="18" t="s">
        <v>630</v>
      </c>
      <c r="D43" s="18" t="s">
        <v>29</v>
      </c>
      <c r="E43" s="19"/>
      <c r="F43" s="18"/>
      <c r="G43" s="19">
        <v>11</v>
      </c>
      <c r="H43" s="19">
        <v>5</v>
      </c>
      <c r="I43" s="17">
        <f t="shared" si="0"/>
        <v>16</v>
      </c>
      <c r="J43" s="18"/>
      <c r="K43" s="18" t="s">
        <v>424</v>
      </c>
      <c r="L43" s="18" t="s">
        <v>629</v>
      </c>
      <c r="M43" s="18">
        <v>9854243058</v>
      </c>
      <c r="N43" s="65" t="s">
        <v>829</v>
      </c>
      <c r="O43" s="18">
        <v>9854502249</v>
      </c>
      <c r="P43" s="25">
        <v>43704</v>
      </c>
      <c r="Q43" s="18" t="s">
        <v>91</v>
      </c>
      <c r="R43" s="18">
        <v>8</v>
      </c>
      <c r="S43" s="18" t="s">
        <v>80</v>
      </c>
      <c r="T43" s="18"/>
    </row>
    <row r="44" spans="1:20">
      <c r="A44" s="4">
        <v>40</v>
      </c>
      <c r="B44" s="17" t="s">
        <v>70</v>
      </c>
      <c r="C44" s="18" t="s">
        <v>631</v>
      </c>
      <c r="D44" s="18" t="s">
        <v>27</v>
      </c>
      <c r="E44" s="19"/>
      <c r="F44" s="18" t="s">
        <v>83</v>
      </c>
      <c r="G44" s="19">
        <v>11</v>
      </c>
      <c r="H44" s="19">
        <v>10</v>
      </c>
      <c r="I44" s="17">
        <f t="shared" si="0"/>
        <v>21</v>
      </c>
      <c r="J44" s="18">
        <v>9613924747</v>
      </c>
      <c r="K44" s="18" t="s">
        <v>424</v>
      </c>
      <c r="L44" s="18" t="s">
        <v>629</v>
      </c>
      <c r="M44" s="18">
        <v>9854243058</v>
      </c>
      <c r="N44" s="18" t="s">
        <v>806</v>
      </c>
      <c r="O44" s="18">
        <v>8486402187</v>
      </c>
      <c r="P44" s="25">
        <v>43704</v>
      </c>
      <c r="Q44" s="18" t="s">
        <v>91</v>
      </c>
      <c r="R44" s="18">
        <v>9</v>
      </c>
      <c r="S44" s="18" t="s">
        <v>80</v>
      </c>
      <c r="T44" s="18"/>
    </row>
    <row r="45" spans="1:20">
      <c r="A45" s="4">
        <v>41</v>
      </c>
      <c r="B45" s="17" t="s">
        <v>70</v>
      </c>
      <c r="C45" s="18" t="s">
        <v>632</v>
      </c>
      <c r="D45" s="18" t="s">
        <v>29</v>
      </c>
      <c r="E45" s="19"/>
      <c r="F45" s="18"/>
      <c r="G45" s="19">
        <v>23</v>
      </c>
      <c r="H45" s="19">
        <v>25</v>
      </c>
      <c r="I45" s="17">
        <f t="shared" si="0"/>
        <v>48</v>
      </c>
      <c r="J45" s="18">
        <v>9577521563</v>
      </c>
      <c r="K45" s="18" t="s">
        <v>424</v>
      </c>
      <c r="L45" s="18" t="s">
        <v>629</v>
      </c>
      <c r="M45" s="18">
        <v>9854243058</v>
      </c>
      <c r="N45" s="18" t="s">
        <v>806</v>
      </c>
      <c r="O45" s="18">
        <v>8486402187</v>
      </c>
      <c r="P45" s="25">
        <v>43704</v>
      </c>
      <c r="Q45" s="18" t="s">
        <v>91</v>
      </c>
      <c r="R45" s="18">
        <v>9</v>
      </c>
      <c r="S45" s="18" t="s">
        <v>80</v>
      </c>
      <c r="T45" s="18"/>
    </row>
    <row r="46" spans="1:20">
      <c r="A46" s="4">
        <v>42</v>
      </c>
      <c r="B46" s="17" t="s">
        <v>70</v>
      </c>
      <c r="C46" s="18" t="s">
        <v>633</v>
      </c>
      <c r="D46" s="18" t="s">
        <v>27</v>
      </c>
      <c r="E46" s="19" t="s">
        <v>634</v>
      </c>
      <c r="F46" s="18" t="s">
        <v>83</v>
      </c>
      <c r="G46" s="19">
        <v>20</v>
      </c>
      <c r="H46" s="19">
        <v>16</v>
      </c>
      <c r="I46" s="17">
        <f t="shared" si="0"/>
        <v>36</v>
      </c>
      <c r="J46" s="18">
        <v>9854982682</v>
      </c>
      <c r="K46" s="18" t="s">
        <v>424</v>
      </c>
      <c r="L46" s="18" t="s">
        <v>629</v>
      </c>
      <c r="M46" s="18">
        <v>9854243058</v>
      </c>
      <c r="N46" s="18" t="s">
        <v>808</v>
      </c>
      <c r="O46" s="18">
        <v>9957308238</v>
      </c>
      <c r="P46" s="25">
        <v>43705</v>
      </c>
      <c r="Q46" s="18" t="s">
        <v>103</v>
      </c>
      <c r="R46" s="18">
        <v>7</v>
      </c>
      <c r="S46" s="18" t="s">
        <v>80</v>
      </c>
      <c r="T46" s="18"/>
    </row>
    <row r="47" spans="1:20">
      <c r="A47" s="4">
        <v>43</v>
      </c>
      <c r="B47" s="17" t="s">
        <v>70</v>
      </c>
      <c r="C47" s="61" t="s">
        <v>635</v>
      </c>
      <c r="D47" s="61" t="s">
        <v>29</v>
      </c>
      <c r="E47" s="62"/>
      <c r="F47" s="61"/>
      <c r="G47" s="62">
        <v>17</v>
      </c>
      <c r="H47" s="62">
        <v>25</v>
      </c>
      <c r="I47" s="21">
        <f t="shared" si="0"/>
        <v>42</v>
      </c>
      <c r="J47" s="61">
        <v>9859137344</v>
      </c>
      <c r="K47" s="61" t="s">
        <v>424</v>
      </c>
      <c r="L47" s="61" t="s">
        <v>629</v>
      </c>
      <c r="M47" s="61">
        <v>9854243058</v>
      </c>
      <c r="N47" s="18" t="s">
        <v>808</v>
      </c>
      <c r="O47" s="18">
        <v>9957308239</v>
      </c>
      <c r="P47" s="63">
        <v>43705</v>
      </c>
      <c r="Q47" s="18" t="s">
        <v>103</v>
      </c>
      <c r="R47" s="18">
        <v>7</v>
      </c>
      <c r="S47" s="18" t="s">
        <v>80</v>
      </c>
      <c r="T47" s="18"/>
    </row>
    <row r="48" spans="1:20">
      <c r="A48" s="4">
        <v>44</v>
      </c>
      <c r="B48" s="17" t="s">
        <v>71</v>
      </c>
      <c r="C48" s="18" t="s">
        <v>636</v>
      </c>
      <c r="D48" s="18" t="s">
        <v>29</v>
      </c>
      <c r="E48" s="19"/>
      <c r="F48" s="18"/>
      <c r="G48" s="19">
        <v>13</v>
      </c>
      <c r="H48" s="19">
        <v>18</v>
      </c>
      <c r="I48" s="17">
        <f t="shared" si="0"/>
        <v>31</v>
      </c>
      <c r="J48" s="18">
        <v>9577712688</v>
      </c>
      <c r="K48" s="18" t="s">
        <v>638</v>
      </c>
      <c r="L48" s="18" t="s">
        <v>637</v>
      </c>
      <c r="M48" s="18">
        <v>9435485859</v>
      </c>
      <c r="N48" s="18" t="s">
        <v>808</v>
      </c>
      <c r="O48" s="18">
        <v>9957308240</v>
      </c>
      <c r="P48" s="25">
        <v>43678</v>
      </c>
      <c r="Q48" s="18" t="s">
        <v>106</v>
      </c>
      <c r="R48" s="18">
        <v>10</v>
      </c>
      <c r="S48" s="18" t="s">
        <v>80</v>
      </c>
      <c r="T48" s="18"/>
    </row>
    <row r="49" spans="1:20">
      <c r="A49" s="4">
        <v>45</v>
      </c>
      <c r="B49" s="17" t="s">
        <v>71</v>
      </c>
      <c r="C49" s="18" t="s">
        <v>639</v>
      </c>
      <c r="D49" s="18" t="s">
        <v>29</v>
      </c>
      <c r="E49" s="19"/>
      <c r="F49" s="18"/>
      <c r="G49" s="19">
        <v>17</v>
      </c>
      <c r="H49" s="19">
        <v>25</v>
      </c>
      <c r="I49" s="17">
        <f t="shared" si="0"/>
        <v>42</v>
      </c>
      <c r="J49" s="18">
        <v>9859845218</v>
      </c>
      <c r="K49" s="18" t="s">
        <v>638</v>
      </c>
      <c r="L49" s="18" t="s">
        <v>637</v>
      </c>
      <c r="M49" s="18">
        <v>9435485859</v>
      </c>
      <c r="N49" s="65" t="s">
        <v>810</v>
      </c>
      <c r="O49" s="66">
        <v>9854338821</v>
      </c>
      <c r="P49" s="25">
        <v>43678</v>
      </c>
      <c r="Q49" s="18" t="s">
        <v>106</v>
      </c>
      <c r="R49" s="18">
        <v>9</v>
      </c>
      <c r="S49" s="18" t="s">
        <v>80</v>
      </c>
      <c r="T49" s="18"/>
    </row>
    <row r="50" spans="1:20">
      <c r="A50" s="4">
        <v>46</v>
      </c>
      <c r="B50" s="17" t="s">
        <v>71</v>
      </c>
      <c r="C50" s="18" t="s">
        <v>640</v>
      </c>
      <c r="D50" s="18" t="s">
        <v>29</v>
      </c>
      <c r="E50" s="19"/>
      <c r="F50" s="18"/>
      <c r="G50" s="19">
        <v>23</v>
      </c>
      <c r="H50" s="19">
        <v>29</v>
      </c>
      <c r="I50" s="17">
        <f t="shared" si="0"/>
        <v>52</v>
      </c>
      <c r="J50" s="18">
        <v>9613556799</v>
      </c>
      <c r="K50" s="18" t="s">
        <v>638</v>
      </c>
      <c r="L50" s="18" t="s">
        <v>637</v>
      </c>
      <c r="M50" s="18">
        <v>9435485859</v>
      </c>
      <c r="N50" s="65" t="s">
        <v>810</v>
      </c>
      <c r="O50" s="66">
        <v>9854338822</v>
      </c>
      <c r="P50" s="25">
        <v>43678</v>
      </c>
      <c r="Q50" s="18" t="s">
        <v>106</v>
      </c>
      <c r="R50" s="18">
        <v>9</v>
      </c>
      <c r="S50" s="18" t="s">
        <v>80</v>
      </c>
      <c r="T50" s="18"/>
    </row>
    <row r="51" spans="1:20">
      <c r="A51" s="4">
        <v>47</v>
      </c>
      <c r="B51" s="17" t="s">
        <v>71</v>
      </c>
      <c r="C51" s="18" t="s">
        <v>641</v>
      </c>
      <c r="D51" s="18" t="s">
        <v>29</v>
      </c>
      <c r="E51" s="19"/>
      <c r="F51" s="18"/>
      <c r="G51" s="19">
        <v>26</v>
      </c>
      <c r="H51" s="19">
        <v>22</v>
      </c>
      <c r="I51" s="17">
        <f t="shared" si="0"/>
        <v>48</v>
      </c>
      <c r="J51" s="18">
        <v>8749927854</v>
      </c>
      <c r="K51" s="18" t="s">
        <v>125</v>
      </c>
      <c r="L51" s="18" t="s">
        <v>124</v>
      </c>
      <c r="M51" s="18">
        <v>9706614219</v>
      </c>
      <c r="N51" s="65" t="s">
        <v>830</v>
      </c>
      <c r="O51" s="18">
        <v>9577139793</v>
      </c>
      <c r="P51" s="25">
        <v>43679</v>
      </c>
      <c r="Q51" s="18" t="s">
        <v>121</v>
      </c>
      <c r="R51" s="18">
        <v>14</v>
      </c>
      <c r="S51" s="18" t="s">
        <v>80</v>
      </c>
      <c r="T51" s="18"/>
    </row>
    <row r="52" spans="1:20">
      <c r="A52" s="4">
        <v>48</v>
      </c>
      <c r="B52" s="17" t="s">
        <v>71</v>
      </c>
      <c r="C52" s="18" t="s">
        <v>642</v>
      </c>
      <c r="D52" s="18" t="s">
        <v>29</v>
      </c>
      <c r="E52" s="19"/>
      <c r="F52" s="18"/>
      <c r="G52" s="19">
        <v>26</v>
      </c>
      <c r="H52" s="19">
        <v>19</v>
      </c>
      <c r="I52" s="17">
        <f t="shared" si="0"/>
        <v>45</v>
      </c>
      <c r="J52" s="18">
        <v>8724026879</v>
      </c>
      <c r="K52" s="18" t="s">
        <v>125</v>
      </c>
      <c r="L52" s="18" t="s">
        <v>124</v>
      </c>
      <c r="M52" s="18">
        <v>9706614219</v>
      </c>
      <c r="N52" s="18" t="s">
        <v>831</v>
      </c>
      <c r="O52" s="18">
        <v>9577915534</v>
      </c>
      <c r="P52" s="25">
        <v>43679</v>
      </c>
      <c r="Q52" s="18" t="s">
        <v>121</v>
      </c>
      <c r="R52" s="18">
        <v>14</v>
      </c>
      <c r="S52" s="18" t="s">
        <v>80</v>
      </c>
      <c r="T52" s="18"/>
    </row>
    <row r="53" spans="1:20">
      <c r="A53" s="4">
        <v>49</v>
      </c>
      <c r="B53" s="17" t="s">
        <v>71</v>
      </c>
      <c r="C53" s="18" t="s">
        <v>643</v>
      </c>
      <c r="D53" s="18" t="s">
        <v>29</v>
      </c>
      <c r="E53" s="19"/>
      <c r="F53" s="18"/>
      <c r="G53" s="19">
        <v>17</v>
      </c>
      <c r="H53" s="19">
        <v>23</v>
      </c>
      <c r="I53" s="17">
        <f t="shared" si="0"/>
        <v>40</v>
      </c>
      <c r="J53" s="18">
        <v>8471808692</v>
      </c>
      <c r="K53" s="18" t="s">
        <v>125</v>
      </c>
      <c r="L53" s="18" t="s">
        <v>124</v>
      </c>
      <c r="M53" s="18">
        <v>9706614219</v>
      </c>
      <c r="N53" s="65" t="s">
        <v>832</v>
      </c>
      <c r="O53" s="18">
        <v>9678603868</v>
      </c>
      <c r="P53" s="25">
        <v>43679</v>
      </c>
      <c r="Q53" s="18" t="s">
        <v>121</v>
      </c>
      <c r="R53" s="18">
        <v>14</v>
      </c>
      <c r="S53" s="18" t="s">
        <v>80</v>
      </c>
      <c r="T53" s="18"/>
    </row>
    <row r="54" spans="1:20">
      <c r="A54" s="4">
        <v>50</v>
      </c>
      <c r="B54" s="17" t="s">
        <v>71</v>
      </c>
      <c r="C54" s="18" t="s">
        <v>644</v>
      </c>
      <c r="D54" s="18" t="s">
        <v>29</v>
      </c>
      <c r="E54" s="19"/>
      <c r="F54" s="18"/>
      <c r="G54" s="19">
        <v>14</v>
      </c>
      <c r="H54" s="19">
        <v>15</v>
      </c>
      <c r="I54" s="17">
        <f t="shared" si="0"/>
        <v>29</v>
      </c>
      <c r="J54" s="18">
        <v>8473982348</v>
      </c>
      <c r="K54" s="18" t="s">
        <v>274</v>
      </c>
      <c r="L54" s="18" t="s">
        <v>273</v>
      </c>
      <c r="M54" s="18">
        <v>9854937257</v>
      </c>
      <c r="N54" s="65" t="s">
        <v>830</v>
      </c>
      <c r="O54" s="18">
        <v>9577139793</v>
      </c>
      <c r="P54" s="25">
        <v>43680</v>
      </c>
      <c r="Q54" s="18" t="s">
        <v>172</v>
      </c>
      <c r="R54" s="18">
        <v>12</v>
      </c>
      <c r="S54" s="18" t="s">
        <v>80</v>
      </c>
      <c r="T54" s="18"/>
    </row>
    <row r="55" spans="1:20">
      <c r="A55" s="4">
        <v>51</v>
      </c>
      <c r="B55" s="17" t="s">
        <v>71</v>
      </c>
      <c r="C55" s="18" t="s">
        <v>645</v>
      </c>
      <c r="D55" s="18" t="s">
        <v>29</v>
      </c>
      <c r="E55" s="19"/>
      <c r="F55" s="18"/>
      <c r="G55" s="19">
        <v>15</v>
      </c>
      <c r="H55" s="19">
        <v>17</v>
      </c>
      <c r="I55" s="17">
        <f t="shared" si="0"/>
        <v>32</v>
      </c>
      <c r="J55" s="18">
        <v>9854524235</v>
      </c>
      <c r="K55" s="18" t="s">
        <v>274</v>
      </c>
      <c r="L55" s="18" t="s">
        <v>273</v>
      </c>
      <c r="M55" s="18">
        <v>9854937257</v>
      </c>
      <c r="N55" s="18" t="s">
        <v>816</v>
      </c>
      <c r="O55" s="18">
        <v>7896661859</v>
      </c>
      <c r="P55" s="25">
        <v>43680</v>
      </c>
      <c r="Q55" s="18" t="s">
        <v>172</v>
      </c>
      <c r="R55" s="18">
        <v>11</v>
      </c>
      <c r="S55" s="18" t="s">
        <v>80</v>
      </c>
      <c r="T55" s="18"/>
    </row>
    <row r="56" spans="1:20">
      <c r="A56" s="4">
        <v>52</v>
      </c>
      <c r="B56" s="17" t="s">
        <v>71</v>
      </c>
      <c r="C56" s="18" t="s">
        <v>646</v>
      </c>
      <c r="D56" s="18" t="s">
        <v>29</v>
      </c>
      <c r="E56" s="19"/>
      <c r="F56" s="18"/>
      <c r="G56" s="19">
        <v>18</v>
      </c>
      <c r="H56" s="19">
        <v>12</v>
      </c>
      <c r="I56" s="17">
        <f t="shared" si="0"/>
        <v>30</v>
      </c>
      <c r="J56" s="18">
        <v>9613720922</v>
      </c>
      <c r="K56" s="18" t="s">
        <v>274</v>
      </c>
      <c r="L56" s="18" t="s">
        <v>273</v>
      </c>
      <c r="M56" s="18">
        <v>9854937257</v>
      </c>
      <c r="N56" s="18" t="s">
        <v>816</v>
      </c>
      <c r="O56" s="18">
        <v>7896661859</v>
      </c>
      <c r="P56" s="25">
        <v>43680</v>
      </c>
      <c r="Q56" s="18" t="s">
        <v>172</v>
      </c>
      <c r="R56" s="18">
        <v>11</v>
      </c>
      <c r="S56" s="18" t="s">
        <v>80</v>
      </c>
      <c r="T56" s="18"/>
    </row>
    <row r="57" spans="1:20">
      <c r="A57" s="4">
        <v>53</v>
      </c>
      <c r="B57" s="17" t="s">
        <v>71</v>
      </c>
      <c r="C57" s="18" t="s">
        <v>647</v>
      </c>
      <c r="D57" s="18" t="s">
        <v>29</v>
      </c>
      <c r="E57" s="19"/>
      <c r="F57" s="18"/>
      <c r="G57" s="19">
        <v>13</v>
      </c>
      <c r="H57" s="19">
        <v>12</v>
      </c>
      <c r="I57" s="17">
        <f t="shared" si="0"/>
        <v>25</v>
      </c>
      <c r="J57" s="18">
        <v>7399908352</v>
      </c>
      <c r="K57" s="18" t="s">
        <v>274</v>
      </c>
      <c r="L57" s="18" t="s">
        <v>273</v>
      </c>
      <c r="M57" s="18">
        <v>9854937257</v>
      </c>
      <c r="N57" s="65" t="s">
        <v>817</v>
      </c>
      <c r="O57" s="18">
        <v>9577521644</v>
      </c>
      <c r="P57" s="25">
        <v>43680</v>
      </c>
      <c r="Q57" s="18" t="s">
        <v>172</v>
      </c>
      <c r="R57" s="18">
        <v>12</v>
      </c>
      <c r="S57" s="18" t="s">
        <v>80</v>
      </c>
      <c r="T57" s="18"/>
    </row>
    <row r="58" spans="1:20">
      <c r="A58" s="4">
        <v>54</v>
      </c>
      <c r="B58" s="17" t="s">
        <v>71</v>
      </c>
      <c r="C58" s="18" t="s">
        <v>648</v>
      </c>
      <c r="D58" s="18" t="s">
        <v>29</v>
      </c>
      <c r="E58" s="19"/>
      <c r="F58" s="18"/>
      <c r="G58" s="19">
        <v>25</v>
      </c>
      <c r="H58" s="19">
        <v>25</v>
      </c>
      <c r="I58" s="17">
        <f t="shared" si="0"/>
        <v>50</v>
      </c>
      <c r="J58" s="18">
        <v>8402966351</v>
      </c>
      <c r="K58" s="18" t="s">
        <v>261</v>
      </c>
      <c r="L58" s="18" t="s">
        <v>260</v>
      </c>
      <c r="M58" s="18">
        <v>9859106810</v>
      </c>
      <c r="N58" s="65" t="s">
        <v>817</v>
      </c>
      <c r="O58" s="18">
        <v>9577521644</v>
      </c>
      <c r="P58" s="25">
        <v>43682</v>
      </c>
      <c r="Q58" s="18" t="s">
        <v>79</v>
      </c>
      <c r="R58" s="18">
        <v>16</v>
      </c>
      <c r="S58" s="18" t="s">
        <v>80</v>
      </c>
      <c r="T58" s="18"/>
    </row>
    <row r="59" spans="1:20">
      <c r="A59" s="4">
        <v>55</v>
      </c>
      <c r="B59" s="17" t="s">
        <v>71</v>
      </c>
      <c r="C59" s="18" t="s">
        <v>649</v>
      </c>
      <c r="D59" s="18" t="s">
        <v>29</v>
      </c>
      <c r="E59" s="19"/>
      <c r="F59" s="18"/>
      <c r="G59" s="19">
        <v>29</v>
      </c>
      <c r="H59" s="19">
        <v>38</v>
      </c>
      <c r="I59" s="17">
        <f t="shared" si="0"/>
        <v>67</v>
      </c>
      <c r="J59" s="18">
        <v>9859186324</v>
      </c>
      <c r="K59" s="18" t="s">
        <v>261</v>
      </c>
      <c r="L59" s="18" t="s">
        <v>260</v>
      </c>
      <c r="M59" s="18">
        <v>9859106810</v>
      </c>
      <c r="N59" s="65" t="s">
        <v>817</v>
      </c>
      <c r="O59" s="18">
        <v>9577521644</v>
      </c>
      <c r="P59" s="25">
        <v>43682</v>
      </c>
      <c r="Q59" s="18" t="s">
        <v>79</v>
      </c>
      <c r="R59" s="18">
        <v>17</v>
      </c>
      <c r="S59" s="18" t="s">
        <v>80</v>
      </c>
      <c r="T59" s="18"/>
    </row>
    <row r="60" spans="1:20">
      <c r="A60" s="4">
        <v>56</v>
      </c>
      <c r="B60" s="17" t="s">
        <v>71</v>
      </c>
      <c r="C60" s="18" t="s">
        <v>650</v>
      </c>
      <c r="D60" s="18" t="s">
        <v>29</v>
      </c>
      <c r="E60" s="19"/>
      <c r="F60" s="18"/>
      <c r="G60" s="19">
        <v>12</v>
      </c>
      <c r="H60" s="19">
        <v>10</v>
      </c>
      <c r="I60" s="17">
        <f t="shared" si="0"/>
        <v>22</v>
      </c>
      <c r="J60" s="18">
        <v>8749928541</v>
      </c>
      <c r="K60" s="18" t="s">
        <v>261</v>
      </c>
      <c r="L60" s="18" t="s">
        <v>260</v>
      </c>
      <c r="M60" s="18">
        <v>9859106810</v>
      </c>
      <c r="N60" s="18" t="s">
        <v>816</v>
      </c>
      <c r="O60" s="18">
        <v>7896661859</v>
      </c>
      <c r="P60" s="25">
        <v>43682</v>
      </c>
      <c r="Q60" s="18" t="s">
        <v>79</v>
      </c>
      <c r="R60" s="18">
        <v>17</v>
      </c>
      <c r="S60" s="18" t="s">
        <v>80</v>
      </c>
      <c r="T60" s="18"/>
    </row>
    <row r="61" spans="1:20">
      <c r="A61" s="4">
        <v>57</v>
      </c>
      <c r="B61" s="17" t="s">
        <v>71</v>
      </c>
      <c r="C61" s="18" t="s">
        <v>651</v>
      </c>
      <c r="D61" s="18" t="s">
        <v>29</v>
      </c>
      <c r="E61" s="19"/>
      <c r="F61" s="18"/>
      <c r="G61" s="19">
        <v>25</v>
      </c>
      <c r="H61" s="19">
        <v>30</v>
      </c>
      <c r="I61" s="17">
        <f t="shared" si="0"/>
        <v>55</v>
      </c>
      <c r="J61" s="18">
        <v>970551528</v>
      </c>
      <c r="K61" s="18" t="s">
        <v>131</v>
      </c>
      <c r="L61" s="18" t="s">
        <v>130</v>
      </c>
      <c r="M61" s="18">
        <v>8876241266</v>
      </c>
      <c r="N61" s="18" t="s">
        <v>818</v>
      </c>
      <c r="O61" s="18">
        <v>7896524079</v>
      </c>
      <c r="P61" s="25">
        <v>43683</v>
      </c>
      <c r="Q61" s="18" t="s">
        <v>91</v>
      </c>
      <c r="R61" s="18">
        <v>15</v>
      </c>
      <c r="S61" s="18" t="s">
        <v>80</v>
      </c>
      <c r="T61" s="18"/>
    </row>
    <row r="62" spans="1:20">
      <c r="A62" s="4">
        <v>58</v>
      </c>
      <c r="B62" s="17" t="s">
        <v>71</v>
      </c>
      <c r="C62" s="18" t="s">
        <v>652</v>
      </c>
      <c r="D62" s="18" t="s">
        <v>29</v>
      </c>
      <c r="E62" s="19"/>
      <c r="F62" s="18"/>
      <c r="G62" s="19">
        <v>23</v>
      </c>
      <c r="H62" s="19">
        <v>25</v>
      </c>
      <c r="I62" s="17">
        <f t="shared" si="0"/>
        <v>48</v>
      </c>
      <c r="J62" s="18">
        <v>8486075259</v>
      </c>
      <c r="K62" s="18" t="s">
        <v>131</v>
      </c>
      <c r="L62" s="18" t="s">
        <v>130</v>
      </c>
      <c r="M62" s="18">
        <v>8876241266</v>
      </c>
      <c r="N62" s="18" t="s">
        <v>818</v>
      </c>
      <c r="O62" s="18">
        <v>7896524079</v>
      </c>
      <c r="P62" s="25">
        <v>43683</v>
      </c>
      <c r="Q62" s="18" t="s">
        <v>91</v>
      </c>
      <c r="R62" s="18">
        <v>17</v>
      </c>
      <c r="S62" s="18" t="s">
        <v>80</v>
      </c>
      <c r="T62" s="18"/>
    </row>
    <row r="63" spans="1:20">
      <c r="A63" s="4">
        <v>59</v>
      </c>
      <c r="B63" s="17" t="s">
        <v>71</v>
      </c>
      <c r="C63" s="18" t="s">
        <v>653</v>
      </c>
      <c r="D63" s="18" t="s">
        <v>27</v>
      </c>
      <c r="E63" s="19"/>
      <c r="F63" s="18" t="s">
        <v>83</v>
      </c>
      <c r="G63" s="19">
        <v>138</v>
      </c>
      <c r="H63" s="19">
        <v>151</v>
      </c>
      <c r="I63" s="17">
        <f t="shared" si="0"/>
        <v>289</v>
      </c>
      <c r="J63" s="18">
        <v>9613388242</v>
      </c>
      <c r="K63" s="18" t="s">
        <v>131</v>
      </c>
      <c r="L63" s="18" t="s">
        <v>130</v>
      </c>
      <c r="M63" s="18">
        <v>8876241266</v>
      </c>
      <c r="N63" s="18" t="s">
        <v>818</v>
      </c>
      <c r="O63" s="18">
        <v>7896524080</v>
      </c>
      <c r="P63" s="25">
        <v>43684</v>
      </c>
      <c r="Q63" s="18" t="s">
        <v>103</v>
      </c>
      <c r="R63" s="18">
        <v>15</v>
      </c>
      <c r="S63" s="18" t="s">
        <v>80</v>
      </c>
      <c r="T63" s="18"/>
    </row>
    <row r="64" spans="1:20" ht="33">
      <c r="A64" s="4">
        <v>60</v>
      </c>
      <c r="B64" s="17" t="s">
        <v>71</v>
      </c>
      <c r="C64" s="18" t="s">
        <v>654</v>
      </c>
      <c r="D64" s="18" t="s">
        <v>27</v>
      </c>
      <c r="E64" s="19"/>
      <c r="F64" s="18" t="s">
        <v>83</v>
      </c>
      <c r="G64" s="19">
        <v>27</v>
      </c>
      <c r="H64" s="19">
        <v>19</v>
      </c>
      <c r="I64" s="17">
        <f t="shared" si="0"/>
        <v>46</v>
      </c>
      <c r="J64" s="18">
        <v>9706550868</v>
      </c>
      <c r="K64" s="18" t="s">
        <v>656</v>
      </c>
      <c r="L64" s="18" t="s">
        <v>655</v>
      </c>
      <c r="M64" s="18">
        <v>9707748830</v>
      </c>
      <c r="N64" s="64" t="s">
        <v>780</v>
      </c>
      <c r="O64" s="18">
        <v>9613300020</v>
      </c>
      <c r="P64" s="25">
        <v>43685</v>
      </c>
      <c r="Q64" s="18" t="s">
        <v>106</v>
      </c>
      <c r="R64" s="18">
        <v>7</v>
      </c>
      <c r="S64" s="18" t="s">
        <v>80</v>
      </c>
      <c r="T64" s="18"/>
    </row>
    <row r="65" spans="1:20">
      <c r="A65" s="4">
        <v>61</v>
      </c>
      <c r="B65" s="17" t="s">
        <v>71</v>
      </c>
      <c r="C65" s="18" t="s">
        <v>657</v>
      </c>
      <c r="D65" s="18" t="s">
        <v>29</v>
      </c>
      <c r="E65" s="19"/>
      <c r="F65" s="18"/>
      <c r="G65" s="19">
        <v>15</v>
      </c>
      <c r="H65" s="19">
        <v>18</v>
      </c>
      <c r="I65" s="17">
        <f t="shared" si="0"/>
        <v>33</v>
      </c>
      <c r="J65" s="18">
        <v>7399693239</v>
      </c>
      <c r="K65" s="18" t="s">
        <v>656</v>
      </c>
      <c r="L65" s="18" t="s">
        <v>655</v>
      </c>
      <c r="M65" s="18">
        <v>9707748830</v>
      </c>
      <c r="N65" s="71" t="s">
        <v>819</v>
      </c>
      <c r="O65" s="18">
        <v>9707573027</v>
      </c>
      <c r="P65" s="25">
        <v>43685</v>
      </c>
      <c r="Q65" s="18" t="s">
        <v>106</v>
      </c>
      <c r="R65" s="18">
        <v>6</v>
      </c>
      <c r="S65" s="18" t="s">
        <v>80</v>
      </c>
      <c r="T65" s="18"/>
    </row>
    <row r="66" spans="1:20">
      <c r="A66" s="4">
        <v>62</v>
      </c>
      <c r="B66" s="17" t="s">
        <v>71</v>
      </c>
      <c r="C66" s="18" t="s">
        <v>658</v>
      </c>
      <c r="D66" s="18" t="s">
        <v>29</v>
      </c>
      <c r="E66" s="19"/>
      <c r="F66" s="18"/>
      <c r="G66" s="19">
        <v>15</v>
      </c>
      <c r="H66" s="19">
        <v>12</v>
      </c>
      <c r="I66" s="17">
        <f t="shared" si="0"/>
        <v>27</v>
      </c>
      <c r="J66" s="18"/>
      <c r="K66" s="18" t="s">
        <v>656</v>
      </c>
      <c r="L66" s="18" t="s">
        <v>655</v>
      </c>
      <c r="M66" s="18">
        <v>9707748830</v>
      </c>
      <c r="N66" s="71" t="s">
        <v>819</v>
      </c>
      <c r="O66" s="18">
        <v>9707573028</v>
      </c>
      <c r="P66" s="25">
        <v>43685</v>
      </c>
      <c r="Q66" s="18" t="s">
        <v>106</v>
      </c>
      <c r="R66" s="18">
        <v>7</v>
      </c>
      <c r="S66" s="18" t="s">
        <v>80</v>
      </c>
      <c r="T66" s="18"/>
    </row>
    <row r="67" spans="1:20">
      <c r="A67" s="4">
        <v>63</v>
      </c>
      <c r="B67" s="17" t="s">
        <v>71</v>
      </c>
      <c r="C67" s="18" t="s">
        <v>659</v>
      </c>
      <c r="D67" s="18" t="s">
        <v>29</v>
      </c>
      <c r="E67" s="19"/>
      <c r="F67" s="18"/>
      <c r="G67" s="19">
        <v>11</v>
      </c>
      <c r="H67" s="19">
        <v>10</v>
      </c>
      <c r="I67" s="17">
        <f t="shared" si="0"/>
        <v>21</v>
      </c>
      <c r="J67" s="18">
        <v>9706878319</v>
      </c>
      <c r="K67" s="18" t="s">
        <v>656</v>
      </c>
      <c r="L67" s="18" t="s">
        <v>655</v>
      </c>
      <c r="M67" s="18">
        <v>9707748830</v>
      </c>
      <c r="N67" s="65" t="s">
        <v>820</v>
      </c>
      <c r="O67" s="18">
        <v>9859016464</v>
      </c>
      <c r="P67" s="25">
        <v>43685</v>
      </c>
      <c r="Q67" s="18" t="s">
        <v>106</v>
      </c>
      <c r="R67" s="18">
        <v>7</v>
      </c>
      <c r="S67" s="18" t="s">
        <v>80</v>
      </c>
      <c r="T67" s="18"/>
    </row>
    <row r="68" spans="1:20">
      <c r="A68" s="4">
        <v>64</v>
      </c>
      <c r="B68" s="17" t="s">
        <v>71</v>
      </c>
      <c r="C68" s="18" t="s">
        <v>660</v>
      </c>
      <c r="D68" s="18" t="s">
        <v>27</v>
      </c>
      <c r="E68" s="19"/>
      <c r="F68" s="18" t="s">
        <v>83</v>
      </c>
      <c r="G68" s="19">
        <v>26</v>
      </c>
      <c r="H68" s="19">
        <v>29</v>
      </c>
      <c r="I68" s="17">
        <f t="shared" si="0"/>
        <v>55</v>
      </c>
      <c r="J68" s="18">
        <v>8011393732</v>
      </c>
      <c r="K68" s="18" t="s">
        <v>490</v>
      </c>
      <c r="L68" s="18" t="s">
        <v>489</v>
      </c>
      <c r="M68" s="18">
        <v>9854703172</v>
      </c>
      <c r="N68" s="65" t="s">
        <v>820</v>
      </c>
      <c r="O68" s="18">
        <v>9859016464</v>
      </c>
      <c r="P68" s="25">
        <v>43686</v>
      </c>
      <c r="Q68" s="18" t="s">
        <v>121</v>
      </c>
      <c r="R68" s="18">
        <v>12</v>
      </c>
      <c r="S68" s="18" t="s">
        <v>80</v>
      </c>
      <c r="T68" s="18"/>
    </row>
    <row r="69" spans="1:20">
      <c r="A69" s="4">
        <v>65</v>
      </c>
      <c r="B69" s="17" t="s">
        <v>71</v>
      </c>
      <c r="C69" s="18" t="s">
        <v>660</v>
      </c>
      <c r="D69" s="18" t="s">
        <v>29</v>
      </c>
      <c r="E69" s="19"/>
      <c r="F69" s="18"/>
      <c r="G69" s="19">
        <v>31</v>
      </c>
      <c r="H69" s="19">
        <v>37</v>
      </c>
      <c r="I69" s="17">
        <f t="shared" si="0"/>
        <v>68</v>
      </c>
      <c r="J69" s="18">
        <v>8876217660</v>
      </c>
      <c r="K69" s="18" t="s">
        <v>490</v>
      </c>
      <c r="L69" s="18" t="s">
        <v>489</v>
      </c>
      <c r="M69" s="18">
        <v>9854703172</v>
      </c>
      <c r="N69" s="68" t="s">
        <v>821</v>
      </c>
      <c r="O69" s="18">
        <v>8751821746</v>
      </c>
      <c r="P69" s="25">
        <v>43686</v>
      </c>
      <c r="Q69" s="18" t="s">
        <v>121</v>
      </c>
      <c r="R69" s="18">
        <v>12</v>
      </c>
      <c r="S69" s="18" t="s">
        <v>80</v>
      </c>
      <c r="T69" s="18"/>
    </row>
    <row r="70" spans="1:20">
      <c r="A70" s="4">
        <v>66</v>
      </c>
      <c r="B70" s="17" t="s">
        <v>71</v>
      </c>
      <c r="C70" s="18" t="s">
        <v>661</v>
      </c>
      <c r="D70" s="18" t="s">
        <v>29</v>
      </c>
      <c r="E70" s="19"/>
      <c r="F70" s="18"/>
      <c r="G70" s="19">
        <v>32</v>
      </c>
      <c r="H70" s="19">
        <v>38</v>
      </c>
      <c r="I70" s="17">
        <f t="shared" si="0"/>
        <v>70</v>
      </c>
      <c r="J70" s="18">
        <v>7896673379</v>
      </c>
      <c r="K70" s="18" t="s">
        <v>490</v>
      </c>
      <c r="L70" s="18" t="s">
        <v>489</v>
      </c>
      <c r="M70" s="18">
        <v>9854703172</v>
      </c>
      <c r="N70" s="65" t="s">
        <v>822</v>
      </c>
      <c r="O70" s="18">
        <v>8822217748</v>
      </c>
      <c r="P70" s="25">
        <v>43687</v>
      </c>
      <c r="Q70" s="18" t="s">
        <v>172</v>
      </c>
      <c r="R70" s="18">
        <v>11</v>
      </c>
      <c r="S70" s="18" t="s">
        <v>80</v>
      </c>
      <c r="T70" s="18"/>
    </row>
    <row r="71" spans="1:20">
      <c r="A71" s="4">
        <v>67</v>
      </c>
      <c r="B71" s="17" t="s">
        <v>71</v>
      </c>
      <c r="C71" s="18" t="s">
        <v>662</v>
      </c>
      <c r="D71" s="18" t="s">
        <v>27</v>
      </c>
      <c r="E71" s="19"/>
      <c r="F71" s="18" t="s">
        <v>83</v>
      </c>
      <c r="G71" s="19">
        <v>30</v>
      </c>
      <c r="H71" s="19">
        <v>28</v>
      </c>
      <c r="I71" s="17">
        <f t="shared" ref="I71:I164" si="1">+G71+H71</f>
        <v>58</v>
      </c>
      <c r="J71" s="18"/>
      <c r="K71" s="18" t="s">
        <v>490</v>
      </c>
      <c r="L71" s="18" t="s">
        <v>489</v>
      </c>
      <c r="M71" s="18">
        <v>9854703172</v>
      </c>
      <c r="N71" s="68" t="s">
        <v>823</v>
      </c>
      <c r="O71" s="18">
        <v>9613720410</v>
      </c>
      <c r="P71" s="25">
        <v>43687</v>
      </c>
      <c r="Q71" s="18" t="s">
        <v>172</v>
      </c>
      <c r="R71" s="18">
        <v>11</v>
      </c>
      <c r="S71" s="18" t="s">
        <v>80</v>
      </c>
      <c r="T71" s="18"/>
    </row>
    <row r="72" spans="1:20">
      <c r="A72" s="4">
        <v>68</v>
      </c>
      <c r="B72" s="17" t="s">
        <v>71</v>
      </c>
      <c r="C72" s="18" t="s">
        <v>663</v>
      </c>
      <c r="D72" s="18" t="s">
        <v>27</v>
      </c>
      <c r="E72" s="19"/>
      <c r="F72" s="18" t="s">
        <v>83</v>
      </c>
      <c r="G72" s="19">
        <v>95</v>
      </c>
      <c r="H72" s="19">
        <v>113</v>
      </c>
      <c r="I72" s="17">
        <f t="shared" si="1"/>
        <v>208</v>
      </c>
      <c r="J72" s="18">
        <v>9613138760</v>
      </c>
      <c r="K72" s="18" t="s">
        <v>268</v>
      </c>
      <c r="L72" s="59" t="s">
        <v>267</v>
      </c>
      <c r="M72" s="18">
        <v>9101499550</v>
      </c>
      <c r="N72" s="18" t="s">
        <v>816</v>
      </c>
      <c r="O72" s="18">
        <v>7896661859</v>
      </c>
      <c r="P72" s="25">
        <v>43689</v>
      </c>
      <c r="Q72" s="18" t="s">
        <v>79</v>
      </c>
      <c r="R72" s="18">
        <v>20</v>
      </c>
      <c r="S72" s="18" t="s">
        <v>80</v>
      </c>
      <c r="T72" s="18"/>
    </row>
    <row r="73" spans="1:20">
      <c r="A73" s="4">
        <v>69</v>
      </c>
      <c r="B73" s="17" t="s">
        <v>71</v>
      </c>
      <c r="C73" s="18" t="s">
        <v>664</v>
      </c>
      <c r="D73" s="18" t="s">
        <v>27</v>
      </c>
      <c r="E73" s="19"/>
      <c r="F73" s="18" t="s">
        <v>83</v>
      </c>
      <c r="G73" s="19">
        <v>41</v>
      </c>
      <c r="H73" s="19">
        <v>56</v>
      </c>
      <c r="I73" s="17">
        <f t="shared" si="1"/>
        <v>97</v>
      </c>
      <c r="J73" s="18">
        <v>8721058320</v>
      </c>
      <c r="K73" s="18" t="s">
        <v>268</v>
      </c>
      <c r="L73" s="59" t="s">
        <v>267</v>
      </c>
      <c r="M73" s="18">
        <v>9101499550</v>
      </c>
      <c r="N73" s="68" t="s">
        <v>824</v>
      </c>
      <c r="O73" s="18">
        <v>8876921346</v>
      </c>
      <c r="P73" s="25">
        <v>43689</v>
      </c>
      <c r="Q73" s="18" t="s">
        <v>79</v>
      </c>
      <c r="R73" s="18">
        <v>19</v>
      </c>
      <c r="S73" s="18" t="s">
        <v>80</v>
      </c>
      <c r="T73" s="18"/>
    </row>
    <row r="74" spans="1:20">
      <c r="A74" s="4">
        <v>70</v>
      </c>
      <c r="B74" s="17" t="s">
        <v>71</v>
      </c>
      <c r="C74" s="18" t="s">
        <v>665</v>
      </c>
      <c r="D74" s="18" t="s">
        <v>29</v>
      </c>
      <c r="E74" s="19"/>
      <c r="F74" s="18"/>
      <c r="G74" s="19">
        <v>34</v>
      </c>
      <c r="H74" s="19">
        <v>41</v>
      </c>
      <c r="I74" s="17">
        <f t="shared" si="1"/>
        <v>75</v>
      </c>
      <c r="J74" s="18">
        <v>9957878633</v>
      </c>
      <c r="K74" s="18" t="s">
        <v>268</v>
      </c>
      <c r="L74" s="59" t="s">
        <v>267</v>
      </c>
      <c r="M74" s="18">
        <v>9101499550</v>
      </c>
      <c r="N74" s="68" t="s">
        <v>824</v>
      </c>
      <c r="O74" s="18">
        <v>8876921346</v>
      </c>
      <c r="P74" s="25">
        <v>43690</v>
      </c>
      <c r="Q74" s="18" t="s">
        <v>91</v>
      </c>
      <c r="R74" s="18">
        <v>18</v>
      </c>
      <c r="S74" s="18" t="s">
        <v>80</v>
      </c>
      <c r="T74" s="18"/>
    </row>
    <row r="75" spans="1:20">
      <c r="A75" s="4">
        <v>71</v>
      </c>
      <c r="B75" s="17" t="s">
        <v>71</v>
      </c>
      <c r="C75" s="18" t="s">
        <v>666</v>
      </c>
      <c r="D75" s="18" t="s">
        <v>29</v>
      </c>
      <c r="E75" s="19"/>
      <c r="F75" s="18"/>
      <c r="G75" s="19">
        <v>29</v>
      </c>
      <c r="H75" s="19">
        <v>28</v>
      </c>
      <c r="I75" s="17">
        <f t="shared" si="1"/>
        <v>57</v>
      </c>
      <c r="J75" s="18">
        <v>8399061243</v>
      </c>
      <c r="K75" s="18" t="s">
        <v>268</v>
      </c>
      <c r="L75" s="59" t="s">
        <v>267</v>
      </c>
      <c r="M75" s="18">
        <v>9101499550</v>
      </c>
      <c r="N75" s="18" t="s">
        <v>816</v>
      </c>
      <c r="O75" s="18">
        <v>7896661859</v>
      </c>
      <c r="P75" s="25">
        <v>43690</v>
      </c>
      <c r="Q75" s="18" t="s">
        <v>91</v>
      </c>
      <c r="R75" s="18">
        <v>18</v>
      </c>
      <c r="S75" s="18" t="s">
        <v>80</v>
      </c>
      <c r="T75" s="18"/>
    </row>
    <row r="76" spans="1:20">
      <c r="A76" s="4">
        <v>72</v>
      </c>
      <c r="B76" s="17" t="s">
        <v>71</v>
      </c>
      <c r="C76" s="18" t="s">
        <v>667</v>
      </c>
      <c r="D76" s="18" t="s">
        <v>29</v>
      </c>
      <c r="E76" s="19"/>
      <c r="F76" s="18"/>
      <c r="G76" s="19">
        <v>37</v>
      </c>
      <c r="H76" s="19">
        <v>41</v>
      </c>
      <c r="I76" s="17">
        <f t="shared" si="1"/>
        <v>78</v>
      </c>
      <c r="J76" s="18">
        <v>9613494802</v>
      </c>
      <c r="K76" s="18" t="s">
        <v>136</v>
      </c>
      <c r="L76" s="18" t="s">
        <v>344</v>
      </c>
      <c r="M76" s="18">
        <v>9954815442</v>
      </c>
      <c r="N76" s="18" t="s">
        <v>816</v>
      </c>
      <c r="O76" s="18">
        <v>7896661859</v>
      </c>
      <c r="P76" s="25">
        <v>43691</v>
      </c>
      <c r="Q76" s="18" t="s">
        <v>103</v>
      </c>
      <c r="R76" s="18">
        <v>19</v>
      </c>
      <c r="S76" s="18" t="s">
        <v>80</v>
      </c>
      <c r="T76" s="18"/>
    </row>
    <row r="77" spans="1:20">
      <c r="A77" s="4">
        <v>73</v>
      </c>
      <c r="B77" s="17" t="s">
        <v>71</v>
      </c>
      <c r="C77" s="18" t="s">
        <v>668</v>
      </c>
      <c r="D77" s="18" t="s">
        <v>29</v>
      </c>
      <c r="E77" s="19"/>
      <c r="F77" s="18"/>
      <c r="G77" s="19">
        <v>26</v>
      </c>
      <c r="H77" s="19">
        <v>38</v>
      </c>
      <c r="I77" s="17">
        <f t="shared" si="1"/>
        <v>64</v>
      </c>
      <c r="J77" s="18">
        <v>9613824464</v>
      </c>
      <c r="K77" s="18" t="s">
        <v>136</v>
      </c>
      <c r="L77" s="18" t="s">
        <v>344</v>
      </c>
      <c r="M77" s="18">
        <v>9954815442</v>
      </c>
      <c r="N77" s="65" t="s">
        <v>820</v>
      </c>
      <c r="O77" s="18">
        <v>9859016464</v>
      </c>
      <c r="P77" s="25">
        <v>43691</v>
      </c>
      <c r="Q77" s="18" t="s">
        <v>103</v>
      </c>
      <c r="R77" s="18">
        <v>19</v>
      </c>
      <c r="S77" s="18" t="s">
        <v>80</v>
      </c>
      <c r="T77" s="18"/>
    </row>
    <row r="78" spans="1:20">
      <c r="A78" s="4">
        <v>74</v>
      </c>
      <c r="B78" s="17" t="s">
        <v>71</v>
      </c>
      <c r="C78" s="18" t="s">
        <v>669</v>
      </c>
      <c r="D78" s="18" t="s">
        <v>27</v>
      </c>
      <c r="E78" s="19"/>
      <c r="F78" s="18" t="s">
        <v>83</v>
      </c>
      <c r="G78" s="19">
        <v>30</v>
      </c>
      <c r="H78" s="19">
        <v>32</v>
      </c>
      <c r="I78" s="17">
        <f t="shared" si="1"/>
        <v>62</v>
      </c>
      <c r="J78" s="18">
        <v>8472898719</v>
      </c>
      <c r="K78" s="18" t="s">
        <v>256</v>
      </c>
      <c r="L78" s="18" t="s">
        <v>257</v>
      </c>
      <c r="M78" s="18">
        <v>9435607415</v>
      </c>
      <c r="N78" s="65" t="s">
        <v>820</v>
      </c>
      <c r="O78" s="18">
        <v>9859016464</v>
      </c>
      <c r="P78" s="25">
        <v>43693</v>
      </c>
      <c r="Q78" s="18" t="s">
        <v>121</v>
      </c>
      <c r="R78" s="18">
        <v>15</v>
      </c>
      <c r="S78" s="18" t="s">
        <v>80</v>
      </c>
      <c r="T78" s="18"/>
    </row>
    <row r="79" spans="1:20">
      <c r="A79" s="4">
        <v>75</v>
      </c>
      <c r="B79" s="17" t="s">
        <v>71</v>
      </c>
      <c r="C79" s="18" t="s">
        <v>670</v>
      </c>
      <c r="D79" s="18" t="s">
        <v>27</v>
      </c>
      <c r="E79" s="19"/>
      <c r="F79" s="18" t="s">
        <v>83</v>
      </c>
      <c r="G79" s="19">
        <v>25</v>
      </c>
      <c r="H79" s="19">
        <v>29</v>
      </c>
      <c r="I79" s="17">
        <f t="shared" si="1"/>
        <v>54</v>
      </c>
      <c r="J79" s="18">
        <v>7896614568</v>
      </c>
      <c r="K79" s="18" t="s">
        <v>256</v>
      </c>
      <c r="L79" s="18" t="s">
        <v>257</v>
      </c>
      <c r="M79" s="18">
        <v>9435607415</v>
      </c>
      <c r="N79" s="68" t="s">
        <v>825</v>
      </c>
      <c r="O79" s="72">
        <v>7399579873</v>
      </c>
      <c r="P79" s="25">
        <v>43693</v>
      </c>
      <c r="Q79" s="18" t="s">
        <v>121</v>
      </c>
      <c r="R79" s="18">
        <v>15</v>
      </c>
      <c r="S79" s="18" t="s">
        <v>80</v>
      </c>
      <c r="T79" s="18"/>
    </row>
    <row r="80" spans="1:20">
      <c r="A80" s="4">
        <v>76</v>
      </c>
      <c r="B80" s="17" t="s">
        <v>71</v>
      </c>
      <c r="C80" s="18" t="s">
        <v>671</v>
      </c>
      <c r="D80" s="18" t="s">
        <v>27</v>
      </c>
      <c r="E80" s="19"/>
      <c r="F80" s="18" t="s">
        <v>83</v>
      </c>
      <c r="G80" s="19">
        <v>35</v>
      </c>
      <c r="H80" s="19">
        <v>27</v>
      </c>
      <c r="I80" s="17">
        <f t="shared" si="1"/>
        <v>62</v>
      </c>
      <c r="J80" s="18"/>
      <c r="K80" s="18" t="s">
        <v>256</v>
      </c>
      <c r="L80" s="18" t="s">
        <v>257</v>
      </c>
      <c r="M80" s="18">
        <v>9435607415</v>
      </c>
      <c r="N80" s="65" t="s">
        <v>826</v>
      </c>
      <c r="O80" s="18">
        <v>9613249681</v>
      </c>
      <c r="P80" s="25">
        <v>43694</v>
      </c>
      <c r="Q80" s="18" t="s">
        <v>172</v>
      </c>
      <c r="R80" s="18">
        <v>17</v>
      </c>
      <c r="S80" s="18" t="s">
        <v>80</v>
      </c>
      <c r="T80" s="18"/>
    </row>
    <row r="81" spans="1:20">
      <c r="A81" s="4">
        <v>77</v>
      </c>
      <c r="B81" s="17" t="s">
        <v>71</v>
      </c>
      <c r="C81" s="18" t="s">
        <v>672</v>
      </c>
      <c r="D81" s="18" t="s">
        <v>27</v>
      </c>
      <c r="E81" s="19"/>
      <c r="F81" s="18" t="s">
        <v>83</v>
      </c>
      <c r="G81" s="19">
        <v>32</v>
      </c>
      <c r="H81" s="19">
        <v>26</v>
      </c>
      <c r="I81" s="17">
        <f t="shared" si="1"/>
        <v>58</v>
      </c>
      <c r="J81" s="18">
        <v>9954554428</v>
      </c>
      <c r="K81" s="18" t="s">
        <v>256</v>
      </c>
      <c r="L81" s="18" t="s">
        <v>257</v>
      </c>
      <c r="M81" s="18">
        <v>9435607415</v>
      </c>
      <c r="N81" s="65" t="s">
        <v>820</v>
      </c>
      <c r="O81" s="18">
        <v>9859016464</v>
      </c>
      <c r="P81" s="25">
        <v>43694</v>
      </c>
      <c r="Q81" s="18" t="s">
        <v>172</v>
      </c>
      <c r="R81" s="18">
        <v>19</v>
      </c>
      <c r="S81" s="18" t="s">
        <v>80</v>
      </c>
      <c r="T81" s="18"/>
    </row>
    <row r="82" spans="1:20">
      <c r="A82" s="4">
        <v>78</v>
      </c>
      <c r="B82" s="17" t="s">
        <v>71</v>
      </c>
      <c r="C82" s="18" t="s">
        <v>673</v>
      </c>
      <c r="D82" s="18" t="s">
        <v>27</v>
      </c>
      <c r="E82" s="19"/>
      <c r="F82" s="18" t="s">
        <v>83</v>
      </c>
      <c r="G82" s="19">
        <v>45</v>
      </c>
      <c r="H82" s="19">
        <v>45</v>
      </c>
      <c r="I82" s="17">
        <f t="shared" si="1"/>
        <v>90</v>
      </c>
      <c r="J82" s="18">
        <v>9435067907</v>
      </c>
      <c r="K82" s="18" t="s">
        <v>256</v>
      </c>
      <c r="L82" s="18" t="s">
        <v>257</v>
      </c>
      <c r="M82" s="18">
        <v>9435607415</v>
      </c>
      <c r="N82" s="65" t="s">
        <v>827</v>
      </c>
      <c r="O82" s="18">
        <v>8402838504</v>
      </c>
      <c r="P82" s="25">
        <v>43696</v>
      </c>
      <c r="Q82" s="18" t="s">
        <v>79</v>
      </c>
      <c r="R82" s="18">
        <v>16</v>
      </c>
      <c r="S82" s="18" t="s">
        <v>80</v>
      </c>
      <c r="T82" s="18"/>
    </row>
    <row r="83" spans="1:20">
      <c r="A83" s="4">
        <v>79</v>
      </c>
      <c r="B83" s="17" t="s">
        <v>71</v>
      </c>
      <c r="C83" s="18" t="s">
        <v>674</v>
      </c>
      <c r="D83" s="18" t="s">
        <v>27</v>
      </c>
      <c r="E83" s="19"/>
      <c r="F83" s="18" t="s">
        <v>83</v>
      </c>
      <c r="G83" s="19">
        <v>34</v>
      </c>
      <c r="H83" s="19">
        <v>28</v>
      </c>
      <c r="I83" s="17">
        <f t="shared" si="1"/>
        <v>62</v>
      </c>
      <c r="J83" s="18">
        <v>9864972585</v>
      </c>
      <c r="K83" s="18" t="s">
        <v>256</v>
      </c>
      <c r="L83" s="18" t="s">
        <v>257</v>
      </c>
      <c r="M83" s="18">
        <v>9435607415</v>
      </c>
      <c r="N83" s="65" t="s">
        <v>827</v>
      </c>
      <c r="O83" s="18">
        <v>8402838504</v>
      </c>
      <c r="P83" s="25">
        <v>43696</v>
      </c>
      <c r="Q83" s="18" t="s">
        <v>79</v>
      </c>
      <c r="R83" s="18">
        <v>16</v>
      </c>
      <c r="S83" s="18" t="s">
        <v>80</v>
      </c>
      <c r="T83" s="18"/>
    </row>
    <row r="84" spans="1:20">
      <c r="A84" s="4">
        <v>80</v>
      </c>
      <c r="B84" s="17" t="s">
        <v>71</v>
      </c>
      <c r="C84" s="18" t="s">
        <v>375</v>
      </c>
      <c r="D84" s="18" t="s">
        <v>27</v>
      </c>
      <c r="E84" s="19"/>
      <c r="F84" s="18" t="s">
        <v>83</v>
      </c>
      <c r="G84" s="19">
        <v>48</v>
      </c>
      <c r="H84" s="19">
        <v>52</v>
      </c>
      <c r="I84" s="17">
        <f t="shared" si="1"/>
        <v>100</v>
      </c>
      <c r="J84" s="18">
        <v>7896662142</v>
      </c>
      <c r="K84" s="18" t="s">
        <v>136</v>
      </c>
      <c r="L84" s="18" t="s">
        <v>344</v>
      </c>
      <c r="M84" s="18">
        <v>9954815442</v>
      </c>
      <c r="N84" s="18" t="s">
        <v>808</v>
      </c>
      <c r="O84" s="18">
        <v>9957308238</v>
      </c>
      <c r="P84" s="25">
        <v>43697</v>
      </c>
      <c r="Q84" s="18" t="s">
        <v>91</v>
      </c>
      <c r="R84" s="18">
        <v>17</v>
      </c>
      <c r="S84" s="18" t="s">
        <v>80</v>
      </c>
      <c r="T84" s="18"/>
    </row>
    <row r="85" spans="1:20">
      <c r="A85" s="4">
        <v>81</v>
      </c>
      <c r="B85" s="17" t="s">
        <v>71</v>
      </c>
      <c r="C85" s="18" t="s">
        <v>374</v>
      </c>
      <c r="D85" s="18" t="s">
        <v>29</v>
      </c>
      <c r="E85" s="19"/>
      <c r="F85" s="18"/>
      <c r="G85" s="19">
        <v>39</v>
      </c>
      <c r="H85" s="19">
        <v>52</v>
      </c>
      <c r="I85" s="17">
        <f t="shared" si="1"/>
        <v>91</v>
      </c>
      <c r="J85" s="18">
        <v>9954827529</v>
      </c>
      <c r="K85" s="18" t="s">
        <v>136</v>
      </c>
      <c r="L85" s="18" t="s">
        <v>344</v>
      </c>
      <c r="M85" s="18">
        <v>9954815442</v>
      </c>
      <c r="N85" s="65" t="s">
        <v>812</v>
      </c>
      <c r="O85" s="18">
        <v>8011195958</v>
      </c>
      <c r="P85" s="25">
        <v>43698</v>
      </c>
      <c r="Q85" s="18" t="s">
        <v>103</v>
      </c>
      <c r="R85" s="18">
        <v>18</v>
      </c>
      <c r="S85" s="18" t="s">
        <v>80</v>
      </c>
      <c r="T85" s="18"/>
    </row>
    <row r="86" spans="1:20">
      <c r="A86" s="4">
        <v>82</v>
      </c>
      <c r="B86" s="17" t="s">
        <v>71</v>
      </c>
      <c r="C86" s="18" t="s">
        <v>675</v>
      </c>
      <c r="D86" s="18" t="s">
        <v>29</v>
      </c>
      <c r="E86" s="19"/>
      <c r="F86" s="18"/>
      <c r="G86" s="19">
        <v>30</v>
      </c>
      <c r="H86" s="19">
        <v>35</v>
      </c>
      <c r="I86" s="17">
        <f t="shared" si="1"/>
        <v>65</v>
      </c>
      <c r="J86" s="18">
        <v>7664087847</v>
      </c>
      <c r="K86" s="18" t="s">
        <v>136</v>
      </c>
      <c r="L86" s="18" t="s">
        <v>344</v>
      </c>
      <c r="M86" s="18">
        <v>9954815442</v>
      </c>
      <c r="N86" s="18" t="s">
        <v>808</v>
      </c>
      <c r="O86" s="18">
        <v>9957308238</v>
      </c>
      <c r="P86" s="25">
        <v>43698</v>
      </c>
      <c r="Q86" s="18" t="s">
        <v>103</v>
      </c>
      <c r="R86" s="18">
        <v>16</v>
      </c>
      <c r="S86" s="18" t="s">
        <v>80</v>
      </c>
      <c r="T86" s="18"/>
    </row>
    <row r="87" spans="1:20">
      <c r="A87" s="4">
        <v>83</v>
      </c>
      <c r="B87" s="17" t="s">
        <v>71</v>
      </c>
      <c r="C87" s="18" t="s">
        <v>676</v>
      </c>
      <c r="D87" s="18" t="s">
        <v>27</v>
      </c>
      <c r="E87" s="19"/>
      <c r="F87" s="18" t="s">
        <v>83</v>
      </c>
      <c r="G87" s="19">
        <v>36</v>
      </c>
      <c r="H87" s="19">
        <v>28</v>
      </c>
      <c r="I87" s="17">
        <f t="shared" si="1"/>
        <v>64</v>
      </c>
      <c r="J87" s="18">
        <v>9706810648</v>
      </c>
      <c r="K87" s="18" t="s">
        <v>469</v>
      </c>
      <c r="L87" s="18" t="s">
        <v>677</v>
      </c>
      <c r="M87" s="18">
        <v>9854315202</v>
      </c>
      <c r="N87" s="18" t="s">
        <v>808</v>
      </c>
      <c r="O87" s="18">
        <v>9957308238</v>
      </c>
      <c r="P87" s="25">
        <v>43699</v>
      </c>
      <c r="Q87" s="18" t="s">
        <v>106</v>
      </c>
      <c r="R87" s="18">
        <v>17</v>
      </c>
      <c r="S87" s="18" t="s">
        <v>80</v>
      </c>
      <c r="T87" s="18"/>
    </row>
    <row r="88" spans="1:20">
      <c r="A88" s="4">
        <v>84</v>
      </c>
      <c r="B88" s="17" t="s">
        <v>71</v>
      </c>
      <c r="C88" s="18" t="s">
        <v>678</v>
      </c>
      <c r="D88" s="18" t="s">
        <v>27</v>
      </c>
      <c r="E88" s="19"/>
      <c r="F88" s="18" t="s">
        <v>83</v>
      </c>
      <c r="G88" s="19">
        <v>25</v>
      </c>
      <c r="H88" s="19">
        <v>23</v>
      </c>
      <c r="I88" s="17">
        <f t="shared" si="1"/>
        <v>48</v>
      </c>
      <c r="J88" s="18">
        <v>9854569727</v>
      </c>
      <c r="K88" s="18" t="s">
        <v>469</v>
      </c>
      <c r="L88" s="18" t="s">
        <v>677</v>
      </c>
      <c r="M88" s="18">
        <v>9854315202</v>
      </c>
      <c r="N88" s="18" t="s">
        <v>808</v>
      </c>
      <c r="O88" s="18">
        <v>9957308238</v>
      </c>
      <c r="P88" s="25">
        <v>43699</v>
      </c>
      <c r="Q88" s="18" t="s">
        <v>106</v>
      </c>
      <c r="R88" s="18">
        <v>16</v>
      </c>
      <c r="S88" s="18" t="s">
        <v>80</v>
      </c>
      <c r="T88" s="18"/>
    </row>
    <row r="89" spans="1:20">
      <c r="A89" s="4">
        <v>85</v>
      </c>
      <c r="B89" s="17" t="s">
        <v>71</v>
      </c>
      <c r="C89" s="18" t="s">
        <v>679</v>
      </c>
      <c r="D89" s="18" t="s">
        <v>27</v>
      </c>
      <c r="E89" s="19"/>
      <c r="F89" s="18" t="s">
        <v>83</v>
      </c>
      <c r="G89" s="19">
        <v>52</v>
      </c>
      <c r="H89" s="19">
        <v>66</v>
      </c>
      <c r="I89" s="17">
        <f t="shared" si="1"/>
        <v>118</v>
      </c>
      <c r="J89" s="18">
        <v>9531190611</v>
      </c>
      <c r="K89" s="18" t="s">
        <v>469</v>
      </c>
      <c r="L89" s="18" t="s">
        <v>677</v>
      </c>
      <c r="M89" s="18">
        <v>9854315202</v>
      </c>
      <c r="N89" s="18" t="s">
        <v>828</v>
      </c>
      <c r="O89" s="18">
        <v>9854567500</v>
      </c>
      <c r="P89" s="25">
        <v>43700</v>
      </c>
      <c r="Q89" s="18" t="s">
        <v>121</v>
      </c>
      <c r="R89" s="18">
        <v>17</v>
      </c>
      <c r="S89" s="18" t="s">
        <v>80</v>
      </c>
      <c r="T89" s="18"/>
    </row>
    <row r="90" spans="1:20">
      <c r="A90" s="4">
        <v>86</v>
      </c>
      <c r="B90" s="17" t="s">
        <v>71</v>
      </c>
      <c r="C90" s="18" t="s">
        <v>680</v>
      </c>
      <c r="D90" s="18" t="s">
        <v>27</v>
      </c>
      <c r="E90" s="19"/>
      <c r="F90" s="18" t="s">
        <v>83</v>
      </c>
      <c r="G90" s="19">
        <v>17</v>
      </c>
      <c r="H90" s="19">
        <v>16</v>
      </c>
      <c r="I90" s="17">
        <f t="shared" si="1"/>
        <v>33</v>
      </c>
      <c r="J90" s="18">
        <v>9613710859</v>
      </c>
      <c r="K90" s="18" t="s">
        <v>469</v>
      </c>
      <c r="L90" s="18" t="s">
        <v>677</v>
      </c>
      <c r="M90" s="18">
        <v>9854315202</v>
      </c>
      <c r="N90" s="64" t="s">
        <v>780</v>
      </c>
      <c r="O90" s="18">
        <v>9613300020</v>
      </c>
      <c r="P90" s="25">
        <v>43700</v>
      </c>
      <c r="Q90" s="18" t="s">
        <v>121</v>
      </c>
      <c r="R90" s="18">
        <v>14</v>
      </c>
      <c r="S90" s="18" t="s">
        <v>80</v>
      </c>
      <c r="T90" s="18"/>
    </row>
    <row r="91" spans="1:20">
      <c r="A91" s="4">
        <v>87</v>
      </c>
      <c r="B91" s="17" t="s">
        <v>71</v>
      </c>
      <c r="C91" s="18" t="s">
        <v>681</v>
      </c>
      <c r="D91" s="18" t="s">
        <v>27</v>
      </c>
      <c r="E91" s="19"/>
      <c r="F91" s="18" t="s">
        <v>83</v>
      </c>
      <c r="G91" s="19">
        <v>38</v>
      </c>
      <c r="H91" s="19">
        <v>36</v>
      </c>
      <c r="I91" s="17">
        <f t="shared" si="1"/>
        <v>74</v>
      </c>
      <c r="J91" s="18">
        <v>9101416241</v>
      </c>
      <c r="K91" s="18" t="s">
        <v>469</v>
      </c>
      <c r="L91" s="18" t="s">
        <v>677</v>
      </c>
      <c r="M91" s="18">
        <v>9854315202</v>
      </c>
      <c r="N91" s="64" t="s">
        <v>780</v>
      </c>
      <c r="O91" s="18">
        <v>9613300020</v>
      </c>
      <c r="P91" s="25">
        <v>43701</v>
      </c>
      <c r="Q91" s="18" t="s">
        <v>172</v>
      </c>
      <c r="R91" s="18">
        <v>16</v>
      </c>
      <c r="S91" s="18" t="s">
        <v>80</v>
      </c>
      <c r="T91" s="18"/>
    </row>
    <row r="92" spans="1:20">
      <c r="A92" s="4">
        <v>88</v>
      </c>
      <c r="B92" s="17" t="s">
        <v>71</v>
      </c>
      <c r="C92" s="18" t="s">
        <v>682</v>
      </c>
      <c r="D92" s="18" t="s">
        <v>29</v>
      </c>
      <c r="E92" s="19"/>
      <c r="F92" s="18"/>
      <c r="G92" s="19">
        <v>20</v>
      </c>
      <c r="H92" s="19">
        <v>15</v>
      </c>
      <c r="I92" s="17">
        <f t="shared" si="1"/>
        <v>35</v>
      </c>
      <c r="J92" s="18"/>
      <c r="K92" s="18" t="s">
        <v>469</v>
      </c>
      <c r="L92" s="18" t="s">
        <v>677</v>
      </c>
      <c r="M92" s="18">
        <v>9854315202</v>
      </c>
      <c r="N92" s="64" t="s">
        <v>780</v>
      </c>
      <c r="O92" s="18">
        <v>9613300020</v>
      </c>
      <c r="P92" s="25">
        <v>43703</v>
      </c>
      <c r="Q92" s="18" t="s">
        <v>79</v>
      </c>
      <c r="R92" s="18">
        <v>13</v>
      </c>
      <c r="S92" s="18" t="s">
        <v>80</v>
      </c>
      <c r="T92" s="18"/>
    </row>
    <row r="93" spans="1:20">
      <c r="A93" s="4">
        <v>89</v>
      </c>
      <c r="B93" s="17" t="s">
        <v>71</v>
      </c>
      <c r="C93" s="18" t="s">
        <v>456</v>
      </c>
      <c r="D93" s="18" t="s">
        <v>29</v>
      </c>
      <c r="E93" s="19"/>
      <c r="F93" s="18"/>
      <c r="G93" s="19">
        <v>41</v>
      </c>
      <c r="H93" s="19">
        <v>28</v>
      </c>
      <c r="I93" s="17">
        <f t="shared" si="1"/>
        <v>69</v>
      </c>
      <c r="J93" s="18">
        <v>7399562366</v>
      </c>
      <c r="K93" s="18" t="s">
        <v>469</v>
      </c>
      <c r="L93" s="18" t="s">
        <v>677</v>
      </c>
      <c r="M93" s="18">
        <v>9854315202</v>
      </c>
      <c r="N93" s="65" t="s">
        <v>829</v>
      </c>
      <c r="O93" s="18">
        <v>9854502249</v>
      </c>
      <c r="P93" s="25">
        <v>43703</v>
      </c>
      <c r="Q93" s="18" t="s">
        <v>79</v>
      </c>
      <c r="R93" s="18">
        <v>13</v>
      </c>
      <c r="S93" s="18" t="s">
        <v>80</v>
      </c>
      <c r="T93" s="18"/>
    </row>
    <row r="94" spans="1:20">
      <c r="A94" s="4">
        <v>90</v>
      </c>
      <c r="B94" s="17" t="s">
        <v>71</v>
      </c>
      <c r="C94" s="18" t="s">
        <v>683</v>
      </c>
      <c r="D94" s="18" t="s">
        <v>27</v>
      </c>
      <c r="E94" s="19"/>
      <c r="F94" s="18" t="s">
        <v>83</v>
      </c>
      <c r="G94" s="19">
        <v>62</v>
      </c>
      <c r="H94" s="19">
        <v>61</v>
      </c>
      <c r="I94" s="17">
        <f t="shared" si="1"/>
        <v>123</v>
      </c>
      <c r="J94" s="18">
        <v>8822264279</v>
      </c>
      <c r="K94" s="18" t="s">
        <v>469</v>
      </c>
      <c r="L94" s="18" t="s">
        <v>677</v>
      </c>
      <c r="M94" s="18">
        <v>9854315202</v>
      </c>
      <c r="N94" s="18" t="s">
        <v>806</v>
      </c>
      <c r="O94" s="18">
        <v>8486402187</v>
      </c>
      <c r="P94" s="25">
        <v>43704</v>
      </c>
      <c r="Q94" s="18" t="s">
        <v>91</v>
      </c>
      <c r="R94" s="18">
        <v>14</v>
      </c>
      <c r="S94" s="18" t="s">
        <v>80</v>
      </c>
      <c r="T94" s="18"/>
    </row>
    <row r="95" spans="1:20">
      <c r="A95" s="4">
        <v>91</v>
      </c>
      <c r="B95" s="17" t="s">
        <v>71</v>
      </c>
      <c r="C95" s="18" t="s">
        <v>684</v>
      </c>
      <c r="D95" s="18" t="s">
        <v>27</v>
      </c>
      <c r="E95" s="19"/>
      <c r="F95" s="18" t="s">
        <v>83</v>
      </c>
      <c r="G95" s="19">
        <v>65</v>
      </c>
      <c r="H95" s="19">
        <v>61</v>
      </c>
      <c r="I95" s="17">
        <f t="shared" si="1"/>
        <v>126</v>
      </c>
      <c r="J95" s="18">
        <v>9707621455</v>
      </c>
      <c r="K95" s="18" t="s">
        <v>125</v>
      </c>
      <c r="L95" s="60" t="s">
        <v>124</v>
      </c>
      <c r="M95" s="18">
        <v>9707621455</v>
      </c>
      <c r="N95" s="18" t="s">
        <v>806</v>
      </c>
      <c r="O95" s="18">
        <v>8486402187</v>
      </c>
      <c r="P95" s="25">
        <v>43705</v>
      </c>
      <c r="Q95" s="18" t="s">
        <v>103</v>
      </c>
      <c r="R95" s="18">
        <v>15</v>
      </c>
      <c r="S95" s="18" t="s">
        <v>80</v>
      </c>
      <c r="T95" s="18"/>
    </row>
    <row r="96" spans="1:20">
      <c r="A96" s="4">
        <v>92</v>
      </c>
      <c r="B96" s="17" t="s">
        <v>71</v>
      </c>
      <c r="C96" s="18" t="s">
        <v>685</v>
      </c>
      <c r="D96" s="18" t="s">
        <v>27</v>
      </c>
      <c r="E96" s="19"/>
      <c r="F96" s="18" t="s">
        <v>83</v>
      </c>
      <c r="G96" s="19">
        <v>21</v>
      </c>
      <c r="H96" s="19">
        <v>24</v>
      </c>
      <c r="I96" s="17">
        <f t="shared" si="1"/>
        <v>45</v>
      </c>
      <c r="J96" s="18">
        <v>7577061321</v>
      </c>
      <c r="K96" s="18" t="s">
        <v>125</v>
      </c>
      <c r="L96" s="60" t="s">
        <v>124</v>
      </c>
      <c r="M96" s="18">
        <v>9707621455</v>
      </c>
      <c r="N96" s="18" t="s">
        <v>808</v>
      </c>
      <c r="O96" s="18">
        <v>9957308238</v>
      </c>
      <c r="P96" s="25">
        <v>43706</v>
      </c>
      <c r="Q96" s="18" t="s">
        <v>106</v>
      </c>
      <c r="R96" s="18">
        <v>16</v>
      </c>
      <c r="S96" s="18" t="s">
        <v>80</v>
      </c>
      <c r="T96" s="18"/>
    </row>
    <row r="97" spans="1:20">
      <c r="A97" s="4">
        <v>93</v>
      </c>
      <c r="B97" s="17" t="s">
        <v>71</v>
      </c>
      <c r="C97" s="18" t="s">
        <v>686</v>
      </c>
      <c r="D97" s="18" t="s">
        <v>29</v>
      </c>
      <c r="E97" s="19"/>
      <c r="F97" s="18"/>
      <c r="G97" s="19">
        <v>45</v>
      </c>
      <c r="H97" s="19">
        <v>47</v>
      </c>
      <c r="I97" s="17">
        <f t="shared" si="1"/>
        <v>92</v>
      </c>
      <c r="J97" s="18">
        <v>8486288074</v>
      </c>
      <c r="K97" s="18" t="s">
        <v>125</v>
      </c>
      <c r="L97" s="60" t="s">
        <v>124</v>
      </c>
      <c r="M97" s="18">
        <v>9707621455</v>
      </c>
      <c r="N97" s="18" t="s">
        <v>808</v>
      </c>
      <c r="O97" s="18">
        <v>9957308239</v>
      </c>
      <c r="P97" s="25">
        <v>43706</v>
      </c>
      <c r="Q97" s="18" t="s">
        <v>106</v>
      </c>
      <c r="R97" s="18">
        <v>15</v>
      </c>
      <c r="S97" s="18" t="s">
        <v>80</v>
      </c>
      <c r="T97" s="18"/>
    </row>
    <row r="98" spans="1:20">
      <c r="A98" s="4">
        <v>94</v>
      </c>
      <c r="B98" s="17" t="s">
        <v>71</v>
      </c>
      <c r="C98" s="18" t="s">
        <v>687</v>
      </c>
      <c r="D98" s="18" t="s">
        <v>27</v>
      </c>
      <c r="E98" s="19"/>
      <c r="F98" s="18" t="s">
        <v>83</v>
      </c>
      <c r="G98" s="19">
        <v>65</v>
      </c>
      <c r="H98" s="19">
        <v>48</v>
      </c>
      <c r="I98" s="17">
        <f t="shared" si="1"/>
        <v>113</v>
      </c>
      <c r="J98" s="18">
        <v>961349430</v>
      </c>
      <c r="K98" s="18" t="s">
        <v>125</v>
      </c>
      <c r="L98" s="60" t="s">
        <v>124</v>
      </c>
      <c r="M98" s="18">
        <v>9707621455</v>
      </c>
      <c r="N98" s="18" t="s">
        <v>808</v>
      </c>
      <c r="O98" s="18">
        <v>9957308240</v>
      </c>
      <c r="P98" s="25">
        <v>43707</v>
      </c>
      <c r="Q98" s="18" t="s">
        <v>121</v>
      </c>
      <c r="R98" s="18">
        <v>16</v>
      </c>
      <c r="S98" s="18" t="s">
        <v>80</v>
      </c>
      <c r="T98" s="18"/>
    </row>
    <row r="99" spans="1:20" ht="33">
      <c r="A99" s="4">
        <v>95</v>
      </c>
      <c r="B99" s="17" t="s">
        <v>71</v>
      </c>
      <c r="C99" s="18" t="s">
        <v>688</v>
      </c>
      <c r="D99" s="18" t="s">
        <v>27</v>
      </c>
      <c r="E99" s="19"/>
      <c r="F99" s="18" t="s">
        <v>77</v>
      </c>
      <c r="G99" s="19">
        <v>31</v>
      </c>
      <c r="H99" s="19">
        <v>37</v>
      </c>
      <c r="I99" s="17">
        <f t="shared" si="1"/>
        <v>68</v>
      </c>
      <c r="J99" s="18">
        <v>9435713927</v>
      </c>
      <c r="K99" s="18" t="s">
        <v>125</v>
      </c>
      <c r="L99" s="60" t="s">
        <v>124</v>
      </c>
      <c r="M99" s="18">
        <v>9707621455</v>
      </c>
      <c r="N99" s="65" t="s">
        <v>810</v>
      </c>
      <c r="O99" s="66">
        <v>9854338821</v>
      </c>
      <c r="P99" s="25">
        <v>43707</v>
      </c>
      <c r="Q99" s="18" t="s">
        <v>121</v>
      </c>
      <c r="R99" s="18">
        <v>16</v>
      </c>
      <c r="S99" s="18" t="s">
        <v>80</v>
      </c>
      <c r="T99" s="18"/>
    </row>
    <row r="100" spans="1:20">
      <c r="A100" s="4">
        <v>96</v>
      </c>
      <c r="B100" s="17" t="s">
        <v>70</v>
      </c>
      <c r="C100" s="18" t="s">
        <v>689</v>
      </c>
      <c r="D100" s="18" t="s">
        <v>27</v>
      </c>
      <c r="E100" s="19"/>
      <c r="F100" s="18" t="s">
        <v>251</v>
      </c>
      <c r="G100" s="19">
        <v>28</v>
      </c>
      <c r="H100" s="19">
        <v>80</v>
      </c>
      <c r="I100" s="17">
        <f t="shared" si="1"/>
        <v>108</v>
      </c>
      <c r="J100" s="18">
        <v>7576097429</v>
      </c>
      <c r="K100" s="18" t="s">
        <v>127</v>
      </c>
      <c r="L100" s="18" t="s">
        <v>126</v>
      </c>
      <c r="M100" s="18">
        <v>9854492944</v>
      </c>
      <c r="N100" s="65" t="s">
        <v>810</v>
      </c>
      <c r="O100" s="66">
        <v>9854338822</v>
      </c>
      <c r="P100" s="25">
        <v>43708</v>
      </c>
      <c r="Q100" s="18" t="s">
        <v>172</v>
      </c>
      <c r="R100" s="18">
        <v>3</v>
      </c>
      <c r="S100" s="18" t="s">
        <v>80</v>
      </c>
      <c r="T100" s="18"/>
    </row>
    <row r="101" spans="1:20">
      <c r="A101" s="4">
        <v>97</v>
      </c>
      <c r="B101" s="17" t="s">
        <v>70</v>
      </c>
      <c r="C101" s="18" t="s">
        <v>690</v>
      </c>
      <c r="D101" s="18" t="s">
        <v>29</v>
      </c>
      <c r="E101" s="19"/>
      <c r="F101" s="18"/>
      <c r="G101" s="19">
        <v>26</v>
      </c>
      <c r="H101" s="19">
        <v>38</v>
      </c>
      <c r="I101" s="17">
        <f t="shared" si="1"/>
        <v>64</v>
      </c>
      <c r="J101" s="18">
        <v>9957366425</v>
      </c>
      <c r="K101" s="18" t="s">
        <v>127</v>
      </c>
      <c r="L101" s="18" t="s">
        <v>126</v>
      </c>
      <c r="M101" s="18">
        <v>9854492944</v>
      </c>
      <c r="N101" s="65" t="s">
        <v>830</v>
      </c>
      <c r="O101" s="18">
        <v>9577139793</v>
      </c>
      <c r="P101" s="25">
        <v>43708</v>
      </c>
      <c r="Q101" s="18" t="s">
        <v>172</v>
      </c>
      <c r="R101" s="18">
        <v>5</v>
      </c>
      <c r="S101" s="18" t="s">
        <v>80</v>
      </c>
      <c r="T101" s="18"/>
    </row>
    <row r="102" spans="1:20">
      <c r="A102" s="4">
        <v>98</v>
      </c>
      <c r="B102" s="17" t="s">
        <v>70</v>
      </c>
      <c r="C102" s="18" t="s">
        <v>691</v>
      </c>
      <c r="D102" s="18" t="s">
        <v>27</v>
      </c>
      <c r="E102" s="19"/>
      <c r="F102" s="18" t="s">
        <v>83</v>
      </c>
      <c r="G102" s="19">
        <v>34</v>
      </c>
      <c r="H102" s="19">
        <v>30</v>
      </c>
      <c r="I102" s="17">
        <f t="shared" si="1"/>
        <v>64</v>
      </c>
      <c r="J102" s="18">
        <v>9854627220</v>
      </c>
      <c r="K102" s="18" t="s">
        <v>127</v>
      </c>
      <c r="L102" s="18" t="s">
        <v>126</v>
      </c>
      <c r="M102" s="18">
        <v>9854492944</v>
      </c>
      <c r="N102" s="18" t="s">
        <v>831</v>
      </c>
      <c r="O102" s="18">
        <v>9577915534</v>
      </c>
      <c r="P102" s="25">
        <v>43706</v>
      </c>
      <c r="Q102" s="18" t="s">
        <v>106</v>
      </c>
      <c r="R102" s="18">
        <v>6</v>
      </c>
      <c r="S102" s="18" t="s">
        <v>80</v>
      </c>
      <c r="T102" s="18"/>
    </row>
    <row r="103" spans="1:20">
      <c r="A103" s="4">
        <v>99</v>
      </c>
      <c r="B103" s="17" t="s">
        <v>70</v>
      </c>
      <c r="C103" s="18" t="s">
        <v>692</v>
      </c>
      <c r="D103" s="18" t="s">
        <v>29</v>
      </c>
      <c r="E103" s="19"/>
      <c r="F103" s="18"/>
      <c r="G103" s="19">
        <v>20</v>
      </c>
      <c r="H103" s="19">
        <v>22</v>
      </c>
      <c r="I103" s="17">
        <f t="shared" si="1"/>
        <v>42</v>
      </c>
      <c r="J103" s="18">
        <v>7896552534</v>
      </c>
      <c r="K103" s="18" t="s">
        <v>127</v>
      </c>
      <c r="L103" s="18" t="s">
        <v>126</v>
      </c>
      <c r="M103" s="18">
        <v>9854492944</v>
      </c>
      <c r="N103" s="65" t="s">
        <v>832</v>
      </c>
      <c r="O103" s="18">
        <v>9678603868</v>
      </c>
      <c r="P103" s="25">
        <v>43706</v>
      </c>
      <c r="Q103" s="18" t="s">
        <v>106</v>
      </c>
      <c r="R103" s="18">
        <v>5</v>
      </c>
      <c r="S103" s="18" t="s">
        <v>80</v>
      </c>
      <c r="T103" s="18"/>
    </row>
    <row r="104" spans="1:20">
      <c r="A104" s="4">
        <v>100</v>
      </c>
      <c r="B104" s="17" t="s">
        <v>70</v>
      </c>
      <c r="C104" s="18" t="s">
        <v>693</v>
      </c>
      <c r="D104" s="18" t="s">
        <v>27</v>
      </c>
      <c r="E104" s="19"/>
      <c r="F104" s="18" t="s">
        <v>83</v>
      </c>
      <c r="G104" s="19">
        <v>32</v>
      </c>
      <c r="H104" s="19">
        <v>39</v>
      </c>
      <c r="I104" s="17">
        <f t="shared" si="1"/>
        <v>71</v>
      </c>
      <c r="J104" s="18"/>
      <c r="K104" s="18" t="s">
        <v>127</v>
      </c>
      <c r="L104" s="18" t="s">
        <v>126</v>
      </c>
      <c r="M104" s="18">
        <v>9854492944</v>
      </c>
      <c r="N104" s="65" t="s">
        <v>830</v>
      </c>
      <c r="O104" s="18">
        <v>9577139793</v>
      </c>
      <c r="P104" s="25">
        <v>43706</v>
      </c>
      <c r="Q104" s="18" t="s">
        <v>106</v>
      </c>
      <c r="R104" s="18">
        <v>4</v>
      </c>
      <c r="S104" s="18" t="s">
        <v>80</v>
      </c>
      <c r="T104" s="18"/>
    </row>
    <row r="105" spans="1:20">
      <c r="A105" s="4">
        <v>101</v>
      </c>
      <c r="B105" s="17" t="s">
        <v>70</v>
      </c>
      <c r="C105" s="18" t="s">
        <v>616</v>
      </c>
      <c r="D105" s="18" t="s">
        <v>29</v>
      </c>
      <c r="E105" s="19"/>
      <c r="F105" s="18"/>
      <c r="G105" s="19">
        <v>21</v>
      </c>
      <c r="H105" s="19">
        <v>22</v>
      </c>
      <c r="I105" s="17">
        <f t="shared" si="1"/>
        <v>43</v>
      </c>
      <c r="J105" s="18">
        <v>8486687084</v>
      </c>
      <c r="K105" s="18" t="s">
        <v>695</v>
      </c>
      <c r="L105" s="18" t="s">
        <v>694</v>
      </c>
      <c r="M105" s="18">
        <v>9854567500</v>
      </c>
      <c r="N105" s="18"/>
      <c r="O105" s="18"/>
      <c r="P105" s="25">
        <v>43706</v>
      </c>
      <c r="Q105" s="18" t="s">
        <v>106</v>
      </c>
      <c r="R105" s="18">
        <v>6</v>
      </c>
      <c r="S105" s="18" t="s">
        <v>80</v>
      </c>
      <c r="T105" s="18"/>
    </row>
    <row r="106" spans="1:20">
      <c r="A106" s="4">
        <v>102</v>
      </c>
      <c r="B106" s="17" t="s">
        <v>70</v>
      </c>
      <c r="C106" s="18" t="s">
        <v>696</v>
      </c>
      <c r="D106" s="18" t="s">
        <v>27</v>
      </c>
      <c r="E106" s="19"/>
      <c r="F106" s="18" t="s">
        <v>77</v>
      </c>
      <c r="G106" s="19">
        <v>108</v>
      </c>
      <c r="H106" s="19">
        <v>121</v>
      </c>
      <c r="I106" s="17">
        <f t="shared" si="1"/>
        <v>229</v>
      </c>
      <c r="J106" s="18">
        <v>9854657627</v>
      </c>
      <c r="K106" s="18" t="s">
        <v>175</v>
      </c>
      <c r="L106" s="18" t="s">
        <v>174</v>
      </c>
      <c r="M106" s="18">
        <v>7577858824</v>
      </c>
      <c r="N106" s="18"/>
      <c r="O106" s="18"/>
      <c r="P106" s="25">
        <v>43707</v>
      </c>
      <c r="Q106" s="18" t="s">
        <v>121</v>
      </c>
      <c r="R106" s="18">
        <v>9</v>
      </c>
      <c r="S106" s="18" t="s">
        <v>80</v>
      </c>
      <c r="T106" s="18"/>
    </row>
    <row r="107" spans="1:20">
      <c r="A107" s="4">
        <v>103</v>
      </c>
      <c r="B107" s="17" t="s">
        <v>70</v>
      </c>
      <c r="C107" s="18" t="s">
        <v>697</v>
      </c>
      <c r="D107" s="18" t="s">
        <v>27</v>
      </c>
      <c r="E107" s="19"/>
      <c r="F107" s="18" t="s">
        <v>77</v>
      </c>
      <c r="G107" s="19">
        <v>36</v>
      </c>
      <c r="H107" s="19">
        <v>55</v>
      </c>
      <c r="I107" s="17">
        <f t="shared" si="1"/>
        <v>91</v>
      </c>
      <c r="J107" s="18">
        <v>9854162089</v>
      </c>
      <c r="K107" s="18" t="s">
        <v>656</v>
      </c>
      <c r="L107" s="18" t="s">
        <v>655</v>
      </c>
      <c r="M107" s="18">
        <v>9707748830</v>
      </c>
      <c r="N107" s="18"/>
      <c r="O107" s="18"/>
      <c r="P107" s="25">
        <v>43708</v>
      </c>
      <c r="Q107" s="18" t="s">
        <v>172</v>
      </c>
      <c r="R107" s="18">
        <v>10</v>
      </c>
      <c r="S107" s="18" t="s">
        <v>80</v>
      </c>
      <c r="T107" s="18"/>
    </row>
    <row r="108" spans="1:20">
      <c r="A108" s="4">
        <v>104</v>
      </c>
      <c r="B108" s="17" t="s">
        <v>70</v>
      </c>
      <c r="C108" s="18" t="s">
        <v>698</v>
      </c>
      <c r="D108" s="18" t="s">
        <v>29</v>
      </c>
      <c r="E108" s="19"/>
      <c r="F108" s="18"/>
      <c r="G108" s="19">
        <v>20</v>
      </c>
      <c r="H108" s="19">
        <v>22</v>
      </c>
      <c r="I108" s="17">
        <f t="shared" si="1"/>
        <v>42</v>
      </c>
      <c r="J108" s="18">
        <v>9577990919</v>
      </c>
      <c r="K108" s="18" t="s">
        <v>656</v>
      </c>
      <c r="L108" s="18" t="s">
        <v>655</v>
      </c>
      <c r="M108" s="18">
        <v>9707748830</v>
      </c>
      <c r="N108" s="18"/>
      <c r="O108" s="18"/>
      <c r="P108" s="25">
        <v>43708</v>
      </c>
      <c r="Q108" s="18" t="s">
        <v>172</v>
      </c>
      <c r="R108" s="18">
        <v>9</v>
      </c>
      <c r="S108" s="18" t="s">
        <v>80</v>
      </c>
      <c r="T108" s="18"/>
    </row>
    <row r="109" spans="1:20">
      <c r="A109" s="4">
        <v>105</v>
      </c>
      <c r="B109" s="17"/>
      <c r="C109" s="18"/>
      <c r="D109" s="18"/>
      <c r="E109" s="19"/>
      <c r="F109" s="18"/>
      <c r="G109" s="19"/>
      <c r="H109" s="19"/>
      <c r="I109" s="17">
        <f t="shared" si="1"/>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22" t="s">
        <v>11</v>
      </c>
      <c r="B165" s="42"/>
      <c r="C165" s="22">
        <f>COUNTIFS(C5:C164,"*")</f>
        <v>104</v>
      </c>
      <c r="D165" s="22"/>
      <c r="E165" s="13"/>
      <c r="F165" s="22"/>
      <c r="G165" s="22">
        <f>SUM(G5:G164)</f>
        <v>3472</v>
      </c>
      <c r="H165" s="22">
        <f>SUM(H5:H164)</f>
        <v>3580</v>
      </c>
      <c r="I165" s="22">
        <f>SUM(I5:I164)</f>
        <v>7052</v>
      </c>
      <c r="J165" s="22"/>
      <c r="K165" s="22"/>
      <c r="L165" s="22"/>
      <c r="M165" s="22"/>
      <c r="N165" s="22"/>
      <c r="O165" s="22"/>
      <c r="P165" s="14"/>
      <c r="Q165" s="22"/>
      <c r="R165" s="22"/>
      <c r="S165" s="22"/>
      <c r="T165" s="12"/>
    </row>
    <row r="166" spans="1:20">
      <c r="A166" s="47" t="s">
        <v>70</v>
      </c>
      <c r="B166" s="10">
        <f>COUNTIF(B$5:B$164,"Team 1")</f>
        <v>52</v>
      </c>
      <c r="C166" s="47" t="s">
        <v>29</v>
      </c>
      <c r="D166" s="10">
        <f>COUNTIF(D5:D164,"Anganwadi")</f>
        <v>55</v>
      </c>
    </row>
    <row r="167" spans="1:20">
      <c r="A167" s="47" t="s">
        <v>71</v>
      </c>
      <c r="B167" s="10">
        <f>COUNTIF(B$6:B$164,"Team 2")</f>
        <v>52</v>
      </c>
      <c r="C167" s="47" t="s">
        <v>27</v>
      </c>
      <c r="D167" s="10">
        <f>COUNTIF(D5:D164,"School")</f>
        <v>49</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L49" activePane="bottomRight" state="frozen"/>
      <selection pane="topRight" activeCell="C1" sqref="C1"/>
      <selection pane="bottomLeft" activeCell="A5" sqref="A5"/>
      <selection pane="bottomRight" activeCell="N56" sqref="N56:N65"/>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67</v>
      </c>
      <c r="B1" s="122"/>
      <c r="C1" s="122"/>
      <c r="D1" s="123"/>
      <c r="E1" s="123"/>
      <c r="F1" s="123"/>
      <c r="G1" s="123"/>
      <c r="H1" s="123"/>
      <c r="I1" s="123"/>
      <c r="J1" s="123"/>
      <c r="K1" s="123"/>
      <c r="L1" s="123"/>
      <c r="M1" s="123"/>
      <c r="N1" s="123"/>
      <c r="O1" s="123"/>
      <c r="P1" s="123"/>
      <c r="Q1" s="123"/>
      <c r="R1" s="123"/>
      <c r="S1" s="123"/>
    </row>
    <row r="2" spans="1:20">
      <c r="A2" s="126" t="s">
        <v>63</v>
      </c>
      <c r="B2" s="127"/>
      <c r="C2" s="127"/>
      <c r="D2" s="26">
        <v>43709</v>
      </c>
      <c r="E2" s="23"/>
      <c r="F2" s="23"/>
      <c r="G2" s="23"/>
      <c r="H2" s="23"/>
      <c r="I2" s="23"/>
      <c r="J2" s="23"/>
      <c r="K2" s="23"/>
      <c r="L2" s="23"/>
      <c r="M2" s="23"/>
      <c r="N2" s="23"/>
      <c r="O2" s="23"/>
      <c r="P2" s="23"/>
      <c r="Q2" s="23"/>
      <c r="R2" s="23"/>
      <c r="S2" s="23"/>
    </row>
    <row r="3" spans="1:20" ht="24" customHeight="1">
      <c r="A3" s="128" t="s">
        <v>14</v>
      </c>
      <c r="B3" s="124" t="s">
        <v>69</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4" t="s">
        <v>9</v>
      </c>
      <c r="H4" s="24" t="s">
        <v>10</v>
      </c>
      <c r="I4" s="24" t="s">
        <v>11</v>
      </c>
      <c r="J4" s="129"/>
      <c r="K4" s="125"/>
      <c r="L4" s="125"/>
      <c r="M4" s="125"/>
      <c r="N4" s="125"/>
      <c r="O4" s="125"/>
      <c r="P4" s="128"/>
      <c r="Q4" s="128"/>
      <c r="R4" s="129"/>
      <c r="S4" s="129"/>
      <c r="T4" s="129"/>
    </row>
    <row r="5" spans="1:20">
      <c r="A5" s="4">
        <v>1</v>
      </c>
      <c r="B5" s="17" t="s">
        <v>70</v>
      </c>
      <c r="C5" s="18" t="s">
        <v>699</v>
      </c>
      <c r="D5" s="18" t="s">
        <v>27</v>
      </c>
      <c r="E5" s="19"/>
      <c r="F5" s="18" t="s">
        <v>83</v>
      </c>
      <c r="G5" s="19">
        <v>10</v>
      </c>
      <c r="H5" s="19">
        <v>12</v>
      </c>
      <c r="I5" s="17">
        <f>+G5+H5</f>
        <v>22</v>
      </c>
      <c r="J5" s="18">
        <v>9854517502</v>
      </c>
      <c r="K5" s="18" t="s">
        <v>656</v>
      </c>
      <c r="L5" s="18" t="s">
        <v>655</v>
      </c>
      <c r="M5" s="18">
        <v>9707748830</v>
      </c>
      <c r="N5" s="18" t="s">
        <v>807</v>
      </c>
      <c r="O5" s="18"/>
      <c r="P5" s="25">
        <v>43710</v>
      </c>
      <c r="Q5" s="18" t="s">
        <v>79</v>
      </c>
      <c r="R5" s="18">
        <v>10</v>
      </c>
      <c r="S5" s="18" t="s">
        <v>80</v>
      </c>
      <c r="T5" s="18"/>
    </row>
    <row r="6" spans="1:20">
      <c r="A6" s="4">
        <v>2</v>
      </c>
      <c r="B6" s="17" t="s">
        <v>70</v>
      </c>
      <c r="C6" s="18" t="s">
        <v>700</v>
      </c>
      <c r="D6" s="18" t="s">
        <v>29</v>
      </c>
      <c r="E6" s="19"/>
      <c r="F6" s="18"/>
      <c r="G6" s="19">
        <v>22</v>
      </c>
      <c r="H6" s="19">
        <v>20</v>
      </c>
      <c r="I6" s="17">
        <f>+G6+H6</f>
        <v>42</v>
      </c>
      <c r="J6" s="18">
        <v>9859541385</v>
      </c>
      <c r="K6" s="18" t="s">
        <v>656</v>
      </c>
      <c r="L6" s="18" t="s">
        <v>655</v>
      </c>
      <c r="M6" s="18">
        <v>9707748830</v>
      </c>
      <c r="N6" s="18" t="s">
        <v>808</v>
      </c>
      <c r="O6" s="18"/>
      <c r="P6" s="25">
        <v>43710</v>
      </c>
      <c r="Q6" s="18" t="s">
        <v>79</v>
      </c>
      <c r="R6" s="18">
        <v>9</v>
      </c>
      <c r="S6" s="18" t="s">
        <v>80</v>
      </c>
      <c r="T6" s="18"/>
    </row>
    <row r="7" spans="1:20">
      <c r="A7" s="4">
        <v>3</v>
      </c>
      <c r="B7" s="17" t="s">
        <v>70</v>
      </c>
      <c r="C7" s="18" t="s">
        <v>701</v>
      </c>
      <c r="D7" s="18" t="s">
        <v>27</v>
      </c>
      <c r="E7" s="19"/>
      <c r="F7" s="18" t="s">
        <v>83</v>
      </c>
      <c r="G7" s="19">
        <v>120</v>
      </c>
      <c r="H7" s="19">
        <v>40</v>
      </c>
      <c r="I7" s="17">
        <f t="shared" ref="I7:I45" si="0">+G7+H7</f>
        <v>160</v>
      </c>
      <c r="J7" s="18">
        <v>9401448995</v>
      </c>
      <c r="K7" s="18" t="s">
        <v>271</v>
      </c>
      <c r="L7" s="18" t="s">
        <v>270</v>
      </c>
      <c r="M7" s="18">
        <v>9435006924</v>
      </c>
      <c r="N7" s="64" t="s">
        <v>780</v>
      </c>
      <c r="O7" s="18"/>
      <c r="P7" s="25">
        <v>43711</v>
      </c>
      <c r="Q7" s="18" t="s">
        <v>91</v>
      </c>
      <c r="R7" s="18">
        <v>11</v>
      </c>
      <c r="S7" s="18" t="s">
        <v>80</v>
      </c>
      <c r="T7" s="18"/>
    </row>
    <row r="8" spans="1:20">
      <c r="A8" s="4">
        <v>4</v>
      </c>
      <c r="B8" s="17" t="s">
        <v>70</v>
      </c>
      <c r="C8" s="18" t="s">
        <v>438</v>
      </c>
      <c r="D8" s="18" t="s">
        <v>29</v>
      </c>
      <c r="E8" s="19"/>
      <c r="F8" s="18"/>
      <c r="G8" s="19">
        <v>10</v>
      </c>
      <c r="H8" s="19">
        <v>18</v>
      </c>
      <c r="I8" s="17">
        <f t="shared" si="0"/>
        <v>28</v>
      </c>
      <c r="J8" s="17"/>
      <c r="K8" s="18" t="s">
        <v>320</v>
      </c>
      <c r="L8" s="18" t="s">
        <v>319</v>
      </c>
      <c r="M8" s="18">
        <v>7399487812</v>
      </c>
      <c r="N8" s="65" t="s">
        <v>797</v>
      </c>
      <c r="O8" s="18"/>
      <c r="P8" s="25">
        <v>43712</v>
      </c>
      <c r="Q8" s="18" t="s">
        <v>103</v>
      </c>
      <c r="R8" s="18">
        <v>8</v>
      </c>
      <c r="S8" s="18" t="s">
        <v>80</v>
      </c>
      <c r="T8" s="18"/>
    </row>
    <row r="9" spans="1:20">
      <c r="A9" s="4">
        <v>5</v>
      </c>
      <c r="B9" s="17" t="s">
        <v>70</v>
      </c>
      <c r="C9" s="18" t="s">
        <v>702</v>
      </c>
      <c r="D9" s="18" t="s">
        <v>27</v>
      </c>
      <c r="E9" s="19"/>
      <c r="F9" s="18" t="s">
        <v>83</v>
      </c>
      <c r="G9" s="19">
        <v>12</v>
      </c>
      <c r="H9" s="19">
        <v>17</v>
      </c>
      <c r="I9" s="17">
        <f t="shared" si="0"/>
        <v>29</v>
      </c>
      <c r="J9" s="18">
        <v>9577685509</v>
      </c>
      <c r="K9" s="18" t="s">
        <v>320</v>
      </c>
      <c r="L9" s="18" t="s">
        <v>319</v>
      </c>
      <c r="M9" s="18">
        <v>7399487812</v>
      </c>
      <c r="N9" s="18" t="s">
        <v>807</v>
      </c>
      <c r="O9" s="18"/>
      <c r="P9" s="25">
        <v>43712</v>
      </c>
      <c r="Q9" s="18" t="s">
        <v>103</v>
      </c>
      <c r="R9" s="18">
        <v>9</v>
      </c>
      <c r="S9" s="18" t="s">
        <v>80</v>
      </c>
      <c r="T9" s="18"/>
    </row>
    <row r="10" spans="1:20">
      <c r="A10" s="4">
        <v>6</v>
      </c>
      <c r="B10" s="17" t="s">
        <v>70</v>
      </c>
      <c r="C10" s="18" t="s">
        <v>703</v>
      </c>
      <c r="D10" s="18" t="s">
        <v>27</v>
      </c>
      <c r="E10" s="19"/>
      <c r="F10" s="18" t="s">
        <v>83</v>
      </c>
      <c r="G10" s="19">
        <v>80</v>
      </c>
      <c r="H10" s="19">
        <v>95</v>
      </c>
      <c r="I10" s="17">
        <f t="shared" si="0"/>
        <v>175</v>
      </c>
      <c r="J10" s="18">
        <v>8751898626</v>
      </c>
      <c r="K10" s="18" t="s">
        <v>271</v>
      </c>
      <c r="L10" s="18" t="s">
        <v>270</v>
      </c>
      <c r="M10" s="18">
        <v>9435006924</v>
      </c>
      <c r="N10" s="65" t="s">
        <v>809</v>
      </c>
      <c r="O10" s="18"/>
      <c r="P10" s="25">
        <v>43713</v>
      </c>
      <c r="Q10" s="18" t="s">
        <v>106</v>
      </c>
      <c r="R10" s="18">
        <v>10</v>
      </c>
      <c r="S10" s="18" t="s">
        <v>80</v>
      </c>
      <c r="T10" s="18"/>
    </row>
    <row r="11" spans="1:20">
      <c r="A11" s="4">
        <v>7</v>
      </c>
      <c r="B11" s="17" t="s">
        <v>70</v>
      </c>
      <c r="C11" s="18" t="s">
        <v>704</v>
      </c>
      <c r="D11" s="18" t="s">
        <v>27</v>
      </c>
      <c r="E11" s="19"/>
      <c r="F11" s="18" t="s">
        <v>83</v>
      </c>
      <c r="G11" s="19">
        <v>15</v>
      </c>
      <c r="H11" s="19">
        <v>21</v>
      </c>
      <c r="I11" s="17">
        <f t="shared" si="0"/>
        <v>36</v>
      </c>
      <c r="J11" s="18">
        <v>9613494604</v>
      </c>
      <c r="K11" s="18" t="s">
        <v>271</v>
      </c>
      <c r="L11" s="18" t="s">
        <v>270</v>
      </c>
      <c r="M11" s="18">
        <v>9435006924</v>
      </c>
      <c r="N11" s="65" t="s">
        <v>809</v>
      </c>
      <c r="O11" s="18"/>
      <c r="P11" s="25">
        <v>43714</v>
      </c>
      <c r="Q11" s="18" t="s">
        <v>121</v>
      </c>
      <c r="R11" s="18">
        <v>11</v>
      </c>
      <c r="S11" s="18" t="s">
        <v>80</v>
      </c>
      <c r="T11" s="18"/>
    </row>
    <row r="12" spans="1:20">
      <c r="A12" s="4">
        <v>8</v>
      </c>
      <c r="B12" s="17" t="s">
        <v>70</v>
      </c>
      <c r="C12" s="18" t="s">
        <v>718</v>
      </c>
      <c r="D12" s="18" t="s">
        <v>29</v>
      </c>
      <c r="E12" s="19"/>
      <c r="F12" s="18"/>
      <c r="G12" s="19">
        <v>25</v>
      </c>
      <c r="H12" s="19">
        <v>20</v>
      </c>
      <c r="I12" s="17">
        <f t="shared" si="0"/>
        <v>45</v>
      </c>
      <c r="J12" s="18"/>
      <c r="K12" s="18" t="s">
        <v>271</v>
      </c>
      <c r="L12" s="18" t="s">
        <v>270</v>
      </c>
      <c r="M12" s="18">
        <v>9435006924</v>
      </c>
      <c r="N12" s="65" t="s">
        <v>810</v>
      </c>
      <c r="O12" s="18"/>
      <c r="P12" s="25">
        <v>43714</v>
      </c>
      <c r="Q12" s="18" t="s">
        <v>121</v>
      </c>
      <c r="R12" s="18">
        <v>12</v>
      </c>
      <c r="S12" s="18" t="s">
        <v>80</v>
      </c>
      <c r="T12" s="18"/>
    </row>
    <row r="13" spans="1:20">
      <c r="A13" s="4">
        <v>9</v>
      </c>
      <c r="B13" s="17" t="s">
        <v>70</v>
      </c>
      <c r="C13" s="18" t="s">
        <v>706</v>
      </c>
      <c r="D13" s="18" t="s">
        <v>29</v>
      </c>
      <c r="E13" s="19"/>
      <c r="F13" s="18"/>
      <c r="G13" s="19">
        <v>28</v>
      </c>
      <c r="H13" s="19">
        <v>14</v>
      </c>
      <c r="I13" s="17">
        <f t="shared" si="0"/>
        <v>42</v>
      </c>
      <c r="J13" s="18">
        <v>9854724172</v>
      </c>
      <c r="K13" s="18" t="s">
        <v>271</v>
      </c>
      <c r="L13" s="18" t="s">
        <v>270</v>
      </c>
      <c r="M13" s="18">
        <v>9435006924</v>
      </c>
      <c r="N13" s="65" t="s">
        <v>797</v>
      </c>
      <c r="O13" s="18"/>
      <c r="P13" s="25">
        <v>43715</v>
      </c>
      <c r="Q13" s="18" t="s">
        <v>172</v>
      </c>
      <c r="R13" s="18">
        <v>10</v>
      </c>
      <c r="S13" s="18" t="s">
        <v>80</v>
      </c>
      <c r="T13" s="18"/>
    </row>
    <row r="14" spans="1:20">
      <c r="A14" s="4">
        <v>10</v>
      </c>
      <c r="B14" s="17" t="s">
        <v>70</v>
      </c>
      <c r="C14" s="18" t="s">
        <v>707</v>
      </c>
      <c r="D14" s="18" t="s">
        <v>29</v>
      </c>
      <c r="E14" s="19"/>
      <c r="F14" s="18"/>
      <c r="G14" s="19">
        <v>14</v>
      </c>
      <c r="H14" s="19">
        <v>18</v>
      </c>
      <c r="I14" s="17">
        <f t="shared" si="0"/>
        <v>32</v>
      </c>
      <c r="J14" s="18">
        <v>7035268503</v>
      </c>
      <c r="K14" s="18" t="s">
        <v>271</v>
      </c>
      <c r="L14" s="18" t="s">
        <v>270</v>
      </c>
      <c r="M14" s="18">
        <v>9435006924</v>
      </c>
      <c r="N14" s="65" t="s">
        <v>785</v>
      </c>
      <c r="O14" s="18"/>
      <c r="P14" s="25">
        <v>43715</v>
      </c>
      <c r="Q14" s="18" t="s">
        <v>172</v>
      </c>
      <c r="R14" s="18">
        <v>11</v>
      </c>
      <c r="S14" s="18" t="s">
        <v>80</v>
      </c>
      <c r="T14" s="18"/>
    </row>
    <row r="15" spans="1:20">
      <c r="A15" s="4">
        <v>11</v>
      </c>
      <c r="B15" s="17" t="s">
        <v>70</v>
      </c>
      <c r="C15" s="18" t="s">
        <v>708</v>
      </c>
      <c r="D15" s="18" t="s">
        <v>29</v>
      </c>
      <c r="E15" s="19"/>
      <c r="F15" s="18"/>
      <c r="G15" s="19">
        <v>20</v>
      </c>
      <c r="H15" s="19">
        <v>25</v>
      </c>
      <c r="I15" s="17">
        <f t="shared" si="0"/>
        <v>45</v>
      </c>
      <c r="J15" s="18">
        <v>7035783216</v>
      </c>
      <c r="K15" s="18" t="s">
        <v>271</v>
      </c>
      <c r="L15" s="18" t="s">
        <v>270</v>
      </c>
      <c r="M15" s="18">
        <v>9435006924</v>
      </c>
      <c r="N15" s="65" t="s">
        <v>785</v>
      </c>
      <c r="O15" s="18"/>
      <c r="P15" s="25">
        <v>43715</v>
      </c>
      <c r="Q15" s="18" t="s">
        <v>172</v>
      </c>
      <c r="R15" s="18">
        <v>12</v>
      </c>
      <c r="S15" s="18" t="s">
        <v>80</v>
      </c>
      <c r="T15" s="18"/>
    </row>
    <row r="16" spans="1:20">
      <c r="A16" s="4">
        <v>12</v>
      </c>
      <c r="B16" s="17" t="s">
        <v>70</v>
      </c>
      <c r="C16" s="18" t="s">
        <v>709</v>
      </c>
      <c r="D16" s="18" t="s">
        <v>29</v>
      </c>
      <c r="E16" s="19"/>
      <c r="F16" s="18"/>
      <c r="G16" s="19">
        <v>32</v>
      </c>
      <c r="H16" s="19">
        <v>48</v>
      </c>
      <c r="I16" s="17">
        <f t="shared" si="0"/>
        <v>80</v>
      </c>
      <c r="J16" s="18">
        <v>7399645103</v>
      </c>
      <c r="K16" s="18" t="s">
        <v>271</v>
      </c>
      <c r="L16" s="18" t="s">
        <v>270</v>
      </c>
      <c r="M16" s="18">
        <v>9435006924</v>
      </c>
      <c r="N16" s="65" t="s">
        <v>811</v>
      </c>
      <c r="O16" s="18"/>
      <c r="P16" s="25">
        <v>43717</v>
      </c>
      <c r="Q16" s="18" t="s">
        <v>79</v>
      </c>
      <c r="R16" s="18">
        <v>13</v>
      </c>
      <c r="S16" s="18" t="s">
        <v>80</v>
      </c>
      <c r="T16" s="18"/>
    </row>
    <row r="17" spans="1:20">
      <c r="A17" s="4">
        <v>13</v>
      </c>
      <c r="B17" s="17" t="s">
        <v>70</v>
      </c>
      <c r="C17" s="18" t="s">
        <v>710</v>
      </c>
      <c r="D17" s="18" t="s">
        <v>29</v>
      </c>
      <c r="E17" s="19"/>
      <c r="F17" s="18"/>
      <c r="G17" s="19">
        <v>26</v>
      </c>
      <c r="H17" s="19">
        <v>20</v>
      </c>
      <c r="I17" s="17">
        <f t="shared" si="0"/>
        <v>46</v>
      </c>
      <c r="J17" s="18">
        <v>7399472850</v>
      </c>
      <c r="K17" s="18" t="s">
        <v>271</v>
      </c>
      <c r="L17" s="18" t="s">
        <v>270</v>
      </c>
      <c r="M17" s="18">
        <v>9435006924</v>
      </c>
      <c r="N17" s="65" t="s">
        <v>812</v>
      </c>
      <c r="O17" s="18">
        <v>9613720410</v>
      </c>
      <c r="P17" s="25">
        <v>43718</v>
      </c>
      <c r="Q17" s="18" t="s">
        <v>91</v>
      </c>
      <c r="R17" s="18">
        <v>14</v>
      </c>
      <c r="S17" s="18" t="s">
        <v>80</v>
      </c>
      <c r="T17" s="18"/>
    </row>
    <row r="18" spans="1:20">
      <c r="A18" s="4">
        <v>14</v>
      </c>
      <c r="B18" s="17" t="s">
        <v>70</v>
      </c>
      <c r="C18" s="18" t="s">
        <v>711</v>
      </c>
      <c r="D18" s="18" t="s">
        <v>27</v>
      </c>
      <c r="E18" s="19"/>
      <c r="F18" s="18" t="s">
        <v>83</v>
      </c>
      <c r="G18" s="19">
        <v>108</v>
      </c>
      <c r="H18" s="19">
        <v>83</v>
      </c>
      <c r="I18" s="17">
        <f t="shared" si="0"/>
        <v>191</v>
      </c>
      <c r="J18" s="18">
        <v>9854344695</v>
      </c>
      <c r="K18" s="18" t="s">
        <v>713</v>
      </c>
      <c r="L18" s="18" t="s">
        <v>712</v>
      </c>
      <c r="M18" s="18">
        <v>8402041489</v>
      </c>
      <c r="N18" s="65" t="s">
        <v>797</v>
      </c>
      <c r="O18" s="18"/>
      <c r="P18" s="25">
        <v>43719</v>
      </c>
      <c r="Q18" s="18" t="s">
        <v>103</v>
      </c>
      <c r="R18" s="18">
        <v>12</v>
      </c>
      <c r="S18" s="18" t="s">
        <v>80</v>
      </c>
      <c r="T18" s="18"/>
    </row>
    <row r="19" spans="1:20">
      <c r="A19" s="4">
        <v>15</v>
      </c>
      <c r="B19" s="17" t="s">
        <v>70</v>
      </c>
      <c r="C19" s="18" t="s">
        <v>714</v>
      </c>
      <c r="D19" s="18" t="s">
        <v>27</v>
      </c>
      <c r="E19" s="19"/>
      <c r="F19" s="18" t="s">
        <v>83</v>
      </c>
      <c r="G19" s="19">
        <v>46</v>
      </c>
      <c r="H19" s="19">
        <v>56</v>
      </c>
      <c r="I19" s="17">
        <f t="shared" si="0"/>
        <v>102</v>
      </c>
      <c r="J19" s="18">
        <v>8751027946</v>
      </c>
      <c r="K19" s="18" t="s">
        <v>713</v>
      </c>
      <c r="L19" s="18" t="s">
        <v>712</v>
      </c>
      <c r="M19" s="18">
        <v>8402041489</v>
      </c>
      <c r="N19" s="65" t="s">
        <v>801</v>
      </c>
      <c r="O19" s="18"/>
      <c r="P19" s="25">
        <v>43720</v>
      </c>
      <c r="Q19" s="18" t="s">
        <v>106</v>
      </c>
      <c r="R19" s="18">
        <v>10</v>
      </c>
      <c r="S19" s="18" t="s">
        <v>80</v>
      </c>
      <c r="T19" s="18"/>
    </row>
    <row r="20" spans="1:20">
      <c r="A20" s="4">
        <v>16</v>
      </c>
      <c r="B20" s="17" t="s">
        <v>70</v>
      </c>
      <c r="C20" s="18" t="s">
        <v>715</v>
      </c>
      <c r="D20" s="18" t="s">
        <v>27</v>
      </c>
      <c r="E20" s="19"/>
      <c r="F20" s="18" t="s">
        <v>83</v>
      </c>
      <c r="G20" s="19">
        <v>52</v>
      </c>
      <c r="H20" s="19">
        <v>40</v>
      </c>
      <c r="I20" s="17">
        <f t="shared" si="0"/>
        <v>92</v>
      </c>
      <c r="J20" s="18">
        <v>9401299899</v>
      </c>
      <c r="K20" s="18" t="s">
        <v>271</v>
      </c>
      <c r="L20" s="18" t="s">
        <v>270</v>
      </c>
      <c r="M20" s="18">
        <v>9435006924</v>
      </c>
      <c r="N20" s="65" t="s">
        <v>797</v>
      </c>
      <c r="O20" s="18"/>
      <c r="P20" s="25">
        <v>43721</v>
      </c>
      <c r="Q20" s="18" t="s">
        <v>121</v>
      </c>
      <c r="R20" s="18">
        <v>11</v>
      </c>
      <c r="S20" s="18" t="s">
        <v>80</v>
      </c>
      <c r="T20" s="18"/>
    </row>
    <row r="21" spans="1:20">
      <c r="A21" s="4">
        <v>17</v>
      </c>
      <c r="B21" s="17" t="s">
        <v>70</v>
      </c>
      <c r="C21" s="18" t="s">
        <v>705</v>
      </c>
      <c r="D21" s="18" t="s">
        <v>29</v>
      </c>
      <c r="E21" s="19"/>
      <c r="F21" s="18"/>
      <c r="G21" s="19">
        <v>25</v>
      </c>
      <c r="H21" s="19">
        <v>20</v>
      </c>
      <c r="I21" s="17">
        <f t="shared" si="0"/>
        <v>45</v>
      </c>
      <c r="J21" s="18">
        <v>9577186623</v>
      </c>
      <c r="K21" s="18" t="s">
        <v>271</v>
      </c>
      <c r="L21" s="18" t="s">
        <v>270</v>
      </c>
      <c r="M21" s="18">
        <v>9435006924</v>
      </c>
      <c r="N21" s="18" t="s">
        <v>805</v>
      </c>
      <c r="O21" s="18"/>
      <c r="P21" s="25">
        <v>43721</v>
      </c>
      <c r="Q21" s="18" t="s">
        <v>121</v>
      </c>
      <c r="R21" s="18">
        <v>12</v>
      </c>
      <c r="S21" s="18" t="s">
        <v>80</v>
      </c>
      <c r="T21" s="18"/>
    </row>
    <row r="22" spans="1:20">
      <c r="A22" s="4">
        <v>18</v>
      </c>
      <c r="B22" s="17" t="s">
        <v>70</v>
      </c>
      <c r="C22" s="18" t="s">
        <v>716</v>
      </c>
      <c r="D22" s="18" t="s">
        <v>29</v>
      </c>
      <c r="E22" s="19"/>
      <c r="F22" s="18"/>
      <c r="G22" s="19">
        <v>41</v>
      </c>
      <c r="H22" s="19">
        <v>36</v>
      </c>
      <c r="I22" s="17">
        <f t="shared" si="0"/>
        <v>77</v>
      </c>
      <c r="J22" s="18">
        <v>9854356772</v>
      </c>
      <c r="K22" s="18" t="s">
        <v>271</v>
      </c>
      <c r="L22" s="18" t="s">
        <v>270</v>
      </c>
      <c r="M22" s="18">
        <v>9435006924</v>
      </c>
      <c r="N22" s="18" t="s">
        <v>806</v>
      </c>
      <c r="O22" s="18"/>
      <c r="P22" s="25">
        <v>43722</v>
      </c>
      <c r="Q22" s="18" t="s">
        <v>172</v>
      </c>
      <c r="R22" s="18">
        <v>10</v>
      </c>
      <c r="S22" s="18" t="s">
        <v>80</v>
      </c>
      <c r="T22" s="18"/>
    </row>
    <row r="23" spans="1:20">
      <c r="A23" s="4">
        <v>19</v>
      </c>
      <c r="B23" s="17" t="s">
        <v>70</v>
      </c>
      <c r="C23" s="18" t="s">
        <v>717</v>
      </c>
      <c r="D23" s="18" t="s">
        <v>27</v>
      </c>
      <c r="E23" s="19"/>
      <c r="F23" s="18" t="s">
        <v>83</v>
      </c>
      <c r="G23" s="19">
        <v>36</v>
      </c>
      <c r="H23" s="19">
        <v>28</v>
      </c>
      <c r="I23" s="17">
        <f t="shared" si="0"/>
        <v>64</v>
      </c>
      <c r="J23" s="18">
        <v>8876090492</v>
      </c>
      <c r="K23" s="18" t="s">
        <v>271</v>
      </c>
      <c r="L23" s="18" t="s">
        <v>270</v>
      </c>
      <c r="M23" s="18">
        <v>9435006924</v>
      </c>
      <c r="N23" s="65" t="s">
        <v>797</v>
      </c>
      <c r="O23" s="18"/>
      <c r="P23" s="25">
        <v>43722</v>
      </c>
      <c r="Q23" s="18" t="s">
        <v>172</v>
      </c>
      <c r="R23" s="18">
        <v>11</v>
      </c>
      <c r="S23" s="18" t="s">
        <v>80</v>
      </c>
      <c r="T23" s="18"/>
    </row>
    <row r="24" spans="1:20">
      <c r="A24" s="4">
        <v>20</v>
      </c>
      <c r="B24" s="17" t="s">
        <v>70</v>
      </c>
      <c r="C24" s="18" t="s">
        <v>719</v>
      </c>
      <c r="D24" s="18" t="s">
        <v>29</v>
      </c>
      <c r="E24" s="19"/>
      <c r="F24" s="18"/>
      <c r="G24" s="19">
        <v>65</v>
      </c>
      <c r="H24" s="19">
        <v>60</v>
      </c>
      <c r="I24" s="17">
        <f t="shared" si="0"/>
        <v>125</v>
      </c>
      <c r="J24" s="18">
        <v>703554790</v>
      </c>
      <c r="K24" s="18" t="s">
        <v>271</v>
      </c>
      <c r="L24" s="18" t="s">
        <v>270</v>
      </c>
      <c r="M24" s="18">
        <v>9435006924</v>
      </c>
      <c r="N24" s="65" t="s">
        <v>797</v>
      </c>
      <c r="O24" s="18"/>
      <c r="P24" s="25">
        <v>43724</v>
      </c>
      <c r="Q24" s="18" t="s">
        <v>79</v>
      </c>
      <c r="R24" s="18">
        <v>13</v>
      </c>
      <c r="S24" s="18" t="s">
        <v>80</v>
      </c>
      <c r="T24" s="18"/>
    </row>
    <row r="25" spans="1:20">
      <c r="A25" s="4">
        <v>21</v>
      </c>
      <c r="B25" s="17" t="s">
        <v>70</v>
      </c>
      <c r="C25" s="18" t="s">
        <v>720</v>
      </c>
      <c r="D25" s="18" t="s">
        <v>29</v>
      </c>
      <c r="E25" s="19"/>
      <c r="F25" s="18"/>
      <c r="G25" s="19">
        <v>24</v>
      </c>
      <c r="H25" s="19">
        <v>22</v>
      </c>
      <c r="I25" s="17">
        <f t="shared" si="0"/>
        <v>46</v>
      </c>
      <c r="J25" s="18">
        <v>8761872792</v>
      </c>
      <c r="K25" s="18" t="s">
        <v>271</v>
      </c>
      <c r="L25" s="18" t="s">
        <v>270</v>
      </c>
      <c r="M25" s="18">
        <v>9435006924</v>
      </c>
      <c r="N25" s="65" t="s">
        <v>797</v>
      </c>
      <c r="O25" s="18">
        <v>9859348311</v>
      </c>
      <c r="P25" s="25">
        <v>43725</v>
      </c>
      <c r="Q25" s="18" t="s">
        <v>91</v>
      </c>
      <c r="R25" s="18">
        <v>10</v>
      </c>
      <c r="S25" s="18" t="s">
        <v>80</v>
      </c>
      <c r="T25" s="18"/>
    </row>
    <row r="26" spans="1:20">
      <c r="A26" s="4">
        <v>22</v>
      </c>
      <c r="B26" s="17" t="s">
        <v>70</v>
      </c>
      <c r="C26" s="18" t="s">
        <v>721</v>
      </c>
      <c r="D26" s="18" t="s">
        <v>29</v>
      </c>
      <c r="E26" s="19"/>
      <c r="F26" s="18"/>
      <c r="G26" s="19">
        <v>33</v>
      </c>
      <c r="H26" s="19">
        <v>48</v>
      </c>
      <c r="I26" s="17">
        <f t="shared" si="0"/>
        <v>81</v>
      </c>
      <c r="J26" s="18">
        <v>8749874651</v>
      </c>
      <c r="K26" s="18" t="s">
        <v>271</v>
      </c>
      <c r="L26" s="18" t="s">
        <v>270</v>
      </c>
      <c r="M26" s="18">
        <v>9435006924</v>
      </c>
      <c r="N26" s="65" t="s">
        <v>813</v>
      </c>
      <c r="O26" s="18"/>
      <c r="P26" s="25">
        <v>43725</v>
      </c>
      <c r="Q26" s="18" t="s">
        <v>91</v>
      </c>
      <c r="R26" s="18">
        <v>10</v>
      </c>
      <c r="S26" s="18" t="s">
        <v>80</v>
      </c>
      <c r="T26" s="18"/>
    </row>
    <row r="27" spans="1:20">
      <c r="A27" s="4">
        <v>23</v>
      </c>
      <c r="B27" s="17" t="s">
        <v>70</v>
      </c>
      <c r="C27" s="18" t="s">
        <v>722</v>
      </c>
      <c r="D27" s="18" t="s">
        <v>27</v>
      </c>
      <c r="E27" s="19"/>
      <c r="F27" s="18" t="s">
        <v>83</v>
      </c>
      <c r="G27" s="19">
        <v>26</v>
      </c>
      <c r="H27" s="19">
        <v>36</v>
      </c>
      <c r="I27" s="17">
        <f t="shared" si="0"/>
        <v>62</v>
      </c>
      <c r="J27" s="18">
        <v>8749874651</v>
      </c>
      <c r="K27" s="18" t="s">
        <v>271</v>
      </c>
      <c r="L27" s="18" t="s">
        <v>270</v>
      </c>
      <c r="M27" s="18">
        <v>9435006924</v>
      </c>
      <c r="N27" s="18" t="s">
        <v>808</v>
      </c>
      <c r="O27" s="18">
        <v>8749874651</v>
      </c>
      <c r="P27" s="25">
        <v>43726</v>
      </c>
      <c r="Q27" s="18" t="s">
        <v>103</v>
      </c>
      <c r="R27" s="18">
        <v>12</v>
      </c>
      <c r="S27" s="18" t="s">
        <v>80</v>
      </c>
      <c r="T27" s="18"/>
    </row>
    <row r="28" spans="1:20">
      <c r="A28" s="4">
        <v>24</v>
      </c>
      <c r="B28" s="17" t="s">
        <v>70</v>
      </c>
      <c r="C28" s="18" t="s">
        <v>723</v>
      </c>
      <c r="D28" s="18" t="s">
        <v>27</v>
      </c>
      <c r="E28" s="19"/>
      <c r="F28" s="18" t="s">
        <v>77</v>
      </c>
      <c r="G28" s="19">
        <v>23</v>
      </c>
      <c r="H28" s="19">
        <v>42</v>
      </c>
      <c r="I28" s="17">
        <f t="shared" si="0"/>
        <v>65</v>
      </c>
      <c r="J28" s="18">
        <v>9859693136</v>
      </c>
      <c r="K28" s="18" t="s">
        <v>518</v>
      </c>
      <c r="L28" s="18" t="s">
        <v>724</v>
      </c>
      <c r="M28" s="18">
        <v>9435490654</v>
      </c>
      <c r="N28" s="65" t="s">
        <v>797</v>
      </c>
      <c r="O28" s="18"/>
      <c r="P28" s="25">
        <v>43727</v>
      </c>
      <c r="Q28" s="18" t="s">
        <v>106</v>
      </c>
      <c r="R28" s="18">
        <v>13</v>
      </c>
      <c r="S28" s="18" t="s">
        <v>80</v>
      </c>
      <c r="T28" s="18"/>
    </row>
    <row r="29" spans="1:20">
      <c r="A29" s="4">
        <v>25</v>
      </c>
      <c r="B29" s="17" t="s">
        <v>70</v>
      </c>
      <c r="C29" s="18" t="s">
        <v>725</v>
      </c>
      <c r="D29" s="18" t="s">
        <v>27</v>
      </c>
      <c r="E29" s="19"/>
      <c r="F29" s="18" t="s">
        <v>206</v>
      </c>
      <c r="G29" s="19">
        <v>58</v>
      </c>
      <c r="H29" s="19">
        <v>62</v>
      </c>
      <c r="I29" s="17">
        <f t="shared" si="0"/>
        <v>120</v>
      </c>
      <c r="J29" s="18">
        <v>8011410903</v>
      </c>
      <c r="K29" s="18" t="s">
        <v>518</v>
      </c>
      <c r="L29" s="18" t="s">
        <v>724</v>
      </c>
      <c r="M29" s="18">
        <v>9435490654</v>
      </c>
      <c r="N29" s="64" t="s">
        <v>780</v>
      </c>
      <c r="O29" s="18"/>
      <c r="P29" s="25">
        <v>43727</v>
      </c>
      <c r="Q29" s="18" t="s">
        <v>106</v>
      </c>
      <c r="R29" s="18">
        <v>13</v>
      </c>
      <c r="S29" s="18" t="s">
        <v>80</v>
      </c>
      <c r="T29" s="18"/>
    </row>
    <row r="30" spans="1:20">
      <c r="A30" s="4">
        <v>26</v>
      </c>
      <c r="B30" s="17" t="s">
        <v>70</v>
      </c>
      <c r="C30" s="18" t="s">
        <v>726</v>
      </c>
      <c r="D30" s="18" t="s">
        <v>27</v>
      </c>
      <c r="E30" s="19"/>
      <c r="F30" s="18" t="s">
        <v>83</v>
      </c>
      <c r="G30" s="19">
        <v>80</v>
      </c>
      <c r="H30" s="19">
        <v>91</v>
      </c>
      <c r="I30" s="17">
        <f t="shared" si="0"/>
        <v>171</v>
      </c>
      <c r="J30" s="18">
        <v>9613106924</v>
      </c>
      <c r="K30" s="18" t="s">
        <v>271</v>
      </c>
      <c r="L30" s="18" t="s">
        <v>270</v>
      </c>
      <c r="M30" s="18">
        <v>9435006924</v>
      </c>
      <c r="N30" s="64" t="s">
        <v>780</v>
      </c>
      <c r="O30" s="18"/>
      <c r="P30" s="25">
        <v>43728</v>
      </c>
      <c r="Q30" s="18" t="s">
        <v>121</v>
      </c>
      <c r="R30" s="18">
        <v>14</v>
      </c>
      <c r="S30" s="18" t="s">
        <v>80</v>
      </c>
      <c r="T30" s="18"/>
    </row>
    <row r="31" spans="1:20">
      <c r="A31" s="4">
        <v>27</v>
      </c>
      <c r="B31" s="17" t="s">
        <v>70</v>
      </c>
      <c r="C31" s="18" t="s">
        <v>727</v>
      </c>
      <c r="D31" s="18" t="s">
        <v>27</v>
      </c>
      <c r="E31" s="19"/>
      <c r="F31" s="18" t="s">
        <v>83</v>
      </c>
      <c r="G31" s="19">
        <v>66</v>
      </c>
      <c r="H31" s="19">
        <v>60</v>
      </c>
      <c r="I31" s="17">
        <f t="shared" si="0"/>
        <v>126</v>
      </c>
      <c r="J31" s="18">
        <v>9854440294</v>
      </c>
      <c r="K31" s="18" t="s">
        <v>271</v>
      </c>
      <c r="L31" s="18" t="s">
        <v>270</v>
      </c>
      <c r="M31" s="18">
        <v>9435006924</v>
      </c>
      <c r="N31" s="65" t="s">
        <v>793</v>
      </c>
      <c r="O31" s="18"/>
      <c r="P31" s="25">
        <v>43729</v>
      </c>
      <c r="Q31" s="18" t="s">
        <v>172</v>
      </c>
      <c r="R31" s="18">
        <v>15</v>
      </c>
      <c r="S31" s="18" t="s">
        <v>80</v>
      </c>
      <c r="T31" s="18"/>
    </row>
    <row r="32" spans="1:20">
      <c r="A32" s="4">
        <v>28</v>
      </c>
      <c r="B32" s="17" t="s">
        <v>70</v>
      </c>
      <c r="C32" s="18" t="s">
        <v>728</v>
      </c>
      <c r="D32" s="18" t="s">
        <v>27</v>
      </c>
      <c r="E32" s="19"/>
      <c r="F32" s="18" t="s">
        <v>83</v>
      </c>
      <c r="G32" s="19">
        <v>85</v>
      </c>
      <c r="H32" s="19">
        <v>88</v>
      </c>
      <c r="I32" s="17">
        <f t="shared" si="0"/>
        <v>173</v>
      </c>
      <c r="J32" s="18"/>
      <c r="K32" s="18" t="s">
        <v>518</v>
      </c>
      <c r="L32" s="18" t="s">
        <v>724</v>
      </c>
      <c r="M32" s="18">
        <v>9435490654</v>
      </c>
      <c r="N32" s="65" t="s">
        <v>793</v>
      </c>
      <c r="O32" s="18"/>
      <c r="P32" s="25">
        <v>43731</v>
      </c>
      <c r="Q32" s="18" t="s">
        <v>79</v>
      </c>
      <c r="R32" s="18">
        <v>16</v>
      </c>
      <c r="S32" s="18" t="s">
        <v>80</v>
      </c>
      <c r="T32" s="18"/>
    </row>
    <row r="33" spans="1:20">
      <c r="A33" s="4">
        <v>29</v>
      </c>
      <c r="B33" s="17" t="s">
        <v>70</v>
      </c>
      <c r="C33" s="18" t="s">
        <v>729</v>
      </c>
      <c r="D33" s="18" t="s">
        <v>27</v>
      </c>
      <c r="E33" s="19"/>
      <c r="F33" s="18" t="s">
        <v>83</v>
      </c>
      <c r="G33" s="19">
        <v>70</v>
      </c>
      <c r="H33" s="19">
        <v>64</v>
      </c>
      <c r="I33" s="17">
        <f t="shared" si="0"/>
        <v>134</v>
      </c>
      <c r="J33" s="18">
        <v>9613106924</v>
      </c>
      <c r="K33" s="18" t="s">
        <v>271</v>
      </c>
      <c r="L33" s="18" t="s">
        <v>270</v>
      </c>
      <c r="M33" s="18">
        <v>9435006924</v>
      </c>
      <c r="N33" s="64" t="s">
        <v>780</v>
      </c>
      <c r="O33" s="18"/>
      <c r="P33" s="25">
        <v>43732</v>
      </c>
      <c r="Q33" s="18" t="s">
        <v>91</v>
      </c>
      <c r="R33" s="18">
        <v>13</v>
      </c>
      <c r="S33" s="18" t="s">
        <v>80</v>
      </c>
      <c r="T33" s="18"/>
    </row>
    <row r="34" spans="1:20">
      <c r="A34" s="4">
        <v>30</v>
      </c>
      <c r="B34" s="17" t="s">
        <v>70</v>
      </c>
      <c r="C34" s="61" t="s">
        <v>730</v>
      </c>
      <c r="D34" s="61" t="s">
        <v>29</v>
      </c>
      <c r="E34" s="62"/>
      <c r="F34" s="61"/>
      <c r="G34" s="62">
        <v>62</v>
      </c>
      <c r="H34" s="62">
        <v>56</v>
      </c>
      <c r="I34" s="21">
        <f t="shared" si="0"/>
        <v>118</v>
      </c>
      <c r="J34" s="61">
        <v>7664803430</v>
      </c>
      <c r="K34" s="61" t="s">
        <v>271</v>
      </c>
      <c r="L34" s="61" t="s">
        <v>270</v>
      </c>
      <c r="M34" s="61">
        <v>9435006924</v>
      </c>
      <c r="N34" s="64" t="s">
        <v>780</v>
      </c>
      <c r="O34" s="61"/>
      <c r="P34" s="63">
        <v>43733</v>
      </c>
      <c r="Q34" s="61" t="s">
        <v>103</v>
      </c>
      <c r="R34" s="61">
        <v>14</v>
      </c>
      <c r="S34" s="61" t="s">
        <v>80</v>
      </c>
      <c r="T34" s="18"/>
    </row>
    <row r="35" spans="1:20">
      <c r="A35" s="4">
        <v>31</v>
      </c>
      <c r="B35" s="17" t="s">
        <v>70</v>
      </c>
      <c r="C35" s="61" t="s">
        <v>778</v>
      </c>
      <c r="D35" s="61" t="s">
        <v>29</v>
      </c>
      <c r="E35" s="62"/>
      <c r="F35" s="61"/>
      <c r="G35" s="62">
        <v>50</v>
      </c>
      <c r="H35" s="62">
        <v>43</v>
      </c>
      <c r="I35" s="21">
        <f t="shared" si="0"/>
        <v>93</v>
      </c>
      <c r="J35" s="61"/>
      <c r="K35" s="67" t="s">
        <v>779</v>
      </c>
      <c r="L35" s="67" t="s">
        <v>489</v>
      </c>
      <c r="M35" s="61">
        <v>9854703172</v>
      </c>
      <c r="N35" s="67" t="s">
        <v>780</v>
      </c>
      <c r="O35" s="61">
        <v>9613300020</v>
      </c>
      <c r="P35" s="63">
        <v>43734</v>
      </c>
      <c r="Q35" s="61" t="s">
        <v>106</v>
      </c>
      <c r="R35" s="61">
        <v>31</v>
      </c>
      <c r="S35" s="61" t="s">
        <v>80</v>
      </c>
      <c r="T35" s="18"/>
    </row>
    <row r="36" spans="1:20">
      <c r="A36" s="4">
        <v>32</v>
      </c>
      <c r="B36" s="17" t="s">
        <v>70</v>
      </c>
      <c r="C36" s="61" t="s">
        <v>781</v>
      </c>
      <c r="D36" s="61" t="s">
        <v>27</v>
      </c>
      <c r="E36" s="62">
        <v>18110419401</v>
      </c>
      <c r="F36" s="61" t="s">
        <v>83</v>
      </c>
      <c r="G36" s="62">
        <v>54</v>
      </c>
      <c r="H36" s="62">
        <v>39</v>
      </c>
      <c r="I36" s="21">
        <f t="shared" si="0"/>
        <v>93</v>
      </c>
      <c r="J36" s="61">
        <v>9854937256</v>
      </c>
      <c r="K36" s="68" t="s">
        <v>320</v>
      </c>
      <c r="L36" s="68" t="s">
        <v>319</v>
      </c>
      <c r="M36" s="68">
        <v>9401352849</v>
      </c>
      <c r="N36" s="68" t="s">
        <v>782</v>
      </c>
      <c r="O36" s="61"/>
      <c r="P36" s="63">
        <v>43734</v>
      </c>
      <c r="Q36" s="61" t="s">
        <v>106</v>
      </c>
      <c r="R36" s="61">
        <v>33</v>
      </c>
      <c r="S36" s="61" t="s">
        <v>80</v>
      </c>
      <c r="T36" s="18"/>
    </row>
    <row r="37" spans="1:20">
      <c r="A37" s="4">
        <v>33</v>
      </c>
      <c r="B37" s="21" t="s">
        <v>70</v>
      </c>
      <c r="C37" s="61" t="s">
        <v>783</v>
      </c>
      <c r="D37" s="61" t="s">
        <v>27</v>
      </c>
      <c r="E37" s="62">
        <v>18110420802</v>
      </c>
      <c r="F37" s="61" t="s">
        <v>83</v>
      </c>
      <c r="G37" s="62">
        <v>77</v>
      </c>
      <c r="H37" s="62">
        <v>77</v>
      </c>
      <c r="I37" s="21">
        <f t="shared" si="0"/>
        <v>154</v>
      </c>
      <c r="J37" s="61">
        <v>9859322746</v>
      </c>
      <c r="K37" s="68" t="s">
        <v>739</v>
      </c>
      <c r="L37" s="68" t="s">
        <v>784</v>
      </c>
      <c r="M37" s="68">
        <v>9678895053</v>
      </c>
      <c r="N37" s="68" t="s">
        <v>785</v>
      </c>
      <c r="O37" s="61">
        <v>8753831797</v>
      </c>
      <c r="P37" s="63">
        <v>43735</v>
      </c>
      <c r="Q37" s="61" t="s">
        <v>121</v>
      </c>
      <c r="R37" s="61">
        <v>23</v>
      </c>
      <c r="S37" s="61" t="s">
        <v>80</v>
      </c>
      <c r="T37" s="18"/>
    </row>
    <row r="38" spans="1:20">
      <c r="A38" s="4">
        <v>34</v>
      </c>
      <c r="B38" s="21" t="s">
        <v>70</v>
      </c>
      <c r="C38" s="61" t="s">
        <v>786</v>
      </c>
      <c r="D38" s="61" t="s">
        <v>29</v>
      </c>
      <c r="E38" s="62"/>
      <c r="F38" s="61"/>
      <c r="G38" s="62">
        <v>33</v>
      </c>
      <c r="H38" s="62">
        <v>43</v>
      </c>
      <c r="I38" s="21">
        <f t="shared" si="0"/>
        <v>76</v>
      </c>
      <c r="J38" s="61"/>
      <c r="K38" s="67" t="s">
        <v>779</v>
      </c>
      <c r="L38" s="67" t="s">
        <v>489</v>
      </c>
      <c r="M38" s="61">
        <v>9854703172</v>
      </c>
      <c r="N38" s="67" t="s">
        <v>780</v>
      </c>
      <c r="O38" s="61">
        <v>9613300020</v>
      </c>
      <c r="P38" s="63">
        <v>43735</v>
      </c>
      <c r="Q38" s="61" t="s">
        <v>121</v>
      </c>
      <c r="R38" s="61">
        <v>22</v>
      </c>
      <c r="S38" s="61" t="s">
        <v>80</v>
      </c>
      <c r="T38" s="18"/>
    </row>
    <row r="39" spans="1:20">
      <c r="A39" s="4">
        <v>35</v>
      </c>
      <c r="B39" s="21" t="s">
        <v>70</v>
      </c>
      <c r="C39" s="61" t="s">
        <v>783</v>
      </c>
      <c r="D39" s="61" t="s">
        <v>27</v>
      </c>
      <c r="E39" s="62">
        <v>18110420802</v>
      </c>
      <c r="F39" s="61" t="s">
        <v>83</v>
      </c>
      <c r="G39" s="62">
        <v>77</v>
      </c>
      <c r="H39" s="62">
        <v>77</v>
      </c>
      <c r="I39" s="21">
        <f t="shared" si="0"/>
        <v>154</v>
      </c>
      <c r="J39" s="61">
        <v>9859322746</v>
      </c>
      <c r="K39" s="68" t="s">
        <v>739</v>
      </c>
      <c r="L39" s="68" t="s">
        <v>784</v>
      </c>
      <c r="M39" s="68">
        <v>9678895053</v>
      </c>
      <c r="N39" s="68" t="s">
        <v>785</v>
      </c>
      <c r="O39" s="61">
        <v>8753831797</v>
      </c>
      <c r="P39" s="63">
        <v>43736</v>
      </c>
      <c r="Q39" s="61" t="s">
        <v>172</v>
      </c>
      <c r="R39" s="61">
        <v>27</v>
      </c>
      <c r="S39" s="61" t="s">
        <v>80</v>
      </c>
      <c r="T39" s="18"/>
    </row>
    <row r="40" spans="1:20">
      <c r="A40" s="4">
        <v>36</v>
      </c>
      <c r="B40" s="21" t="s">
        <v>70</v>
      </c>
      <c r="C40" s="61" t="s">
        <v>787</v>
      </c>
      <c r="D40" s="61" t="s">
        <v>29</v>
      </c>
      <c r="E40" s="62"/>
      <c r="F40" s="61"/>
      <c r="G40" s="62">
        <v>15</v>
      </c>
      <c r="H40" s="62">
        <v>23</v>
      </c>
      <c r="I40" s="21">
        <f t="shared" si="0"/>
        <v>38</v>
      </c>
      <c r="J40" s="61"/>
      <c r="K40" s="68" t="s">
        <v>739</v>
      </c>
      <c r="L40" s="68" t="s">
        <v>784</v>
      </c>
      <c r="M40" s="68">
        <v>9678895053</v>
      </c>
      <c r="N40" s="68" t="s">
        <v>785</v>
      </c>
      <c r="O40" s="61">
        <v>8753831797</v>
      </c>
      <c r="P40" s="63">
        <v>43736</v>
      </c>
      <c r="Q40" s="61" t="s">
        <v>172</v>
      </c>
      <c r="R40" s="61">
        <v>21</v>
      </c>
      <c r="S40" s="61" t="s">
        <v>80</v>
      </c>
      <c r="T40" s="18"/>
    </row>
    <row r="41" spans="1:20">
      <c r="A41" s="4">
        <v>37</v>
      </c>
      <c r="B41" s="21" t="s">
        <v>70</v>
      </c>
      <c r="C41" s="61" t="s">
        <v>788</v>
      </c>
      <c r="D41" s="61" t="s">
        <v>29</v>
      </c>
      <c r="E41" s="62"/>
      <c r="F41" s="61"/>
      <c r="G41" s="62">
        <v>25</v>
      </c>
      <c r="H41" s="62">
        <v>22</v>
      </c>
      <c r="I41" s="21">
        <f t="shared" si="0"/>
        <v>47</v>
      </c>
      <c r="J41" s="61"/>
      <c r="K41" s="68" t="s">
        <v>204</v>
      </c>
      <c r="L41" s="68" t="s">
        <v>203</v>
      </c>
      <c r="M41" s="68">
        <v>8876443021</v>
      </c>
      <c r="N41" s="68" t="s">
        <v>789</v>
      </c>
      <c r="O41" s="69">
        <v>9707748853</v>
      </c>
      <c r="P41" s="63">
        <v>43736</v>
      </c>
      <c r="Q41" s="61" t="s">
        <v>172</v>
      </c>
      <c r="R41" s="61">
        <v>22</v>
      </c>
      <c r="S41" s="61" t="s">
        <v>80</v>
      </c>
      <c r="T41" s="18"/>
    </row>
    <row r="42" spans="1:20">
      <c r="A42" s="4">
        <v>38</v>
      </c>
      <c r="B42" s="21" t="s">
        <v>70</v>
      </c>
      <c r="C42" s="61" t="s">
        <v>790</v>
      </c>
      <c r="D42" s="61" t="s">
        <v>27</v>
      </c>
      <c r="E42" s="62">
        <v>18110419901</v>
      </c>
      <c r="F42" s="61"/>
      <c r="G42" s="62">
        <v>29</v>
      </c>
      <c r="H42" s="62">
        <v>32</v>
      </c>
      <c r="I42" s="21">
        <f t="shared" si="0"/>
        <v>61</v>
      </c>
      <c r="J42" s="61">
        <v>9435383933</v>
      </c>
      <c r="K42" s="67" t="s">
        <v>779</v>
      </c>
      <c r="L42" s="67" t="s">
        <v>489</v>
      </c>
      <c r="M42" s="61">
        <v>9854703172</v>
      </c>
      <c r="N42" s="67" t="s">
        <v>780</v>
      </c>
      <c r="O42" s="61">
        <v>9613300020</v>
      </c>
      <c r="P42" s="63">
        <v>43738</v>
      </c>
      <c r="Q42" s="61" t="s">
        <v>79</v>
      </c>
      <c r="R42" s="61">
        <v>21</v>
      </c>
      <c r="S42" s="61" t="s">
        <v>80</v>
      </c>
      <c r="T42" s="18"/>
    </row>
    <row r="43" spans="1:20">
      <c r="A43" s="4">
        <v>39</v>
      </c>
      <c r="B43" s="21" t="s">
        <v>70</v>
      </c>
      <c r="C43" s="61" t="s">
        <v>791</v>
      </c>
      <c r="D43" s="61" t="s">
        <v>29</v>
      </c>
      <c r="E43" s="62"/>
      <c r="F43" s="61"/>
      <c r="G43" s="62">
        <v>20</v>
      </c>
      <c r="H43" s="62">
        <v>19</v>
      </c>
      <c r="I43" s="21">
        <f t="shared" si="0"/>
        <v>39</v>
      </c>
      <c r="J43" s="61"/>
      <c r="K43" s="67" t="s">
        <v>779</v>
      </c>
      <c r="L43" s="67" t="s">
        <v>489</v>
      </c>
      <c r="M43" s="61">
        <v>9854703172</v>
      </c>
      <c r="N43" s="67" t="s">
        <v>780</v>
      </c>
      <c r="O43" s="61">
        <v>9613300020</v>
      </c>
      <c r="P43" s="63">
        <v>43738</v>
      </c>
      <c r="Q43" s="61" t="s">
        <v>79</v>
      </c>
      <c r="R43" s="61">
        <v>22</v>
      </c>
      <c r="S43" s="61" t="s">
        <v>80</v>
      </c>
      <c r="T43" s="18"/>
    </row>
    <row r="44" spans="1:20">
      <c r="A44" s="4">
        <v>40</v>
      </c>
      <c r="B44" s="21" t="s">
        <v>70</v>
      </c>
      <c r="C44" s="61" t="s">
        <v>792</v>
      </c>
      <c r="D44" s="61" t="s">
        <v>29</v>
      </c>
      <c r="E44" s="62"/>
      <c r="F44" s="61"/>
      <c r="G44" s="62">
        <v>7</v>
      </c>
      <c r="H44" s="62">
        <v>18</v>
      </c>
      <c r="I44" s="21">
        <f t="shared" si="0"/>
        <v>25</v>
      </c>
      <c r="J44" s="61"/>
      <c r="K44" s="68" t="s">
        <v>204</v>
      </c>
      <c r="L44" s="68" t="s">
        <v>203</v>
      </c>
      <c r="M44" s="68">
        <v>8876443021</v>
      </c>
      <c r="N44" s="68" t="s">
        <v>793</v>
      </c>
      <c r="O44" s="61">
        <v>9577355154</v>
      </c>
      <c r="P44" s="63">
        <v>43738</v>
      </c>
      <c r="Q44" s="61" t="s">
        <v>79</v>
      </c>
      <c r="R44" s="61">
        <v>19</v>
      </c>
      <c r="S44" s="61" t="s">
        <v>80</v>
      </c>
      <c r="T44" s="18"/>
    </row>
    <row r="45" spans="1:20">
      <c r="A45" s="4">
        <v>41</v>
      </c>
      <c r="B45" s="21" t="s">
        <v>70</v>
      </c>
      <c r="C45" s="61" t="s">
        <v>794</v>
      </c>
      <c r="D45" s="61" t="s">
        <v>29</v>
      </c>
      <c r="E45" s="62"/>
      <c r="F45" s="61"/>
      <c r="G45" s="62">
        <v>37</v>
      </c>
      <c r="H45" s="62">
        <v>32</v>
      </c>
      <c r="I45" s="21">
        <f t="shared" si="0"/>
        <v>69</v>
      </c>
      <c r="J45" s="61"/>
      <c r="K45" s="68" t="s">
        <v>204</v>
      </c>
      <c r="L45" s="68" t="s">
        <v>203</v>
      </c>
      <c r="M45" s="68">
        <v>8876443021</v>
      </c>
      <c r="N45" s="68" t="s">
        <v>793</v>
      </c>
      <c r="O45" s="61">
        <v>9577355154</v>
      </c>
      <c r="P45" s="63">
        <v>43738</v>
      </c>
      <c r="Q45" s="61" t="s">
        <v>79</v>
      </c>
      <c r="R45" s="61">
        <v>18</v>
      </c>
      <c r="S45" s="61" t="s">
        <v>80</v>
      </c>
      <c r="T45" s="18"/>
    </row>
    <row r="46" spans="1:20">
      <c r="A46" s="4">
        <v>42</v>
      </c>
      <c r="B46" s="21" t="s">
        <v>71</v>
      </c>
      <c r="C46" s="61" t="s">
        <v>731</v>
      </c>
      <c r="D46" s="61" t="s">
        <v>27</v>
      </c>
      <c r="E46" s="62"/>
      <c r="F46" s="61" t="s">
        <v>83</v>
      </c>
      <c r="G46" s="62">
        <v>28</v>
      </c>
      <c r="H46" s="62">
        <v>30</v>
      </c>
      <c r="I46" s="21">
        <f t="shared" ref="I46:I84" si="1">+G46+H46</f>
        <v>58</v>
      </c>
      <c r="J46" s="61">
        <v>9706614590</v>
      </c>
      <c r="K46" s="61" t="s">
        <v>268</v>
      </c>
      <c r="L46" s="61" t="s">
        <v>267</v>
      </c>
      <c r="M46" s="61">
        <v>9101499550</v>
      </c>
      <c r="N46" s="65" t="s">
        <v>782</v>
      </c>
      <c r="O46" s="61"/>
      <c r="P46" s="63">
        <v>43710</v>
      </c>
      <c r="Q46" s="61" t="s">
        <v>79</v>
      </c>
      <c r="R46" s="61">
        <v>21</v>
      </c>
      <c r="S46" s="61" t="s">
        <v>80</v>
      </c>
      <c r="T46" s="18"/>
    </row>
    <row r="47" spans="1:20">
      <c r="A47" s="4">
        <v>43</v>
      </c>
      <c r="B47" s="21" t="s">
        <v>71</v>
      </c>
      <c r="C47" s="61" t="s">
        <v>732</v>
      </c>
      <c r="D47" s="61" t="s">
        <v>27</v>
      </c>
      <c r="E47" s="62"/>
      <c r="F47" s="61" t="s">
        <v>83</v>
      </c>
      <c r="G47" s="62">
        <v>25</v>
      </c>
      <c r="H47" s="62">
        <v>20</v>
      </c>
      <c r="I47" s="21">
        <f t="shared" si="1"/>
        <v>45</v>
      </c>
      <c r="J47" s="61">
        <v>8876636158</v>
      </c>
      <c r="K47" s="61" t="s">
        <v>268</v>
      </c>
      <c r="L47" s="61" t="s">
        <v>267</v>
      </c>
      <c r="M47" s="61">
        <v>9101499550</v>
      </c>
      <c r="N47" s="65" t="s">
        <v>785</v>
      </c>
      <c r="O47" s="61"/>
      <c r="P47" s="63">
        <v>43710</v>
      </c>
      <c r="Q47" s="61" t="s">
        <v>79</v>
      </c>
      <c r="R47" s="61">
        <v>20</v>
      </c>
      <c r="S47" s="61" t="s">
        <v>80</v>
      </c>
      <c r="T47" s="18"/>
    </row>
    <row r="48" spans="1:20">
      <c r="A48" s="4">
        <v>44</v>
      </c>
      <c r="B48" s="21" t="s">
        <v>71</v>
      </c>
      <c r="C48" s="61" t="s">
        <v>736</v>
      </c>
      <c r="D48" s="61" t="s">
        <v>27</v>
      </c>
      <c r="E48" s="62"/>
      <c r="F48" s="61" t="s">
        <v>77</v>
      </c>
      <c r="G48" s="62">
        <v>22</v>
      </c>
      <c r="H48" s="62">
        <v>35</v>
      </c>
      <c r="I48" s="21">
        <f t="shared" si="1"/>
        <v>57</v>
      </c>
      <c r="J48" s="61">
        <v>9854371514</v>
      </c>
      <c r="K48" s="61" t="s">
        <v>256</v>
      </c>
      <c r="L48" s="61" t="s">
        <v>257</v>
      </c>
      <c r="M48" s="61">
        <v>9435607415</v>
      </c>
      <c r="N48" s="64" t="s">
        <v>780</v>
      </c>
      <c r="O48" s="61"/>
      <c r="P48" s="63">
        <v>43711</v>
      </c>
      <c r="Q48" s="61" t="s">
        <v>91</v>
      </c>
      <c r="R48" s="61">
        <v>19</v>
      </c>
      <c r="S48" s="61" t="s">
        <v>80</v>
      </c>
      <c r="T48" s="18"/>
    </row>
    <row r="49" spans="1:20">
      <c r="A49" s="4">
        <v>45</v>
      </c>
      <c r="B49" s="21" t="s">
        <v>71</v>
      </c>
      <c r="C49" s="61" t="s">
        <v>737</v>
      </c>
      <c r="D49" s="61" t="s">
        <v>27</v>
      </c>
      <c r="E49" s="62"/>
      <c r="F49" s="61" t="s">
        <v>83</v>
      </c>
      <c r="G49" s="62">
        <v>8</v>
      </c>
      <c r="H49" s="62">
        <v>10</v>
      </c>
      <c r="I49" s="21">
        <f t="shared" si="1"/>
        <v>18</v>
      </c>
      <c r="J49" s="61">
        <v>7086643083</v>
      </c>
      <c r="K49" s="61" t="s">
        <v>256</v>
      </c>
      <c r="L49" s="61" t="s">
        <v>257</v>
      </c>
      <c r="M49" s="61">
        <v>9435607415</v>
      </c>
      <c r="N49" s="65" t="s">
        <v>785</v>
      </c>
      <c r="O49" s="61"/>
      <c r="P49" s="63">
        <v>43711</v>
      </c>
      <c r="Q49" s="61" t="s">
        <v>91</v>
      </c>
      <c r="R49" s="61">
        <v>18</v>
      </c>
      <c r="S49" s="61" t="s">
        <v>80</v>
      </c>
      <c r="T49" s="18"/>
    </row>
    <row r="50" spans="1:20" ht="49.5">
      <c r="A50" s="4">
        <v>46</v>
      </c>
      <c r="B50" s="21" t="s">
        <v>71</v>
      </c>
      <c r="C50" s="61" t="s">
        <v>738</v>
      </c>
      <c r="D50" s="61" t="s">
        <v>27</v>
      </c>
      <c r="E50" s="62"/>
      <c r="F50" s="61" t="s">
        <v>83</v>
      </c>
      <c r="G50" s="62">
        <v>33</v>
      </c>
      <c r="H50" s="62">
        <v>27</v>
      </c>
      <c r="I50" s="21">
        <f t="shared" si="1"/>
        <v>60</v>
      </c>
      <c r="J50" s="61">
        <v>8749837563</v>
      </c>
      <c r="K50" s="61" t="s">
        <v>739</v>
      </c>
      <c r="L50" s="61" t="s">
        <v>740</v>
      </c>
      <c r="M50" s="61">
        <v>9706861637</v>
      </c>
      <c r="N50" s="65" t="s">
        <v>785</v>
      </c>
      <c r="O50" s="61"/>
      <c r="P50" s="63">
        <v>43712</v>
      </c>
      <c r="Q50" s="61" t="s">
        <v>103</v>
      </c>
      <c r="R50" s="61">
        <v>16</v>
      </c>
      <c r="S50" s="61" t="s">
        <v>80</v>
      </c>
      <c r="T50" s="18" t="s">
        <v>748</v>
      </c>
    </row>
    <row r="51" spans="1:20" ht="49.5">
      <c r="A51" s="4">
        <v>47</v>
      </c>
      <c r="B51" s="21" t="s">
        <v>71</v>
      </c>
      <c r="C51" s="61" t="s">
        <v>741</v>
      </c>
      <c r="D51" s="61" t="s">
        <v>29</v>
      </c>
      <c r="E51" s="62"/>
      <c r="F51" s="61"/>
      <c r="G51" s="62">
        <v>34</v>
      </c>
      <c r="H51" s="62">
        <v>26</v>
      </c>
      <c r="I51" s="21">
        <f t="shared" si="1"/>
        <v>60</v>
      </c>
      <c r="J51" s="61">
        <v>7035956460</v>
      </c>
      <c r="K51" s="61" t="s">
        <v>739</v>
      </c>
      <c r="L51" s="61" t="s">
        <v>740</v>
      </c>
      <c r="M51" s="61">
        <v>9706861637</v>
      </c>
      <c r="N51" s="65" t="s">
        <v>789</v>
      </c>
      <c r="O51" s="61"/>
      <c r="P51" s="63">
        <v>43712</v>
      </c>
      <c r="Q51" s="61" t="s">
        <v>103</v>
      </c>
      <c r="R51" s="61">
        <v>14</v>
      </c>
      <c r="S51" s="61" t="s">
        <v>80</v>
      </c>
      <c r="T51" s="18" t="s">
        <v>748</v>
      </c>
    </row>
    <row r="52" spans="1:20">
      <c r="A52" s="4">
        <v>48</v>
      </c>
      <c r="B52" s="21" t="s">
        <v>71</v>
      </c>
      <c r="C52" s="61" t="s">
        <v>742</v>
      </c>
      <c r="D52" s="61" t="s">
        <v>29</v>
      </c>
      <c r="E52" s="62"/>
      <c r="F52" s="61"/>
      <c r="G52" s="62">
        <v>25</v>
      </c>
      <c r="H52" s="62">
        <v>33</v>
      </c>
      <c r="I52" s="21">
        <f t="shared" si="1"/>
        <v>58</v>
      </c>
      <c r="J52" s="61">
        <v>8724912668</v>
      </c>
      <c r="K52" s="61" t="s">
        <v>739</v>
      </c>
      <c r="L52" s="61" t="s">
        <v>740</v>
      </c>
      <c r="M52" s="61">
        <v>9706861637</v>
      </c>
      <c r="N52" s="65" t="s">
        <v>797</v>
      </c>
      <c r="O52" s="61"/>
      <c r="P52" s="63">
        <v>43712</v>
      </c>
      <c r="Q52" s="61" t="s">
        <v>103</v>
      </c>
      <c r="R52" s="61">
        <v>14</v>
      </c>
      <c r="S52" s="61" t="s">
        <v>80</v>
      </c>
      <c r="T52" s="18"/>
    </row>
    <row r="53" spans="1:20">
      <c r="A53" s="4">
        <v>49</v>
      </c>
      <c r="B53" s="21" t="s">
        <v>71</v>
      </c>
      <c r="C53" s="61" t="s">
        <v>743</v>
      </c>
      <c r="D53" s="61" t="s">
        <v>27</v>
      </c>
      <c r="E53" s="62"/>
      <c r="F53" s="61" t="s">
        <v>83</v>
      </c>
      <c r="G53" s="62">
        <v>34</v>
      </c>
      <c r="H53" s="62">
        <v>33</v>
      </c>
      <c r="I53" s="21">
        <f t="shared" si="1"/>
        <v>67</v>
      </c>
      <c r="J53" s="61">
        <v>8723822740</v>
      </c>
      <c r="K53" s="61" t="s">
        <v>739</v>
      </c>
      <c r="L53" s="61" t="s">
        <v>740</v>
      </c>
      <c r="M53" s="61">
        <v>9706861637</v>
      </c>
      <c r="N53" s="65" t="s">
        <v>814</v>
      </c>
      <c r="O53" s="61"/>
      <c r="P53" s="63">
        <v>43713</v>
      </c>
      <c r="Q53" s="61" t="s">
        <v>106</v>
      </c>
      <c r="R53" s="61">
        <v>13</v>
      </c>
      <c r="S53" s="61" t="s">
        <v>80</v>
      </c>
      <c r="T53" s="18"/>
    </row>
    <row r="54" spans="1:20">
      <c r="A54" s="4">
        <v>50</v>
      </c>
      <c r="B54" s="21" t="s">
        <v>71</v>
      </c>
      <c r="C54" s="61" t="s">
        <v>744</v>
      </c>
      <c r="D54" s="61" t="s">
        <v>27</v>
      </c>
      <c r="E54" s="62"/>
      <c r="F54" s="61" t="s">
        <v>83</v>
      </c>
      <c r="G54" s="62">
        <v>30</v>
      </c>
      <c r="H54" s="62">
        <v>21</v>
      </c>
      <c r="I54" s="21">
        <f t="shared" si="1"/>
        <v>51</v>
      </c>
      <c r="J54" s="61">
        <v>8749976967</v>
      </c>
      <c r="K54" s="61" t="s">
        <v>739</v>
      </c>
      <c r="L54" s="61" t="s">
        <v>740</v>
      </c>
      <c r="M54" s="61">
        <v>9706861637</v>
      </c>
      <c r="N54" s="65" t="s">
        <v>815</v>
      </c>
      <c r="O54" s="61"/>
      <c r="P54" s="63">
        <v>43713</v>
      </c>
      <c r="Q54" s="61" t="s">
        <v>106</v>
      </c>
      <c r="R54" s="61">
        <v>12</v>
      </c>
      <c r="S54" s="61" t="s">
        <v>80</v>
      </c>
      <c r="T54" s="18"/>
    </row>
    <row r="55" spans="1:20">
      <c r="A55" s="4">
        <v>51</v>
      </c>
      <c r="B55" s="21" t="s">
        <v>71</v>
      </c>
      <c r="C55" s="61" t="s">
        <v>745</v>
      </c>
      <c r="D55" s="61" t="s">
        <v>27</v>
      </c>
      <c r="E55" s="62"/>
      <c r="F55" s="61" t="s">
        <v>83</v>
      </c>
      <c r="G55" s="62">
        <v>19</v>
      </c>
      <c r="H55" s="62">
        <v>12</v>
      </c>
      <c r="I55" s="21">
        <f t="shared" si="1"/>
        <v>31</v>
      </c>
      <c r="J55" s="61">
        <v>9854116691</v>
      </c>
      <c r="K55" s="61" t="s">
        <v>739</v>
      </c>
      <c r="L55" s="61" t="s">
        <v>740</v>
      </c>
      <c r="M55" s="61">
        <v>9706861637</v>
      </c>
      <c r="N55" s="18" t="s">
        <v>816</v>
      </c>
      <c r="O55" s="61"/>
      <c r="P55" s="63">
        <v>43714</v>
      </c>
      <c r="Q55" s="61" t="s">
        <v>121</v>
      </c>
      <c r="R55" s="61">
        <v>14</v>
      </c>
      <c r="S55" s="61" t="s">
        <v>80</v>
      </c>
      <c r="T55" s="18"/>
    </row>
    <row r="56" spans="1:20">
      <c r="A56" s="4">
        <v>52</v>
      </c>
      <c r="B56" s="21" t="s">
        <v>71</v>
      </c>
      <c r="C56" s="61" t="s">
        <v>746</v>
      </c>
      <c r="D56" s="61" t="s">
        <v>27</v>
      </c>
      <c r="E56" s="62"/>
      <c r="F56" s="61" t="s">
        <v>206</v>
      </c>
      <c r="G56" s="62">
        <v>16</v>
      </c>
      <c r="H56" s="62">
        <v>45</v>
      </c>
      <c r="I56" s="21">
        <f t="shared" si="1"/>
        <v>61</v>
      </c>
      <c r="J56" s="61">
        <v>8011195029</v>
      </c>
      <c r="K56" s="61" t="s">
        <v>739</v>
      </c>
      <c r="L56" s="61" t="s">
        <v>740</v>
      </c>
      <c r="M56" s="61">
        <v>9706861637</v>
      </c>
      <c r="N56" s="65" t="s">
        <v>782</v>
      </c>
      <c r="O56" s="61"/>
      <c r="P56" s="63">
        <v>43714</v>
      </c>
      <c r="Q56" s="61" t="s">
        <v>121</v>
      </c>
      <c r="R56" s="61">
        <v>13</v>
      </c>
      <c r="S56" s="61" t="s">
        <v>80</v>
      </c>
      <c r="T56" s="18"/>
    </row>
    <row r="57" spans="1:20" ht="49.5">
      <c r="A57" s="4">
        <v>53</v>
      </c>
      <c r="B57" s="21" t="s">
        <v>71</v>
      </c>
      <c r="C57" s="61" t="s">
        <v>747</v>
      </c>
      <c r="D57" s="61" t="s">
        <v>27</v>
      </c>
      <c r="E57" s="62"/>
      <c r="F57" s="61" t="s">
        <v>251</v>
      </c>
      <c r="G57" s="62">
        <v>566</v>
      </c>
      <c r="H57" s="62">
        <v>683</v>
      </c>
      <c r="I57" s="21">
        <f t="shared" si="1"/>
        <v>1249</v>
      </c>
      <c r="J57" s="61">
        <v>9401713468</v>
      </c>
      <c r="K57" s="61" t="s">
        <v>518</v>
      </c>
      <c r="L57" s="61" t="s">
        <v>724</v>
      </c>
      <c r="M57" s="61">
        <v>9435490654</v>
      </c>
      <c r="N57" s="65" t="s">
        <v>785</v>
      </c>
      <c r="O57" s="61"/>
      <c r="P57" s="63">
        <v>43715</v>
      </c>
      <c r="Q57" s="61" t="s">
        <v>172</v>
      </c>
      <c r="R57" s="61">
        <v>15</v>
      </c>
      <c r="S57" s="61" t="s">
        <v>80</v>
      </c>
      <c r="T57" s="18" t="s">
        <v>748</v>
      </c>
    </row>
    <row r="58" spans="1:20" ht="49.5">
      <c r="A58" s="4">
        <v>54</v>
      </c>
      <c r="B58" s="21" t="s">
        <v>71</v>
      </c>
      <c r="C58" s="61" t="s">
        <v>747</v>
      </c>
      <c r="D58" s="61" t="s">
        <v>27</v>
      </c>
      <c r="E58" s="62"/>
      <c r="F58" s="61" t="s">
        <v>251</v>
      </c>
      <c r="G58" s="62">
        <v>566</v>
      </c>
      <c r="H58" s="62">
        <v>683</v>
      </c>
      <c r="I58" s="21">
        <f t="shared" si="1"/>
        <v>1249</v>
      </c>
      <c r="J58" s="61">
        <v>9401713468</v>
      </c>
      <c r="K58" s="61" t="s">
        <v>518</v>
      </c>
      <c r="L58" s="61" t="s">
        <v>724</v>
      </c>
      <c r="M58" s="61">
        <v>9435490654</v>
      </c>
      <c r="N58" s="64" t="s">
        <v>780</v>
      </c>
      <c r="O58" s="61"/>
      <c r="P58" s="63">
        <v>43717</v>
      </c>
      <c r="Q58" s="61" t="s">
        <v>79</v>
      </c>
      <c r="R58" s="61">
        <v>15</v>
      </c>
      <c r="S58" s="61" t="s">
        <v>80</v>
      </c>
      <c r="T58" s="18" t="s">
        <v>748</v>
      </c>
    </row>
    <row r="59" spans="1:20" ht="49.5">
      <c r="A59" s="4">
        <v>55</v>
      </c>
      <c r="B59" s="21" t="s">
        <v>71</v>
      </c>
      <c r="C59" s="61" t="s">
        <v>749</v>
      </c>
      <c r="D59" s="61" t="s">
        <v>27</v>
      </c>
      <c r="E59" s="62"/>
      <c r="F59" s="61" t="s">
        <v>83</v>
      </c>
      <c r="G59" s="62">
        <v>45</v>
      </c>
      <c r="H59" s="62">
        <v>36</v>
      </c>
      <c r="I59" s="21">
        <f t="shared" si="1"/>
        <v>81</v>
      </c>
      <c r="J59" s="61">
        <v>8486057236</v>
      </c>
      <c r="K59" s="61" t="s">
        <v>125</v>
      </c>
      <c r="L59" s="61" t="s">
        <v>124</v>
      </c>
      <c r="M59" s="61">
        <v>9706614219</v>
      </c>
      <c r="N59" s="65" t="s">
        <v>785</v>
      </c>
      <c r="O59" s="61"/>
      <c r="P59" s="63">
        <v>43718</v>
      </c>
      <c r="Q59" s="61" t="s">
        <v>91</v>
      </c>
      <c r="R59" s="61">
        <v>16</v>
      </c>
      <c r="S59" s="61" t="s">
        <v>80</v>
      </c>
      <c r="T59" s="18" t="s">
        <v>748</v>
      </c>
    </row>
    <row r="60" spans="1:20">
      <c r="A60" s="4">
        <v>56</v>
      </c>
      <c r="B60" s="21" t="s">
        <v>71</v>
      </c>
      <c r="C60" s="61" t="s">
        <v>750</v>
      </c>
      <c r="D60" s="61" t="s">
        <v>27</v>
      </c>
      <c r="E60" s="62"/>
      <c r="F60" s="61" t="s">
        <v>77</v>
      </c>
      <c r="G60" s="62">
        <v>32</v>
      </c>
      <c r="H60" s="62">
        <v>28</v>
      </c>
      <c r="I60" s="21">
        <f t="shared" si="1"/>
        <v>60</v>
      </c>
      <c r="J60" s="61">
        <v>9864216574</v>
      </c>
      <c r="K60" s="61" t="s">
        <v>125</v>
      </c>
      <c r="L60" s="61" t="s">
        <v>124</v>
      </c>
      <c r="M60" s="61">
        <v>9706614219</v>
      </c>
      <c r="N60" s="65" t="s">
        <v>785</v>
      </c>
      <c r="O60" s="61"/>
      <c r="P60" s="63">
        <v>43719</v>
      </c>
      <c r="Q60" s="61" t="s">
        <v>103</v>
      </c>
      <c r="R60" s="61">
        <v>16</v>
      </c>
      <c r="S60" s="61" t="s">
        <v>80</v>
      </c>
      <c r="T60" s="18"/>
    </row>
    <row r="61" spans="1:20">
      <c r="A61" s="4">
        <v>57</v>
      </c>
      <c r="B61" s="21" t="s">
        <v>71</v>
      </c>
      <c r="C61" s="61" t="s">
        <v>751</v>
      </c>
      <c r="D61" s="61" t="s">
        <v>27</v>
      </c>
      <c r="E61" s="62"/>
      <c r="F61" s="61" t="s">
        <v>83</v>
      </c>
      <c r="G61" s="62">
        <v>25</v>
      </c>
      <c r="H61" s="62">
        <v>22</v>
      </c>
      <c r="I61" s="21">
        <f t="shared" si="1"/>
        <v>47</v>
      </c>
      <c r="J61" s="61">
        <v>9435007046</v>
      </c>
      <c r="K61" s="61" t="s">
        <v>125</v>
      </c>
      <c r="L61" s="61" t="s">
        <v>124</v>
      </c>
      <c r="M61" s="61">
        <v>9706614219</v>
      </c>
      <c r="N61" s="65" t="s">
        <v>789</v>
      </c>
      <c r="O61" s="61"/>
      <c r="P61" s="63">
        <v>43720</v>
      </c>
      <c r="Q61" s="61" t="s">
        <v>106</v>
      </c>
      <c r="R61" s="61">
        <v>15</v>
      </c>
      <c r="S61" s="61" t="s">
        <v>80</v>
      </c>
      <c r="T61" s="18"/>
    </row>
    <row r="62" spans="1:20">
      <c r="A62" s="4">
        <v>58</v>
      </c>
      <c r="B62" s="21" t="s">
        <v>71</v>
      </c>
      <c r="C62" s="61" t="s">
        <v>752</v>
      </c>
      <c r="D62" s="61" t="s">
        <v>29</v>
      </c>
      <c r="E62" s="62"/>
      <c r="F62" s="61"/>
      <c r="G62" s="62">
        <v>22</v>
      </c>
      <c r="H62" s="62">
        <v>27</v>
      </c>
      <c r="I62" s="21">
        <f t="shared" si="1"/>
        <v>49</v>
      </c>
      <c r="J62" s="61">
        <v>9435007046</v>
      </c>
      <c r="K62" s="61" t="s">
        <v>125</v>
      </c>
      <c r="L62" s="61" t="s">
        <v>124</v>
      </c>
      <c r="M62" s="61">
        <v>9706614219</v>
      </c>
      <c r="N62" s="65" t="s">
        <v>797</v>
      </c>
      <c r="O62" s="61"/>
      <c r="P62" s="63">
        <v>43720</v>
      </c>
      <c r="Q62" s="61" t="s">
        <v>106</v>
      </c>
      <c r="R62" s="61">
        <v>15</v>
      </c>
      <c r="S62" s="61" t="s">
        <v>80</v>
      </c>
      <c r="T62" s="18"/>
    </row>
    <row r="63" spans="1:20">
      <c r="A63" s="4">
        <v>59</v>
      </c>
      <c r="B63" s="21" t="s">
        <v>71</v>
      </c>
      <c r="C63" s="61" t="s">
        <v>753</v>
      </c>
      <c r="D63" s="61" t="s">
        <v>27</v>
      </c>
      <c r="E63" s="62"/>
      <c r="F63" s="61" t="s">
        <v>83</v>
      </c>
      <c r="G63" s="62">
        <v>36</v>
      </c>
      <c r="H63" s="62">
        <v>46</v>
      </c>
      <c r="I63" s="21">
        <f t="shared" si="1"/>
        <v>82</v>
      </c>
      <c r="J63" s="61">
        <v>8876172149</v>
      </c>
      <c r="K63" s="61" t="s">
        <v>125</v>
      </c>
      <c r="L63" s="61" t="s">
        <v>124</v>
      </c>
      <c r="M63" s="61">
        <v>9706614219</v>
      </c>
      <c r="N63" s="65" t="s">
        <v>814</v>
      </c>
      <c r="O63" s="61"/>
      <c r="P63" s="63">
        <v>43721</v>
      </c>
      <c r="Q63" s="61" t="s">
        <v>121</v>
      </c>
      <c r="R63" s="61">
        <v>16</v>
      </c>
      <c r="S63" s="61" t="s">
        <v>80</v>
      </c>
      <c r="T63" s="18"/>
    </row>
    <row r="64" spans="1:20">
      <c r="A64" s="4">
        <v>60</v>
      </c>
      <c r="B64" s="21" t="s">
        <v>71</v>
      </c>
      <c r="C64" s="61" t="s">
        <v>754</v>
      </c>
      <c r="D64" s="61" t="s">
        <v>27</v>
      </c>
      <c r="E64" s="62"/>
      <c r="F64" s="61" t="s">
        <v>251</v>
      </c>
      <c r="G64" s="62">
        <v>524</v>
      </c>
      <c r="H64" s="62">
        <v>607</v>
      </c>
      <c r="I64" s="21">
        <f t="shared" si="1"/>
        <v>1131</v>
      </c>
      <c r="J64" s="61">
        <v>9435486429</v>
      </c>
      <c r="K64" s="61" t="s">
        <v>424</v>
      </c>
      <c r="L64" s="61" t="s">
        <v>557</v>
      </c>
      <c r="M64" s="61">
        <v>9854504885</v>
      </c>
      <c r="N64" s="65" t="s">
        <v>815</v>
      </c>
      <c r="O64" s="61"/>
      <c r="P64" s="63">
        <v>43722</v>
      </c>
      <c r="Q64" s="61" t="s">
        <v>172</v>
      </c>
      <c r="R64" s="61">
        <v>12</v>
      </c>
      <c r="S64" s="61" t="s">
        <v>80</v>
      </c>
      <c r="T64" s="18"/>
    </row>
    <row r="65" spans="1:20">
      <c r="A65" s="4">
        <v>61</v>
      </c>
      <c r="B65" s="21" t="s">
        <v>71</v>
      </c>
      <c r="C65" s="61" t="s">
        <v>754</v>
      </c>
      <c r="D65" s="61" t="s">
        <v>27</v>
      </c>
      <c r="E65" s="62"/>
      <c r="F65" s="61" t="s">
        <v>251</v>
      </c>
      <c r="G65" s="62">
        <v>524</v>
      </c>
      <c r="H65" s="62">
        <v>607</v>
      </c>
      <c r="I65" s="21">
        <f t="shared" si="1"/>
        <v>1131</v>
      </c>
      <c r="J65" s="61">
        <v>9435486429</v>
      </c>
      <c r="K65" s="61" t="s">
        <v>424</v>
      </c>
      <c r="L65" s="61" t="s">
        <v>557</v>
      </c>
      <c r="M65" s="61">
        <v>9854504885</v>
      </c>
      <c r="N65" s="18" t="s">
        <v>816</v>
      </c>
      <c r="O65" s="61"/>
      <c r="P65" s="63">
        <v>43724</v>
      </c>
      <c r="Q65" s="61" t="s">
        <v>79</v>
      </c>
      <c r="R65" s="61">
        <v>12</v>
      </c>
      <c r="S65" s="61" t="s">
        <v>80</v>
      </c>
      <c r="T65" s="18"/>
    </row>
    <row r="66" spans="1:20">
      <c r="A66" s="4">
        <v>62</v>
      </c>
      <c r="B66" s="21" t="s">
        <v>71</v>
      </c>
      <c r="C66" s="61" t="s">
        <v>754</v>
      </c>
      <c r="D66" s="61" t="s">
        <v>27</v>
      </c>
      <c r="E66" s="62"/>
      <c r="F66" s="61" t="s">
        <v>251</v>
      </c>
      <c r="G66" s="62">
        <v>524</v>
      </c>
      <c r="H66" s="62">
        <v>607</v>
      </c>
      <c r="I66" s="21">
        <f t="shared" si="1"/>
        <v>1131</v>
      </c>
      <c r="J66" s="61">
        <v>9435486429</v>
      </c>
      <c r="K66" s="61" t="s">
        <v>424</v>
      </c>
      <c r="L66" s="61" t="s">
        <v>557</v>
      </c>
      <c r="M66" s="61">
        <v>9854504885</v>
      </c>
      <c r="N66" s="61"/>
      <c r="O66" s="61"/>
      <c r="P66" s="63">
        <v>43725</v>
      </c>
      <c r="Q66" s="61" t="s">
        <v>91</v>
      </c>
      <c r="R66" s="61">
        <v>12</v>
      </c>
      <c r="S66" s="61" t="s">
        <v>80</v>
      </c>
      <c r="T66" s="18"/>
    </row>
    <row r="67" spans="1:20">
      <c r="A67" s="4">
        <v>63</v>
      </c>
      <c r="B67" s="21" t="s">
        <v>71</v>
      </c>
      <c r="C67" s="61" t="s">
        <v>755</v>
      </c>
      <c r="D67" s="61" t="s">
        <v>27</v>
      </c>
      <c r="E67" s="62"/>
      <c r="F67" s="61" t="s">
        <v>83</v>
      </c>
      <c r="G67" s="62">
        <v>24</v>
      </c>
      <c r="H67" s="62">
        <v>26</v>
      </c>
      <c r="I67" s="21">
        <f t="shared" si="1"/>
        <v>50</v>
      </c>
      <c r="J67" s="61">
        <v>9854623544</v>
      </c>
      <c r="K67" s="61" t="s">
        <v>125</v>
      </c>
      <c r="L67" s="61" t="s">
        <v>124</v>
      </c>
      <c r="M67" s="61">
        <v>9706614219</v>
      </c>
      <c r="N67" s="61"/>
      <c r="O67" s="61"/>
      <c r="P67" s="63">
        <v>43726</v>
      </c>
      <c r="Q67" s="61" t="s">
        <v>103</v>
      </c>
      <c r="R67" s="61">
        <v>15</v>
      </c>
      <c r="S67" s="61" t="s">
        <v>80</v>
      </c>
      <c r="T67" s="18"/>
    </row>
    <row r="68" spans="1:20">
      <c r="A68" s="4">
        <v>64</v>
      </c>
      <c r="B68" s="21" t="s">
        <v>71</v>
      </c>
      <c r="C68" s="61" t="s">
        <v>756</v>
      </c>
      <c r="D68" s="61" t="s">
        <v>29</v>
      </c>
      <c r="E68" s="62"/>
      <c r="F68" s="61"/>
      <c r="G68" s="62">
        <v>27</v>
      </c>
      <c r="H68" s="62">
        <v>23</v>
      </c>
      <c r="I68" s="21">
        <f t="shared" si="1"/>
        <v>50</v>
      </c>
      <c r="J68" s="61">
        <v>9854623544</v>
      </c>
      <c r="K68" s="61" t="s">
        <v>125</v>
      </c>
      <c r="L68" s="61" t="s">
        <v>124</v>
      </c>
      <c r="M68" s="61">
        <v>9706614219</v>
      </c>
      <c r="N68" s="61"/>
      <c r="O68" s="61"/>
      <c r="P68" s="63">
        <v>43726</v>
      </c>
      <c r="Q68" s="61" t="s">
        <v>103</v>
      </c>
      <c r="R68" s="61">
        <v>15</v>
      </c>
      <c r="S68" s="61" t="s">
        <v>80</v>
      </c>
      <c r="T68" s="18"/>
    </row>
    <row r="69" spans="1:20">
      <c r="A69" s="4">
        <v>65</v>
      </c>
      <c r="B69" s="21" t="s">
        <v>71</v>
      </c>
      <c r="C69" s="61" t="s">
        <v>757</v>
      </c>
      <c r="D69" s="61" t="s">
        <v>29</v>
      </c>
      <c r="E69" s="62"/>
      <c r="F69" s="61"/>
      <c r="G69" s="62">
        <v>29</v>
      </c>
      <c r="H69" s="62">
        <v>33</v>
      </c>
      <c r="I69" s="21">
        <f t="shared" si="1"/>
        <v>62</v>
      </c>
      <c r="J69" s="61"/>
      <c r="K69" s="61" t="s">
        <v>125</v>
      </c>
      <c r="L69" s="61" t="s">
        <v>124</v>
      </c>
      <c r="M69" s="61">
        <v>9706614219</v>
      </c>
      <c r="N69" s="61"/>
      <c r="O69" s="61"/>
      <c r="P69" s="63">
        <v>43727</v>
      </c>
      <c r="Q69" s="61" t="s">
        <v>106</v>
      </c>
      <c r="R69" s="61">
        <v>13</v>
      </c>
      <c r="S69" s="61" t="s">
        <v>80</v>
      </c>
      <c r="T69" s="18"/>
    </row>
    <row r="70" spans="1:20">
      <c r="A70" s="4">
        <v>66</v>
      </c>
      <c r="B70" s="21" t="s">
        <v>71</v>
      </c>
      <c r="C70" s="61" t="s">
        <v>758</v>
      </c>
      <c r="D70" s="61" t="s">
        <v>27</v>
      </c>
      <c r="E70" s="62"/>
      <c r="F70" s="61" t="s">
        <v>83</v>
      </c>
      <c r="G70" s="62">
        <v>33</v>
      </c>
      <c r="H70" s="62">
        <v>37</v>
      </c>
      <c r="I70" s="21">
        <f t="shared" si="1"/>
        <v>70</v>
      </c>
      <c r="J70" s="61"/>
      <c r="K70" s="61" t="s">
        <v>125</v>
      </c>
      <c r="L70" s="61" t="s">
        <v>124</v>
      </c>
      <c r="M70" s="61">
        <v>9706614219</v>
      </c>
      <c r="N70" s="61"/>
      <c r="O70" s="61"/>
      <c r="P70" s="63">
        <v>43728</v>
      </c>
      <c r="Q70" s="61" t="s">
        <v>121</v>
      </c>
      <c r="R70" s="61">
        <v>15</v>
      </c>
      <c r="S70" s="61" t="s">
        <v>80</v>
      </c>
      <c r="T70" s="18"/>
    </row>
    <row r="71" spans="1:20">
      <c r="A71" s="4">
        <v>67</v>
      </c>
      <c r="B71" s="21" t="s">
        <v>71</v>
      </c>
      <c r="C71" s="61" t="s">
        <v>759</v>
      </c>
      <c r="D71" s="61" t="s">
        <v>27</v>
      </c>
      <c r="E71" s="62"/>
      <c r="F71" s="61" t="s">
        <v>83</v>
      </c>
      <c r="G71" s="62">
        <v>20</v>
      </c>
      <c r="H71" s="62">
        <v>12</v>
      </c>
      <c r="I71" s="21">
        <f t="shared" si="1"/>
        <v>32</v>
      </c>
      <c r="J71" s="61"/>
      <c r="K71" s="61" t="s">
        <v>125</v>
      </c>
      <c r="L71" s="61" t="s">
        <v>124</v>
      </c>
      <c r="M71" s="61">
        <v>9706614219</v>
      </c>
      <c r="N71" s="61"/>
      <c r="O71" s="61"/>
      <c r="P71" s="63">
        <v>43728</v>
      </c>
      <c r="Q71" s="61" t="s">
        <v>121</v>
      </c>
      <c r="R71" s="61">
        <v>14</v>
      </c>
      <c r="S71" s="61" t="s">
        <v>80</v>
      </c>
      <c r="T71" s="18"/>
    </row>
    <row r="72" spans="1:20">
      <c r="A72" s="4">
        <v>68</v>
      </c>
      <c r="B72" s="21" t="s">
        <v>71</v>
      </c>
      <c r="C72" s="61" t="s">
        <v>760</v>
      </c>
      <c r="D72" s="61" t="s">
        <v>29</v>
      </c>
      <c r="E72" s="62"/>
      <c r="F72" s="61"/>
      <c r="G72" s="62">
        <v>37</v>
      </c>
      <c r="H72" s="62">
        <v>45</v>
      </c>
      <c r="I72" s="21">
        <f t="shared" si="1"/>
        <v>82</v>
      </c>
      <c r="J72" s="61"/>
      <c r="K72" s="61" t="s">
        <v>125</v>
      </c>
      <c r="L72" s="61" t="s">
        <v>124</v>
      </c>
      <c r="M72" s="61">
        <v>9706614219</v>
      </c>
      <c r="N72" s="61"/>
      <c r="O72" s="61"/>
      <c r="P72" s="63">
        <v>43729</v>
      </c>
      <c r="Q72" s="61" t="s">
        <v>172</v>
      </c>
      <c r="R72" s="61">
        <v>15</v>
      </c>
      <c r="S72" s="61" t="s">
        <v>80</v>
      </c>
      <c r="T72" s="18"/>
    </row>
    <row r="73" spans="1:20" ht="33">
      <c r="A73" s="4">
        <v>69</v>
      </c>
      <c r="B73" s="21" t="s">
        <v>71</v>
      </c>
      <c r="C73" s="61" t="s">
        <v>761</v>
      </c>
      <c r="D73" s="61" t="s">
        <v>27</v>
      </c>
      <c r="E73" s="62"/>
      <c r="F73" s="61" t="s">
        <v>77</v>
      </c>
      <c r="G73" s="62">
        <v>41</v>
      </c>
      <c r="H73" s="62">
        <v>47</v>
      </c>
      <c r="I73" s="21">
        <f t="shared" si="1"/>
        <v>88</v>
      </c>
      <c r="J73" s="61">
        <v>9085421423</v>
      </c>
      <c r="K73" s="61" t="s">
        <v>136</v>
      </c>
      <c r="L73" s="61" t="s">
        <v>344</v>
      </c>
      <c r="M73" s="61">
        <v>9954815442</v>
      </c>
      <c r="N73" s="61"/>
      <c r="O73" s="61"/>
      <c r="P73" s="63">
        <v>43731</v>
      </c>
      <c r="Q73" s="61" t="s">
        <v>79</v>
      </c>
      <c r="R73" s="61">
        <v>19</v>
      </c>
      <c r="S73" s="61" t="s">
        <v>80</v>
      </c>
      <c r="T73" s="18"/>
    </row>
    <row r="74" spans="1:20">
      <c r="A74" s="4">
        <v>70</v>
      </c>
      <c r="B74" s="21" t="s">
        <v>71</v>
      </c>
      <c r="C74" s="61" t="s">
        <v>630</v>
      </c>
      <c r="D74" s="61" t="s">
        <v>29</v>
      </c>
      <c r="E74" s="62"/>
      <c r="F74" s="61"/>
      <c r="G74" s="62">
        <v>12</v>
      </c>
      <c r="H74" s="62">
        <v>16</v>
      </c>
      <c r="I74" s="21">
        <f t="shared" si="1"/>
        <v>28</v>
      </c>
      <c r="J74" s="61"/>
      <c r="K74" s="61" t="s">
        <v>125</v>
      </c>
      <c r="L74" s="61" t="s">
        <v>124</v>
      </c>
      <c r="M74" s="61">
        <v>9706614219</v>
      </c>
      <c r="N74" s="61"/>
      <c r="O74" s="61"/>
      <c r="P74" s="63">
        <v>43732</v>
      </c>
      <c r="Q74" s="61" t="s">
        <v>91</v>
      </c>
      <c r="R74" s="61">
        <v>15</v>
      </c>
      <c r="S74" s="61" t="s">
        <v>80</v>
      </c>
      <c r="T74" s="18"/>
    </row>
    <row r="75" spans="1:20">
      <c r="A75" s="4">
        <v>71</v>
      </c>
      <c r="B75" s="21" t="s">
        <v>71</v>
      </c>
      <c r="C75" s="61" t="s">
        <v>762</v>
      </c>
      <c r="D75" s="61" t="s">
        <v>27</v>
      </c>
      <c r="E75" s="62"/>
      <c r="F75" s="61" t="s">
        <v>77</v>
      </c>
      <c r="G75" s="62">
        <v>34</v>
      </c>
      <c r="H75" s="62">
        <v>39</v>
      </c>
      <c r="I75" s="21">
        <f t="shared" si="1"/>
        <v>73</v>
      </c>
      <c r="J75" s="61">
        <v>9706551208</v>
      </c>
      <c r="K75" s="61" t="s">
        <v>125</v>
      </c>
      <c r="L75" s="61" t="s">
        <v>124</v>
      </c>
      <c r="M75" s="61">
        <v>9706614219</v>
      </c>
      <c r="N75" s="61"/>
      <c r="O75" s="61"/>
      <c r="P75" s="63">
        <v>43732</v>
      </c>
      <c r="Q75" s="61" t="s">
        <v>91</v>
      </c>
      <c r="R75" s="61">
        <v>16</v>
      </c>
      <c r="S75" s="61" t="s">
        <v>80</v>
      </c>
      <c r="T75" s="18"/>
    </row>
    <row r="76" spans="1:20">
      <c r="A76" s="4">
        <v>72</v>
      </c>
      <c r="B76" s="21" t="s">
        <v>71</v>
      </c>
      <c r="C76" s="61" t="s">
        <v>763</v>
      </c>
      <c r="D76" s="61" t="s">
        <v>27</v>
      </c>
      <c r="E76" s="62"/>
      <c r="F76" s="61" t="s">
        <v>83</v>
      </c>
      <c r="G76" s="62">
        <v>19</v>
      </c>
      <c r="H76" s="62">
        <v>21</v>
      </c>
      <c r="I76" s="21">
        <f t="shared" si="1"/>
        <v>40</v>
      </c>
      <c r="J76" s="61">
        <v>739924928</v>
      </c>
      <c r="K76" s="61" t="s">
        <v>125</v>
      </c>
      <c r="L76" s="61" t="s">
        <v>124</v>
      </c>
      <c r="M76" s="61">
        <v>9706614219</v>
      </c>
      <c r="N76" s="61"/>
      <c r="O76" s="61"/>
      <c r="P76" s="63">
        <v>43733</v>
      </c>
      <c r="Q76" s="61" t="s">
        <v>103</v>
      </c>
      <c r="R76" s="61">
        <v>17</v>
      </c>
      <c r="S76" s="61" t="s">
        <v>80</v>
      </c>
      <c r="T76" s="18"/>
    </row>
    <row r="77" spans="1:20">
      <c r="A77" s="4">
        <v>73</v>
      </c>
      <c r="B77" s="21" t="s">
        <v>71</v>
      </c>
      <c r="C77" s="61" t="s">
        <v>764</v>
      </c>
      <c r="D77" s="61" t="s">
        <v>27</v>
      </c>
      <c r="E77" s="62"/>
      <c r="F77" s="61" t="s">
        <v>83</v>
      </c>
      <c r="G77" s="62">
        <v>28</v>
      </c>
      <c r="H77" s="62">
        <v>20</v>
      </c>
      <c r="I77" s="21">
        <f t="shared" si="1"/>
        <v>48</v>
      </c>
      <c r="J77" s="61">
        <v>8753084686</v>
      </c>
      <c r="K77" s="61" t="s">
        <v>125</v>
      </c>
      <c r="L77" s="61" t="s">
        <v>124</v>
      </c>
      <c r="M77" s="61">
        <v>9706614219</v>
      </c>
      <c r="N77" s="61"/>
      <c r="O77" s="61"/>
      <c r="P77" s="63">
        <v>43734</v>
      </c>
      <c r="Q77" s="61" t="s">
        <v>106</v>
      </c>
      <c r="R77" s="61">
        <v>16</v>
      </c>
      <c r="S77" s="61" t="s">
        <v>80</v>
      </c>
      <c r="T77" s="18"/>
    </row>
    <row r="78" spans="1:20">
      <c r="A78" s="4">
        <v>74</v>
      </c>
      <c r="B78" s="21" t="s">
        <v>71</v>
      </c>
      <c r="C78" s="61" t="s">
        <v>733</v>
      </c>
      <c r="D78" s="61" t="s">
        <v>27</v>
      </c>
      <c r="E78" s="62"/>
      <c r="F78" s="61" t="s">
        <v>83</v>
      </c>
      <c r="G78" s="62">
        <v>29</v>
      </c>
      <c r="H78" s="62">
        <v>18</v>
      </c>
      <c r="I78" s="21">
        <f t="shared" si="1"/>
        <v>47</v>
      </c>
      <c r="J78" s="61">
        <v>9613311006</v>
      </c>
      <c r="K78" s="61" t="s">
        <v>256</v>
      </c>
      <c r="L78" s="61" t="s">
        <v>257</v>
      </c>
      <c r="M78" s="61">
        <v>9435607415</v>
      </c>
      <c r="N78" s="61"/>
      <c r="O78" s="61"/>
      <c r="P78" s="63">
        <v>43735</v>
      </c>
      <c r="Q78" s="61" t="s">
        <v>121</v>
      </c>
      <c r="R78" s="61">
        <v>22</v>
      </c>
      <c r="S78" s="61" t="s">
        <v>80</v>
      </c>
      <c r="T78" s="18"/>
    </row>
    <row r="79" spans="1:20">
      <c r="A79" s="4">
        <v>75</v>
      </c>
      <c r="B79" s="21" t="s">
        <v>71</v>
      </c>
      <c r="C79" s="61" t="s">
        <v>734</v>
      </c>
      <c r="D79" s="61" t="s">
        <v>27</v>
      </c>
      <c r="E79" s="62"/>
      <c r="F79" s="61" t="s">
        <v>83</v>
      </c>
      <c r="G79" s="62">
        <v>9</v>
      </c>
      <c r="H79" s="62">
        <v>10</v>
      </c>
      <c r="I79" s="21">
        <f t="shared" si="1"/>
        <v>19</v>
      </c>
      <c r="J79" s="61">
        <v>9854371514</v>
      </c>
      <c r="K79" s="61" t="s">
        <v>256</v>
      </c>
      <c r="L79" s="61" t="s">
        <v>257</v>
      </c>
      <c r="M79" s="61">
        <v>9435607415</v>
      </c>
      <c r="N79" s="61"/>
      <c r="O79" s="61"/>
      <c r="P79" s="63">
        <v>43735</v>
      </c>
      <c r="Q79" s="61" t="s">
        <v>121</v>
      </c>
      <c r="R79" s="61">
        <v>22</v>
      </c>
      <c r="S79" s="61" t="s">
        <v>80</v>
      </c>
      <c r="T79" s="18"/>
    </row>
    <row r="80" spans="1:20">
      <c r="A80" s="4">
        <v>76</v>
      </c>
      <c r="B80" s="21" t="s">
        <v>71</v>
      </c>
      <c r="C80" s="61" t="s">
        <v>735</v>
      </c>
      <c r="D80" s="61" t="s">
        <v>27</v>
      </c>
      <c r="E80" s="62"/>
      <c r="F80" s="61" t="s">
        <v>83</v>
      </c>
      <c r="G80" s="62">
        <v>12</v>
      </c>
      <c r="H80" s="62">
        <v>15</v>
      </c>
      <c r="I80" s="21">
        <f t="shared" si="1"/>
        <v>27</v>
      </c>
      <c r="J80" s="61">
        <v>9577068679</v>
      </c>
      <c r="K80" s="61" t="s">
        <v>256</v>
      </c>
      <c r="L80" s="61" t="s">
        <v>257</v>
      </c>
      <c r="M80" s="61">
        <v>9435607415</v>
      </c>
      <c r="N80" s="61"/>
      <c r="O80" s="61"/>
      <c r="P80" s="63">
        <v>43735</v>
      </c>
      <c r="Q80" s="61" t="s">
        <v>121</v>
      </c>
      <c r="R80" s="61">
        <v>20</v>
      </c>
      <c r="S80" s="61" t="s">
        <v>80</v>
      </c>
      <c r="T80" s="18"/>
    </row>
    <row r="81" spans="1:20">
      <c r="A81" s="4">
        <v>77</v>
      </c>
      <c r="B81" s="21" t="s">
        <v>71</v>
      </c>
      <c r="C81" s="61" t="s">
        <v>795</v>
      </c>
      <c r="D81" s="61" t="s">
        <v>27</v>
      </c>
      <c r="E81" s="62">
        <v>18110407902</v>
      </c>
      <c r="F81" s="61" t="s">
        <v>83</v>
      </c>
      <c r="G81" s="62">
        <v>61</v>
      </c>
      <c r="H81" s="62">
        <v>47</v>
      </c>
      <c r="I81" s="21">
        <f t="shared" si="1"/>
        <v>108</v>
      </c>
      <c r="J81" s="61">
        <v>8876090492</v>
      </c>
      <c r="K81" s="68" t="s">
        <v>87</v>
      </c>
      <c r="L81" s="68" t="s">
        <v>796</v>
      </c>
      <c r="M81" s="68">
        <v>9401329029</v>
      </c>
      <c r="N81" s="68" t="s">
        <v>797</v>
      </c>
      <c r="O81" s="68">
        <v>9577355258</v>
      </c>
      <c r="P81" s="63">
        <v>43736</v>
      </c>
      <c r="Q81" s="61" t="s">
        <v>172</v>
      </c>
      <c r="R81" s="61">
        <v>22</v>
      </c>
      <c r="S81" s="61" t="s">
        <v>80</v>
      </c>
      <c r="T81" s="18"/>
    </row>
    <row r="82" spans="1:20">
      <c r="A82" s="4">
        <v>78</v>
      </c>
      <c r="B82" s="21" t="s">
        <v>71</v>
      </c>
      <c r="C82" s="61" t="s">
        <v>798</v>
      </c>
      <c r="D82" s="61" t="s">
        <v>29</v>
      </c>
      <c r="E82" s="62"/>
      <c r="F82" s="61"/>
      <c r="G82" s="62">
        <v>53</v>
      </c>
      <c r="H82" s="62">
        <v>45</v>
      </c>
      <c r="I82" s="21">
        <f t="shared" si="1"/>
        <v>98</v>
      </c>
      <c r="J82" s="61"/>
      <c r="K82" s="70" t="s">
        <v>799</v>
      </c>
      <c r="L82" s="68" t="s">
        <v>800</v>
      </c>
      <c r="M82" s="68">
        <v>9854524167</v>
      </c>
      <c r="N82" s="68" t="s">
        <v>801</v>
      </c>
      <c r="O82" s="61">
        <v>8822363673</v>
      </c>
      <c r="P82" s="63">
        <v>43736</v>
      </c>
      <c r="Q82" s="61" t="s">
        <v>172</v>
      </c>
      <c r="R82" s="61">
        <v>23</v>
      </c>
      <c r="S82" s="61" t="s">
        <v>80</v>
      </c>
      <c r="T82" s="18"/>
    </row>
    <row r="83" spans="1:20">
      <c r="A83" s="4">
        <v>79</v>
      </c>
      <c r="B83" s="21" t="s">
        <v>71</v>
      </c>
      <c r="C83" s="61" t="s">
        <v>802</v>
      </c>
      <c r="D83" s="61" t="s">
        <v>29</v>
      </c>
      <c r="E83" s="62"/>
      <c r="F83" s="61"/>
      <c r="G83" s="62">
        <v>50</v>
      </c>
      <c r="H83" s="62">
        <v>54</v>
      </c>
      <c r="I83" s="21">
        <f t="shared" si="1"/>
        <v>104</v>
      </c>
      <c r="J83" s="61"/>
      <c r="K83" s="68" t="s">
        <v>87</v>
      </c>
      <c r="L83" s="68" t="s">
        <v>796</v>
      </c>
      <c r="M83" s="68">
        <v>9401329029</v>
      </c>
      <c r="N83" s="68" t="s">
        <v>797</v>
      </c>
      <c r="O83" s="68">
        <v>9577355258</v>
      </c>
      <c r="P83" s="63">
        <v>43738</v>
      </c>
      <c r="Q83" s="61" t="s">
        <v>79</v>
      </c>
      <c r="R83" s="61">
        <v>22</v>
      </c>
      <c r="S83" s="61" t="s">
        <v>80</v>
      </c>
      <c r="T83" s="18"/>
    </row>
    <row r="84" spans="1:20">
      <c r="A84" s="4">
        <v>80</v>
      </c>
      <c r="B84" s="21" t="s">
        <v>71</v>
      </c>
      <c r="C84" s="61" t="s">
        <v>803</v>
      </c>
      <c r="D84" s="61" t="s">
        <v>27</v>
      </c>
      <c r="E84" s="62">
        <v>18110413401</v>
      </c>
      <c r="F84" s="61" t="s">
        <v>83</v>
      </c>
      <c r="G84" s="62">
        <v>46</v>
      </c>
      <c r="H84" s="62">
        <v>45</v>
      </c>
      <c r="I84" s="21">
        <f t="shared" si="1"/>
        <v>91</v>
      </c>
      <c r="J84" s="61">
        <v>9854413252</v>
      </c>
      <c r="K84" s="61" t="s">
        <v>804</v>
      </c>
      <c r="L84" s="61" t="s">
        <v>800</v>
      </c>
      <c r="M84" s="61">
        <v>9854524167</v>
      </c>
      <c r="N84" s="61" t="s">
        <v>805</v>
      </c>
      <c r="O84" s="61">
        <v>9613823180</v>
      </c>
      <c r="P84" s="63">
        <v>43738</v>
      </c>
      <c r="Q84" s="61" t="s">
        <v>79</v>
      </c>
      <c r="R84" s="61">
        <v>24</v>
      </c>
      <c r="S84" s="61" t="s">
        <v>80</v>
      </c>
      <c r="T84" s="18"/>
    </row>
    <row r="85" spans="1:20">
      <c r="A85" s="4">
        <v>81</v>
      </c>
      <c r="B85" s="21"/>
      <c r="C85" s="61"/>
      <c r="D85" s="61"/>
      <c r="E85" s="62"/>
      <c r="F85" s="61"/>
      <c r="G85" s="62"/>
      <c r="H85" s="62"/>
      <c r="I85" s="21"/>
      <c r="J85" s="61"/>
      <c r="K85" s="61"/>
      <c r="L85" s="67"/>
      <c r="M85" s="61"/>
      <c r="N85" s="61"/>
      <c r="O85" s="61"/>
      <c r="P85" s="63"/>
      <c r="Q85" s="61"/>
      <c r="R85" s="61"/>
      <c r="S85" s="61"/>
      <c r="T85" s="18"/>
    </row>
    <row r="86" spans="1:20">
      <c r="A86" s="4">
        <v>82</v>
      </c>
      <c r="B86" s="21"/>
      <c r="C86" s="61"/>
      <c r="D86" s="61"/>
      <c r="E86" s="62"/>
      <c r="F86" s="61"/>
      <c r="G86" s="62"/>
      <c r="H86" s="62"/>
      <c r="I86" s="21"/>
      <c r="J86" s="61"/>
      <c r="K86" s="68"/>
      <c r="L86" s="68"/>
      <c r="M86" s="68"/>
      <c r="N86" s="68"/>
      <c r="O86" s="68"/>
      <c r="P86" s="63"/>
      <c r="Q86" s="61"/>
      <c r="R86" s="61"/>
      <c r="S86" s="61"/>
      <c r="T86" s="18"/>
    </row>
    <row r="87" spans="1:20">
      <c r="A87" s="4">
        <v>83</v>
      </c>
      <c r="B87" s="21"/>
      <c r="C87" s="61"/>
      <c r="D87" s="61"/>
      <c r="E87" s="62"/>
      <c r="F87" s="61"/>
      <c r="G87" s="62"/>
      <c r="H87" s="62"/>
      <c r="I87" s="21"/>
      <c r="J87" s="61"/>
      <c r="K87" s="68"/>
      <c r="L87" s="68"/>
      <c r="M87" s="68"/>
      <c r="N87" s="68"/>
      <c r="O87" s="68"/>
      <c r="P87" s="63"/>
      <c r="Q87" s="61"/>
      <c r="R87" s="61"/>
      <c r="S87" s="61"/>
      <c r="T87" s="18"/>
    </row>
    <row r="88" spans="1:20">
      <c r="A88" s="4">
        <v>84</v>
      </c>
      <c r="B88" s="17"/>
      <c r="C88" s="18"/>
      <c r="D88" s="18"/>
      <c r="E88" s="19"/>
      <c r="F88" s="18"/>
      <c r="G88" s="19"/>
      <c r="H88" s="19"/>
      <c r="I88" s="17">
        <f t="shared" ref="I88:I164" si="2">+G88+H88</f>
        <v>0</v>
      </c>
      <c r="J88" s="18"/>
      <c r="K88" s="18"/>
      <c r="L88" s="18"/>
      <c r="M88" s="18"/>
      <c r="N88" s="18"/>
      <c r="O88" s="18"/>
      <c r="P88" s="25"/>
      <c r="Q88" s="18"/>
      <c r="R88" s="18"/>
      <c r="S88" s="18"/>
      <c r="T88" s="18"/>
    </row>
    <row r="89" spans="1:20">
      <c r="A89" s="4">
        <v>85</v>
      </c>
      <c r="B89" s="17"/>
      <c r="C89" s="18"/>
      <c r="D89" s="18"/>
      <c r="E89" s="19"/>
      <c r="F89" s="18"/>
      <c r="G89" s="19"/>
      <c r="H89" s="19"/>
      <c r="I89" s="17">
        <f t="shared" si="2"/>
        <v>0</v>
      </c>
      <c r="J89" s="18"/>
      <c r="K89" s="18"/>
      <c r="L89" s="18"/>
      <c r="M89" s="18"/>
      <c r="N89" s="18"/>
      <c r="O89" s="18"/>
      <c r="P89" s="25"/>
      <c r="Q89" s="18"/>
      <c r="R89" s="18"/>
      <c r="S89" s="18"/>
      <c r="T89" s="18"/>
    </row>
    <row r="90" spans="1:20">
      <c r="A90" s="4">
        <v>86</v>
      </c>
      <c r="B90" s="17"/>
      <c r="C90" s="18"/>
      <c r="D90" s="18"/>
      <c r="E90" s="19"/>
      <c r="F90" s="18"/>
      <c r="G90" s="19"/>
      <c r="H90" s="19"/>
      <c r="I90" s="17">
        <f t="shared" si="2"/>
        <v>0</v>
      </c>
      <c r="J90" s="18"/>
      <c r="K90" s="18"/>
      <c r="L90" s="18"/>
      <c r="M90" s="18"/>
      <c r="N90" s="18"/>
      <c r="O90" s="18"/>
      <c r="P90" s="25"/>
      <c r="Q90" s="18"/>
      <c r="R90" s="18"/>
      <c r="S90" s="18"/>
      <c r="T90" s="18"/>
    </row>
    <row r="91" spans="1:20">
      <c r="A91" s="4">
        <v>87</v>
      </c>
      <c r="B91" s="17"/>
      <c r="C91" s="18"/>
      <c r="D91" s="18"/>
      <c r="E91" s="19"/>
      <c r="F91" s="18"/>
      <c r="G91" s="19"/>
      <c r="H91" s="19"/>
      <c r="I91" s="17">
        <f t="shared" si="2"/>
        <v>0</v>
      </c>
      <c r="J91" s="18"/>
      <c r="K91" s="18"/>
      <c r="L91" s="18"/>
      <c r="M91" s="18"/>
      <c r="N91" s="18"/>
      <c r="O91" s="18"/>
      <c r="P91" s="25"/>
      <c r="Q91" s="18"/>
      <c r="R91" s="18"/>
      <c r="S91" s="18"/>
      <c r="T91" s="18"/>
    </row>
    <row r="92" spans="1:20">
      <c r="A92" s="4">
        <v>88</v>
      </c>
      <c r="B92" s="17"/>
      <c r="C92" s="18"/>
      <c r="D92" s="18"/>
      <c r="E92" s="19"/>
      <c r="F92" s="18"/>
      <c r="G92" s="19"/>
      <c r="H92" s="19"/>
      <c r="I92" s="17">
        <f t="shared" si="2"/>
        <v>0</v>
      </c>
      <c r="J92" s="18"/>
      <c r="K92" s="18"/>
      <c r="L92" s="18"/>
      <c r="M92" s="18"/>
      <c r="N92" s="18"/>
      <c r="O92" s="18"/>
      <c r="P92" s="25"/>
      <c r="Q92" s="18"/>
      <c r="R92" s="18"/>
      <c r="S92" s="18"/>
      <c r="T92" s="18"/>
    </row>
    <row r="93" spans="1:20">
      <c r="A93" s="4">
        <v>89</v>
      </c>
      <c r="B93" s="17"/>
      <c r="C93" s="18"/>
      <c r="D93" s="18"/>
      <c r="E93" s="19"/>
      <c r="F93" s="18"/>
      <c r="G93" s="19"/>
      <c r="H93" s="19"/>
      <c r="I93" s="17">
        <f t="shared" si="2"/>
        <v>0</v>
      </c>
      <c r="J93" s="18"/>
      <c r="K93" s="18"/>
      <c r="L93" s="18"/>
      <c r="M93" s="18"/>
      <c r="N93" s="18"/>
      <c r="O93" s="18"/>
      <c r="P93" s="25"/>
      <c r="Q93" s="18"/>
      <c r="R93" s="18"/>
      <c r="S93" s="18"/>
      <c r="T93" s="18"/>
    </row>
    <row r="94" spans="1:20">
      <c r="A94" s="4">
        <v>90</v>
      </c>
      <c r="B94" s="17"/>
      <c r="C94" s="18"/>
      <c r="D94" s="18"/>
      <c r="E94" s="19"/>
      <c r="F94" s="18"/>
      <c r="G94" s="19"/>
      <c r="H94" s="19"/>
      <c r="I94" s="17">
        <f t="shared" si="2"/>
        <v>0</v>
      </c>
      <c r="J94" s="18"/>
      <c r="K94" s="18"/>
      <c r="L94" s="18"/>
      <c r="M94" s="18"/>
      <c r="N94" s="18"/>
      <c r="O94" s="18"/>
      <c r="P94" s="25"/>
      <c r="Q94" s="18"/>
      <c r="R94" s="18"/>
      <c r="S94" s="18"/>
      <c r="T94" s="18"/>
    </row>
    <row r="95" spans="1:20">
      <c r="A95" s="4">
        <v>91</v>
      </c>
      <c r="B95" s="17"/>
      <c r="C95" s="18"/>
      <c r="D95" s="18"/>
      <c r="E95" s="19"/>
      <c r="F95" s="18"/>
      <c r="G95" s="19"/>
      <c r="H95" s="19"/>
      <c r="I95" s="17">
        <f t="shared" si="2"/>
        <v>0</v>
      </c>
      <c r="J95" s="18"/>
      <c r="K95" s="18"/>
      <c r="L95" s="18"/>
      <c r="M95" s="18"/>
      <c r="N95" s="18"/>
      <c r="O95" s="18"/>
      <c r="P95" s="25"/>
      <c r="Q95" s="18"/>
      <c r="R95" s="18"/>
      <c r="S95" s="18"/>
      <c r="T95" s="18"/>
    </row>
    <row r="96" spans="1:20">
      <c r="A96" s="4">
        <v>92</v>
      </c>
      <c r="B96" s="17"/>
      <c r="C96" s="18"/>
      <c r="D96" s="18"/>
      <c r="E96" s="19"/>
      <c r="F96" s="18"/>
      <c r="G96" s="19"/>
      <c r="H96" s="19"/>
      <c r="I96" s="17">
        <f t="shared" si="2"/>
        <v>0</v>
      </c>
      <c r="J96" s="18"/>
      <c r="K96" s="18"/>
      <c r="L96" s="18"/>
      <c r="M96" s="18"/>
      <c r="N96" s="18"/>
      <c r="O96" s="18"/>
      <c r="P96" s="25"/>
      <c r="Q96" s="18"/>
      <c r="R96" s="18"/>
      <c r="S96" s="18"/>
      <c r="T96" s="18"/>
    </row>
    <row r="97" spans="1:20">
      <c r="A97" s="4">
        <v>93</v>
      </c>
      <c r="B97" s="17"/>
      <c r="C97" s="18"/>
      <c r="D97" s="18"/>
      <c r="E97" s="19"/>
      <c r="F97" s="18"/>
      <c r="G97" s="19"/>
      <c r="H97" s="19"/>
      <c r="I97" s="17">
        <f t="shared" si="2"/>
        <v>0</v>
      </c>
      <c r="J97" s="18"/>
      <c r="K97" s="18"/>
      <c r="L97" s="18"/>
      <c r="M97" s="18"/>
      <c r="N97" s="18"/>
      <c r="O97" s="18"/>
      <c r="P97" s="25"/>
      <c r="Q97" s="18"/>
      <c r="R97" s="18"/>
      <c r="S97" s="18"/>
      <c r="T97" s="18"/>
    </row>
    <row r="98" spans="1:20">
      <c r="A98" s="4">
        <v>94</v>
      </c>
      <c r="B98" s="17"/>
      <c r="C98" s="18"/>
      <c r="D98" s="18"/>
      <c r="E98" s="19"/>
      <c r="F98" s="18"/>
      <c r="G98" s="19"/>
      <c r="H98" s="19"/>
      <c r="I98" s="17">
        <f t="shared" si="2"/>
        <v>0</v>
      </c>
      <c r="J98" s="18"/>
      <c r="K98" s="18"/>
      <c r="L98" s="18"/>
      <c r="M98" s="18"/>
      <c r="N98" s="18"/>
      <c r="O98" s="18"/>
      <c r="P98" s="25"/>
      <c r="Q98" s="18"/>
      <c r="R98" s="18"/>
      <c r="S98" s="18"/>
      <c r="T98" s="18"/>
    </row>
    <row r="99" spans="1:20">
      <c r="A99" s="4">
        <v>95</v>
      </c>
      <c r="B99" s="17"/>
      <c r="C99" s="18"/>
      <c r="D99" s="18"/>
      <c r="E99" s="19"/>
      <c r="F99" s="18"/>
      <c r="G99" s="19"/>
      <c r="H99" s="19"/>
      <c r="I99" s="17">
        <f t="shared" si="2"/>
        <v>0</v>
      </c>
      <c r="J99" s="18"/>
      <c r="K99" s="18"/>
      <c r="L99" s="18"/>
      <c r="M99" s="18"/>
      <c r="N99" s="18"/>
      <c r="O99" s="18"/>
      <c r="P99" s="25"/>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5"/>
      <c r="Q164" s="18"/>
      <c r="R164" s="18"/>
      <c r="S164" s="18"/>
      <c r="T164" s="18"/>
    </row>
    <row r="165" spans="1:20">
      <c r="A165" s="22" t="s">
        <v>11</v>
      </c>
      <c r="B165" s="42"/>
      <c r="C165" s="22">
        <f>COUNTIFS(C5:C164,"*")</f>
        <v>80</v>
      </c>
      <c r="D165" s="22"/>
      <c r="E165" s="13"/>
      <c r="F165" s="22"/>
      <c r="G165" s="22">
        <f>SUM(G5:G164)</f>
        <v>5440</v>
      </c>
      <c r="H165" s="22">
        <f>SUM(H5:H164)</f>
        <v>5876</v>
      </c>
      <c r="I165" s="22">
        <f>SUM(I5:I164)</f>
        <v>11316</v>
      </c>
      <c r="J165" s="22"/>
      <c r="K165" s="22"/>
      <c r="L165" s="22"/>
      <c r="M165" s="22"/>
      <c r="N165" s="22"/>
      <c r="O165" s="22"/>
      <c r="P165" s="14"/>
      <c r="Q165" s="22"/>
      <c r="R165" s="22"/>
      <c r="S165" s="22"/>
      <c r="T165" s="12"/>
    </row>
    <row r="166" spans="1:20">
      <c r="A166" s="47" t="s">
        <v>70</v>
      </c>
      <c r="B166" s="10">
        <f>COUNTIF(B$5:B$164,"Team 1")</f>
        <v>41</v>
      </c>
      <c r="C166" s="47" t="s">
        <v>29</v>
      </c>
      <c r="D166" s="10">
        <f>COUNTIF(D5:D164,"Anganwadi")</f>
        <v>30</v>
      </c>
    </row>
    <row r="167" spans="1:20">
      <c r="A167" s="47" t="s">
        <v>71</v>
      </c>
      <c r="B167" s="10">
        <f>COUNTIF(B$6:B$164,"Team 2")</f>
        <v>39</v>
      </c>
      <c r="C167" s="47" t="s">
        <v>27</v>
      </c>
      <c r="D167" s="10">
        <f>COUNTIF(D5:D164,"School")</f>
        <v>50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B6" sqref="B6"/>
    </sheetView>
  </sheetViews>
  <sheetFormatPr defaultRowHeight="16.5"/>
  <cols>
    <col min="1" max="1" width="6.42578125" style="37" customWidth="1"/>
    <col min="2" max="2" width="9.85546875" style="27" customWidth="1"/>
    <col min="3" max="3" width="13.42578125" style="27" customWidth="1"/>
    <col min="4" max="6" width="12" style="27" customWidth="1"/>
    <col min="7" max="7" width="14.7109375" style="27" customWidth="1"/>
    <col min="8" max="8" width="13.140625" style="27" customWidth="1"/>
    <col min="9" max="9" width="11.42578125" style="27" customWidth="1"/>
    <col min="10" max="10" width="10.85546875" style="27" customWidth="1"/>
    <col min="11" max="16384" width="9.140625" style="27"/>
  </cols>
  <sheetData>
    <row r="1" spans="1:11" ht="46.5" customHeight="1">
      <c r="A1" s="138" t="s">
        <v>68</v>
      </c>
      <c r="B1" s="138"/>
      <c r="C1" s="138"/>
      <c r="D1" s="138"/>
      <c r="E1" s="138"/>
      <c r="F1" s="139"/>
      <c r="G1" s="139"/>
      <c r="H1" s="139"/>
      <c r="I1" s="139"/>
      <c r="J1" s="139"/>
    </row>
    <row r="2" spans="1:11" ht="25.5">
      <c r="A2" s="140" t="s">
        <v>0</v>
      </c>
      <c r="B2" s="141"/>
      <c r="C2" s="142" t="str">
        <f>'Block at a Glance'!C2:D2</f>
        <v>Assam</v>
      </c>
      <c r="D2" s="143"/>
      <c r="E2" s="28" t="s">
        <v>1</v>
      </c>
      <c r="F2" s="144" t="str">
        <f>'Block at a Glance'!F2:I2</f>
        <v>Sonitpur</v>
      </c>
      <c r="G2" s="145"/>
      <c r="H2" s="29" t="s">
        <v>28</v>
      </c>
      <c r="I2" s="144" t="str">
        <f>'Block at a Glance'!M2:M2</f>
        <v>North Jamuguri</v>
      </c>
      <c r="J2" s="145"/>
    </row>
    <row r="3" spans="1:11" ht="28.5" customHeight="1">
      <c r="A3" s="149" t="s">
        <v>74</v>
      </c>
      <c r="B3" s="149"/>
      <c r="C3" s="149"/>
      <c r="D3" s="149"/>
      <c r="E3" s="149"/>
      <c r="F3" s="149"/>
      <c r="G3" s="149"/>
      <c r="H3" s="149"/>
      <c r="I3" s="149"/>
      <c r="J3" s="149"/>
    </row>
    <row r="4" spans="1:11">
      <c r="A4" s="148" t="s">
        <v>31</v>
      </c>
      <c r="B4" s="147" t="s">
        <v>32</v>
      </c>
      <c r="C4" s="146" t="s">
        <v>33</v>
      </c>
      <c r="D4" s="146" t="s">
        <v>40</v>
      </c>
      <c r="E4" s="146"/>
      <c r="F4" s="146"/>
      <c r="G4" s="146" t="s">
        <v>34</v>
      </c>
      <c r="H4" s="146" t="s">
        <v>41</v>
      </c>
      <c r="I4" s="146"/>
      <c r="J4" s="146"/>
    </row>
    <row r="5" spans="1:11" ht="22.5" customHeight="1">
      <c r="A5" s="148"/>
      <c r="B5" s="147"/>
      <c r="C5" s="146"/>
      <c r="D5" s="30" t="s">
        <v>9</v>
      </c>
      <c r="E5" s="30" t="s">
        <v>10</v>
      </c>
      <c r="F5" s="30" t="s">
        <v>11</v>
      </c>
      <c r="G5" s="146"/>
      <c r="H5" s="30" t="s">
        <v>9</v>
      </c>
      <c r="I5" s="30" t="s">
        <v>10</v>
      </c>
      <c r="J5" s="30" t="s">
        <v>11</v>
      </c>
    </row>
    <row r="6" spans="1:11" ht="22.5" customHeight="1">
      <c r="A6" s="48">
        <v>1</v>
      </c>
      <c r="B6" s="49">
        <v>42476</v>
      </c>
      <c r="C6" s="33">
        <f>COUNTIFS('April-19'!D$5:D$164,"Anganwadi")</f>
        <v>37</v>
      </c>
      <c r="D6" s="34">
        <f>SUMIF('April-19'!$D$5:$D$164,"Anganwadi",'April-19'!$G$5:$G$164)</f>
        <v>679</v>
      </c>
      <c r="E6" s="34">
        <f>SUMIF('April-19'!$D$5:$D$164,"Anganwadi",'April-19'!$H$5:$H$164)</f>
        <v>746</v>
      </c>
      <c r="F6" s="34">
        <f>+D6+E6</f>
        <v>1425</v>
      </c>
      <c r="G6" s="33">
        <f>COUNTIF('April-19'!D5:D164,"School")</f>
        <v>45</v>
      </c>
      <c r="H6" s="34">
        <f>SUMIF('April-19'!$D$5:$D$164,"School",'April-19'!$G$5:$G$164)</f>
        <v>2441</v>
      </c>
      <c r="I6" s="34">
        <f>SUMIF('April-19'!$D$5:$D$164,"School",'April-19'!$H$5:$H$164)</f>
        <v>2504</v>
      </c>
      <c r="J6" s="34">
        <f>+H6+I6</f>
        <v>4945</v>
      </c>
      <c r="K6" s="35"/>
    </row>
    <row r="7" spans="1:11" ht="22.5" customHeight="1">
      <c r="A7" s="31">
        <v>2</v>
      </c>
      <c r="B7" s="32">
        <v>42506</v>
      </c>
      <c r="C7" s="33">
        <f>COUNTIF('May-19'!D5:D164,"Anganwadi")</f>
        <v>30</v>
      </c>
      <c r="D7" s="34">
        <f>SUMIF('May-19'!$D$5:$D$164,"Anganwadi",'May-19'!$G$5:$G$164)</f>
        <v>597</v>
      </c>
      <c r="E7" s="34">
        <f>SUMIF('May-19'!$D$5:$D$164,"Anganwadi",'May-19'!$H$5:$H$164)</f>
        <v>574</v>
      </c>
      <c r="F7" s="34">
        <f t="shared" ref="F7:F11" si="0">+D7+E7</f>
        <v>1171</v>
      </c>
      <c r="G7" s="33">
        <f>COUNTIF('May-19'!D5:D164,"School")</f>
        <v>55</v>
      </c>
      <c r="H7" s="34">
        <f>SUMIF('May-19'!$D$5:$D$164,"School",'May-19'!$G$5:$G$164)</f>
        <v>5100</v>
      </c>
      <c r="I7" s="34">
        <f>SUMIF('May-19'!$D$5:$D$164,"School",'May-19'!$H$5:$H$164)</f>
        <v>5176</v>
      </c>
      <c r="J7" s="34">
        <f t="shared" ref="J7:J11" si="1">+H7+I7</f>
        <v>10276</v>
      </c>
    </row>
    <row r="8" spans="1:11" ht="22.5" customHeight="1">
      <c r="A8" s="31">
        <v>3</v>
      </c>
      <c r="B8" s="32">
        <v>42537</v>
      </c>
      <c r="C8" s="33">
        <f>COUNTIF('Jun-19'!D5:D164,"Anganwadi")</f>
        <v>32</v>
      </c>
      <c r="D8" s="34">
        <f>SUMIF('Jun-19'!$D$5:$D$164,"Anganwadi",'Jun-19'!$G$5:$G$164)</f>
        <v>810</v>
      </c>
      <c r="E8" s="34">
        <f>SUMIF('Jun-19'!$D$5:$D$164,"Anganwadi",'Jun-19'!$H$5:$H$164)</f>
        <v>885</v>
      </c>
      <c r="F8" s="34">
        <f t="shared" si="0"/>
        <v>1695</v>
      </c>
      <c r="G8" s="33">
        <f>COUNTIF('Jun-19'!D5:D164,"School")</f>
        <v>49</v>
      </c>
      <c r="H8" s="34">
        <f>SUMIF('Jun-19'!$D$5:$D$164,"School",'Jun-19'!$G$5:$G$164)</f>
        <v>5054</v>
      </c>
      <c r="I8" s="34">
        <f>SUMIF('Jun-19'!$D$5:$D$164,"School",'Jun-19'!$H$5:$H$164)</f>
        <v>5476</v>
      </c>
      <c r="J8" s="34">
        <f t="shared" si="1"/>
        <v>10530</v>
      </c>
    </row>
    <row r="9" spans="1:11" ht="22.5" customHeight="1">
      <c r="A9" s="31">
        <v>4</v>
      </c>
      <c r="B9" s="32">
        <v>42567</v>
      </c>
      <c r="C9" s="33">
        <f>COUNTIF('Jul-19'!D5:D164,"Anganwadi")</f>
        <v>119</v>
      </c>
      <c r="D9" s="34">
        <f>SUMIF('Jul-19'!$D$5:$D$164,"Anganwadi",'Jul-19'!$G$5:$G$164)</f>
        <v>3323</v>
      </c>
      <c r="E9" s="34">
        <f>SUMIF('Jul-19'!$D$5:$D$164,"Anganwadi",'Jul-19'!$H$5:$H$164)</f>
        <v>3194</v>
      </c>
      <c r="F9" s="34">
        <f t="shared" si="0"/>
        <v>6517</v>
      </c>
      <c r="G9" s="33">
        <f>COUNTIF('Jul-19'!D5:D164,"School")</f>
        <v>0</v>
      </c>
      <c r="H9" s="34">
        <f>SUMIF('Jul-19'!$D$5:$D$164,"School",'Jul-19'!$G$5:$G$164)</f>
        <v>0</v>
      </c>
      <c r="I9" s="34">
        <f>SUMIF('Jul-19'!$D$5:$D$164,"School",'Jul-19'!$H$5:$H$164)</f>
        <v>0</v>
      </c>
      <c r="J9" s="34">
        <f t="shared" si="1"/>
        <v>0</v>
      </c>
    </row>
    <row r="10" spans="1:11" ht="22.5" customHeight="1">
      <c r="A10" s="31">
        <v>5</v>
      </c>
      <c r="B10" s="32">
        <v>42598</v>
      </c>
      <c r="C10" s="33">
        <f>COUNTIF('Aug-19'!D5:D164,"Anganwadi")</f>
        <v>55</v>
      </c>
      <c r="D10" s="34">
        <f>SUMIF('Aug-19'!$D$5:$D$164,"Anganwadi",'Aug-19'!$G$5:$G$164)</f>
        <v>1410</v>
      </c>
      <c r="E10" s="34">
        <f>SUMIF('Aug-19'!$D$5:$D$164,"Anganwadi",'Aug-19'!$H$5:$H$164)</f>
        <v>1468</v>
      </c>
      <c r="F10" s="34">
        <f t="shared" si="0"/>
        <v>2878</v>
      </c>
      <c r="G10" s="33">
        <f>COUNTIF('Aug-19'!D5:D164,"School")</f>
        <v>49</v>
      </c>
      <c r="H10" s="34">
        <f>SUMIF('Aug-19'!$D$5:$D$164,"School",'Aug-19'!$G$5:$G$164)</f>
        <v>2062</v>
      </c>
      <c r="I10" s="34">
        <f>SUMIF('Aug-19'!$D$5:$D$164,"School",'Aug-19'!$H$5:$H$164)</f>
        <v>2112</v>
      </c>
      <c r="J10" s="34">
        <f t="shared" si="1"/>
        <v>4174</v>
      </c>
    </row>
    <row r="11" spans="1:11" ht="22.5" customHeight="1">
      <c r="A11" s="31">
        <v>6</v>
      </c>
      <c r="B11" s="32">
        <v>42629</v>
      </c>
      <c r="C11" s="33">
        <f>COUNTIF('Sep-19'!D5:D164,"Anganwadi")</f>
        <v>30</v>
      </c>
      <c r="D11" s="34">
        <f>SUMIF('Sep-19'!$D$5:$D$164,"Anganwadi",'Sep-19'!$G$5:$G$164)</f>
        <v>903</v>
      </c>
      <c r="E11" s="34">
        <f>SUMIF('Sep-19'!$D$5:$D$164,"Anganwadi",'Sep-19'!$H$5:$H$164)</f>
        <v>927</v>
      </c>
      <c r="F11" s="34">
        <f t="shared" si="0"/>
        <v>1830</v>
      </c>
      <c r="G11" s="33">
        <f>COUNTIF('Sep-19'!D5:D164,"School")</f>
        <v>50</v>
      </c>
      <c r="H11" s="34">
        <f>SUMIF('Sep-19'!$D$5:$D$164,"School",'Sep-19'!$G$5:$G$164)</f>
        <v>4537</v>
      </c>
      <c r="I11" s="34">
        <f>SUMIF('Sep-19'!$D$5:$D$164,"School",'Sep-19'!$H$5:$H$164)</f>
        <v>4949</v>
      </c>
      <c r="J11" s="34">
        <f t="shared" si="1"/>
        <v>9486</v>
      </c>
    </row>
    <row r="12" spans="1:11" ht="19.5" customHeight="1">
      <c r="A12" s="137" t="s">
        <v>42</v>
      </c>
      <c r="B12" s="137"/>
      <c r="C12" s="36">
        <f>SUM(C6:C11)</f>
        <v>303</v>
      </c>
      <c r="D12" s="36">
        <f t="shared" ref="D12:J12" si="2">SUM(D6:D11)</f>
        <v>7722</v>
      </c>
      <c r="E12" s="36">
        <f t="shared" si="2"/>
        <v>7794</v>
      </c>
      <c r="F12" s="36">
        <f t="shared" si="2"/>
        <v>15516</v>
      </c>
      <c r="G12" s="36">
        <f t="shared" si="2"/>
        <v>248</v>
      </c>
      <c r="H12" s="36">
        <f t="shared" si="2"/>
        <v>19194</v>
      </c>
      <c r="I12" s="36">
        <f t="shared" si="2"/>
        <v>20217</v>
      </c>
      <c r="J12" s="36">
        <f t="shared" si="2"/>
        <v>39411</v>
      </c>
    </row>
    <row r="14" spans="1:11">
      <c r="A14" s="132" t="s">
        <v>75</v>
      </c>
      <c r="B14" s="132"/>
      <c r="C14" s="132"/>
      <c r="D14" s="132"/>
      <c r="E14" s="132"/>
      <c r="F14" s="132"/>
    </row>
    <row r="15" spans="1:11" ht="82.5">
      <c r="A15" s="46" t="s">
        <v>31</v>
      </c>
      <c r="B15" s="45" t="s">
        <v>32</v>
      </c>
      <c r="C15" s="50" t="s">
        <v>72</v>
      </c>
      <c r="D15" s="44" t="s">
        <v>33</v>
      </c>
      <c r="E15" s="44" t="s">
        <v>34</v>
      </c>
      <c r="F15" s="44" t="s">
        <v>73</v>
      </c>
    </row>
    <row r="16" spans="1:11">
      <c r="A16" s="135">
        <v>1</v>
      </c>
      <c r="B16" s="133">
        <v>42476</v>
      </c>
      <c r="C16" s="51" t="s">
        <v>70</v>
      </c>
      <c r="D16" s="33">
        <f>COUNTIFS('April-19'!B$5:B$164,"Team 1",'April-19'!D$5:D$164,"Anganwadi")</f>
        <v>18</v>
      </c>
      <c r="E16" s="33">
        <f>COUNTIFS('April-19'!B$5:B$164,"Team 1",'April-19'!D$5:D$164,"School")</f>
        <v>27</v>
      </c>
      <c r="F16" s="34">
        <f>SUMIF('April-19'!$B$5:$B$164,"Team 1",'April-19'!$I$5:$I$164)</f>
        <v>3040</v>
      </c>
    </row>
    <row r="17" spans="1:6">
      <c r="A17" s="136"/>
      <c r="B17" s="134"/>
      <c r="C17" s="51" t="s">
        <v>71</v>
      </c>
      <c r="D17" s="33">
        <f>COUNTIFS('April-19'!B$5:B$164,"Team 2",'April-19'!D$5:D$164,"Anganwadi")</f>
        <v>19</v>
      </c>
      <c r="E17" s="33">
        <f>COUNTIFS('April-19'!B$5:B$164,"Team 2",'April-19'!D$5:D$164,"School")</f>
        <v>18</v>
      </c>
      <c r="F17" s="34">
        <f>SUMIF('April-19'!$B$5:$B$164,"Team 2",'April-19'!$I$5:$I$164)</f>
        <v>3330</v>
      </c>
    </row>
    <row r="18" spans="1:6">
      <c r="A18" s="135">
        <v>2</v>
      </c>
      <c r="B18" s="133">
        <v>42506</v>
      </c>
      <c r="C18" s="51" t="s">
        <v>70</v>
      </c>
      <c r="D18" s="33">
        <f>COUNTIFS('May-19'!B$5:B$164,"Team 1",'May-19'!D$5:D$164,"Anganwadi")</f>
        <v>19</v>
      </c>
      <c r="E18" s="33">
        <f>COUNTIFS('May-19'!B$5:B$164,"Team 1",'May-19'!D$5:D$164,"School")</f>
        <v>30</v>
      </c>
      <c r="F18" s="34">
        <f>SUMIF('May-19'!$B$5:$B$164,"Team 1",'May-19'!$I$5:$I$164)</f>
        <v>4566</v>
      </c>
    </row>
    <row r="19" spans="1:6">
      <c r="A19" s="136"/>
      <c r="B19" s="134"/>
      <c r="C19" s="51" t="s">
        <v>71</v>
      </c>
      <c r="D19" s="33">
        <f>COUNTIFS('May-19'!B$5:B$164,"Team 2",'May-19'!D$5:D$164,"Anganwadi")</f>
        <v>11</v>
      </c>
      <c r="E19" s="33">
        <f>COUNTIFS('May-19'!B$5:B$164,"Team 2",'May-19'!D$5:D$164,"School")</f>
        <v>25</v>
      </c>
      <c r="F19" s="34">
        <f>SUMIF('May-19'!$B$5:$B$164,"Team 2",'May-19'!$I$5:$I$164)</f>
        <v>6881</v>
      </c>
    </row>
    <row r="20" spans="1:6">
      <c r="A20" s="135">
        <v>3</v>
      </c>
      <c r="B20" s="133">
        <v>42537</v>
      </c>
      <c r="C20" s="51" t="s">
        <v>70</v>
      </c>
      <c r="D20" s="33">
        <f>COUNTIFS('Jun-19'!B$5:B$164,"Team 1",'Jun-19'!D$5:D$164,"Anganwadi")</f>
        <v>16</v>
      </c>
      <c r="E20" s="33">
        <f>COUNTIFS('Jun-19'!B$5:B$164,"Team 1",'Jun-19'!D$5:D$164,"School")</f>
        <v>30</v>
      </c>
      <c r="F20" s="34">
        <f>SUMIF('Jun-19'!$B$5:$B$164,"Team 1",'Jun-19'!$I$5:$I$164)</f>
        <v>5365</v>
      </c>
    </row>
    <row r="21" spans="1:6">
      <c r="A21" s="136"/>
      <c r="B21" s="134"/>
      <c r="C21" s="51" t="s">
        <v>71</v>
      </c>
      <c r="D21" s="33">
        <f>COUNTIFS('Jun-19'!B$5:B$164,"Team 2",'Jun-19'!D$5:D$164,"Anganwadi")</f>
        <v>16</v>
      </c>
      <c r="E21" s="33">
        <f>COUNTIFS('Jun-19'!B$5:B$164,"Team 2",'Jun-19'!D$5:D$164,"School")</f>
        <v>19</v>
      </c>
      <c r="F21" s="34">
        <f>SUMIF('Jun-19'!$B$5:$B$164,"Team 2",'Jun-19'!$I$5:$I$164)</f>
        <v>6860</v>
      </c>
    </row>
    <row r="22" spans="1:6">
      <c r="A22" s="135">
        <v>4</v>
      </c>
      <c r="B22" s="133">
        <v>42567</v>
      </c>
      <c r="C22" s="51" t="s">
        <v>70</v>
      </c>
      <c r="D22" s="33">
        <f>COUNTIFS('Jul-19'!B$5:B$164,"Team 1",'Jul-19'!D$5:D$164,"Anganwadi")</f>
        <v>58</v>
      </c>
      <c r="E22" s="33">
        <f>COUNTIFS('Jul-19'!B$5:B$164,"Team 1",'Jul-19'!D$5:D$164,"School")</f>
        <v>0</v>
      </c>
      <c r="F22" s="34">
        <f>SUMIF('Jul-19'!$B$5:$B$164,"Team 1",'Jul-19'!$I$5:$I$164)</f>
        <v>3117</v>
      </c>
    </row>
    <row r="23" spans="1:6">
      <c r="A23" s="136"/>
      <c r="B23" s="134"/>
      <c r="C23" s="51" t="s">
        <v>71</v>
      </c>
      <c r="D23" s="33">
        <f>COUNTIFS('Jul-19'!B$5:B$164,"Team 2",'Jul-19'!D$5:D$164,"Anganwadi")</f>
        <v>61</v>
      </c>
      <c r="E23" s="33">
        <f>COUNTIFS('Jul-19'!B$5:B$164,"Team 2",'Jul-19'!D$5:D$164,"School")</f>
        <v>0</v>
      </c>
      <c r="F23" s="34">
        <f>SUMIF('Jul-19'!$B$5:$B$164,"Team 2",'Jul-19'!$I$5:$I$164)</f>
        <v>3400</v>
      </c>
    </row>
    <row r="24" spans="1:6">
      <c r="A24" s="135">
        <v>5</v>
      </c>
      <c r="B24" s="133">
        <v>42598</v>
      </c>
      <c r="C24" s="51" t="s">
        <v>70</v>
      </c>
      <c r="D24" s="33">
        <f>COUNTIFS('Aug-19'!B$5:B$164,"Team 1",'Aug-19'!D$5:D$164,"Anganwadi")</f>
        <v>26</v>
      </c>
      <c r="E24" s="33">
        <f>COUNTIFS('Aug-19'!B$5:B$164,"Team 1",'Aug-19'!D$5:D$164,"School")</f>
        <v>26</v>
      </c>
      <c r="F24" s="34">
        <f>SUMIF('Aug-19'!$B$5:$B$164,"Team 1",'Aug-19'!$I$5:$I$164)</f>
        <v>3538</v>
      </c>
    </row>
    <row r="25" spans="1:6">
      <c r="A25" s="136"/>
      <c r="B25" s="134"/>
      <c r="C25" s="51" t="s">
        <v>71</v>
      </c>
      <c r="D25" s="33">
        <f>COUNTIFS('Aug-19'!B$5:B$164,"Team 2",'Aug-19'!D$5:D$164,"Anganwadi")</f>
        <v>29</v>
      </c>
      <c r="E25" s="33">
        <f>COUNTIFS('Aug-19'!B$5:B$164,"Team 2",'Aug-19'!D$5:D$164,"School")</f>
        <v>23</v>
      </c>
      <c r="F25" s="34">
        <f>SUMIF('Aug-19'!$B$5:$B$164,"Team 2",'Aug-19'!$I$5:$I$164)</f>
        <v>3514</v>
      </c>
    </row>
    <row r="26" spans="1:6">
      <c r="A26" s="135">
        <v>6</v>
      </c>
      <c r="B26" s="133">
        <v>42629</v>
      </c>
      <c r="C26" s="51" t="s">
        <v>70</v>
      </c>
      <c r="D26" s="33">
        <f>COUNTIFS('Sep-19'!B$5:B$164,"Team 1",'Sep-19'!D$5:D$164,"Anganwadi")</f>
        <v>21</v>
      </c>
      <c r="E26" s="33">
        <f>COUNTIFS('Sep-19'!B$5:B$164,"Team 1",'Sep-19'!D$5:D$164,"School")</f>
        <v>20</v>
      </c>
      <c r="F26" s="34">
        <f>SUMIF('Sep-19'!$B$5:$B$164,"Team 1",'Sep-19'!$I$5:$I$164)</f>
        <v>3423</v>
      </c>
    </row>
    <row r="27" spans="1:6">
      <c r="A27" s="136"/>
      <c r="B27" s="134"/>
      <c r="C27" s="51" t="s">
        <v>71</v>
      </c>
      <c r="D27" s="33">
        <f>COUNTIFS('Sep-19'!B$5:B$164,"Team 2",'Sep-19'!D$5:D$164,"Anganwadi")</f>
        <v>9</v>
      </c>
      <c r="E27" s="33">
        <f>COUNTIFS('Sep-19'!B$5:B$164,"Team 2",'Sep-19'!D$5:D$164,"School")</f>
        <v>30</v>
      </c>
      <c r="F27" s="34">
        <f>SUMIF('Sep-19'!$B$5:$B$164,"Team 2",'Sep-19'!$I$5:$I$164)</f>
        <v>7893</v>
      </c>
    </row>
    <row r="28" spans="1:6">
      <c r="A28" s="43" t="s">
        <v>42</v>
      </c>
      <c r="B28" s="43"/>
      <c r="C28" s="43"/>
      <c r="D28" s="43">
        <f>SUM(D16:D27)</f>
        <v>303</v>
      </c>
      <c r="E28" s="43">
        <f>SUM(E16:E27)</f>
        <v>248</v>
      </c>
      <c r="F28" s="43">
        <f>SUM(F16:F26)</f>
        <v>47034</v>
      </c>
    </row>
  </sheetData>
  <sheetProtection password="CBE1" sheet="1" objects="1" scenarios="1"/>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2019-05-03T10:57:43Z</dcterms:modified>
</cp:coreProperties>
</file>