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95" i="5"/>
  <c r="I97"/>
  <c r="I96"/>
  <c r="I94"/>
  <c r="I93"/>
  <c r="I92"/>
  <c r="I91"/>
  <c r="I90"/>
  <c r="I89"/>
  <c r="I88"/>
  <c r="I87"/>
  <c r="I86"/>
  <c r="I85"/>
  <c r="I84"/>
  <c r="I83"/>
  <c r="I82"/>
  <c r="I81"/>
  <c r="I79"/>
  <c r="I78"/>
  <c r="I77"/>
  <c r="I76"/>
  <c r="I75"/>
  <c r="I74"/>
  <c r="I73"/>
  <c r="I72"/>
  <c r="I71"/>
  <c r="I70"/>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E27" i="11" l="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98" i="5"/>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<sst xmlns="http://schemas.openxmlformats.org/spreadsheetml/2006/main" count="4865" uniqueCount="1174">
  <si>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</si>
  <si>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</si>
  <si>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</si>
  <si>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</si>
  <si>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</si>
  <si>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</si>
  <si>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</si>
  <si>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</si>
  <si>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</si>
  <si>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</si>
  <si>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</si>
  <si>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</si>
  <si>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</si>
  <si>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</si>
  <si>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</si>
  <si>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</si>
  <si>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</si>
  <si>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</si>
  <si>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</si>
  <si>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</si>
  <si>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</si>
  <si>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</si>
  <si>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</si>
  <si>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</si>
  <si>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</si>
  <si>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</si>
  <si>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</si>
  <si>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</si>
  <si>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</si>
  <si>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</si>
  <si>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</si>
  <si>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</si>
  <si>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</si>
  <si>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</si>
  <si>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</si>
  <si>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</si>
  <si>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</si>
  <si>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</si>
  <si>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</si>
  <si>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</si>
  <si>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</si>
  <si>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</si>
  <si>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</si>
  <si>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</si>
  <si>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</si>
  <si>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</si>
  <si>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</si>
  <si>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</si>
  <si>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</si>
  <si>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</si>
  <si>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</si>
  <si>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</si>
  <si>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</si>
  <si>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</si>
  <si>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</si>
  <si>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</si>
  <si>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</si>
  <si>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</si>
  <si>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</si>
  <si>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</si>
  <si>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</si>
  <si>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</si>
  <si>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</si>
  <si>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</si>
  <si>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</si>
  <si>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</si>
  <si>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</si>
  <si>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</si>
  <si>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</si>
  <si>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</si>
  <si>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</si>
  <si>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</si>
  <si>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HABI CHARAICHUNGI LPS</t>
  </si>
  <si>
    <t>18150502201</t>
  </si>
  <si>
    <t>LP</t>
  </si>
  <si>
    <t>Udalguri Chabua Sc</t>
  </si>
  <si>
    <t>Chitralekha Gogoi</t>
  </si>
  <si>
    <t>Jayanti Hasda</t>
  </si>
  <si>
    <t>Fri</t>
  </si>
  <si>
    <t>20km</t>
  </si>
  <si>
    <t>HILOIDHARI LPS</t>
  </si>
  <si>
    <t>18150502701</t>
  </si>
  <si>
    <t>22km</t>
  </si>
  <si>
    <t>1 no Chabua T.E</t>
  </si>
  <si>
    <t>0034</t>
  </si>
  <si>
    <t>24km</t>
  </si>
  <si>
    <t>2 no Chabua T.E</t>
  </si>
  <si>
    <t>0035</t>
  </si>
  <si>
    <t>25km</t>
  </si>
  <si>
    <t>KAPAHUA LPS</t>
  </si>
  <si>
    <t>18150502702</t>
  </si>
  <si>
    <t>Kapahua SC</t>
  </si>
  <si>
    <t>Champabati Namasudra</t>
  </si>
  <si>
    <t>Malabika Phukan</t>
  </si>
  <si>
    <t>26km</t>
  </si>
  <si>
    <t>RANG CHANGI GIRLS' MES</t>
  </si>
  <si>
    <t>18150503201</t>
  </si>
  <si>
    <t>ME</t>
  </si>
  <si>
    <t>Rangchangi NSC</t>
  </si>
  <si>
    <t>Punam Shah</t>
  </si>
  <si>
    <t>Jintimoni Sonowal</t>
  </si>
  <si>
    <t>23km</t>
  </si>
  <si>
    <t>Rongamati Telenga Line</t>
  </si>
  <si>
    <t>0234</t>
  </si>
  <si>
    <t>28km</t>
  </si>
  <si>
    <t>1 no Dikom Naharoni</t>
  </si>
  <si>
    <t>0036</t>
  </si>
  <si>
    <t>30km</t>
  </si>
  <si>
    <t>AMGURI LPS</t>
  </si>
  <si>
    <t>Surabhi Gogoi</t>
  </si>
  <si>
    <t>Thurs</t>
  </si>
  <si>
    <t>21km</t>
  </si>
  <si>
    <t>AMGURI MIRIHULA LPS</t>
  </si>
  <si>
    <t>18150503601</t>
  </si>
  <si>
    <t>2 no Dikom Naharoni</t>
  </si>
  <si>
    <t>0037</t>
  </si>
  <si>
    <t>Juvatoli</t>
  </si>
  <si>
    <t>0030</t>
  </si>
  <si>
    <t>ADARSHA LPS</t>
  </si>
  <si>
    <t>18150504201</t>
  </si>
  <si>
    <t>Pakharijania Sc</t>
  </si>
  <si>
    <t>Swarnalata Baruah</t>
  </si>
  <si>
    <t>Padmajani Phukan</t>
  </si>
  <si>
    <t>Tue</t>
  </si>
  <si>
    <t>MATIKHANA LPS</t>
  </si>
  <si>
    <t>18150504202</t>
  </si>
  <si>
    <t>73 NO. AMGURI MURANI LPS</t>
  </si>
  <si>
    <t>18150504701</t>
  </si>
  <si>
    <t>Potlunga</t>
  </si>
  <si>
    <t>0031</t>
  </si>
  <si>
    <t>Charaichungi</t>
  </si>
  <si>
    <t>0032</t>
  </si>
  <si>
    <t>UDAYPUR LPS</t>
  </si>
  <si>
    <t>18150505002</t>
  </si>
  <si>
    <t>Rupahi Gogoi</t>
  </si>
  <si>
    <t>LUHALI LPS</t>
  </si>
  <si>
    <t>18150505601</t>
  </si>
  <si>
    <t>Kumarhula</t>
  </si>
  <si>
    <t>0033</t>
  </si>
  <si>
    <t>Siramani Minj</t>
  </si>
  <si>
    <t>Kamuhat</t>
  </si>
  <si>
    <t>0199</t>
  </si>
  <si>
    <t>LUHALI MES</t>
  </si>
  <si>
    <t>18150505602</t>
  </si>
  <si>
    <t>MEDHI CHUK LPS</t>
  </si>
  <si>
    <t>18150506101</t>
  </si>
  <si>
    <t>Mridusmita Baruah</t>
  </si>
  <si>
    <t>Lengrai Jokai Assam</t>
  </si>
  <si>
    <t>0200</t>
  </si>
  <si>
    <t>Lengrai T.E. 10 no Line</t>
  </si>
  <si>
    <t>0201</t>
  </si>
  <si>
    <t>Rupjyoti Gogoi</t>
  </si>
  <si>
    <t>10 no Line Lengrai</t>
  </si>
  <si>
    <t>0202</t>
  </si>
  <si>
    <t>Tulsibosti New line</t>
  </si>
  <si>
    <t>0203</t>
  </si>
  <si>
    <t>NAKARI MVS</t>
  </si>
  <si>
    <t>18150506102</t>
  </si>
  <si>
    <t>MVS</t>
  </si>
  <si>
    <t>Suckpather</t>
  </si>
  <si>
    <t>0021</t>
  </si>
  <si>
    <t>Pulunga Sc</t>
  </si>
  <si>
    <t>Dalimi Borah</t>
  </si>
  <si>
    <t>Jyostna Gogoi</t>
  </si>
  <si>
    <t>Saru Pather</t>
  </si>
  <si>
    <t>0198</t>
  </si>
  <si>
    <t>Janata Sonowal</t>
  </si>
  <si>
    <t>NAKARI NEOG CHUK LPS</t>
  </si>
  <si>
    <t>18150506103</t>
  </si>
  <si>
    <t>Mon</t>
  </si>
  <si>
    <t>PAKHARIJANIA LPS</t>
  </si>
  <si>
    <t>18150506104</t>
  </si>
  <si>
    <t>RANG CHANGI LPS</t>
  </si>
  <si>
    <t>18150506501</t>
  </si>
  <si>
    <t>1 no Rongchongi</t>
  </si>
  <si>
    <t>0016</t>
  </si>
  <si>
    <t>2 no Rongchongi</t>
  </si>
  <si>
    <t>0017</t>
  </si>
  <si>
    <t>Muranipather</t>
  </si>
  <si>
    <t>0023</t>
  </si>
  <si>
    <t>RANG CHANGI SAUMERPITH H.E.SCHOOL</t>
  </si>
  <si>
    <t>18150506502</t>
  </si>
  <si>
    <t>ME HIGH</t>
  </si>
  <si>
    <t>Honali Gogoi</t>
  </si>
  <si>
    <t>Murani Amguri</t>
  </si>
  <si>
    <t>0024</t>
  </si>
  <si>
    <t>1 no Kopouhuwa</t>
  </si>
  <si>
    <t>0018</t>
  </si>
  <si>
    <t>2 no Kopouhuwa</t>
  </si>
  <si>
    <t>0019</t>
  </si>
  <si>
    <t>Udalguri</t>
  </si>
  <si>
    <t>0020</t>
  </si>
  <si>
    <t>SARU PATHER LPS</t>
  </si>
  <si>
    <t>18150506701</t>
  </si>
  <si>
    <t>Sessakakh Sc</t>
  </si>
  <si>
    <t>Jyostna Chakrabarty</t>
  </si>
  <si>
    <t>NOKARI BAPUJI LPS</t>
  </si>
  <si>
    <t>18150506801</t>
  </si>
  <si>
    <t>TIPOMIA LPS</t>
  </si>
  <si>
    <t>18150506803</t>
  </si>
  <si>
    <t>Habicharichungi</t>
  </si>
  <si>
    <t>0022</t>
  </si>
  <si>
    <t>Moud T.E</t>
  </si>
  <si>
    <t>0027</t>
  </si>
  <si>
    <t>Anupama Ujha</t>
  </si>
  <si>
    <t>UDALGURI LPS</t>
  </si>
  <si>
    <t>18150507001</t>
  </si>
  <si>
    <t>Borline</t>
  </si>
  <si>
    <t>0233</t>
  </si>
  <si>
    <t>Pakhorijoniya</t>
  </si>
  <si>
    <t>0025</t>
  </si>
  <si>
    <t>UDALGURI MES</t>
  </si>
  <si>
    <t>18150507006</t>
  </si>
  <si>
    <t>MAUD TE LPS</t>
  </si>
  <si>
    <t>18150507101</t>
  </si>
  <si>
    <t>Luhali</t>
  </si>
  <si>
    <t>0026</t>
  </si>
  <si>
    <t>Tipomiya</t>
  </si>
  <si>
    <t>0028</t>
  </si>
  <si>
    <t>CHARAICHUNGI NABODAY LPS</t>
  </si>
  <si>
    <t>18150502202</t>
  </si>
  <si>
    <t>JUNAKI LPS</t>
  </si>
  <si>
    <t>18150505001</t>
  </si>
  <si>
    <t>PATLUNG  MORA LPS</t>
  </si>
  <si>
    <t>18150506201</t>
  </si>
  <si>
    <t>Moni Mudi</t>
  </si>
  <si>
    <t>Matiakhana</t>
  </si>
  <si>
    <t>0029</t>
  </si>
  <si>
    <t>Medhichuck</t>
  </si>
  <si>
    <t>0195</t>
  </si>
  <si>
    <t>Majtoli</t>
  </si>
  <si>
    <t>0196</t>
  </si>
  <si>
    <t>PATLUNGA MES</t>
  </si>
  <si>
    <t>18150506202</t>
  </si>
  <si>
    <t>LENGRAI T.E. LPS</t>
  </si>
  <si>
    <t>18150507501</t>
  </si>
  <si>
    <t>Boga Chuck</t>
  </si>
  <si>
    <t>2 no Luhali</t>
  </si>
  <si>
    <t>RUPKALPA LPS(V)</t>
  </si>
  <si>
    <t>18150508802</t>
  </si>
  <si>
    <t>NO. 2 RONGAMATTY LPS(V)</t>
  </si>
  <si>
    <t>18150509101</t>
  </si>
  <si>
    <t>BORBAM MES</t>
  </si>
  <si>
    <t>18150509102</t>
  </si>
  <si>
    <t>JERAI CHAKALI BHORIA LPS</t>
  </si>
  <si>
    <t>18150501401</t>
  </si>
  <si>
    <t>Dighalibari Sc</t>
  </si>
  <si>
    <t>Bobita Chetia</t>
  </si>
  <si>
    <t>Tutumani Gogoi</t>
  </si>
  <si>
    <t>10km</t>
  </si>
  <si>
    <t>JERAI MES</t>
  </si>
  <si>
    <t>18150501402</t>
  </si>
  <si>
    <t>8km</t>
  </si>
  <si>
    <t>BOGDUNG PORISRAMI LPS</t>
  </si>
  <si>
    <t>18150501901</t>
  </si>
  <si>
    <t>Bharalua Sc</t>
  </si>
  <si>
    <t>Phuleshwari Kurmi</t>
  </si>
  <si>
    <t>Usha Gohain</t>
  </si>
  <si>
    <t>12km</t>
  </si>
  <si>
    <t>Waren TE AWC</t>
  </si>
  <si>
    <t xml:space="preserve">Pukhurijan </t>
  </si>
  <si>
    <t>Dhanmoti Bhumij</t>
  </si>
  <si>
    <t>8753993722</t>
  </si>
  <si>
    <t>Kalahandi Pather Line</t>
  </si>
  <si>
    <t>Purnima Tanti</t>
  </si>
  <si>
    <t>8471932939</t>
  </si>
  <si>
    <t>DIGHALIBARI MINI LPS</t>
  </si>
  <si>
    <t>18150501902</t>
  </si>
  <si>
    <t>Anjali Baruah</t>
  </si>
  <si>
    <t>15km</t>
  </si>
  <si>
    <t>DIGHALI PATHER AR. HINDI LPS</t>
  </si>
  <si>
    <t>18150501903</t>
  </si>
  <si>
    <t>17km</t>
  </si>
  <si>
    <t>DIGHOLIBARI BAGHBARI LPS</t>
  </si>
  <si>
    <t>18150501904</t>
  </si>
  <si>
    <t>16km</t>
  </si>
  <si>
    <t>Ganjabi Mura Line</t>
  </si>
  <si>
    <t>Elina Majhi</t>
  </si>
  <si>
    <t>7896614976</t>
  </si>
  <si>
    <t>32km</t>
  </si>
  <si>
    <t>Rohmoriya Mura Line</t>
  </si>
  <si>
    <t>Jina Bauri</t>
  </si>
  <si>
    <t>8011130886</t>
  </si>
  <si>
    <t>JERAI KHARUA PATHER LPS</t>
  </si>
  <si>
    <t>18150502401</t>
  </si>
  <si>
    <t>JERAI MAHMORA LPS</t>
  </si>
  <si>
    <t>18150502402</t>
  </si>
  <si>
    <t>Moni Changmai</t>
  </si>
  <si>
    <t>JUGI PATHER LPS</t>
  </si>
  <si>
    <t>18150502501</t>
  </si>
  <si>
    <t>THEKERA GURI LPS</t>
  </si>
  <si>
    <t>18150502502</t>
  </si>
  <si>
    <t>Archana Gohain</t>
  </si>
  <si>
    <t>18km</t>
  </si>
  <si>
    <t>Habiline AWC</t>
  </si>
  <si>
    <t>Monju Hazom</t>
  </si>
  <si>
    <t>9613220235</t>
  </si>
  <si>
    <t>Kesoegorah Line</t>
  </si>
  <si>
    <t>35km</t>
  </si>
  <si>
    <t>BOGDUNG MVS</t>
  </si>
  <si>
    <t>18150503001</t>
  </si>
  <si>
    <t>MV</t>
  </si>
  <si>
    <t>Pukhurijan 1 no.PWD</t>
  </si>
  <si>
    <t>Purnima Das</t>
  </si>
  <si>
    <t>7399187166</t>
  </si>
  <si>
    <t>Kathgaon Balijan</t>
  </si>
  <si>
    <t>Ruhini Sharma</t>
  </si>
  <si>
    <t>7896643895</t>
  </si>
  <si>
    <t>BOGDUNG HIGH SCHOOL</t>
  </si>
  <si>
    <t>18150503005</t>
  </si>
  <si>
    <t>High</t>
  </si>
  <si>
    <t>Mudoibasti Piporatoli</t>
  </si>
  <si>
    <t>Bharalua</t>
  </si>
  <si>
    <t>Hira Begum</t>
  </si>
  <si>
    <t>Draniya Line</t>
  </si>
  <si>
    <t>Rekha Singh</t>
  </si>
  <si>
    <t>Changmai Barua LP School</t>
  </si>
  <si>
    <t>Chetia Gaon LP School</t>
  </si>
  <si>
    <t>Hatiali HS school</t>
  </si>
  <si>
    <t>Pukhurijan East</t>
  </si>
  <si>
    <t>Balijan Bongali</t>
  </si>
  <si>
    <t>Uttar 10 no Line</t>
  </si>
  <si>
    <t xml:space="preserve">Raidung Balijan </t>
  </si>
  <si>
    <t>Chetia Pather High School</t>
  </si>
  <si>
    <t>Nefafugaon  AWC</t>
  </si>
  <si>
    <t>Natunmati Brickfield</t>
  </si>
  <si>
    <t>Tiranga Gaon AWC</t>
  </si>
  <si>
    <t>Chetiapather High School</t>
  </si>
  <si>
    <t>College road</t>
  </si>
  <si>
    <t>Muripatti</t>
  </si>
  <si>
    <t>Bamunia Hiloidhari LPS</t>
  </si>
  <si>
    <t>Hatiali Chah Banua LPS</t>
  </si>
  <si>
    <t>Amarabaty Colony</t>
  </si>
  <si>
    <t>Krishna Nagar</t>
  </si>
  <si>
    <t>Hatiali TE Sessa School</t>
  </si>
  <si>
    <t>Gadadhar Road AWC</t>
  </si>
  <si>
    <t>Weekly Market</t>
  </si>
  <si>
    <t>Masjid Road</t>
  </si>
  <si>
    <t>Gas Company Road</t>
  </si>
  <si>
    <t>Hatiali TE LPS</t>
  </si>
  <si>
    <t>Daily Market</t>
  </si>
  <si>
    <t>Thana road</t>
  </si>
  <si>
    <t>Nepalipatti 1 No</t>
  </si>
  <si>
    <t>Nepalipatti 2 No</t>
  </si>
  <si>
    <t>Nahortoli TG LPS</t>
  </si>
  <si>
    <t>Saw Mill Road</t>
  </si>
  <si>
    <t>Kumar Gaon Road</t>
  </si>
  <si>
    <t>Garha Patty</t>
  </si>
  <si>
    <t>Sani Mandir</t>
  </si>
  <si>
    <t>Nadwa MES</t>
  </si>
  <si>
    <t>Cinema Hall Road</t>
  </si>
  <si>
    <t>1 no. Nahortoli TE</t>
  </si>
  <si>
    <t xml:space="preserve">2 no. Nahortoli </t>
  </si>
  <si>
    <t>Nadwa High School</t>
  </si>
  <si>
    <t>Dikom PD Me School</t>
  </si>
  <si>
    <t xml:space="preserve">5 No. Nahortoli </t>
  </si>
  <si>
    <t>Dikom Bazar</t>
  </si>
  <si>
    <t>Changmai Baruah Pather</t>
  </si>
  <si>
    <t>1 no Bamunia Hiloidhari</t>
  </si>
  <si>
    <t>ASSAM BIDYAPITH MES</t>
  </si>
  <si>
    <t>AHMEDI CHAH BANUA LPS</t>
  </si>
  <si>
    <t>2 no Bamunia Hiloidhari</t>
  </si>
  <si>
    <t>Chetia Gaon</t>
  </si>
  <si>
    <t>HATIALI ASSAMESE LPS</t>
  </si>
  <si>
    <t>HATIALI RASHTRIYA HINDI MES</t>
  </si>
  <si>
    <t>1 no Hatiali T.E</t>
  </si>
  <si>
    <t>2 no Hatiali T.E</t>
  </si>
  <si>
    <t>HATIALI RASHTRIYA HINDI LPS</t>
  </si>
  <si>
    <t>KAILABARI LPS</t>
  </si>
  <si>
    <t>Hatiali 29 no Line</t>
  </si>
  <si>
    <t>Grand Line</t>
  </si>
  <si>
    <t>TIONHZALIA LPS</t>
  </si>
  <si>
    <t>TIONHZALIA MES</t>
  </si>
  <si>
    <t>Upper Sesa</t>
  </si>
  <si>
    <t>9 no Line</t>
  </si>
  <si>
    <t>HIGH</t>
  </si>
  <si>
    <t>0071</t>
  </si>
  <si>
    <t>0072</t>
  </si>
  <si>
    <t>18150501302</t>
  </si>
  <si>
    <t>18150502601</t>
  </si>
  <si>
    <t>0073</t>
  </si>
  <si>
    <t>0078</t>
  </si>
  <si>
    <t>18150502602</t>
  </si>
  <si>
    <t>18150502603</t>
  </si>
  <si>
    <t>0074</t>
  </si>
  <si>
    <t>0075</t>
  </si>
  <si>
    <t>18150502604</t>
  </si>
  <si>
    <t>18150502605</t>
  </si>
  <si>
    <t>0079</t>
  </si>
  <si>
    <t>0162</t>
  </si>
  <si>
    <t>18150502606</t>
  </si>
  <si>
    <t>18150502607</t>
  </si>
  <si>
    <t>0163</t>
  </si>
  <si>
    <t>0164</t>
  </si>
  <si>
    <t>Bamunia Hiloidhari</t>
  </si>
  <si>
    <t xml:space="preserve">Chetia Gaon </t>
  </si>
  <si>
    <t>Dipali Gohain</t>
  </si>
  <si>
    <t>Koilabari</t>
  </si>
  <si>
    <t>Sessakakh</t>
  </si>
  <si>
    <t>Chabua Urban</t>
  </si>
  <si>
    <t>Amiya Prava Dutta</t>
  </si>
  <si>
    <t xml:space="preserve">Hatigodhoi </t>
  </si>
  <si>
    <t>Pulunga SC</t>
  </si>
  <si>
    <t>Chetia Gaon SC</t>
  </si>
  <si>
    <t>Chetia gaon Sc</t>
  </si>
  <si>
    <t>Rupali Baruah</t>
  </si>
  <si>
    <t>9678682071</t>
  </si>
  <si>
    <t>9957930443</t>
  </si>
  <si>
    <t>Nilima gogoi</t>
  </si>
  <si>
    <t>8011889108</t>
  </si>
  <si>
    <t>Rita Gogoi</t>
  </si>
  <si>
    <t>9957789597</t>
  </si>
  <si>
    <t>Pabani Soren</t>
  </si>
  <si>
    <t>Wed</t>
  </si>
  <si>
    <t>34km</t>
  </si>
  <si>
    <t>Purnima Karmakar</t>
  </si>
  <si>
    <t>8011581446</t>
  </si>
  <si>
    <t>Bijuli Das</t>
  </si>
  <si>
    <t>9957818515</t>
  </si>
  <si>
    <t>33km</t>
  </si>
  <si>
    <t>9401452488</t>
  </si>
  <si>
    <t>Nanda Phukan</t>
  </si>
  <si>
    <t>9957287683</t>
  </si>
  <si>
    <t>Aroti Saikia</t>
  </si>
  <si>
    <t>Ranu Gogoi</t>
  </si>
  <si>
    <t>Minu Gogoi</t>
  </si>
  <si>
    <t>Puspanjali Keot</t>
  </si>
  <si>
    <t>9864648705</t>
  </si>
  <si>
    <t>Sat</t>
  </si>
  <si>
    <t>Rejia Begum</t>
  </si>
  <si>
    <t>Aruna Das</t>
  </si>
  <si>
    <t>Juli Roy Kujur</t>
  </si>
  <si>
    <t>9954910822</t>
  </si>
  <si>
    <t>36km</t>
  </si>
  <si>
    <t>Minakhi Gharphalia</t>
  </si>
  <si>
    <t>9957667455</t>
  </si>
  <si>
    <t>9401452494</t>
  </si>
  <si>
    <t>Usha Sukla Baidya</t>
  </si>
  <si>
    <t>8011513609</t>
  </si>
  <si>
    <t>Pranati Gogoi</t>
  </si>
  <si>
    <t>Arati Saikia</t>
  </si>
  <si>
    <t>Nizara Das</t>
  </si>
  <si>
    <t>Junmoni Gogoi</t>
  </si>
  <si>
    <t>Minati Gogoi</t>
  </si>
  <si>
    <t>19km</t>
  </si>
  <si>
    <t>Pushpanjali Keot</t>
  </si>
  <si>
    <t>1 No Dikom TE</t>
  </si>
  <si>
    <t>2 no.Dikom TE</t>
  </si>
  <si>
    <t>Dikom PD ME School</t>
  </si>
  <si>
    <t>3 no Dikom TE</t>
  </si>
  <si>
    <t>1 no Nadwa TE</t>
  </si>
  <si>
    <t>2 no Nadwa TE</t>
  </si>
  <si>
    <t>Bonpitha Line</t>
  </si>
  <si>
    <t>Nadwa grant</t>
  </si>
  <si>
    <t>Hatigondhoi</t>
  </si>
  <si>
    <t>1 No Hatigondhoi</t>
  </si>
  <si>
    <t>Roba Line</t>
  </si>
  <si>
    <t>Mukalbari TE</t>
  </si>
  <si>
    <t>Moinabari TE</t>
  </si>
  <si>
    <t>Dikom Bidyapith LPS</t>
  </si>
  <si>
    <t>Naduwa Grant T.E</t>
  </si>
  <si>
    <t>Tinyahjolia</t>
  </si>
  <si>
    <t>Pomatoli TE LPS</t>
  </si>
  <si>
    <t>1 no Gohain Gaon</t>
  </si>
  <si>
    <t>2 no Goahain Gaon</t>
  </si>
  <si>
    <t>Nadwa TE LPS</t>
  </si>
  <si>
    <t>Deodahi Kopou</t>
  </si>
  <si>
    <t>Dikom TE Sessa LPS</t>
  </si>
  <si>
    <t>1 no Hatkhula</t>
  </si>
  <si>
    <t>2 no Hatkhula</t>
  </si>
  <si>
    <t>Hatiali Siding</t>
  </si>
  <si>
    <t>1 no Sealkotee T.E</t>
  </si>
  <si>
    <t>2 no Sealkotee T.E</t>
  </si>
  <si>
    <t>3 no Sealkotee T.E</t>
  </si>
  <si>
    <t>Sealkotee 3no,4no Line</t>
  </si>
  <si>
    <t>Tilating Rongamati</t>
  </si>
  <si>
    <t>Dikom High School</t>
  </si>
  <si>
    <t>Sealkottee TE 1 no &amp; 6 no Line</t>
  </si>
  <si>
    <t>Siding Nepali</t>
  </si>
  <si>
    <t>3 no Chabua T.E</t>
  </si>
  <si>
    <t>4 no Chabua T.E</t>
  </si>
  <si>
    <t>Kalahandi Line</t>
  </si>
  <si>
    <t>Tilating Chabua T.E.</t>
  </si>
  <si>
    <t>Dighlaibosti</t>
  </si>
  <si>
    <t>Deodahi LPS</t>
  </si>
  <si>
    <t>Majgaon Thekarabari(A)</t>
  </si>
  <si>
    <t>Pomaguri 6 no Aadha</t>
  </si>
  <si>
    <t>Trinayan Jyoti LPS</t>
  </si>
  <si>
    <t>Jharaline &amp; New Line</t>
  </si>
  <si>
    <t>Aniruddha Dev MES</t>
  </si>
  <si>
    <t>Kadomoni Morankari</t>
  </si>
  <si>
    <t>Bharadhara</t>
  </si>
  <si>
    <t>Bharadhara 3 no</t>
  </si>
  <si>
    <t>Pub deodhai LPS</t>
  </si>
  <si>
    <t>Bharadhara Bongali (A)</t>
  </si>
  <si>
    <t>Rajabari T.E.</t>
  </si>
  <si>
    <t>Kanjikhowa</t>
  </si>
  <si>
    <t>Aniruddha Dev H E School</t>
  </si>
  <si>
    <t>Rajabari</t>
  </si>
  <si>
    <t>Pulunga</t>
  </si>
  <si>
    <t>KANJIKHOWA MES</t>
  </si>
  <si>
    <t>UP</t>
  </si>
  <si>
    <t>LPS</t>
  </si>
  <si>
    <t>0236</t>
  </si>
  <si>
    <t>0237</t>
  </si>
  <si>
    <t>0103</t>
  </si>
  <si>
    <t>0093</t>
  </si>
  <si>
    <t>0094</t>
  </si>
  <si>
    <t>0095</t>
  </si>
  <si>
    <t>0096</t>
  </si>
  <si>
    <t>0097</t>
  </si>
  <si>
    <t>0098</t>
  </si>
  <si>
    <t>0099</t>
  </si>
  <si>
    <t>0204</t>
  </si>
  <si>
    <t>0100</t>
  </si>
  <si>
    <t>0101</t>
  </si>
  <si>
    <t>0102</t>
  </si>
  <si>
    <t>0104</t>
  </si>
  <si>
    <t>0205</t>
  </si>
  <si>
    <t>0206</t>
  </si>
  <si>
    <t>0207</t>
  </si>
  <si>
    <t>0119</t>
  </si>
  <si>
    <t>0120</t>
  </si>
  <si>
    <t>0121</t>
  </si>
  <si>
    <t>0122</t>
  </si>
  <si>
    <t>0178</t>
  </si>
  <si>
    <t>0179</t>
  </si>
  <si>
    <t>0177</t>
  </si>
  <si>
    <t>0191</t>
  </si>
  <si>
    <t>0192</t>
  </si>
  <si>
    <t>0126</t>
  </si>
  <si>
    <t>0188</t>
  </si>
  <si>
    <t>0194</t>
  </si>
  <si>
    <t>0189</t>
  </si>
  <si>
    <t>0127</t>
  </si>
  <si>
    <t>0123</t>
  </si>
  <si>
    <t>18150505502</t>
  </si>
  <si>
    <t>Ruhini Kumari</t>
  </si>
  <si>
    <t>Panchami Tassa</t>
  </si>
  <si>
    <t>9678423280</t>
  </si>
  <si>
    <t>Toslima Begum</t>
  </si>
  <si>
    <t>Makhoni Saikia</t>
  </si>
  <si>
    <t>9678841931</t>
  </si>
  <si>
    <t>29km</t>
  </si>
  <si>
    <t>9678242163</t>
  </si>
  <si>
    <t>Rupali Bedia</t>
  </si>
  <si>
    <t>9678259874</t>
  </si>
  <si>
    <t>Anjali BuraGohain</t>
  </si>
  <si>
    <t>9957620261</t>
  </si>
  <si>
    <t>27km</t>
  </si>
  <si>
    <t>Lilima Karmakar</t>
  </si>
  <si>
    <t>9954117537</t>
  </si>
  <si>
    <t>Anita Robi Das</t>
  </si>
  <si>
    <t>9085618638</t>
  </si>
  <si>
    <t>Mina Gogoi</t>
  </si>
  <si>
    <t>Monalisha Tanti</t>
  </si>
  <si>
    <t>9613519242</t>
  </si>
  <si>
    <t xml:space="preserve">Udalguri Chabua </t>
  </si>
  <si>
    <t>Nobonita Tanti</t>
  </si>
  <si>
    <t>Lakhi Tanti</t>
  </si>
  <si>
    <t>14km</t>
  </si>
  <si>
    <t>Gunada dehingia</t>
  </si>
  <si>
    <t>Panitola PHC</t>
  </si>
  <si>
    <t>Bina Handique</t>
  </si>
  <si>
    <t>Jyoti Rajkhowa</t>
  </si>
  <si>
    <t>9678902404</t>
  </si>
  <si>
    <t>Aruna Baruah</t>
  </si>
  <si>
    <t>9703169292</t>
  </si>
  <si>
    <t>Putali Saikia</t>
  </si>
  <si>
    <t>5km</t>
  </si>
  <si>
    <t>Kalyani Saikia</t>
  </si>
  <si>
    <t>9678260071</t>
  </si>
  <si>
    <t>Panitola NSC</t>
  </si>
  <si>
    <t>1km</t>
  </si>
  <si>
    <t>1 no Moricha</t>
  </si>
  <si>
    <t>0038</t>
  </si>
  <si>
    <t>2 no Moricha</t>
  </si>
  <si>
    <t>0039</t>
  </si>
  <si>
    <t>Paniera</t>
  </si>
  <si>
    <t>0041</t>
  </si>
  <si>
    <t>Majchuck Moricha</t>
  </si>
  <si>
    <t>0052</t>
  </si>
  <si>
    <t>Aalohi Gaon</t>
  </si>
  <si>
    <t>0053</t>
  </si>
  <si>
    <t>Paniera -2 no</t>
  </si>
  <si>
    <t>0054</t>
  </si>
  <si>
    <t>1 no Meralipather</t>
  </si>
  <si>
    <t>0046</t>
  </si>
  <si>
    <t>2 no Meralipather</t>
  </si>
  <si>
    <t>0047</t>
  </si>
  <si>
    <t>3 no Meralipather</t>
  </si>
  <si>
    <t>0048</t>
  </si>
  <si>
    <t>4 No Meralipather</t>
  </si>
  <si>
    <t>0049</t>
  </si>
  <si>
    <t>Chungichuck</t>
  </si>
  <si>
    <t>0043</t>
  </si>
  <si>
    <t>Borbari Bongali</t>
  </si>
  <si>
    <t>0044</t>
  </si>
  <si>
    <t>Dangarchuck</t>
  </si>
  <si>
    <t>0045</t>
  </si>
  <si>
    <t>Balijan Gaon</t>
  </si>
  <si>
    <t>0050</t>
  </si>
  <si>
    <t>Nabajyoti Borbari</t>
  </si>
  <si>
    <t>0051</t>
  </si>
  <si>
    <t>Biharipotti</t>
  </si>
  <si>
    <t>0153</t>
  </si>
  <si>
    <t>Bishmile Chungichuck</t>
  </si>
  <si>
    <t>0156</t>
  </si>
  <si>
    <t>Dinjoy Satra</t>
  </si>
  <si>
    <t>0040</t>
  </si>
  <si>
    <t>Dinjoy (A)</t>
  </si>
  <si>
    <t>0157</t>
  </si>
  <si>
    <t>Dinjoy Chariali</t>
  </si>
  <si>
    <t>0158</t>
  </si>
  <si>
    <t xml:space="preserve">Dinjoy Gaon (B) </t>
  </si>
  <si>
    <t>0159</t>
  </si>
  <si>
    <t>Kathgaon Dinjoy</t>
  </si>
  <si>
    <t>0154</t>
  </si>
  <si>
    <t>Dinjoy T.E</t>
  </si>
  <si>
    <t>0155</t>
  </si>
  <si>
    <t>Bharaluwa</t>
  </si>
  <si>
    <t>0042</t>
  </si>
  <si>
    <t>Dihingiapar</t>
  </si>
  <si>
    <t>0160</t>
  </si>
  <si>
    <t>Dihingiapar (A)</t>
  </si>
  <si>
    <t>0161</t>
  </si>
  <si>
    <t>Mudoi Gaon</t>
  </si>
  <si>
    <t>0057</t>
  </si>
  <si>
    <t>Jugipather</t>
  </si>
  <si>
    <t>0058</t>
  </si>
  <si>
    <t>Pipratoli T.E.</t>
  </si>
  <si>
    <t>0170</t>
  </si>
  <si>
    <t xml:space="preserve">Mudoi 2 no </t>
  </si>
  <si>
    <t>0173</t>
  </si>
  <si>
    <t>0174</t>
  </si>
  <si>
    <t>Kanjikhowa-1 no</t>
  </si>
  <si>
    <t>0066</t>
  </si>
  <si>
    <t>Bogdung Kinar</t>
  </si>
  <si>
    <t>0067</t>
  </si>
  <si>
    <t>Kanjikhowa-2 no</t>
  </si>
  <si>
    <t>0068</t>
  </si>
  <si>
    <t>Majgaon Jerai</t>
  </si>
  <si>
    <t>0069</t>
  </si>
  <si>
    <t>1 no Dighalibari</t>
  </si>
  <si>
    <t>0059</t>
  </si>
  <si>
    <t>2 no Dighalibari</t>
  </si>
  <si>
    <t>0060</t>
  </si>
  <si>
    <t>1 no Chakalibhariya</t>
  </si>
  <si>
    <t>0061</t>
  </si>
  <si>
    <t>2 no Chakalibhariya</t>
  </si>
  <si>
    <t>0062</t>
  </si>
  <si>
    <t>1 no Jerai</t>
  </si>
  <si>
    <t>0063</t>
  </si>
  <si>
    <t>2 no Jerai</t>
  </si>
  <si>
    <t>0064</t>
  </si>
  <si>
    <t>Nalinihula</t>
  </si>
  <si>
    <t>0065</t>
  </si>
  <si>
    <t>Udalguri T.E</t>
  </si>
  <si>
    <t>0055</t>
  </si>
  <si>
    <t>Udalguri Nagaon</t>
  </si>
  <si>
    <t>0056</t>
  </si>
  <si>
    <t>Thekaraguri</t>
  </si>
  <si>
    <t>0172</t>
  </si>
  <si>
    <t>Bhagbari</t>
  </si>
  <si>
    <t>0171</t>
  </si>
  <si>
    <t>Kajonibari</t>
  </si>
  <si>
    <t>0070</t>
  </si>
  <si>
    <t>Panitola T.E 2no Line</t>
  </si>
  <si>
    <t>0175</t>
  </si>
  <si>
    <t>Dihingia Chuburi Dighalibari</t>
  </si>
  <si>
    <t>0176</t>
  </si>
  <si>
    <t>Panitola T. E.6no Line</t>
  </si>
  <si>
    <t>0235</t>
  </si>
  <si>
    <t>1 no Nahartoli T.E</t>
  </si>
  <si>
    <t>0076</t>
  </si>
  <si>
    <t>2 no Nahartoli T.E</t>
  </si>
  <si>
    <t>0077</t>
  </si>
  <si>
    <t>0083</t>
  </si>
  <si>
    <t>0084</t>
  </si>
  <si>
    <t>3 no Nahartoli T.E</t>
  </si>
  <si>
    <t>0085</t>
  </si>
  <si>
    <t>4 no Nahartoli T.E</t>
  </si>
  <si>
    <t>0086</t>
  </si>
  <si>
    <t>5 no Nahartoli T.E</t>
  </si>
  <si>
    <t>0087</t>
  </si>
  <si>
    <t>0092</t>
  </si>
  <si>
    <t>Kumargaon</t>
  </si>
  <si>
    <t>0117</t>
  </si>
  <si>
    <t>2 no Kumargaon</t>
  </si>
  <si>
    <t>0130</t>
  </si>
  <si>
    <t>Chambalpur Line</t>
  </si>
  <si>
    <t>0131</t>
  </si>
  <si>
    <t>Na-Pam</t>
  </si>
  <si>
    <t>0180</t>
  </si>
  <si>
    <t>0181</t>
  </si>
  <si>
    <t>Tokoubalm</t>
  </si>
  <si>
    <t>0182</t>
  </si>
  <si>
    <t>Napam Rajabari</t>
  </si>
  <si>
    <t>0183</t>
  </si>
  <si>
    <t>Rajabari 2 no</t>
  </si>
  <si>
    <t>0184</t>
  </si>
  <si>
    <t>Hatigorh Gaon</t>
  </si>
  <si>
    <t>0185</t>
  </si>
  <si>
    <t xml:space="preserve"> Urangpotti</t>
  </si>
  <si>
    <t>0186</t>
  </si>
  <si>
    <t>1 no Niz Chabua</t>
  </si>
  <si>
    <t>0128</t>
  </si>
  <si>
    <t>2 no Niz Chabua</t>
  </si>
  <si>
    <t>0129</t>
  </si>
  <si>
    <t>Betmela</t>
  </si>
  <si>
    <t>0118</t>
  </si>
  <si>
    <t>Niz Chabua Natun Gaon</t>
  </si>
  <si>
    <t>0132</t>
  </si>
  <si>
    <t>Sesakakh</t>
  </si>
  <si>
    <t>0187</t>
  </si>
  <si>
    <t>Seasakakh -1no</t>
  </si>
  <si>
    <t>0124</t>
  </si>
  <si>
    <t>Kharjan Grant</t>
  </si>
  <si>
    <t>0008</t>
  </si>
  <si>
    <t>1 no Kharjan T.E</t>
  </si>
  <si>
    <t>0009</t>
  </si>
  <si>
    <t>2 no Kharjan T.E.</t>
  </si>
  <si>
    <t>0010</t>
  </si>
  <si>
    <t>Kharjan Gaon</t>
  </si>
  <si>
    <t>0004</t>
  </si>
  <si>
    <t>Kharjan Pacca Line</t>
  </si>
  <si>
    <t>0014</t>
  </si>
  <si>
    <t>Kottock Line (A)</t>
  </si>
  <si>
    <t>0136</t>
  </si>
  <si>
    <t>Kottock Line</t>
  </si>
  <si>
    <t>0138</t>
  </si>
  <si>
    <t>Nefafu T.E</t>
  </si>
  <si>
    <t>0140</t>
  </si>
  <si>
    <t>Boragadhoi</t>
  </si>
  <si>
    <t>0005</t>
  </si>
  <si>
    <t>Mulukgaon</t>
  </si>
  <si>
    <t>0006</t>
  </si>
  <si>
    <t>Bindhakata</t>
  </si>
  <si>
    <t>0007</t>
  </si>
  <si>
    <t>Namoni Boragadhoi</t>
  </si>
  <si>
    <t>0135</t>
  </si>
  <si>
    <t>Tiyong Gaon</t>
  </si>
  <si>
    <t>0226</t>
  </si>
  <si>
    <t>Lombatoli</t>
  </si>
  <si>
    <t>0227</t>
  </si>
  <si>
    <t>Upper Gereki</t>
  </si>
  <si>
    <t>0134</t>
  </si>
  <si>
    <t>Gereki Nepali</t>
  </si>
  <si>
    <t>0003</t>
  </si>
  <si>
    <t>1 no Mirigaon</t>
  </si>
  <si>
    <t>0001</t>
  </si>
  <si>
    <t>2 no Mirigaon</t>
  </si>
  <si>
    <t>0002</t>
  </si>
  <si>
    <t>Tengabari Mirigaon</t>
  </si>
  <si>
    <t>0139</t>
  </si>
  <si>
    <t>Mulukghat Mirigaon</t>
  </si>
  <si>
    <t>0228</t>
  </si>
  <si>
    <t>Dodhiya</t>
  </si>
  <si>
    <t>0011</t>
  </si>
  <si>
    <t>Dodhiya Romai</t>
  </si>
  <si>
    <t>0137</t>
  </si>
  <si>
    <t>Dodhiya Kuligaon</t>
  </si>
  <si>
    <t>0225</t>
  </si>
  <si>
    <t>Kuligaon</t>
  </si>
  <si>
    <t>0012</t>
  </si>
  <si>
    <t>Tengabari</t>
  </si>
  <si>
    <t>0013</t>
  </si>
  <si>
    <t>Chalbil Aichung Chapori</t>
  </si>
  <si>
    <t>0015</t>
  </si>
  <si>
    <t>Balijan Moricha Sc</t>
  </si>
  <si>
    <t>Rakhi Kumari</t>
  </si>
  <si>
    <t>Binumani Das</t>
  </si>
  <si>
    <t>Purabi Baruah</t>
  </si>
  <si>
    <t>Dinjoy Satra Sc</t>
  </si>
  <si>
    <t>Santana Tamuli</t>
  </si>
  <si>
    <t>Mona Bora</t>
  </si>
  <si>
    <t>13km</t>
  </si>
  <si>
    <t>Gayatri Tanti</t>
  </si>
  <si>
    <t>Bismile SC</t>
  </si>
  <si>
    <t>Himadri Hazarika</t>
  </si>
  <si>
    <t>Lakhio Prava Baruah</t>
  </si>
  <si>
    <t>Champa Gogoi</t>
  </si>
  <si>
    <t>Dinjoy Satra SC</t>
  </si>
  <si>
    <t>Rumi Gohain</t>
  </si>
  <si>
    <t>Bharalua SC</t>
  </si>
  <si>
    <t>Sonali B. Gohain</t>
  </si>
  <si>
    <t>Manujyoti Hazarika</t>
  </si>
  <si>
    <t>Monalisha Hazarika</t>
  </si>
  <si>
    <t>2km</t>
  </si>
  <si>
    <t>3km</t>
  </si>
  <si>
    <t>Dighalibari SC</t>
  </si>
  <si>
    <t>Joonmani Gogoi</t>
  </si>
  <si>
    <t>4km</t>
  </si>
  <si>
    <t>Roheshwari Kurmi</t>
  </si>
  <si>
    <t>6km</t>
  </si>
  <si>
    <t>Reshma Tanti</t>
  </si>
  <si>
    <t>Nasiera Begum</t>
  </si>
  <si>
    <t>Hatigondhoi Sc</t>
  </si>
  <si>
    <t>Usha Shukla Baidya</t>
  </si>
  <si>
    <t>Aruna Borah</t>
  </si>
  <si>
    <t>Anima Saikia</t>
  </si>
  <si>
    <t>Jyostna Begum</t>
  </si>
  <si>
    <t>Bonita Jal</t>
  </si>
  <si>
    <t>Nirmala Nand</t>
  </si>
  <si>
    <t>Bindhakata Sc</t>
  </si>
  <si>
    <t>Pranabika Gogoi</t>
  </si>
  <si>
    <t>Anjana Sonowal</t>
  </si>
  <si>
    <t>Purnima Sonowal</t>
  </si>
  <si>
    <t>Deep Prava Sonowal</t>
  </si>
  <si>
    <t>Gereki Nepali Sc</t>
  </si>
  <si>
    <t>Rupali Gogoi</t>
  </si>
  <si>
    <t>Sabitri Kurmi</t>
  </si>
  <si>
    <t>Dodhia Rongmola Sc</t>
  </si>
  <si>
    <t>Parul Chetia</t>
  </si>
  <si>
    <t>Rina Namasudra</t>
  </si>
  <si>
    <t>Dodhia Kuligaon Sc</t>
  </si>
  <si>
    <t>No ANM</t>
  </si>
  <si>
    <t>Anjana Kuli</t>
  </si>
  <si>
    <t>Manjula Padi</t>
  </si>
  <si>
    <t>Chandra Regon</t>
  </si>
  <si>
    <t>SOUTH BALIJAN TE LPS</t>
  </si>
  <si>
    <t>18150503702</t>
  </si>
  <si>
    <t>Rongmola</t>
  </si>
  <si>
    <t>0106</t>
  </si>
  <si>
    <t>KALAHANDI PATHER LINE LPS</t>
  </si>
  <si>
    <t>18150504801</t>
  </si>
  <si>
    <t>PUB NEPHAPHU LPS</t>
  </si>
  <si>
    <t>18150506001</t>
  </si>
  <si>
    <t>Pukhurijan</t>
  </si>
  <si>
    <t>0107</t>
  </si>
  <si>
    <t>1 no Balijan T.E</t>
  </si>
  <si>
    <t>0108</t>
  </si>
  <si>
    <t>RONGMALA LPS</t>
  </si>
  <si>
    <t>18150506601</t>
  </si>
  <si>
    <t>RONGMALA TAMULBARI LPS</t>
  </si>
  <si>
    <t>18150506602</t>
  </si>
  <si>
    <t>2 no Balijan T.E</t>
  </si>
  <si>
    <t>0109</t>
  </si>
  <si>
    <t>3 no Balijan T.E</t>
  </si>
  <si>
    <t>0110</t>
  </si>
  <si>
    <t>BALIJAN NORTH TE LPS</t>
  </si>
  <si>
    <t>18150508301</t>
  </si>
  <si>
    <t>4 no Balijan T.E</t>
  </si>
  <si>
    <t>0111</t>
  </si>
  <si>
    <t>5 no Balijan T.E</t>
  </si>
  <si>
    <t>0112</t>
  </si>
  <si>
    <t>6 no Balijan T.E</t>
  </si>
  <si>
    <t>0113</t>
  </si>
  <si>
    <t>KESHORGORA LPS</t>
  </si>
  <si>
    <t>18150508302</t>
  </si>
  <si>
    <t>BALIJAN NORTH SHRAMIK HE</t>
  </si>
  <si>
    <t>18150508306</t>
  </si>
  <si>
    <t>PUKHURIJAN SHOHAGI DEVI LPS(V)</t>
  </si>
  <si>
    <t>18150509201</t>
  </si>
  <si>
    <t>MUDOI GAON EGS</t>
  </si>
  <si>
    <t>18150503002</t>
  </si>
  <si>
    <t>BOGDUNG ADARSHA LPS</t>
  </si>
  <si>
    <t>18150503004</t>
  </si>
  <si>
    <t>DINJAN THERMAL LPS</t>
  </si>
  <si>
    <t>18150503401</t>
  </si>
  <si>
    <t>DINJAN ARMY SCHOOL</t>
  </si>
  <si>
    <t>18150503402</t>
  </si>
  <si>
    <t>NALANIHULA LPS</t>
  </si>
  <si>
    <t>18150503501</t>
  </si>
  <si>
    <t>KANJIKHOWA LPS</t>
  </si>
  <si>
    <t>18150505501</t>
  </si>
  <si>
    <t>UDALGURI NA GAON LPS</t>
  </si>
  <si>
    <t>18150506901</t>
  </si>
  <si>
    <t>KANJIKHOWA T.E. LPS</t>
  </si>
  <si>
    <t>18150508601</t>
  </si>
  <si>
    <t>UDALGURI TG LPS</t>
  </si>
  <si>
    <t>18150509401</t>
  </si>
  <si>
    <t>BHARDHARA LPS</t>
  </si>
  <si>
    <t>18150500501</t>
  </si>
  <si>
    <t>BHARDHARA ADARSHA LINE EGS</t>
  </si>
  <si>
    <t>18150500502</t>
  </si>
  <si>
    <t>BISHMILE HIGH SCHOOL</t>
  </si>
  <si>
    <t>18150501002</t>
  </si>
  <si>
    <t>BETMALA LPS</t>
  </si>
  <si>
    <t>18150503801</t>
  </si>
  <si>
    <t>NIZ CHABUA LPS</t>
  </si>
  <si>
    <t>18150504501</t>
  </si>
  <si>
    <t>NIZ CHABUA MAZDUR LPS</t>
  </si>
  <si>
    <t>18150504502</t>
  </si>
  <si>
    <t>BISMILE MES(V)</t>
  </si>
  <si>
    <t>18150504503</t>
  </si>
  <si>
    <t>HARANATH MVS</t>
  </si>
  <si>
    <t>18150501702</t>
  </si>
  <si>
    <t>TOKUBAM LPS</t>
  </si>
  <si>
    <t>18150504601</t>
  </si>
  <si>
    <t>NO. 2 KUMAR GAON LPS</t>
  </si>
  <si>
    <t>18150505801</t>
  </si>
  <si>
    <t>CHUKPATHER LPS</t>
  </si>
  <si>
    <t>18150505802</t>
  </si>
  <si>
    <t>CHETIA PATHER LPS</t>
  </si>
  <si>
    <t>18150505901</t>
  </si>
  <si>
    <t>Pukhurijan Sc</t>
  </si>
  <si>
    <t>Manju Hazam</t>
  </si>
  <si>
    <t>Rongmola Sc</t>
  </si>
  <si>
    <t>Sonali Konwar</t>
  </si>
  <si>
    <t>HATIGARH LPS</t>
  </si>
  <si>
    <t>18150505902</t>
  </si>
  <si>
    <t>RAJABARI LPS</t>
  </si>
  <si>
    <t>18150505903</t>
  </si>
  <si>
    <t>RONGA DARIA LPS</t>
  </si>
  <si>
    <t>18150505904</t>
  </si>
  <si>
    <t>SREE MANTA SANKAR DEV LPS(V)</t>
  </si>
  <si>
    <t>18150505905</t>
  </si>
  <si>
    <t>CHETIA PATHER MES</t>
  </si>
  <si>
    <t>18150505906</t>
  </si>
  <si>
    <t>18150506301</t>
  </si>
  <si>
    <t>AMGURI MES</t>
  </si>
  <si>
    <t>18150506302</t>
  </si>
  <si>
    <t>CHABUA PULUNGA LPS</t>
  </si>
  <si>
    <t>18150506303</t>
  </si>
  <si>
    <t>CHABUA PULUNGA MVS</t>
  </si>
  <si>
    <t>18150506304</t>
  </si>
  <si>
    <t>NAPAM LPS</t>
  </si>
  <si>
    <t>18150506305</t>
  </si>
  <si>
    <t>JUTULIBARI MAJDOOR LPS(V)</t>
  </si>
  <si>
    <t>18150506306</t>
  </si>
  <si>
    <t>HILOIDHARI NORTH TG LPS</t>
  </si>
  <si>
    <t>18150507201</t>
  </si>
  <si>
    <t>HILOIDHARI SOUTH TG LPS</t>
  </si>
  <si>
    <t>18150507202</t>
  </si>
  <si>
    <t>BHITOR CHABUA TG LPS</t>
  </si>
  <si>
    <t>18150507203</t>
  </si>
  <si>
    <t>CHABUA SHRAMIK MES(V)</t>
  </si>
  <si>
    <t>18150507206</t>
  </si>
  <si>
    <t>CHABUA GIRLS HIGH SCHOOL</t>
  </si>
  <si>
    <t>18150507207</t>
  </si>
  <si>
    <t>BALIJAN SRAMIK HIGH SCHOOL</t>
  </si>
  <si>
    <t>18150507208</t>
  </si>
  <si>
    <t>CHABUA SRAMIK HIGH SCHOOL</t>
  </si>
  <si>
    <t>18150507209</t>
  </si>
  <si>
    <t>NADUA GOHAIN GAON LPS</t>
  </si>
  <si>
    <t>18150504401</t>
  </si>
  <si>
    <t>NADUA GOHAINCHUK LPS</t>
  </si>
  <si>
    <t>18150504402</t>
  </si>
  <si>
    <t>HATKHULA LPS</t>
  </si>
  <si>
    <t>18150505401</t>
  </si>
  <si>
    <t>HATIALI CHAH JANAJATI MES</t>
  </si>
  <si>
    <t>18150507303</t>
  </si>
  <si>
    <t>BONPITHA SHAH SRAMIK LPS(V)</t>
  </si>
  <si>
    <t>18150507907</t>
  </si>
  <si>
    <t>RONGAMATI TG LPS</t>
  </si>
  <si>
    <t>18150508101</t>
  </si>
  <si>
    <t>SEALKOTEE NO. 4 TG LPS</t>
  </si>
  <si>
    <t>18150508201</t>
  </si>
  <si>
    <t>SEALKOTEE TG LPS</t>
  </si>
  <si>
    <t>18150508202</t>
  </si>
  <si>
    <t>NO. 10 LINE LPS(UPG EGS)</t>
  </si>
  <si>
    <t>18150508203</t>
  </si>
  <si>
    <t>HOSPITAL LINE LPS(UPG EGS)</t>
  </si>
  <si>
    <t>18150508204</t>
  </si>
  <si>
    <t>BALIJAN BANUA LPS</t>
  </si>
  <si>
    <t>18150500101</t>
  </si>
  <si>
    <t>SRI MANTA SHANKAR DEV LPS</t>
  </si>
  <si>
    <t>18150500102</t>
  </si>
  <si>
    <t>BALIJAN BONGALI LPS(UPG EGS)</t>
  </si>
  <si>
    <t>18150500103</t>
  </si>
  <si>
    <t>BALIJAN BONGALI GAON LPS(VEN)</t>
  </si>
  <si>
    <t>18150500105</t>
  </si>
  <si>
    <t>BALIJAN KATH GAON LPS</t>
  </si>
  <si>
    <t>18150500201</t>
  </si>
  <si>
    <t>ANIRUDDHA DEV LPS</t>
  </si>
  <si>
    <t>18150500301</t>
  </si>
  <si>
    <t>SWAHID GOHIN CHETIA MES</t>
  </si>
  <si>
    <t>18150500302</t>
  </si>
  <si>
    <t>PANIERA GAON LPS(V)</t>
  </si>
  <si>
    <t>18150500303</t>
  </si>
  <si>
    <t>BHARALUA LPS</t>
  </si>
  <si>
    <t>18150500601</t>
  </si>
  <si>
    <t>SIKSHYA BANTI LPS</t>
  </si>
  <si>
    <t>18150500602</t>
  </si>
  <si>
    <t>BALIJAN SAIDING LPS</t>
  </si>
  <si>
    <t>18150500901</t>
  </si>
  <si>
    <t>BORBARI LPS</t>
  </si>
  <si>
    <t>18150500902</t>
  </si>
  <si>
    <t>DANGAR CHUK LPS</t>
  </si>
  <si>
    <t>18150500903</t>
  </si>
  <si>
    <t>CHUNGI CHUK CHAH BANUA LPS</t>
  </si>
  <si>
    <t>18150501701</t>
  </si>
  <si>
    <t>DINJOY CHAPARI LPS</t>
  </si>
  <si>
    <t>18150502001</t>
  </si>
  <si>
    <t>DINJOY H.M.H.S. SCHOOL</t>
  </si>
  <si>
    <t>18150502002</t>
  </si>
  <si>
    <t>DINJOY LPS</t>
  </si>
  <si>
    <t>18150502003</t>
  </si>
  <si>
    <t>GYANPITH MES</t>
  </si>
  <si>
    <t>18150502004</t>
  </si>
  <si>
    <t>1st Sept</t>
  </si>
  <si>
    <t>2nd Sept</t>
  </si>
  <si>
    <t>5th Sept</t>
  </si>
  <si>
    <t>6th Sept</t>
  </si>
  <si>
    <t>Udalguri Chabua SC</t>
  </si>
  <si>
    <t>Nabanita Tanti</t>
  </si>
  <si>
    <t>7th Sept &amp; 8 Sept</t>
  </si>
  <si>
    <t>Wed,Thurs</t>
  </si>
  <si>
    <t>9 th Sept</t>
  </si>
  <si>
    <t>10th Sept</t>
  </si>
  <si>
    <t>13th Sept</t>
  </si>
  <si>
    <t>Hatigondhoi SC</t>
  </si>
  <si>
    <t>Anjali Borgohain</t>
  </si>
  <si>
    <t>14th Sept</t>
  </si>
  <si>
    <t>Koilabari SC</t>
  </si>
  <si>
    <t>Anita rabi Das</t>
  </si>
  <si>
    <t>15th Sept</t>
  </si>
  <si>
    <t>16th Sept</t>
  </si>
  <si>
    <t>17th Sept</t>
  </si>
  <si>
    <t>19th Sept</t>
  </si>
  <si>
    <t>Ruhini Sharmah</t>
  </si>
  <si>
    <t>20th Sept</t>
  </si>
  <si>
    <t>Sonali B Gohain</t>
  </si>
  <si>
    <t>21st Sept</t>
  </si>
  <si>
    <t>lakhi P Baruah</t>
  </si>
  <si>
    <t>22nd Sept</t>
  </si>
  <si>
    <t>23rd Sept</t>
  </si>
  <si>
    <t>Dinjoy Satra Chapori Sc</t>
  </si>
  <si>
    <t>24th,26th,27th Sept</t>
  </si>
  <si>
    <t>Sat,Mon,Tue</t>
  </si>
  <si>
    <t>29th Sept</t>
  </si>
  <si>
    <t>30th Sept</t>
  </si>
  <si>
    <t>Babita Baruah</t>
  </si>
  <si>
    <t>Tutumani Gohain</t>
  </si>
  <si>
    <t>Rina konwar</t>
  </si>
  <si>
    <t>Daisyrekha Gogoi</t>
  </si>
  <si>
    <t>Titumani Gogoi</t>
  </si>
  <si>
    <t>7002172584</t>
  </si>
  <si>
    <t>Niru kalita</t>
  </si>
  <si>
    <t>Charu Borah</t>
  </si>
  <si>
    <t>9365873532</t>
  </si>
  <si>
    <t>Albina dhan</t>
  </si>
  <si>
    <t>Manujyoti hazarika</t>
  </si>
  <si>
    <t>9678245348</t>
  </si>
  <si>
    <t>8721996696</t>
  </si>
  <si>
    <t>Diapali Gohain</t>
  </si>
  <si>
    <t>Bijli Das</t>
  </si>
  <si>
    <t>6026213019</t>
  </si>
  <si>
    <t>Junumai chetia</t>
  </si>
  <si>
    <t>Monalisha hazarika</t>
  </si>
  <si>
    <t>Pawani Soren</t>
  </si>
  <si>
    <t>Jina Bawri</t>
  </si>
  <si>
    <t>Junumai Chetia</t>
  </si>
  <si>
    <t>Amiyaprava Dutta</t>
  </si>
  <si>
    <t>Ranjana Gohain</t>
  </si>
  <si>
    <t>Bornali Bora</t>
  </si>
  <si>
    <t>Bolero</t>
  </si>
  <si>
    <t>Aruna das</t>
  </si>
  <si>
    <t>Mamu Das</t>
  </si>
  <si>
    <t>Panitola</t>
  </si>
  <si>
    <t>Padmabati Chiring</t>
  </si>
  <si>
    <t>Jadumani Chetia</t>
  </si>
  <si>
    <t>Dr.Himani Rajbanshi</t>
  </si>
  <si>
    <t>Dr.Priyasha Lahon</t>
  </si>
  <si>
    <t>SK Abdullah</t>
  </si>
  <si>
    <t>Mira Karmakar</t>
  </si>
  <si>
    <t>Dr.Madhumita Paul</t>
  </si>
  <si>
    <t>Dr.Pranjal Borah</t>
  </si>
  <si>
    <t>MO, Ayur</t>
  </si>
  <si>
    <t>Pharmacist</t>
  </si>
  <si>
    <t>ANM</t>
  </si>
  <si>
    <t>BDS</t>
  </si>
  <si>
    <t>Homeo</t>
  </si>
  <si>
    <t>Niru Dutta</t>
  </si>
  <si>
    <t>2nd April</t>
  </si>
  <si>
    <t>3rd April</t>
  </si>
  <si>
    <t>4th April</t>
  </si>
  <si>
    <t>5th April</t>
  </si>
  <si>
    <t>6th April</t>
  </si>
  <si>
    <t>11th April</t>
  </si>
  <si>
    <t>8th April</t>
  </si>
  <si>
    <t>9th April</t>
  </si>
  <si>
    <t>10th April</t>
  </si>
  <si>
    <t>12th April</t>
  </si>
  <si>
    <t>13th April</t>
  </si>
  <si>
    <t>17th April</t>
  </si>
  <si>
    <t>18th April</t>
  </si>
  <si>
    <t>20th April</t>
  </si>
  <si>
    <t>22nd April</t>
  </si>
  <si>
    <t>23rd April</t>
  </si>
  <si>
    <t>24th April</t>
  </si>
  <si>
    <t>25th april</t>
  </si>
  <si>
    <t>26th April</t>
  </si>
  <si>
    <t>29th April</t>
  </si>
  <si>
    <t>27th April</t>
  </si>
  <si>
    <t>30th April</t>
  </si>
  <si>
    <t>Nadua Grant LPS</t>
  </si>
  <si>
    <t>Natun Gaon AWC</t>
  </si>
  <si>
    <t>Roba line</t>
  </si>
  <si>
    <t>Hatigondhoi  LPS</t>
  </si>
  <si>
    <t>AWC</t>
  </si>
  <si>
    <t>Makhani Saikia</t>
  </si>
  <si>
    <t>2 nd May</t>
  </si>
  <si>
    <t>3rd May</t>
  </si>
  <si>
    <t>4 th Sat</t>
  </si>
  <si>
    <t>6th May</t>
  </si>
  <si>
    <t>7th May</t>
  </si>
  <si>
    <t>8th May</t>
  </si>
  <si>
    <t>9th May</t>
  </si>
  <si>
    <t>11th May</t>
  </si>
  <si>
    <t>13th May</t>
  </si>
  <si>
    <t>14th May</t>
  </si>
  <si>
    <t>15th May</t>
  </si>
  <si>
    <t>16th May</t>
  </si>
  <si>
    <t>17th May</t>
  </si>
  <si>
    <t>20th May</t>
  </si>
  <si>
    <t>21st May</t>
  </si>
  <si>
    <t>22nd May</t>
  </si>
  <si>
    <t>23rd May</t>
  </si>
  <si>
    <t>24th May</t>
  </si>
  <si>
    <t>25th May</t>
  </si>
  <si>
    <t xml:space="preserve">3 No. Nahortoli </t>
  </si>
  <si>
    <t>4 No.Nahortoli</t>
  </si>
  <si>
    <t>Juli Ray Kujur</t>
  </si>
  <si>
    <t>1st June</t>
  </si>
  <si>
    <t>3rd June</t>
  </si>
  <si>
    <t>4th June</t>
  </si>
  <si>
    <t>6th June</t>
  </si>
  <si>
    <t>7th June</t>
  </si>
  <si>
    <t>8th June</t>
  </si>
  <si>
    <t>10th June</t>
  </si>
  <si>
    <t>11th June</t>
  </si>
  <si>
    <t>12th June</t>
  </si>
  <si>
    <t>13th June</t>
  </si>
  <si>
    <t>14th June</t>
  </si>
  <si>
    <t>15th June</t>
  </si>
  <si>
    <t>17th June</t>
  </si>
  <si>
    <t>18th June</t>
  </si>
  <si>
    <t>19th June</t>
  </si>
  <si>
    <t>20th June</t>
  </si>
  <si>
    <t>21st June</t>
  </si>
  <si>
    <t>22nd June</t>
  </si>
  <si>
    <t>24th June</t>
  </si>
  <si>
    <t>25th June</t>
  </si>
  <si>
    <t>1st Jul</t>
  </si>
  <si>
    <t>2nd Jul</t>
  </si>
  <si>
    <t>3rd Jul</t>
  </si>
  <si>
    <t>4th Jul</t>
  </si>
  <si>
    <t>5th Jul</t>
  </si>
  <si>
    <t>6th Jul</t>
  </si>
  <si>
    <t>8th Jul</t>
  </si>
  <si>
    <t>9th Jul</t>
  </si>
  <si>
    <t>10th Jul</t>
  </si>
  <si>
    <t>11th Jul</t>
  </si>
  <si>
    <t>12th Jul</t>
  </si>
  <si>
    <t>13th Jul</t>
  </si>
  <si>
    <t>15th Jul</t>
  </si>
  <si>
    <t>16th Jul</t>
  </si>
  <si>
    <t>17th Jul</t>
  </si>
  <si>
    <t>18th Jul</t>
  </si>
  <si>
    <t>19th Jul</t>
  </si>
  <si>
    <t>20th Jul</t>
  </si>
  <si>
    <t>22nd Jul</t>
  </si>
  <si>
    <t>23rd Jul</t>
  </si>
  <si>
    <t>24th  Jul</t>
  </si>
  <si>
    <t>25th  Jul</t>
  </si>
  <si>
    <t>26th Jul</t>
  </si>
  <si>
    <t>27th Jul</t>
  </si>
  <si>
    <t>30th Jul</t>
  </si>
  <si>
    <t>3rd Aug</t>
  </si>
  <si>
    <t>2nd Aug</t>
  </si>
  <si>
    <t>4th Aug</t>
  </si>
  <si>
    <t>5th Aug</t>
  </si>
  <si>
    <t>6th Aug</t>
  </si>
  <si>
    <t>7th Aug</t>
  </si>
  <si>
    <t>9th aug</t>
  </si>
  <si>
    <t>10th Aug</t>
  </si>
  <si>
    <t>11th Aug</t>
  </si>
  <si>
    <t>12th Aug</t>
  </si>
  <si>
    <t>13th Aug</t>
  </si>
  <si>
    <t>14th Aug</t>
  </si>
  <si>
    <t>16th Aug</t>
  </si>
  <si>
    <t>17th Aug</t>
  </si>
</sst>
</file>

<file path=xl/styles.xml><?xml version="1.0" encoding="utf-8"?>
<styleSheet xmlns="http://schemas.openxmlformats.org/spreadsheetml/2006/main">
  <numFmts count="1">
    <numFmt numFmtId="164" formatCode="[$-409]d/mmm/yy;@"/>
  </numFmts>
  <fonts count="1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7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3" fillId="10" borderId="1" xfId="0" applyFont="1" applyFill="1" applyBorder="1" applyAlignment="1" applyProtection="1">
      <alignment horizontal="left"/>
      <protection locked="0"/>
    </xf>
    <xf numFmtId="0" fontId="3" fillId="0" borderId="1" xfId="0" applyFont="1" applyBorder="1" applyAlignment="1" applyProtection="1">
      <alignment horizontal="center"/>
      <protection locked="0"/>
    </xf>
    <xf numFmtId="0" fontId="3" fillId="10"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protection locked="0"/>
    </xf>
    <xf numFmtId="49" fontId="3" fillId="0" borderId="1" xfId="0" applyNumberFormat="1" applyFont="1" applyBorder="1" applyAlignment="1" applyProtection="1">
      <alignment horizontal="center" readingOrder="2"/>
      <protection locked="0"/>
    </xf>
    <xf numFmtId="0" fontId="3" fillId="0" borderId="1" xfId="0" applyFont="1" applyBorder="1" applyAlignment="1" applyProtection="1">
      <alignment horizontal="left"/>
      <protection locked="0"/>
    </xf>
    <xf numFmtId="0" fontId="18" fillId="0" borderId="1" xfId="0" applyFont="1" applyBorder="1" applyAlignment="1" applyProtection="1">
      <alignment horizontal="center"/>
      <protection locked="0"/>
    </xf>
    <xf numFmtId="0" fontId="3" fillId="10" borderId="1" xfId="0" applyFont="1" applyFill="1" applyBorder="1" applyAlignment="1" applyProtection="1">
      <alignment horizontal="center"/>
      <protection locked="0"/>
    </xf>
    <xf numFmtId="0" fontId="3" fillId="10" borderId="1" xfId="0" applyFont="1" applyFill="1" applyBorder="1" applyProtection="1">
      <protection locked="0"/>
    </xf>
    <xf numFmtId="0" fontId="3" fillId="10" borderId="1" xfId="0" applyFont="1" applyFill="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49" fontId="3" fillId="0" borderId="1" xfId="0" applyNumberFormat="1"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49" fontId="3" fillId="0" borderId="1" xfId="0" applyNumberFormat="1" applyFont="1" applyBorder="1" applyAlignment="1" applyProtection="1">
      <alignment horizontal="right" readingOrder="2"/>
      <protection locked="0"/>
    </xf>
    <xf numFmtId="0" fontId="3" fillId="0" borderId="6" xfId="0"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vertical="center"/>
      <protection locked="0"/>
    </xf>
    <xf numFmtId="1" fontId="3" fillId="0" borderId="1" xfId="0" applyNumberFormat="1" applyFont="1" applyBorder="1" applyAlignment="1" applyProtection="1">
      <alignment vertical="center"/>
      <protection locked="0"/>
    </xf>
    <xf numFmtId="0" fontId="3" fillId="0" borderId="1" xfId="0" applyFont="1" applyBorder="1" applyAlignment="1" applyProtection="1">
      <alignment horizontal="center" wrapText="1"/>
      <protection locked="0"/>
    </xf>
    <xf numFmtId="0" fontId="0" fillId="0" borderId="1" xfId="0" applyFont="1" applyBorder="1" applyAlignment="1" applyProtection="1">
      <alignment horizontal="left" vertical="center"/>
      <protection locked="0"/>
    </xf>
    <xf numFmtId="0" fontId="18" fillId="0" borderId="1" xfId="0" applyFont="1" applyBorder="1" applyProtection="1">
      <protection locked="0"/>
    </xf>
    <xf numFmtId="0" fontId="18" fillId="10" borderId="1" xfId="0" applyFont="1" applyFill="1" applyBorder="1" applyProtection="1">
      <protection locked="0"/>
    </xf>
    <xf numFmtId="49" fontId="18" fillId="0" borderId="1" xfId="0" applyNumberFormat="1" applyFont="1" applyBorder="1" applyAlignment="1" applyProtection="1">
      <alignment horizontal="center" readingOrder="2"/>
      <protection locked="0"/>
    </xf>
    <xf numFmtId="0" fontId="3" fillId="0" borderId="1" xfId="0" applyFont="1" applyBorder="1" applyAlignment="1" applyProtection="1">
      <alignment horizontal="center" vertical="top"/>
      <protection locked="0"/>
    </xf>
    <xf numFmtId="0" fontId="3" fillId="0" borderId="1" xfId="0" applyFont="1" applyFill="1" applyBorder="1" applyProtection="1">
      <protection locked="0"/>
    </xf>
    <xf numFmtId="0" fontId="3" fillId="0" borderId="1" xfId="0" applyFont="1" applyFill="1" applyBorder="1" applyAlignment="1" applyProtection="1">
      <alignment horizontal="center"/>
      <protection locked="0"/>
    </xf>
    <xf numFmtId="0" fontId="3" fillId="0" borderId="0" xfId="0" applyFont="1" applyProtection="1">
      <protection locked="0"/>
    </xf>
    <xf numFmtId="0" fontId="0" fillId="0" borderId="1" xfId="0"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A16" sqref="A16:M16"/>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20" t="s">
        <v>69</v>
      </c>
      <c r="B1" s="120"/>
      <c r="C1" s="120"/>
      <c r="D1" s="120"/>
      <c r="E1" s="120"/>
      <c r="F1" s="120"/>
      <c r="G1" s="120"/>
      <c r="H1" s="120"/>
      <c r="I1" s="120"/>
      <c r="J1" s="120"/>
      <c r="K1" s="120"/>
      <c r="L1" s="120"/>
      <c r="M1" s="120"/>
    </row>
    <row r="2" spans="1:14">
      <c r="A2" s="121" t="s">
        <v>0</v>
      </c>
      <c r="B2" s="121"/>
      <c r="C2" s="123" t="s">
        <v>68</v>
      </c>
      <c r="D2" s="124"/>
      <c r="E2" s="2" t="s">
        <v>1</v>
      </c>
      <c r="F2" s="138"/>
      <c r="G2" s="138"/>
      <c r="H2" s="138"/>
      <c r="I2" s="138"/>
      <c r="J2" s="138"/>
      <c r="K2" s="135" t="s">
        <v>24</v>
      </c>
      <c r="L2" s="135"/>
      <c r="M2" s="36" t="s">
        <v>1050</v>
      </c>
    </row>
    <row r="3" spans="1:14" ht="7.5" customHeight="1">
      <c r="A3" s="99"/>
      <c r="B3" s="99"/>
      <c r="C3" s="99"/>
      <c r="D3" s="99"/>
      <c r="E3" s="99"/>
      <c r="F3" s="98"/>
      <c r="G3" s="98"/>
      <c r="H3" s="98"/>
      <c r="I3" s="98"/>
      <c r="J3" s="98"/>
      <c r="K3" s="100"/>
      <c r="L3" s="100"/>
      <c r="M3" s="100"/>
    </row>
    <row r="4" spans="1:14">
      <c r="A4" s="131" t="s">
        <v>2</v>
      </c>
      <c r="B4" s="132"/>
      <c r="C4" s="132"/>
      <c r="D4" s="132"/>
      <c r="E4" s="133"/>
      <c r="F4" s="98"/>
      <c r="G4" s="98"/>
      <c r="H4" s="98"/>
      <c r="I4" s="101" t="s">
        <v>60</v>
      </c>
      <c r="J4" s="101"/>
      <c r="K4" s="101"/>
      <c r="L4" s="101"/>
      <c r="M4" s="101"/>
    </row>
    <row r="5" spans="1:14" ht="18.75" customHeight="1">
      <c r="A5" s="96" t="s">
        <v>4</v>
      </c>
      <c r="B5" s="96"/>
      <c r="C5" s="114" t="s">
        <v>1052</v>
      </c>
      <c r="D5" s="134"/>
      <c r="E5" s="115"/>
      <c r="F5" s="98"/>
      <c r="G5" s="98"/>
      <c r="H5" s="98"/>
      <c r="I5" s="125" t="s">
        <v>5</v>
      </c>
      <c r="J5" s="125"/>
      <c r="K5" s="128" t="s">
        <v>1051</v>
      </c>
      <c r="L5" s="129"/>
      <c r="M5" s="130"/>
    </row>
    <row r="6" spans="1:14" ht="18.75" customHeight="1">
      <c r="A6" s="97" t="s">
        <v>18</v>
      </c>
      <c r="B6" s="97"/>
      <c r="C6" s="37"/>
      <c r="D6" s="122">
        <v>8404061198</v>
      </c>
      <c r="E6" s="122"/>
      <c r="F6" s="98"/>
      <c r="G6" s="98"/>
      <c r="H6" s="98"/>
      <c r="I6" s="97" t="s">
        <v>18</v>
      </c>
      <c r="J6" s="97"/>
      <c r="K6" s="126">
        <v>9101325267</v>
      </c>
      <c r="L6" s="127"/>
      <c r="M6" s="136"/>
      <c r="N6" s="130"/>
    </row>
    <row r="7" spans="1:14">
      <c r="A7" s="95" t="s">
        <v>3</v>
      </c>
      <c r="B7" s="95"/>
      <c r="C7" s="95"/>
      <c r="D7" s="95"/>
      <c r="E7" s="95"/>
      <c r="F7" s="95"/>
      <c r="G7" s="95"/>
      <c r="H7" s="95"/>
      <c r="I7" s="95"/>
      <c r="J7" s="95"/>
      <c r="K7" s="95"/>
      <c r="L7" s="95"/>
      <c r="M7" s="95"/>
    </row>
    <row r="8" spans="1:14">
      <c r="A8" s="143" t="s">
        <v>21</v>
      </c>
      <c r="B8" s="144"/>
      <c r="C8" s="145"/>
      <c r="D8" s="3" t="s">
        <v>20</v>
      </c>
      <c r="E8" s="55"/>
      <c r="F8" s="105"/>
      <c r="G8" s="106"/>
      <c r="H8" s="106"/>
      <c r="I8" s="143" t="s">
        <v>22</v>
      </c>
      <c r="J8" s="144"/>
      <c r="K8" s="145"/>
      <c r="L8" s="3" t="s">
        <v>20</v>
      </c>
      <c r="M8" s="55"/>
    </row>
    <row r="9" spans="1:14">
      <c r="A9" s="110" t="s">
        <v>26</v>
      </c>
      <c r="B9" s="111"/>
      <c r="C9" s="6" t="s">
        <v>6</v>
      </c>
      <c r="D9" s="9" t="s">
        <v>12</v>
      </c>
      <c r="E9" s="5" t="s">
        <v>15</v>
      </c>
      <c r="F9" s="107"/>
      <c r="G9" s="108"/>
      <c r="H9" s="108"/>
      <c r="I9" s="110" t="s">
        <v>26</v>
      </c>
      <c r="J9" s="111"/>
      <c r="K9" s="6" t="s">
        <v>6</v>
      </c>
      <c r="L9" s="9" t="s">
        <v>12</v>
      </c>
      <c r="M9" s="5" t="s">
        <v>15</v>
      </c>
    </row>
    <row r="10" spans="1:14">
      <c r="A10" s="119" t="s">
        <v>1053</v>
      </c>
      <c r="B10" s="119"/>
      <c r="C10" s="17" t="s">
        <v>1059</v>
      </c>
      <c r="D10" s="37">
        <v>8638475482</v>
      </c>
      <c r="E10" s="38"/>
      <c r="F10" s="107"/>
      <c r="G10" s="108"/>
      <c r="H10" s="108"/>
      <c r="I10" s="112" t="s">
        <v>1057</v>
      </c>
      <c r="J10" s="113"/>
      <c r="K10" s="17" t="s">
        <v>1062</v>
      </c>
      <c r="L10" s="37">
        <v>8638485093</v>
      </c>
      <c r="M10" s="38"/>
    </row>
    <row r="11" spans="1:14">
      <c r="A11" s="119" t="s">
        <v>1054</v>
      </c>
      <c r="B11" s="119"/>
      <c r="C11" s="17" t="s">
        <v>1059</v>
      </c>
      <c r="D11" s="37">
        <v>8486877684</v>
      </c>
      <c r="E11" s="38"/>
      <c r="F11" s="107"/>
      <c r="G11" s="108"/>
      <c r="H11" s="108"/>
      <c r="I11" s="114" t="s">
        <v>1058</v>
      </c>
      <c r="J11" s="115"/>
      <c r="K11" s="20" t="s">
        <v>1063</v>
      </c>
      <c r="L11" s="37">
        <v>8011527846</v>
      </c>
      <c r="M11" s="38"/>
    </row>
    <row r="12" spans="1:14">
      <c r="A12" s="119" t="s">
        <v>1055</v>
      </c>
      <c r="B12" s="119"/>
      <c r="C12" s="17" t="s">
        <v>1060</v>
      </c>
      <c r="D12" s="37">
        <v>9954601204</v>
      </c>
      <c r="E12" s="38"/>
      <c r="F12" s="107"/>
      <c r="G12" s="108"/>
      <c r="H12" s="108"/>
      <c r="I12" s="112" t="s">
        <v>1064</v>
      </c>
      <c r="J12" s="113"/>
      <c r="K12" s="17" t="s">
        <v>1061</v>
      </c>
      <c r="L12" s="37">
        <v>9954419434</v>
      </c>
      <c r="M12" s="38"/>
    </row>
    <row r="13" spans="1:14">
      <c r="A13" s="119" t="s">
        <v>1056</v>
      </c>
      <c r="B13" s="119"/>
      <c r="C13" s="17" t="s">
        <v>1061</v>
      </c>
      <c r="D13" s="37">
        <v>8811993633</v>
      </c>
      <c r="E13" s="38"/>
      <c r="F13" s="107"/>
      <c r="G13" s="108"/>
      <c r="H13" s="108"/>
      <c r="I13" s="112"/>
      <c r="J13" s="113"/>
      <c r="K13" s="17"/>
      <c r="L13" s="37"/>
      <c r="M13" s="38"/>
    </row>
    <row r="14" spans="1:14">
      <c r="A14" s="116" t="s">
        <v>19</v>
      </c>
      <c r="B14" s="117"/>
      <c r="C14" s="118"/>
      <c r="D14" s="142"/>
      <c r="E14" s="142"/>
      <c r="F14" s="107"/>
      <c r="G14" s="108"/>
      <c r="H14" s="108"/>
      <c r="I14" s="109"/>
      <c r="J14" s="109"/>
      <c r="K14" s="109"/>
      <c r="L14" s="109"/>
      <c r="M14" s="109"/>
      <c r="N14" s="8"/>
    </row>
    <row r="15" spans="1:14">
      <c r="A15" s="104"/>
      <c r="B15" s="104"/>
      <c r="C15" s="104"/>
      <c r="D15" s="104"/>
      <c r="E15" s="104"/>
      <c r="F15" s="104"/>
      <c r="G15" s="104"/>
      <c r="H15" s="104"/>
      <c r="I15" s="104"/>
      <c r="J15" s="104"/>
      <c r="K15" s="104"/>
      <c r="L15" s="104"/>
      <c r="M15" s="104"/>
    </row>
    <row r="16" spans="1:14">
      <c r="A16" s="103" t="s">
        <v>44</v>
      </c>
      <c r="B16" s="103"/>
      <c r="C16" s="103"/>
      <c r="D16" s="103"/>
      <c r="E16" s="103"/>
      <c r="F16" s="103"/>
      <c r="G16" s="103"/>
      <c r="H16" s="103"/>
      <c r="I16" s="103"/>
      <c r="J16" s="103"/>
      <c r="K16" s="103"/>
      <c r="L16" s="103"/>
      <c r="M16" s="103"/>
    </row>
    <row r="17" spans="1:13" ht="32.25" customHeight="1">
      <c r="A17" s="140" t="s">
        <v>56</v>
      </c>
      <c r="B17" s="140"/>
      <c r="C17" s="140"/>
      <c r="D17" s="140"/>
      <c r="E17" s="140"/>
      <c r="F17" s="140"/>
      <c r="G17" s="140"/>
      <c r="H17" s="140"/>
      <c r="I17" s="140"/>
      <c r="J17" s="140"/>
      <c r="K17" s="140"/>
      <c r="L17" s="140"/>
      <c r="M17" s="140"/>
    </row>
    <row r="18" spans="1:13">
      <c r="A18" s="102" t="s">
        <v>57</v>
      </c>
      <c r="B18" s="102"/>
      <c r="C18" s="102"/>
      <c r="D18" s="102"/>
      <c r="E18" s="102"/>
      <c r="F18" s="102"/>
      <c r="G18" s="102"/>
      <c r="H18" s="102"/>
      <c r="I18" s="102"/>
      <c r="J18" s="102"/>
      <c r="K18" s="102"/>
      <c r="L18" s="102"/>
      <c r="M18" s="102"/>
    </row>
    <row r="19" spans="1:13">
      <c r="A19" s="102" t="s">
        <v>45</v>
      </c>
      <c r="B19" s="102"/>
      <c r="C19" s="102"/>
      <c r="D19" s="102"/>
      <c r="E19" s="102"/>
      <c r="F19" s="102"/>
      <c r="G19" s="102"/>
      <c r="H19" s="102"/>
      <c r="I19" s="102"/>
      <c r="J19" s="102"/>
      <c r="K19" s="102"/>
      <c r="L19" s="102"/>
      <c r="M19" s="102"/>
    </row>
    <row r="20" spans="1:13">
      <c r="A20" s="102" t="s">
        <v>39</v>
      </c>
      <c r="B20" s="102"/>
      <c r="C20" s="102"/>
      <c r="D20" s="102"/>
      <c r="E20" s="102"/>
      <c r="F20" s="102"/>
      <c r="G20" s="102"/>
      <c r="H20" s="102"/>
      <c r="I20" s="102"/>
      <c r="J20" s="102"/>
      <c r="K20" s="102"/>
      <c r="L20" s="102"/>
      <c r="M20" s="102"/>
    </row>
    <row r="21" spans="1:13">
      <c r="A21" s="102" t="s">
        <v>46</v>
      </c>
      <c r="B21" s="102"/>
      <c r="C21" s="102"/>
      <c r="D21" s="102"/>
      <c r="E21" s="102"/>
      <c r="F21" s="102"/>
      <c r="G21" s="102"/>
      <c r="H21" s="102"/>
      <c r="I21" s="102"/>
      <c r="J21" s="102"/>
      <c r="K21" s="102"/>
      <c r="L21" s="102"/>
      <c r="M21" s="102"/>
    </row>
    <row r="22" spans="1:13">
      <c r="A22" s="102" t="s">
        <v>40</v>
      </c>
      <c r="B22" s="102"/>
      <c r="C22" s="102"/>
      <c r="D22" s="102"/>
      <c r="E22" s="102"/>
      <c r="F22" s="102"/>
      <c r="G22" s="102"/>
      <c r="H22" s="102"/>
      <c r="I22" s="102"/>
      <c r="J22" s="102"/>
      <c r="K22" s="102"/>
      <c r="L22" s="102"/>
      <c r="M22" s="102"/>
    </row>
    <row r="23" spans="1:13">
      <c r="A23" s="141" t="s">
        <v>49</v>
      </c>
      <c r="B23" s="141"/>
      <c r="C23" s="141"/>
      <c r="D23" s="141"/>
      <c r="E23" s="141"/>
      <c r="F23" s="141"/>
      <c r="G23" s="141"/>
      <c r="H23" s="141"/>
      <c r="I23" s="141"/>
      <c r="J23" s="141"/>
      <c r="K23" s="141"/>
      <c r="L23" s="141"/>
      <c r="M23" s="141"/>
    </row>
    <row r="24" spans="1:13">
      <c r="A24" s="102" t="s">
        <v>41</v>
      </c>
      <c r="B24" s="102"/>
      <c r="C24" s="102"/>
      <c r="D24" s="102"/>
      <c r="E24" s="102"/>
      <c r="F24" s="102"/>
      <c r="G24" s="102"/>
      <c r="H24" s="102"/>
      <c r="I24" s="102"/>
      <c r="J24" s="102"/>
      <c r="K24" s="102"/>
      <c r="L24" s="102"/>
      <c r="M24" s="102"/>
    </row>
    <row r="25" spans="1:13">
      <c r="A25" s="102" t="s">
        <v>42</v>
      </c>
      <c r="B25" s="102"/>
      <c r="C25" s="102"/>
      <c r="D25" s="102"/>
      <c r="E25" s="102"/>
      <c r="F25" s="102"/>
      <c r="G25" s="102"/>
      <c r="H25" s="102"/>
      <c r="I25" s="102"/>
      <c r="J25" s="102"/>
      <c r="K25" s="102"/>
      <c r="L25" s="102"/>
      <c r="M25" s="102"/>
    </row>
    <row r="26" spans="1:13">
      <c r="A26" s="102" t="s">
        <v>43</v>
      </c>
      <c r="B26" s="102"/>
      <c r="C26" s="102"/>
      <c r="D26" s="102"/>
      <c r="E26" s="102"/>
      <c r="F26" s="102"/>
      <c r="G26" s="102"/>
      <c r="H26" s="102"/>
      <c r="I26" s="102"/>
      <c r="J26" s="102"/>
      <c r="K26" s="102"/>
      <c r="L26" s="102"/>
      <c r="M26" s="102"/>
    </row>
    <row r="27" spans="1:13">
      <c r="A27" s="139" t="s">
        <v>47</v>
      </c>
      <c r="B27" s="139"/>
      <c r="C27" s="139"/>
      <c r="D27" s="139"/>
      <c r="E27" s="139"/>
      <c r="F27" s="139"/>
      <c r="G27" s="139"/>
      <c r="H27" s="139"/>
      <c r="I27" s="139"/>
      <c r="J27" s="139"/>
      <c r="K27" s="139"/>
      <c r="L27" s="139"/>
      <c r="M27" s="139"/>
    </row>
    <row r="28" spans="1:13">
      <c r="A28" s="102" t="s">
        <v>48</v>
      </c>
      <c r="B28" s="102"/>
      <c r="C28" s="102"/>
      <c r="D28" s="102"/>
      <c r="E28" s="102"/>
      <c r="F28" s="102"/>
      <c r="G28" s="102"/>
      <c r="H28" s="102"/>
      <c r="I28" s="102"/>
      <c r="J28" s="102"/>
      <c r="K28" s="102"/>
      <c r="L28" s="102"/>
      <c r="M28" s="102"/>
    </row>
    <row r="29" spans="1:13" ht="44.25" customHeight="1">
      <c r="A29" s="137" t="s">
        <v>58</v>
      </c>
      <c r="B29" s="137"/>
      <c r="C29" s="137"/>
      <c r="D29" s="137"/>
      <c r="E29" s="137"/>
      <c r="F29" s="137"/>
      <c r="G29" s="137"/>
      <c r="H29" s="137"/>
      <c r="I29" s="137"/>
      <c r="J29" s="137"/>
      <c r="K29" s="137"/>
      <c r="L29" s="137"/>
      <c r="M29" s="137"/>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90" zoomScaleNormal="90" workbookViewId="0">
      <pane xSplit="3" ySplit="4" topLeftCell="D5" activePane="bottomRight" state="frozen"/>
      <selection pane="topRight" activeCell="C1" sqref="C1"/>
      <selection pane="bottomLeft" activeCell="A5" sqref="A5"/>
      <selection pane="bottomRight" activeCell="Q99" sqref="Q99"/>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8" t="s">
        <v>70</v>
      </c>
      <c r="B1" s="148"/>
      <c r="C1" s="148"/>
      <c r="D1" s="148"/>
      <c r="E1" s="148"/>
      <c r="F1" s="148"/>
      <c r="G1" s="148"/>
      <c r="H1" s="148"/>
      <c r="I1" s="148"/>
      <c r="J1" s="148"/>
      <c r="K1" s="148"/>
      <c r="L1" s="148"/>
      <c r="M1" s="148"/>
      <c r="N1" s="148"/>
      <c r="O1" s="148"/>
      <c r="P1" s="148"/>
      <c r="Q1" s="148"/>
      <c r="R1" s="148"/>
      <c r="S1" s="148"/>
    </row>
    <row r="2" spans="1:20" ht="16.5" customHeight="1">
      <c r="A2" s="151" t="s">
        <v>59</v>
      </c>
      <c r="B2" s="152"/>
      <c r="C2" s="152"/>
      <c r="D2" s="25">
        <v>43556</v>
      </c>
      <c r="E2" s="22"/>
      <c r="F2" s="22"/>
      <c r="G2" s="22"/>
      <c r="H2" s="22"/>
      <c r="I2" s="22"/>
      <c r="J2" s="22"/>
      <c r="K2" s="22"/>
      <c r="L2" s="22"/>
      <c r="M2" s="22"/>
      <c r="N2" s="22"/>
      <c r="O2" s="22"/>
      <c r="P2" s="22"/>
      <c r="Q2" s="22"/>
      <c r="R2" s="22"/>
      <c r="S2" s="22"/>
    </row>
    <row r="3" spans="1:20" ht="24" customHeight="1">
      <c r="A3" s="147" t="s">
        <v>14</v>
      </c>
      <c r="B3" s="149" t="s">
        <v>61</v>
      </c>
      <c r="C3" s="146" t="s">
        <v>7</v>
      </c>
      <c r="D3" s="146" t="s">
        <v>55</v>
      </c>
      <c r="E3" s="146" t="s">
        <v>16</v>
      </c>
      <c r="F3" s="153" t="s">
        <v>17</v>
      </c>
      <c r="G3" s="146" t="s">
        <v>8</v>
      </c>
      <c r="H3" s="146"/>
      <c r="I3" s="146"/>
      <c r="J3" s="146" t="s">
        <v>31</v>
      </c>
      <c r="K3" s="149" t="s">
        <v>33</v>
      </c>
      <c r="L3" s="149" t="s">
        <v>50</v>
      </c>
      <c r="M3" s="149" t="s">
        <v>51</v>
      </c>
      <c r="N3" s="149" t="s">
        <v>34</v>
      </c>
      <c r="O3" s="149" t="s">
        <v>35</v>
      </c>
      <c r="P3" s="147" t="s">
        <v>54</v>
      </c>
      <c r="Q3" s="146" t="s">
        <v>52</v>
      </c>
      <c r="R3" s="146" t="s">
        <v>32</v>
      </c>
      <c r="S3" s="146" t="s">
        <v>53</v>
      </c>
      <c r="T3" s="146" t="s">
        <v>13</v>
      </c>
    </row>
    <row r="4" spans="1:20" ht="25.5" customHeight="1">
      <c r="A4" s="147"/>
      <c r="B4" s="154"/>
      <c r="C4" s="146"/>
      <c r="D4" s="146"/>
      <c r="E4" s="146"/>
      <c r="F4" s="153"/>
      <c r="G4" s="15" t="s">
        <v>9</v>
      </c>
      <c r="H4" s="15" t="s">
        <v>10</v>
      </c>
      <c r="I4" s="11" t="s">
        <v>11</v>
      </c>
      <c r="J4" s="146"/>
      <c r="K4" s="150"/>
      <c r="L4" s="150"/>
      <c r="M4" s="150"/>
      <c r="N4" s="150"/>
      <c r="O4" s="150"/>
      <c r="P4" s="147"/>
      <c r="Q4" s="147"/>
      <c r="R4" s="146"/>
      <c r="S4" s="146"/>
      <c r="T4" s="146"/>
    </row>
    <row r="5" spans="1:20">
      <c r="A5" s="4">
        <v>1</v>
      </c>
      <c r="B5" s="17" t="s">
        <v>62</v>
      </c>
      <c r="C5" s="65" t="s">
        <v>72</v>
      </c>
      <c r="D5" s="18" t="s">
        <v>23</v>
      </c>
      <c r="E5" s="66" t="s">
        <v>73</v>
      </c>
      <c r="F5" s="17" t="s">
        <v>74</v>
      </c>
      <c r="G5" s="67">
        <v>34</v>
      </c>
      <c r="H5" s="67">
        <v>38</v>
      </c>
      <c r="I5" s="17">
        <f>+G5+H5</f>
        <v>72</v>
      </c>
      <c r="J5" s="68">
        <v>9401029546</v>
      </c>
      <c r="K5" s="18" t="s">
        <v>75</v>
      </c>
      <c r="L5" s="18" t="s">
        <v>76</v>
      </c>
      <c r="M5" s="18">
        <v>9401452485</v>
      </c>
      <c r="N5" s="18" t="s">
        <v>77</v>
      </c>
      <c r="O5" s="18">
        <v>7896702888</v>
      </c>
      <c r="P5" s="24">
        <v>43556</v>
      </c>
      <c r="Q5" s="18" t="s">
        <v>169</v>
      </c>
      <c r="R5" s="18" t="s">
        <v>79</v>
      </c>
      <c r="S5" s="18" t="s">
        <v>1047</v>
      </c>
      <c r="T5" s="18"/>
    </row>
    <row r="6" spans="1:20">
      <c r="A6" s="4">
        <v>2</v>
      </c>
      <c r="B6" s="17" t="s">
        <v>63</v>
      </c>
      <c r="C6" s="65" t="s">
        <v>80</v>
      </c>
      <c r="D6" s="18" t="s">
        <v>23</v>
      </c>
      <c r="E6" s="66" t="s">
        <v>81</v>
      </c>
      <c r="F6" s="17" t="s">
        <v>74</v>
      </c>
      <c r="G6" s="67">
        <v>132</v>
      </c>
      <c r="H6" s="67">
        <v>109</v>
      </c>
      <c r="I6" s="17">
        <f>+G6+H6</f>
        <v>241</v>
      </c>
      <c r="J6" s="68">
        <v>9957154338</v>
      </c>
      <c r="K6" s="18" t="s">
        <v>75</v>
      </c>
      <c r="L6" s="18" t="s">
        <v>76</v>
      </c>
      <c r="M6" s="18">
        <v>9401452485</v>
      </c>
      <c r="N6" s="18" t="s">
        <v>77</v>
      </c>
      <c r="O6" s="18">
        <v>7896702888</v>
      </c>
      <c r="P6" s="24"/>
      <c r="Q6" s="18"/>
      <c r="R6" s="18" t="s">
        <v>82</v>
      </c>
      <c r="S6" s="18" t="s">
        <v>1047</v>
      </c>
      <c r="T6" s="18"/>
    </row>
    <row r="7" spans="1:20">
      <c r="A7" s="4">
        <v>3</v>
      </c>
      <c r="B7" s="17" t="s">
        <v>62</v>
      </c>
      <c r="C7" s="69" t="s">
        <v>83</v>
      </c>
      <c r="D7" s="18" t="s">
        <v>25</v>
      </c>
      <c r="E7" s="70" t="s">
        <v>84</v>
      </c>
      <c r="F7" s="48"/>
      <c r="G7" s="66">
        <v>40</v>
      </c>
      <c r="H7" s="66">
        <v>35</v>
      </c>
      <c r="I7" s="17">
        <f t="shared" ref="I7:I27" si="0">+G7+H7</f>
        <v>75</v>
      </c>
      <c r="J7" s="71">
        <v>7896744677</v>
      </c>
      <c r="K7" s="18" t="s">
        <v>75</v>
      </c>
      <c r="L7" s="18" t="s">
        <v>76</v>
      </c>
      <c r="M7" s="18">
        <v>9401452485</v>
      </c>
      <c r="N7" s="18" t="s">
        <v>77</v>
      </c>
      <c r="O7" s="18">
        <v>7896702888</v>
      </c>
      <c r="P7" s="24"/>
      <c r="Q7" s="18"/>
      <c r="R7" s="18" t="s">
        <v>85</v>
      </c>
      <c r="S7" s="18" t="s">
        <v>1047</v>
      </c>
      <c r="T7" s="18"/>
    </row>
    <row r="8" spans="1:20">
      <c r="A8" s="4">
        <v>4</v>
      </c>
      <c r="B8" s="17" t="s">
        <v>63</v>
      </c>
      <c r="C8" s="69" t="s">
        <v>86</v>
      </c>
      <c r="D8" s="18" t="s">
        <v>25</v>
      </c>
      <c r="E8" s="70" t="s">
        <v>87</v>
      </c>
      <c r="F8" s="48"/>
      <c r="G8" s="66">
        <v>50</v>
      </c>
      <c r="H8" s="66">
        <v>53</v>
      </c>
      <c r="I8" s="17">
        <f t="shared" si="0"/>
        <v>103</v>
      </c>
      <c r="J8" s="71">
        <v>9954117763</v>
      </c>
      <c r="K8" s="18" t="s">
        <v>75</v>
      </c>
      <c r="L8" s="18" t="s">
        <v>76</v>
      </c>
      <c r="M8" s="18">
        <v>9401452485</v>
      </c>
      <c r="N8" s="18" t="s">
        <v>77</v>
      </c>
      <c r="O8" s="18">
        <v>7896702888</v>
      </c>
      <c r="P8" s="24"/>
      <c r="Q8" s="18"/>
      <c r="R8" s="18" t="s">
        <v>88</v>
      </c>
      <c r="S8" s="18" t="s">
        <v>1047</v>
      </c>
      <c r="T8" s="18"/>
    </row>
    <row r="9" spans="1:20" ht="33">
      <c r="A9" s="4">
        <v>5</v>
      </c>
      <c r="B9" s="17" t="s">
        <v>62</v>
      </c>
      <c r="C9" s="65" t="s">
        <v>89</v>
      </c>
      <c r="D9" s="71" t="s">
        <v>25</v>
      </c>
      <c r="E9" s="66" t="s">
        <v>90</v>
      </c>
      <c r="F9" s="17" t="s">
        <v>74</v>
      </c>
      <c r="G9" s="67">
        <v>6</v>
      </c>
      <c r="H9" s="67">
        <v>10</v>
      </c>
      <c r="I9" s="17">
        <f t="shared" si="0"/>
        <v>16</v>
      </c>
      <c r="J9" s="68"/>
      <c r="K9" s="18" t="s">
        <v>91</v>
      </c>
      <c r="L9" s="18" t="s">
        <v>92</v>
      </c>
      <c r="M9" s="18">
        <v>9957869071</v>
      </c>
      <c r="N9" s="18" t="s">
        <v>93</v>
      </c>
      <c r="O9" s="18">
        <v>8473087894</v>
      </c>
      <c r="P9" s="24" t="s">
        <v>1065</v>
      </c>
      <c r="Q9" s="18" t="s">
        <v>123</v>
      </c>
      <c r="R9" s="18" t="s">
        <v>94</v>
      </c>
      <c r="S9" s="18" t="s">
        <v>1047</v>
      </c>
      <c r="T9" s="18"/>
    </row>
    <row r="10" spans="1:20">
      <c r="A10" s="4">
        <v>6</v>
      </c>
      <c r="B10" s="17" t="s">
        <v>63</v>
      </c>
      <c r="C10" s="65" t="s">
        <v>95</v>
      </c>
      <c r="D10" s="71" t="s">
        <v>23</v>
      </c>
      <c r="E10" s="66" t="s">
        <v>96</v>
      </c>
      <c r="F10" s="17" t="s">
        <v>97</v>
      </c>
      <c r="G10" s="67"/>
      <c r="H10" s="67">
        <v>53</v>
      </c>
      <c r="I10" s="17">
        <f t="shared" si="0"/>
        <v>53</v>
      </c>
      <c r="J10" s="68">
        <v>9435002260</v>
      </c>
      <c r="K10" s="18" t="s">
        <v>98</v>
      </c>
      <c r="L10" s="18" t="s">
        <v>1029</v>
      </c>
      <c r="M10" s="18">
        <v>9678242143</v>
      </c>
      <c r="N10" s="18" t="s">
        <v>100</v>
      </c>
      <c r="O10" s="18">
        <v>602621300</v>
      </c>
      <c r="P10" s="24"/>
      <c r="Q10" s="18"/>
      <c r="R10" s="18" t="s">
        <v>101</v>
      </c>
      <c r="S10" s="18" t="s">
        <v>1047</v>
      </c>
      <c r="T10" s="18"/>
    </row>
    <row r="11" spans="1:20">
      <c r="A11" s="4">
        <v>7</v>
      </c>
      <c r="B11" s="17" t="s">
        <v>62</v>
      </c>
      <c r="C11" s="69" t="s">
        <v>102</v>
      </c>
      <c r="D11" s="18" t="s">
        <v>25</v>
      </c>
      <c r="E11" s="70" t="s">
        <v>103</v>
      </c>
      <c r="F11" s="48"/>
      <c r="G11" s="66">
        <v>24</v>
      </c>
      <c r="H11" s="66">
        <v>25</v>
      </c>
      <c r="I11" s="17">
        <f t="shared" si="0"/>
        <v>49</v>
      </c>
      <c r="J11" s="71">
        <v>7399466814</v>
      </c>
      <c r="K11" s="18" t="s">
        <v>75</v>
      </c>
      <c r="L11" s="18" t="s">
        <v>76</v>
      </c>
      <c r="M11" s="18">
        <v>9401452485</v>
      </c>
      <c r="N11" s="18" t="s">
        <v>315</v>
      </c>
      <c r="O11" s="18">
        <v>6026213021</v>
      </c>
      <c r="P11" s="24"/>
      <c r="Q11" s="18"/>
      <c r="R11" s="18" t="s">
        <v>104</v>
      </c>
      <c r="S11" s="18" t="s">
        <v>1047</v>
      </c>
      <c r="T11" s="18"/>
    </row>
    <row r="12" spans="1:20" s="54" customFormat="1">
      <c r="A12" s="50">
        <v>8</v>
      </c>
      <c r="B12" s="17" t="s">
        <v>63</v>
      </c>
      <c r="C12" s="69" t="s">
        <v>105</v>
      </c>
      <c r="D12" s="18" t="s">
        <v>25</v>
      </c>
      <c r="E12" s="70" t="s">
        <v>106</v>
      </c>
      <c r="F12" s="48"/>
      <c r="G12" s="66">
        <v>40</v>
      </c>
      <c r="H12" s="66">
        <v>35</v>
      </c>
      <c r="I12" s="17">
        <f t="shared" si="0"/>
        <v>75</v>
      </c>
      <c r="J12" s="71">
        <v>9957151539</v>
      </c>
      <c r="K12" s="18" t="s">
        <v>75</v>
      </c>
      <c r="L12" s="18" t="s">
        <v>76</v>
      </c>
      <c r="M12" s="18">
        <v>9401452485</v>
      </c>
      <c r="N12" s="18" t="s">
        <v>315</v>
      </c>
      <c r="O12" s="18">
        <v>6026213021</v>
      </c>
      <c r="P12" s="24"/>
      <c r="Q12" s="18"/>
      <c r="R12" s="18" t="s">
        <v>107</v>
      </c>
      <c r="S12" s="18" t="s">
        <v>1047</v>
      </c>
      <c r="T12" s="51"/>
    </row>
    <row r="13" spans="1:20">
      <c r="A13" s="4">
        <v>9</v>
      </c>
      <c r="B13" s="17" t="s">
        <v>62</v>
      </c>
      <c r="C13" s="65" t="s">
        <v>108</v>
      </c>
      <c r="D13" s="18" t="s">
        <v>23</v>
      </c>
      <c r="E13" s="66">
        <v>18150506301</v>
      </c>
      <c r="F13" s="17" t="s">
        <v>74</v>
      </c>
      <c r="G13" s="67">
        <v>20</v>
      </c>
      <c r="H13" s="67">
        <v>11</v>
      </c>
      <c r="I13" s="17">
        <f t="shared" si="0"/>
        <v>31</v>
      </c>
      <c r="J13" s="68">
        <v>9957491071</v>
      </c>
      <c r="K13" s="18" t="s">
        <v>98</v>
      </c>
      <c r="L13" s="18" t="s">
        <v>1029</v>
      </c>
      <c r="M13" s="18">
        <v>9678242143</v>
      </c>
      <c r="N13" s="18" t="s">
        <v>109</v>
      </c>
      <c r="O13" s="18">
        <v>6026213115</v>
      </c>
      <c r="P13" s="24" t="s">
        <v>1066</v>
      </c>
      <c r="Q13" s="18" t="s">
        <v>413</v>
      </c>
      <c r="R13" s="18" t="s">
        <v>111</v>
      </c>
      <c r="S13" s="18" t="s">
        <v>1047</v>
      </c>
      <c r="T13" s="18"/>
    </row>
    <row r="14" spans="1:20">
      <c r="A14" s="4">
        <v>10</v>
      </c>
      <c r="B14" s="17" t="s">
        <v>63</v>
      </c>
      <c r="C14" s="65" t="s">
        <v>112</v>
      </c>
      <c r="D14" s="18" t="s">
        <v>23</v>
      </c>
      <c r="E14" s="66" t="s">
        <v>113</v>
      </c>
      <c r="F14" s="17" t="s">
        <v>74</v>
      </c>
      <c r="G14" s="67">
        <v>18</v>
      </c>
      <c r="H14" s="67">
        <v>15</v>
      </c>
      <c r="I14" s="17">
        <f t="shared" si="0"/>
        <v>33</v>
      </c>
      <c r="J14" s="68">
        <v>9678260167</v>
      </c>
      <c r="K14" s="18" t="s">
        <v>98</v>
      </c>
      <c r="L14" s="18" t="s">
        <v>1029</v>
      </c>
      <c r="M14" s="18">
        <v>9678242143</v>
      </c>
      <c r="N14" s="18" t="s">
        <v>109</v>
      </c>
      <c r="O14" s="18">
        <v>6026213115</v>
      </c>
      <c r="P14" s="24"/>
      <c r="Q14" s="18"/>
      <c r="R14" s="18" t="s">
        <v>82</v>
      </c>
      <c r="S14" s="18" t="s">
        <v>1047</v>
      </c>
      <c r="T14" s="18"/>
    </row>
    <row r="15" spans="1:20">
      <c r="A15" s="4">
        <v>11</v>
      </c>
      <c r="B15" s="17" t="s">
        <v>62</v>
      </c>
      <c r="C15" s="69" t="s">
        <v>114</v>
      </c>
      <c r="D15" s="18" t="s">
        <v>25</v>
      </c>
      <c r="E15" s="70" t="s">
        <v>115</v>
      </c>
      <c r="F15" s="48"/>
      <c r="G15" s="66">
        <v>40</v>
      </c>
      <c r="H15" s="66">
        <v>30</v>
      </c>
      <c r="I15" s="17">
        <f t="shared" si="0"/>
        <v>70</v>
      </c>
      <c r="J15" s="71">
        <v>9954501776</v>
      </c>
      <c r="K15" s="18" t="s">
        <v>75</v>
      </c>
      <c r="L15" s="18" t="s">
        <v>76</v>
      </c>
      <c r="M15" s="18">
        <v>9401452485</v>
      </c>
      <c r="N15" s="18" t="s">
        <v>315</v>
      </c>
      <c r="O15" s="18">
        <v>6026213021</v>
      </c>
      <c r="P15" s="24"/>
      <c r="Q15" s="18"/>
      <c r="R15" s="18" t="s">
        <v>104</v>
      </c>
      <c r="S15" s="18" t="s">
        <v>1047</v>
      </c>
      <c r="T15" s="18"/>
    </row>
    <row r="16" spans="1:20">
      <c r="A16" s="4">
        <v>12</v>
      </c>
      <c r="B16" s="17" t="s">
        <v>63</v>
      </c>
      <c r="C16" s="69" t="s">
        <v>116</v>
      </c>
      <c r="D16" s="18" t="s">
        <v>25</v>
      </c>
      <c r="E16" s="70" t="s">
        <v>117</v>
      </c>
      <c r="F16" s="48"/>
      <c r="G16" s="66">
        <v>22</v>
      </c>
      <c r="H16" s="66">
        <v>22</v>
      </c>
      <c r="I16" s="17">
        <f t="shared" si="0"/>
        <v>44</v>
      </c>
      <c r="J16" s="71">
        <v>9957403866</v>
      </c>
      <c r="K16" s="18" t="s">
        <v>75</v>
      </c>
      <c r="L16" s="18" t="s">
        <v>76</v>
      </c>
      <c r="M16" s="18">
        <v>9401452485</v>
      </c>
      <c r="N16" s="18" t="s">
        <v>315</v>
      </c>
      <c r="O16" s="18">
        <v>6026213021</v>
      </c>
      <c r="P16" s="24"/>
      <c r="Q16" s="18"/>
      <c r="R16" s="18" t="s">
        <v>94</v>
      </c>
      <c r="S16" s="18" t="s">
        <v>1047</v>
      </c>
      <c r="T16" s="18"/>
    </row>
    <row r="17" spans="1:20" ht="33">
      <c r="A17" s="4">
        <v>13</v>
      </c>
      <c r="B17" s="17" t="s">
        <v>62</v>
      </c>
      <c r="C17" s="65" t="s">
        <v>118</v>
      </c>
      <c r="D17" s="18" t="s">
        <v>23</v>
      </c>
      <c r="E17" s="66" t="s">
        <v>119</v>
      </c>
      <c r="F17" s="17" t="s">
        <v>74</v>
      </c>
      <c r="G17" s="67">
        <v>8</v>
      </c>
      <c r="H17" s="67">
        <v>11</v>
      </c>
      <c r="I17" s="17">
        <f t="shared" si="0"/>
        <v>19</v>
      </c>
      <c r="J17" s="68">
        <v>9954910691</v>
      </c>
      <c r="K17" s="18" t="s">
        <v>120</v>
      </c>
      <c r="L17" s="18" t="s">
        <v>92</v>
      </c>
      <c r="M17" s="18">
        <v>9957869071</v>
      </c>
      <c r="N17" s="18" t="s">
        <v>122</v>
      </c>
      <c r="O17" s="18">
        <v>8751891178</v>
      </c>
      <c r="P17" s="24" t="s">
        <v>1067</v>
      </c>
      <c r="Q17" s="18" t="s">
        <v>110</v>
      </c>
      <c r="R17" s="18" t="s">
        <v>101</v>
      </c>
      <c r="S17" s="18" t="s">
        <v>1047</v>
      </c>
      <c r="T17" s="18"/>
    </row>
    <row r="18" spans="1:20" ht="33">
      <c r="A18" s="4">
        <v>14</v>
      </c>
      <c r="B18" s="17" t="s">
        <v>63</v>
      </c>
      <c r="C18" s="65" t="s">
        <v>124</v>
      </c>
      <c r="D18" s="18" t="s">
        <v>23</v>
      </c>
      <c r="E18" s="66" t="s">
        <v>125</v>
      </c>
      <c r="F18" s="17" t="s">
        <v>74</v>
      </c>
      <c r="G18" s="67">
        <v>13</v>
      </c>
      <c r="H18" s="67">
        <v>13</v>
      </c>
      <c r="I18" s="17">
        <f t="shared" si="0"/>
        <v>26</v>
      </c>
      <c r="J18" s="68">
        <v>9435725018</v>
      </c>
      <c r="K18" s="18" t="s">
        <v>120</v>
      </c>
      <c r="L18" s="18" t="s">
        <v>92</v>
      </c>
      <c r="M18" s="18">
        <v>9957869071</v>
      </c>
      <c r="N18" s="18" t="s">
        <v>122</v>
      </c>
      <c r="O18" s="18">
        <v>6026213080</v>
      </c>
      <c r="P18" s="24"/>
      <c r="Q18" s="18"/>
      <c r="R18" s="18" t="s">
        <v>85</v>
      </c>
      <c r="S18" s="18" t="s">
        <v>1047</v>
      </c>
      <c r="T18" s="18"/>
    </row>
    <row r="19" spans="1:20" ht="33">
      <c r="A19" s="4">
        <v>15</v>
      </c>
      <c r="B19" s="17" t="s">
        <v>62</v>
      </c>
      <c r="C19" s="65" t="s">
        <v>126</v>
      </c>
      <c r="D19" s="18" t="s">
        <v>23</v>
      </c>
      <c r="E19" s="66" t="s">
        <v>127</v>
      </c>
      <c r="F19" s="48" t="s">
        <v>74</v>
      </c>
      <c r="G19" s="66">
        <v>16</v>
      </c>
      <c r="H19" s="66">
        <v>19</v>
      </c>
      <c r="I19" s="17">
        <f t="shared" si="0"/>
        <v>35</v>
      </c>
      <c r="J19" s="71">
        <v>9613350040</v>
      </c>
      <c r="K19" s="18" t="s">
        <v>120</v>
      </c>
      <c r="L19" s="18" t="s">
        <v>92</v>
      </c>
      <c r="M19" s="18">
        <v>9957869071</v>
      </c>
      <c r="N19" s="18" t="s">
        <v>109</v>
      </c>
      <c r="O19" s="18">
        <v>6026213115</v>
      </c>
      <c r="P19" s="24"/>
      <c r="Q19" s="18"/>
      <c r="R19" s="18" t="s">
        <v>85</v>
      </c>
      <c r="S19" s="18" t="s">
        <v>1047</v>
      </c>
      <c r="T19" s="18"/>
    </row>
    <row r="20" spans="1:20" ht="33">
      <c r="A20" s="4">
        <v>16</v>
      </c>
      <c r="B20" s="17" t="s">
        <v>63</v>
      </c>
      <c r="C20" s="69" t="s">
        <v>128</v>
      </c>
      <c r="D20" s="18" t="s">
        <v>25</v>
      </c>
      <c r="E20" s="70" t="s">
        <v>129</v>
      </c>
      <c r="F20" s="48"/>
      <c r="G20" s="66">
        <v>25</v>
      </c>
      <c r="H20" s="66">
        <v>30</v>
      </c>
      <c r="I20" s="17">
        <f t="shared" si="0"/>
        <v>55</v>
      </c>
      <c r="J20" s="71">
        <v>9613350040</v>
      </c>
      <c r="K20" s="18" t="s">
        <v>91</v>
      </c>
      <c r="L20" s="18" t="s">
        <v>92</v>
      </c>
      <c r="M20" s="18">
        <v>9957869072</v>
      </c>
      <c r="N20" s="18" t="s">
        <v>93</v>
      </c>
      <c r="O20" s="18">
        <v>8473087894</v>
      </c>
      <c r="P20" s="24"/>
      <c r="Q20" s="18"/>
      <c r="R20" s="18" t="s">
        <v>94</v>
      </c>
      <c r="S20" s="18" t="s">
        <v>1047</v>
      </c>
      <c r="T20" s="18"/>
    </row>
    <row r="21" spans="1:20" ht="33">
      <c r="A21" s="4">
        <v>17</v>
      </c>
      <c r="B21" s="17" t="s">
        <v>62</v>
      </c>
      <c r="C21" s="69" t="s">
        <v>130</v>
      </c>
      <c r="D21" s="18" t="s">
        <v>25</v>
      </c>
      <c r="E21" s="70" t="s">
        <v>131</v>
      </c>
      <c r="F21" s="48"/>
      <c r="G21" s="66">
        <v>14</v>
      </c>
      <c r="H21" s="66">
        <v>15</v>
      </c>
      <c r="I21" s="17">
        <f t="shared" si="0"/>
        <v>29</v>
      </c>
      <c r="J21" s="71">
        <v>9957352760</v>
      </c>
      <c r="K21" s="18" t="s">
        <v>91</v>
      </c>
      <c r="L21" s="18" t="s">
        <v>92</v>
      </c>
      <c r="M21" s="18">
        <v>9957869073</v>
      </c>
      <c r="N21" s="18" t="s">
        <v>1032</v>
      </c>
      <c r="O21" s="18">
        <v>6026213005</v>
      </c>
      <c r="P21" s="24" t="s">
        <v>1068</v>
      </c>
      <c r="Q21" s="18" t="s">
        <v>78</v>
      </c>
      <c r="R21" s="18" t="s">
        <v>85</v>
      </c>
      <c r="S21" s="18" t="s">
        <v>1047</v>
      </c>
      <c r="T21" s="18"/>
    </row>
    <row r="22" spans="1:20" ht="33">
      <c r="A22" s="4">
        <v>18</v>
      </c>
      <c r="B22" s="17" t="s">
        <v>63</v>
      </c>
      <c r="C22" s="65" t="s">
        <v>132</v>
      </c>
      <c r="D22" s="18" t="s">
        <v>23</v>
      </c>
      <c r="E22" s="66" t="s">
        <v>133</v>
      </c>
      <c r="F22" s="17" t="s">
        <v>74</v>
      </c>
      <c r="G22" s="67">
        <v>18</v>
      </c>
      <c r="H22" s="67">
        <v>20</v>
      </c>
      <c r="I22" s="67">
        <f t="shared" ref="I22:I24" si="1">SUM(G22:H22)</f>
        <v>38</v>
      </c>
      <c r="J22" s="68">
        <v>7896505062</v>
      </c>
      <c r="K22" s="18" t="s">
        <v>120</v>
      </c>
      <c r="L22" s="18" t="s">
        <v>92</v>
      </c>
      <c r="M22" s="18">
        <v>9957869071</v>
      </c>
      <c r="N22" s="18" t="s">
        <v>134</v>
      </c>
      <c r="O22" s="18">
        <v>6026213102</v>
      </c>
      <c r="P22" s="24"/>
      <c r="Q22" s="18"/>
      <c r="R22" s="18" t="s">
        <v>94</v>
      </c>
      <c r="S22" s="18" t="s">
        <v>1047</v>
      </c>
      <c r="T22" s="18"/>
    </row>
    <row r="23" spans="1:20" ht="33">
      <c r="A23" s="4">
        <v>19</v>
      </c>
      <c r="B23" s="17" t="s">
        <v>62</v>
      </c>
      <c r="C23" s="65" t="s">
        <v>135</v>
      </c>
      <c r="D23" s="18" t="s">
        <v>23</v>
      </c>
      <c r="E23" s="66" t="s">
        <v>136</v>
      </c>
      <c r="F23" s="17" t="s">
        <v>74</v>
      </c>
      <c r="G23" s="67">
        <v>9</v>
      </c>
      <c r="H23" s="67">
        <v>11</v>
      </c>
      <c r="I23" s="67">
        <f t="shared" si="1"/>
        <v>20</v>
      </c>
      <c r="J23" s="68">
        <v>9435339425</v>
      </c>
      <c r="K23" s="18" t="s">
        <v>120</v>
      </c>
      <c r="L23" s="18" t="s">
        <v>92</v>
      </c>
      <c r="M23" s="18">
        <v>9957869071</v>
      </c>
      <c r="N23" s="18" t="s">
        <v>134</v>
      </c>
      <c r="O23" s="18">
        <v>6026213102</v>
      </c>
      <c r="P23" s="24"/>
      <c r="Q23" s="18"/>
      <c r="R23" s="18" t="s">
        <v>94</v>
      </c>
      <c r="S23" s="18" t="s">
        <v>1047</v>
      </c>
      <c r="T23" s="18"/>
    </row>
    <row r="24" spans="1:20">
      <c r="A24" s="4">
        <v>20</v>
      </c>
      <c r="B24" s="17" t="s">
        <v>63</v>
      </c>
      <c r="C24" s="69" t="s">
        <v>137</v>
      </c>
      <c r="D24" s="18" t="s">
        <v>25</v>
      </c>
      <c r="E24" s="70" t="s">
        <v>138</v>
      </c>
      <c r="F24" s="48"/>
      <c r="G24" s="66">
        <v>37</v>
      </c>
      <c r="H24" s="66">
        <v>40</v>
      </c>
      <c r="I24" s="66">
        <f t="shared" si="1"/>
        <v>77</v>
      </c>
      <c r="J24" s="71">
        <v>9435008340</v>
      </c>
      <c r="K24" s="18" t="s">
        <v>75</v>
      </c>
      <c r="L24" s="18" t="s">
        <v>76</v>
      </c>
      <c r="M24" s="18">
        <v>9401452485</v>
      </c>
      <c r="N24" s="18" t="s">
        <v>139</v>
      </c>
      <c r="O24" s="18"/>
      <c r="P24" s="24"/>
      <c r="Q24" s="18"/>
      <c r="R24" s="18" t="s">
        <v>85</v>
      </c>
      <c r="S24" s="18" t="s">
        <v>1047</v>
      </c>
      <c r="T24" s="18"/>
    </row>
    <row r="25" spans="1:20">
      <c r="A25" s="4">
        <v>21</v>
      </c>
      <c r="B25" s="17" t="s">
        <v>62</v>
      </c>
      <c r="C25" s="69" t="s">
        <v>140</v>
      </c>
      <c r="D25" s="18" t="s">
        <v>25</v>
      </c>
      <c r="E25" s="70" t="s">
        <v>141</v>
      </c>
      <c r="F25" s="48"/>
      <c r="G25" s="66">
        <v>36</v>
      </c>
      <c r="H25" s="66">
        <v>45</v>
      </c>
      <c r="I25" s="66">
        <f>SUM(G25:H25)</f>
        <v>81</v>
      </c>
      <c r="J25" s="71">
        <v>9859818348</v>
      </c>
      <c r="K25" s="18" t="s">
        <v>75</v>
      </c>
      <c r="L25" s="18" t="s">
        <v>76</v>
      </c>
      <c r="M25" s="18">
        <v>9401452485</v>
      </c>
      <c r="N25" s="18" t="s">
        <v>139</v>
      </c>
      <c r="O25" s="18"/>
      <c r="P25" s="24" t="s">
        <v>1069</v>
      </c>
      <c r="Q25" s="18" t="s">
        <v>428</v>
      </c>
      <c r="R25" s="18" t="s">
        <v>85</v>
      </c>
      <c r="S25" s="18" t="s">
        <v>1047</v>
      </c>
      <c r="T25" s="18"/>
    </row>
    <row r="26" spans="1:20" ht="33">
      <c r="A26" s="4">
        <v>22</v>
      </c>
      <c r="B26" s="17" t="s">
        <v>63</v>
      </c>
      <c r="C26" s="65" t="s">
        <v>142</v>
      </c>
      <c r="D26" s="18" t="s">
        <v>23</v>
      </c>
      <c r="E26" s="66" t="s">
        <v>143</v>
      </c>
      <c r="F26" s="17" t="s">
        <v>97</v>
      </c>
      <c r="G26" s="67">
        <v>54</v>
      </c>
      <c r="H26" s="67">
        <v>79</v>
      </c>
      <c r="I26" s="17">
        <f t="shared" si="0"/>
        <v>133</v>
      </c>
      <c r="J26" s="68">
        <v>3742911409</v>
      </c>
      <c r="K26" s="18" t="s">
        <v>120</v>
      </c>
      <c r="L26" s="18" t="s">
        <v>92</v>
      </c>
      <c r="M26" s="18">
        <v>9957869071</v>
      </c>
      <c r="N26" s="18" t="s">
        <v>134</v>
      </c>
      <c r="O26" s="18"/>
      <c r="P26" s="24"/>
      <c r="Q26" s="18"/>
      <c r="R26" s="18" t="s">
        <v>85</v>
      </c>
      <c r="S26" s="18" t="s">
        <v>1047</v>
      </c>
      <c r="T26" s="18"/>
    </row>
    <row r="27" spans="1:20" ht="33">
      <c r="A27" s="4">
        <v>23</v>
      </c>
      <c r="B27" s="17" t="s">
        <v>62</v>
      </c>
      <c r="C27" s="65" t="s">
        <v>144</v>
      </c>
      <c r="D27" s="18" t="s">
        <v>23</v>
      </c>
      <c r="E27" s="66" t="s">
        <v>145</v>
      </c>
      <c r="F27" s="17" t="s">
        <v>74</v>
      </c>
      <c r="G27" s="67">
        <v>8</v>
      </c>
      <c r="H27" s="67">
        <v>5</v>
      </c>
      <c r="I27" s="17">
        <f t="shared" si="0"/>
        <v>13</v>
      </c>
      <c r="J27" s="68">
        <v>9401708015</v>
      </c>
      <c r="K27" s="18" t="s">
        <v>120</v>
      </c>
      <c r="L27" s="18" t="s">
        <v>92</v>
      </c>
      <c r="M27" s="18">
        <v>9957869071</v>
      </c>
      <c r="N27" s="18" t="s">
        <v>146</v>
      </c>
      <c r="O27" s="18">
        <v>6026213058</v>
      </c>
      <c r="P27" s="24"/>
      <c r="Q27" s="18"/>
      <c r="R27" s="18" t="s">
        <v>85</v>
      </c>
      <c r="S27" s="18" t="s">
        <v>1047</v>
      </c>
      <c r="T27" s="18"/>
    </row>
    <row r="28" spans="1:20" ht="33">
      <c r="A28" s="4">
        <v>24</v>
      </c>
      <c r="B28" s="17" t="s">
        <v>63</v>
      </c>
      <c r="C28" s="69" t="s">
        <v>147</v>
      </c>
      <c r="D28" s="18" t="s">
        <v>25</v>
      </c>
      <c r="E28" s="70" t="s">
        <v>148</v>
      </c>
      <c r="F28" s="48"/>
      <c r="G28" s="66">
        <v>11</v>
      </c>
      <c r="H28" s="66">
        <v>22</v>
      </c>
      <c r="I28" s="66">
        <f>SUM(G28:H28)</f>
        <v>33</v>
      </c>
      <c r="J28" s="71">
        <v>9085907605</v>
      </c>
      <c r="K28" s="18" t="s">
        <v>91</v>
      </c>
      <c r="L28" s="18" t="s">
        <v>92</v>
      </c>
      <c r="M28" s="18">
        <v>9957869071</v>
      </c>
      <c r="N28" s="18" t="s">
        <v>146</v>
      </c>
      <c r="O28" s="18">
        <v>6026213058</v>
      </c>
      <c r="P28" s="24"/>
      <c r="Q28" s="18"/>
      <c r="R28" s="18" t="s">
        <v>94</v>
      </c>
      <c r="S28" s="18" t="s">
        <v>1047</v>
      </c>
      <c r="T28" s="18"/>
    </row>
    <row r="29" spans="1:20" ht="33">
      <c r="A29" s="4">
        <v>25</v>
      </c>
      <c r="B29" s="17" t="s">
        <v>62</v>
      </c>
      <c r="C29" s="69" t="s">
        <v>149</v>
      </c>
      <c r="D29" s="18" t="s">
        <v>25</v>
      </c>
      <c r="E29" s="70" t="s">
        <v>150</v>
      </c>
      <c r="F29" s="48"/>
      <c r="G29" s="66">
        <v>15</v>
      </c>
      <c r="H29" s="66">
        <v>18</v>
      </c>
      <c r="I29" s="66">
        <f>SUM(G29:H29)</f>
        <v>33</v>
      </c>
      <c r="J29" s="71">
        <v>9954562151</v>
      </c>
      <c r="K29" s="18" t="s">
        <v>91</v>
      </c>
      <c r="L29" s="18" t="s">
        <v>92</v>
      </c>
      <c r="M29" s="18">
        <v>9957869071</v>
      </c>
      <c r="N29" s="18" t="s">
        <v>146</v>
      </c>
      <c r="O29" s="18">
        <v>6026213058</v>
      </c>
      <c r="P29" s="24" t="s">
        <v>1071</v>
      </c>
      <c r="Q29" s="18" t="s">
        <v>169</v>
      </c>
      <c r="R29" s="18" t="s">
        <v>94</v>
      </c>
      <c r="S29" s="18" t="s">
        <v>1047</v>
      </c>
      <c r="T29" s="18"/>
    </row>
    <row r="30" spans="1:20" ht="33">
      <c r="A30" s="4">
        <v>26</v>
      </c>
      <c r="B30" s="17" t="s">
        <v>63</v>
      </c>
      <c r="C30" s="65" t="s">
        <v>142</v>
      </c>
      <c r="D30" s="18" t="s">
        <v>23</v>
      </c>
      <c r="E30" s="66" t="s">
        <v>143</v>
      </c>
      <c r="F30" s="17" t="s">
        <v>97</v>
      </c>
      <c r="G30" s="67">
        <v>54</v>
      </c>
      <c r="H30" s="67">
        <v>79</v>
      </c>
      <c r="I30" s="17">
        <f t="shared" ref="I30" si="2">+G30+H30</f>
        <v>133</v>
      </c>
      <c r="J30" s="68">
        <v>3742911409</v>
      </c>
      <c r="K30" s="18" t="s">
        <v>120</v>
      </c>
      <c r="L30" s="18" t="s">
        <v>92</v>
      </c>
      <c r="M30" s="18">
        <v>9957869071</v>
      </c>
      <c r="N30" s="18" t="s">
        <v>151</v>
      </c>
      <c r="O30" s="18">
        <v>6026213106</v>
      </c>
      <c r="P30" s="24"/>
      <c r="Q30" s="18"/>
      <c r="R30" s="18" t="s">
        <v>82</v>
      </c>
      <c r="S30" s="18" t="s">
        <v>1047</v>
      </c>
      <c r="T30" s="18"/>
    </row>
    <row r="31" spans="1:20" ht="33">
      <c r="A31" s="4">
        <v>27</v>
      </c>
      <c r="B31" s="17" t="s">
        <v>62</v>
      </c>
      <c r="C31" s="69" t="s">
        <v>152</v>
      </c>
      <c r="D31" s="18" t="s">
        <v>25</v>
      </c>
      <c r="E31" s="70" t="s">
        <v>153</v>
      </c>
      <c r="F31" s="48"/>
      <c r="G31" s="66">
        <v>8</v>
      </c>
      <c r="H31" s="66">
        <v>10</v>
      </c>
      <c r="I31" s="66">
        <f>SUM(G31:H31)</f>
        <v>18</v>
      </c>
      <c r="J31" s="71">
        <v>9957159459</v>
      </c>
      <c r="K31" s="18" t="s">
        <v>120</v>
      </c>
      <c r="L31" s="18" t="s">
        <v>92</v>
      </c>
      <c r="M31" s="18">
        <v>9957869071</v>
      </c>
      <c r="N31" s="18" t="s">
        <v>151</v>
      </c>
      <c r="O31" s="18">
        <v>6026213106</v>
      </c>
      <c r="P31" s="24"/>
      <c r="Q31" s="18"/>
      <c r="R31" s="18" t="s">
        <v>85</v>
      </c>
      <c r="S31" s="18" t="s">
        <v>1047</v>
      </c>
      <c r="T31" s="18"/>
    </row>
    <row r="32" spans="1:20" ht="33">
      <c r="A32" s="4">
        <v>28</v>
      </c>
      <c r="B32" s="17" t="s">
        <v>63</v>
      </c>
      <c r="C32" s="71" t="s">
        <v>154</v>
      </c>
      <c r="D32" s="18" t="s">
        <v>25</v>
      </c>
      <c r="E32" s="70" t="s">
        <v>155</v>
      </c>
      <c r="F32" s="48"/>
      <c r="G32" s="66">
        <v>15</v>
      </c>
      <c r="H32" s="66">
        <v>27</v>
      </c>
      <c r="I32" s="66">
        <f>SUM(G32:H32)</f>
        <v>42</v>
      </c>
      <c r="J32" s="71">
        <v>9085600840</v>
      </c>
      <c r="K32" s="18" t="s">
        <v>120</v>
      </c>
      <c r="L32" s="18" t="s">
        <v>92</v>
      </c>
      <c r="M32" s="18">
        <v>9957869071</v>
      </c>
      <c r="N32" s="18" t="s">
        <v>151</v>
      </c>
      <c r="O32" s="18">
        <v>6026213106</v>
      </c>
      <c r="P32" s="24"/>
      <c r="Q32" s="18"/>
      <c r="R32" s="18" t="s">
        <v>82</v>
      </c>
      <c r="S32" s="18" t="s">
        <v>1047</v>
      </c>
      <c r="T32" s="18"/>
    </row>
    <row r="33" spans="1:20" ht="33">
      <c r="A33" s="4">
        <v>29</v>
      </c>
      <c r="B33" s="17" t="s">
        <v>62</v>
      </c>
      <c r="C33" s="65" t="s">
        <v>156</v>
      </c>
      <c r="D33" s="18" t="s">
        <v>23</v>
      </c>
      <c r="E33" s="66" t="s">
        <v>157</v>
      </c>
      <c r="F33" s="48" t="s">
        <v>158</v>
      </c>
      <c r="G33" s="67">
        <v>41</v>
      </c>
      <c r="H33" s="67">
        <v>61</v>
      </c>
      <c r="I33" s="67">
        <f t="shared" ref="I33:I34" si="3">SUM(G33:H33)</f>
        <v>102</v>
      </c>
      <c r="J33" s="68">
        <v>9859516736</v>
      </c>
      <c r="K33" s="18" t="s">
        <v>120</v>
      </c>
      <c r="L33" s="18" t="s">
        <v>92</v>
      </c>
      <c r="M33" s="18">
        <v>9957869071</v>
      </c>
      <c r="N33" s="18" t="s">
        <v>122</v>
      </c>
      <c r="O33" s="18"/>
      <c r="P33" s="24" t="s">
        <v>1072</v>
      </c>
      <c r="Q33" s="18" t="s">
        <v>123</v>
      </c>
      <c r="R33" s="18" t="s">
        <v>85</v>
      </c>
      <c r="S33" s="18" t="s">
        <v>1047</v>
      </c>
      <c r="T33" s="18"/>
    </row>
    <row r="34" spans="1:20">
      <c r="A34" s="4">
        <v>30</v>
      </c>
      <c r="B34" s="17" t="s">
        <v>63</v>
      </c>
      <c r="C34" s="69" t="s">
        <v>159</v>
      </c>
      <c r="D34" s="18" t="s">
        <v>25</v>
      </c>
      <c r="E34" s="70" t="s">
        <v>160</v>
      </c>
      <c r="F34" s="48"/>
      <c r="G34" s="66">
        <v>27</v>
      </c>
      <c r="H34" s="66">
        <v>33</v>
      </c>
      <c r="I34" s="66">
        <f t="shared" si="3"/>
        <v>60</v>
      </c>
      <c r="J34" s="71">
        <v>9954696353</v>
      </c>
      <c r="K34" s="18" t="s">
        <v>161</v>
      </c>
      <c r="L34" s="18" t="s">
        <v>162</v>
      </c>
      <c r="M34" s="18">
        <v>9864702355</v>
      </c>
      <c r="N34" s="18" t="s">
        <v>163</v>
      </c>
      <c r="O34" s="18"/>
      <c r="P34" s="24"/>
      <c r="Q34" s="18"/>
      <c r="R34" s="18" t="s">
        <v>85</v>
      </c>
      <c r="S34" s="18" t="s">
        <v>1047</v>
      </c>
      <c r="T34" s="18"/>
    </row>
    <row r="35" spans="1:20">
      <c r="A35" s="4">
        <v>31</v>
      </c>
      <c r="B35" s="17" t="s">
        <v>62</v>
      </c>
      <c r="C35" s="69" t="s">
        <v>164</v>
      </c>
      <c r="D35" s="18" t="s">
        <v>25</v>
      </c>
      <c r="E35" s="70" t="s">
        <v>165</v>
      </c>
      <c r="F35" s="48"/>
      <c r="G35" s="66">
        <v>39</v>
      </c>
      <c r="H35" s="66">
        <v>20</v>
      </c>
      <c r="I35" s="66">
        <f>SUM(G35:H35)</f>
        <v>59</v>
      </c>
      <c r="J35" s="71">
        <v>9577119453</v>
      </c>
      <c r="K35" s="18" t="s">
        <v>161</v>
      </c>
      <c r="L35" s="18" t="s">
        <v>162</v>
      </c>
      <c r="M35" s="18">
        <v>9864702355</v>
      </c>
      <c r="N35" s="18" t="s">
        <v>166</v>
      </c>
      <c r="O35" s="18">
        <v>8473087893</v>
      </c>
      <c r="P35" s="24"/>
      <c r="Q35" s="18"/>
      <c r="R35" s="18" t="s">
        <v>101</v>
      </c>
      <c r="S35" s="18" t="s">
        <v>1047</v>
      </c>
      <c r="T35" s="18"/>
    </row>
    <row r="36" spans="1:20" ht="33">
      <c r="A36" s="4">
        <v>32</v>
      </c>
      <c r="B36" s="17" t="s">
        <v>63</v>
      </c>
      <c r="C36" s="65" t="s">
        <v>167</v>
      </c>
      <c r="D36" s="18" t="s">
        <v>23</v>
      </c>
      <c r="E36" s="66" t="s">
        <v>168</v>
      </c>
      <c r="F36" s="17" t="s">
        <v>74</v>
      </c>
      <c r="G36" s="67">
        <v>3</v>
      </c>
      <c r="H36" s="67">
        <v>3</v>
      </c>
      <c r="I36" s="67">
        <f t="shared" ref="I36:I47" si="4">SUM(G36:H36)</f>
        <v>6</v>
      </c>
      <c r="J36" s="68">
        <v>9435625980</v>
      </c>
      <c r="K36" s="18" t="s">
        <v>120</v>
      </c>
      <c r="L36" s="18" t="s">
        <v>92</v>
      </c>
      <c r="M36" s="18">
        <v>9957869071</v>
      </c>
      <c r="N36" s="18" t="s">
        <v>122</v>
      </c>
      <c r="O36" s="18">
        <v>8751891178</v>
      </c>
      <c r="P36" s="24"/>
      <c r="Q36" s="18"/>
      <c r="R36" s="18" t="s">
        <v>94</v>
      </c>
      <c r="S36" s="18" t="s">
        <v>1047</v>
      </c>
      <c r="T36" s="18"/>
    </row>
    <row r="37" spans="1:20" ht="33">
      <c r="A37" s="4">
        <v>33</v>
      </c>
      <c r="B37" s="17" t="s">
        <v>62</v>
      </c>
      <c r="C37" s="65" t="s">
        <v>170</v>
      </c>
      <c r="D37" s="18" t="s">
        <v>23</v>
      </c>
      <c r="E37" s="66" t="s">
        <v>171</v>
      </c>
      <c r="F37" s="17" t="s">
        <v>74</v>
      </c>
      <c r="G37" s="67">
        <v>17</v>
      </c>
      <c r="H37" s="67">
        <v>18</v>
      </c>
      <c r="I37" s="67">
        <f t="shared" si="4"/>
        <v>35</v>
      </c>
      <c r="J37" s="68">
        <v>9577132447</v>
      </c>
      <c r="K37" s="18" t="s">
        <v>120</v>
      </c>
      <c r="L37" s="18" t="s">
        <v>92</v>
      </c>
      <c r="M37" s="18">
        <v>9957869071</v>
      </c>
      <c r="N37" s="18" t="s">
        <v>122</v>
      </c>
      <c r="O37" s="18">
        <v>8751891178</v>
      </c>
      <c r="P37" s="24" t="s">
        <v>1073</v>
      </c>
      <c r="Q37" s="18" t="s">
        <v>413</v>
      </c>
      <c r="R37" s="18" t="s">
        <v>101</v>
      </c>
      <c r="S37" s="18" t="s">
        <v>1047</v>
      </c>
      <c r="T37" s="18"/>
    </row>
    <row r="38" spans="1:20">
      <c r="A38" s="4">
        <v>34</v>
      </c>
      <c r="B38" s="17" t="s">
        <v>63</v>
      </c>
      <c r="C38" s="65" t="s">
        <v>172</v>
      </c>
      <c r="D38" s="18" t="s">
        <v>23</v>
      </c>
      <c r="E38" s="66" t="s">
        <v>173</v>
      </c>
      <c r="F38" s="17" t="s">
        <v>74</v>
      </c>
      <c r="G38" s="67">
        <v>22</v>
      </c>
      <c r="H38" s="67">
        <v>26</v>
      </c>
      <c r="I38" s="67">
        <f t="shared" si="4"/>
        <v>48</v>
      </c>
      <c r="J38" s="68">
        <v>9854482087</v>
      </c>
      <c r="K38" s="18" t="s">
        <v>98</v>
      </c>
      <c r="L38" s="18" t="s">
        <v>1029</v>
      </c>
      <c r="M38" s="18">
        <v>9678242143</v>
      </c>
      <c r="N38" s="18" t="s">
        <v>100</v>
      </c>
      <c r="O38" s="18">
        <v>6026213040</v>
      </c>
      <c r="P38" s="24"/>
      <c r="Q38" s="18"/>
      <c r="R38" s="18" t="s">
        <v>85</v>
      </c>
      <c r="S38" s="18" t="s">
        <v>1047</v>
      </c>
      <c r="T38" s="18"/>
    </row>
    <row r="39" spans="1:20">
      <c r="A39" s="4">
        <v>35</v>
      </c>
      <c r="B39" s="17" t="s">
        <v>62</v>
      </c>
      <c r="C39" s="69" t="s">
        <v>174</v>
      </c>
      <c r="D39" s="18" t="s">
        <v>25</v>
      </c>
      <c r="E39" s="70" t="s">
        <v>175</v>
      </c>
      <c r="F39" s="48"/>
      <c r="G39" s="66">
        <v>13</v>
      </c>
      <c r="H39" s="66">
        <v>13</v>
      </c>
      <c r="I39" s="66">
        <f t="shared" si="4"/>
        <v>26</v>
      </c>
      <c r="J39" s="71">
        <v>9859527680</v>
      </c>
      <c r="K39" s="18" t="s">
        <v>98</v>
      </c>
      <c r="L39" s="18" t="s">
        <v>1029</v>
      </c>
      <c r="M39" s="18">
        <v>9678242143</v>
      </c>
      <c r="N39" s="18" t="s">
        <v>100</v>
      </c>
      <c r="O39" s="18">
        <v>6026213040</v>
      </c>
      <c r="P39" s="24"/>
      <c r="Q39" s="18"/>
      <c r="R39" s="18" t="s">
        <v>82</v>
      </c>
      <c r="S39" s="18" t="s">
        <v>1047</v>
      </c>
      <c r="T39" s="18"/>
    </row>
    <row r="40" spans="1:20">
      <c r="A40" s="4">
        <v>36</v>
      </c>
      <c r="B40" s="17" t="s">
        <v>63</v>
      </c>
      <c r="C40" s="69" t="s">
        <v>176</v>
      </c>
      <c r="D40" s="18" t="s">
        <v>25</v>
      </c>
      <c r="E40" s="70" t="s">
        <v>177</v>
      </c>
      <c r="F40" s="48"/>
      <c r="G40" s="66">
        <v>7</v>
      </c>
      <c r="H40" s="66">
        <v>16</v>
      </c>
      <c r="I40" s="66">
        <f t="shared" si="4"/>
        <v>23</v>
      </c>
      <c r="J40" s="71">
        <v>9678457037</v>
      </c>
      <c r="K40" s="18" t="s">
        <v>98</v>
      </c>
      <c r="L40" s="18" t="s">
        <v>1029</v>
      </c>
      <c r="M40" s="18">
        <v>9678242143</v>
      </c>
      <c r="N40" s="18" t="s">
        <v>100</v>
      </c>
      <c r="O40" s="18">
        <v>6026213040</v>
      </c>
      <c r="P40" s="24"/>
      <c r="Q40" s="18"/>
      <c r="R40" s="18" t="s">
        <v>82</v>
      </c>
      <c r="S40" s="18" t="s">
        <v>1047</v>
      </c>
      <c r="T40" s="18"/>
    </row>
    <row r="41" spans="1:20">
      <c r="A41" s="4">
        <v>37</v>
      </c>
      <c r="B41" s="17" t="s">
        <v>62</v>
      </c>
      <c r="C41" s="69" t="s">
        <v>178</v>
      </c>
      <c r="D41" s="18" t="s">
        <v>25</v>
      </c>
      <c r="E41" s="70" t="s">
        <v>179</v>
      </c>
      <c r="F41" s="48"/>
      <c r="G41" s="66">
        <v>11</v>
      </c>
      <c r="H41" s="66">
        <v>18</v>
      </c>
      <c r="I41" s="66">
        <f t="shared" si="4"/>
        <v>29</v>
      </c>
      <c r="J41" s="71">
        <v>9957154083</v>
      </c>
      <c r="K41" s="18" t="s">
        <v>98</v>
      </c>
      <c r="L41" s="18" t="s">
        <v>1029</v>
      </c>
      <c r="M41" s="18">
        <v>9678242143</v>
      </c>
      <c r="N41" s="18" t="s">
        <v>109</v>
      </c>
      <c r="O41" s="18">
        <v>6026213115</v>
      </c>
      <c r="P41" s="24" t="s">
        <v>1070</v>
      </c>
      <c r="Q41" s="18" t="s">
        <v>110</v>
      </c>
      <c r="R41" s="18" t="s">
        <v>85</v>
      </c>
      <c r="S41" s="18" t="s">
        <v>1047</v>
      </c>
      <c r="T41" s="18"/>
    </row>
    <row r="42" spans="1:20">
      <c r="A42" s="4">
        <v>38</v>
      </c>
      <c r="B42" s="17" t="s">
        <v>63</v>
      </c>
      <c r="C42" s="65" t="s">
        <v>180</v>
      </c>
      <c r="D42" s="18" t="s">
        <v>23</v>
      </c>
      <c r="E42" s="66" t="s">
        <v>181</v>
      </c>
      <c r="F42" s="48" t="s">
        <v>182</v>
      </c>
      <c r="G42" s="67">
        <v>129</v>
      </c>
      <c r="H42" s="67">
        <v>110</v>
      </c>
      <c r="I42" s="67">
        <f t="shared" si="4"/>
        <v>239</v>
      </c>
      <c r="J42" s="68">
        <v>9401500166</v>
      </c>
      <c r="K42" s="18" t="s">
        <v>98</v>
      </c>
      <c r="L42" s="18" t="s">
        <v>1029</v>
      </c>
      <c r="M42" s="18">
        <v>9678242143</v>
      </c>
      <c r="N42" s="18" t="s">
        <v>183</v>
      </c>
      <c r="O42" s="18">
        <v>6026213036</v>
      </c>
      <c r="P42" s="24"/>
      <c r="Q42" s="18"/>
      <c r="R42" s="18" t="s">
        <v>82</v>
      </c>
      <c r="S42" s="18" t="s">
        <v>1047</v>
      </c>
      <c r="T42" s="18"/>
    </row>
    <row r="43" spans="1:20">
      <c r="A43" s="4">
        <v>39</v>
      </c>
      <c r="B43" s="17" t="s">
        <v>62</v>
      </c>
      <c r="C43" s="69" t="s">
        <v>184</v>
      </c>
      <c r="D43" s="18" t="s">
        <v>25</v>
      </c>
      <c r="E43" s="70" t="s">
        <v>185</v>
      </c>
      <c r="F43" s="48"/>
      <c r="G43" s="66">
        <v>45</v>
      </c>
      <c r="H43" s="66">
        <v>20</v>
      </c>
      <c r="I43" s="66">
        <f t="shared" si="4"/>
        <v>65</v>
      </c>
      <c r="J43" s="71">
        <v>7399974157</v>
      </c>
      <c r="K43" s="18" t="s">
        <v>98</v>
      </c>
      <c r="L43" s="18" t="s">
        <v>1029</v>
      </c>
      <c r="M43" s="18">
        <v>9678242143</v>
      </c>
      <c r="N43" s="18" t="s">
        <v>109</v>
      </c>
      <c r="O43" s="18">
        <v>6026213115</v>
      </c>
      <c r="P43" s="24"/>
      <c r="Q43" s="18"/>
      <c r="R43" s="18" t="s">
        <v>82</v>
      </c>
      <c r="S43" s="18" t="s">
        <v>1047</v>
      </c>
      <c r="T43" s="18"/>
    </row>
    <row r="44" spans="1:20" ht="33">
      <c r="A44" s="4">
        <v>40</v>
      </c>
      <c r="B44" s="17" t="s">
        <v>63</v>
      </c>
      <c r="C44" s="69" t="s">
        <v>186</v>
      </c>
      <c r="D44" s="18" t="s">
        <v>25</v>
      </c>
      <c r="E44" s="70" t="s">
        <v>187</v>
      </c>
      <c r="F44" s="48"/>
      <c r="G44" s="66">
        <v>24</v>
      </c>
      <c r="H44" s="66">
        <v>30</v>
      </c>
      <c r="I44" s="66">
        <f t="shared" si="4"/>
        <v>54</v>
      </c>
      <c r="J44" s="71">
        <v>9957353050</v>
      </c>
      <c r="K44" s="18" t="s">
        <v>91</v>
      </c>
      <c r="L44" s="18" t="s">
        <v>92</v>
      </c>
      <c r="M44" s="18"/>
      <c r="N44" s="18" t="s">
        <v>93</v>
      </c>
      <c r="O44" s="18">
        <v>8473087894</v>
      </c>
      <c r="P44" s="24"/>
      <c r="Q44" s="18"/>
      <c r="R44" s="18" t="s">
        <v>94</v>
      </c>
      <c r="S44" s="18" t="s">
        <v>1047</v>
      </c>
      <c r="T44" s="18"/>
    </row>
    <row r="45" spans="1:20">
      <c r="A45" s="4">
        <v>41</v>
      </c>
      <c r="B45" s="17" t="s">
        <v>62</v>
      </c>
      <c r="C45" s="65" t="s">
        <v>180</v>
      </c>
      <c r="D45" s="18" t="s">
        <v>23</v>
      </c>
      <c r="E45" s="66" t="s">
        <v>181</v>
      </c>
      <c r="F45" s="48" t="s">
        <v>182</v>
      </c>
      <c r="G45" s="67">
        <v>129</v>
      </c>
      <c r="H45" s="67">
        <v>110</v>
      </c>
      <c r="I45" s="67">
        <f t="shared" si="4"/>
        <v>239</v>
      </c>
      <c r="J45" s="68">
        <v>9401500166</v>
      </c>
      <c r="K45" s="18" t="s">
        <v>98</v>
      </c>
      <c r="L45" s="18" t="s">
        <v>99</v>
      </c>
      <c r="M45" s="18">
        <v>9864692509</v>
      </c>
      <c r="N45" s="18" t="s">
        <v>183</v>
      </c>
      <c r="O45" s="18">
        <v>6026213036</v>
      </c>
      <c r="P45" s="24" t="s">
        <v>1074</v>
      </c>
      <c r="Q45" s="18" t="s">
        <v>78</v>
      </c>
      <c r="R45" s="18" t="s">
        <v>85</v>
      </c>
      <c r="S45" s="18" t="s">
        <v>1047</v>
      </c>
      <c r="T45" s="18"/>
    </row>
    <row r="46" spans="1:20" ht="33">
      <c r="A46" s="4">
        <v>42</v>
      </c>
      <c r="B46" s="17" t="s">
        <v>63</v>
      </c>
      <c r="C46" s="69" t="s">
        <v>188</v>
      </c>
      <c r="D46" s="18" t="s">
        <v>25</v>
      </c>
      <c r="E46" s="70" t="s">
        <v>189</v>
      </c>
      <c r="F46" s="48"/>
      <c r="G46" s="66">
        <v>14</v>
      </c>
      <c r="H46" s="66">
        <v>18</v>
      </c>
      <c r="I46" s="66">
        <f t="shared" si="4"/>
        <v>32</v>
      </c>
      <c r="J46" s="71">
        <v>8473955534</v>
      </c>
      <c r="K46" s="18" t="s">
        <v>91</v>
      </c>
      <c r="L46" s="18" t="s">
        <v>92</v>
      </c>
      <c r="M46" s="18"/>
      <c r="N46" s="18" t="s">
        <v>93</v>
      </c>
      <c r="O46" s="18">
        <v>8473087894</v>
      </c>
      <c r="P46" s="24"/>
      <c r="Q46" s="18"/>
      <c r="R46" s="18" t="s">
        <v>94</v>
      </c>
      <c r="S46" s="18" t="s">
        <v>1047</v>
      </c>
      <c r="T46" s="18"/>
    </row>
    <row r="47" spans="1:20">
      <c r="A47" s="4">
        <v>43</v>
      </c>
      <c r="B47" s="17" t="s">
        <v>62</v>
      </c>
      <c r="C47" s="69" t="s">
        <v>190</v>
      </c>
      <c r="D47" s="18" t="s">
        <v>25</v>
      </c>
      <c r="E47" s="70" t="s">
        <v>191</v>
      </c>
      <c r="F47" s="48"/>
      <c r="G47" s="66">
        <v>90</v>
      </c>
      <c r="H47" s="66">
        <v>100</v>
      </c>
      <c r="I47" s="66">
        <f t="shared" si="4"/>
        <v>190</v>
      </c>
      <c r="J47" s="71">
        <v>9957166062</v>
      </c>
      <c r="K47" s="18" t="s">
        <v>75</v>
      </c>
      <c r="L47" s="18" t="s">
        <v>76</v>
      </c>
      <c r="M47" s="18"/>
      <c r="N47" s="18" t="s">
        <v>1032</v>
      </c>
      <c r="O47" s="18">
        <v>6026213005</v>
      </c>
      <c r="P47" s="92"/>
      <c r="Q47" s="18"/>
      <c r="R47" s="18" t="s">
        <v>85</v>
      </c>
      <c r="S47" s="18" t="s">
        <v>1047</v>
      </c>
      <c r="T47" s="18"/>
    </row>
    <row r="48" spans="1:20">
      <c r="A48" s="4">
        <v>44</v>
      </c>
      <c r="B48" s="17" t="s">
        <v>63</v>
      </c>
      <c r="C48" s="65" t="s">
        <v>192</v>
      </c>
      <c r="D48" s="18" t="s">
        <v>23</v>
      </c>
      <c r="E48" s="66" t="s">
        <v>193</v>
      </c>
      <c r="F48" s="48"/>
      <c r="G48" s="67">
        <v>24</v>
      </c>
      <c r="H48" s="67">
        <v>17</v>
      </c>
      <c r="I48" s="67">
        <f t="shared" ref="I48:I50" si="5">G48+H48</f>
        <v>41</v>
      </c>
      <c r="J48" s="68">
        <v>9954436315</v>
      </c>
      <c r="K48" s="18" t="s">
        <v>194</v>
      </c>
      <c r="L48" s="18" t="s">
        <v>1023</v>
      </c>
      <c r="M48" s="18">
        <v>8721996696</v>
      </c>
      <c r="N48" s="18" t="s">
        <v>166</v>
      </c>
      <c r="O48" s="18">
        <v>6026213037</v>
      </c>
      <c r="P48" s="24"/>
      <c r="Q48" s="18"/>
      <c r="R48" s="18" t="s">
        <v>85</v>
      </c>
      <c r="S48" s="18" t="s">
        <v>1047</v>
      </c>
      <c r="T48" s="18"/>
    </row>
    <row r="49" spans="1:20">
      <c r="A49" s="4">
        <v>45</v>
      </c>
      <c r="B49" s="17" t="s">
        <v>62</v>
      </c>
      <c r="C49" s="65" t="s">
        <v>196</v>
      </c>
      <c r="D49" s="18" t="s">
        <v>23</v>
      </c>
      <c r="E49" s="66" t="s">
        <v>197</v>
      </c>
      <c r="F49" s="48"/>
      <c r="G49" s="67">
        <v>6</v>
      </c>
      <c r="H49" s="67">
        <v>7</v>
      </c>
      <c r="I49" s="67">
        <f t="shared" si="5"/>
        <v>13</v>
      </c>
      <c r="J49" s="68">
        <v>9435749583</v>
      </c>
      <c r="K49" s="18" t="s">
        <v>120</v>
      </c>
      <c r="L49" s="18" t="s">
        <v>195</v>
      </c>
      <c r="M49" s="18"/>
      <c r="N49" s="18" t="s">
        <v>122</v>
      </c>
      <c r="O49" s="18">
        <v>6026213080</v>
      </c>
      <c r="P49" s="24" t="s">
        <v>1075</v>
      </c>
      <c r="Q49" s="18" t="s">
        <v>428</v>
      </c>
      <c r="R49" s="18" t="s">
        <v>85</v>
      </c>
      <c r="S49" s="18" t="s">
        <v>1047</v>
      </c>
      <c r="T49" s="18"/>
    </row>
    <row r="50" spans="1:20">
      <c r="A50" s="4">
        <v>46</v>
      </c>
      <c r="B50" s="17" t="s">
        <v>63</v>
      </c>
      <c r="C50" s="65" t="s">
        <v>198</v>
      </c>
      <c r="D50" s="18" t="s">
        <v>23</v>
      </c>
      <c r="E50" s="66" t="s">
        <v>199</v>
      </c>
      <c r="F50" s="17" t="s">
        <v>74</v>
      </c>
      <c r="G50" s="67">
        <v>7</v>
      </c>
      <c r="H50" s="67">
        <v>4</v>
      </c>
      <c r="I50" s="67">
        <f t="shared" si="5"/>
        <v>11</v>
      </c>
      <c r="J50" s="68">
        <v>9435002464</v>
      </c>
      <c r="K50" s="18" t="s">
        <v>75</v>
      </c>
      <c r="L50" s="18" t="s">
        <v>76</v>
      </c>
      <c r="M50" s="18"/>
      <c r="N50" s="18" t="s">
        <v>146</v>
      </c>
      <c r="O50" s="18">
        <v>6026213058</v>
      </c>
      <c r="P50" s="24"/>
      <c r="Q50" s="18"/>
      <c r="R50" s="18" t="s">
        <v>88</v>
      </c>
      <c r="S50" s="18" t="s">
        <v>1047</v>
      </c>
      <c r="T50" s="18"/>
    </row>
    <row r="51" spans="1:20">
      <c r="A51" s="4">
        <v>47</v>
      </c>
      <c r="B51" s="17" t="s">
        <v>62</v>
      </c>
      <c r="C51" s="69" t="s">
        <v>200</v>
      </c>
      <c r="D51" s="18" t="s">
        <v>25</v>
      </c>
      <c r="E51" s="70" t="s">
        <v>201</v>
      </c>
      <c r="F51" s="48"/>
      <c r="G51" s="66">
        <v>24</v>
      </c>
      <c r="H51" s="66">
        <v>30</v>
      </c>
      <c r="I51" s="66">
        <f t="shared" ref="I51:I52" si="6">SUM(G51:H51)</f>
        <v>54</v>
      </c>
      <c r="J51" s="71">
        <v>9954656554</v>
      </c>
      <c r="K51" s="18" t="s">
        <v>75</v>
      </c>
      <c r="L51" s="18" t="s">
        <v>76</v>
      </c>
      <c r="M51" s="18"/>
      <c r="N51" s="18" t="s">
        <v>77</v>
      </c>
      <c r="O51" s="18">
        <v>6026213038</v>
      </c>
      <c r="P51" s="24"/>
      <c r="Q51" s="18"/>
      <c r="R51" s="18" t="s">
        <v>101</v>
      </c>
      <c r="S51" s="18" t="s">
        <v>1047</v>
      </c>
      <c r="T51" s="18"/>
    </row>
    <row r="52" spans="1:20" ht="33">
      <c r="A52" s="4">
        <v>48</v>
      </c>
      <c r="B52" s="17" t="s">
        <v>63</v>
      </c>
      <c r="C52" s="69" t="s">
        <v>202</v>
      </c>
      <c r="D52" s="18" t="s">
        <v>25</v>
      </c>
      <c r="E52" s="70" t="s">
        <v>203</v>
      </c>
      <c r="F52" s="48"/>
      <c r="G52" s="66">
        <v>25</v>
      </c>
      <c r="H52" s="66">
        <v>37</v>
      </c>
      <c r="I52" s="66">
        <f t="shared" si="6"/>
        <v>62</v>
      </c>
      <c r="J52" s="71">
        <v>9854226154</v>
      </c>
      <c r="K52" s="18" t="s">
        <v>120</v>
      </c>
      <c r="L52" s="18" t="s">
        <v>92</v>
      </c>
      <c r="M52" s="18">
        <v>9957869071</v>
      </c>
      <c r="N52" s="18" t="s">
        <v>204</v>
      </c>
      <c r="O52" s="18">
        <v>6026213015</v>
      </c>
      <c r="P52" s="24"/>
      <c r="Q52" s="18"/>
      <c r="R52" s="18" t="s">
        <v>85</v>
      </c>
      <c r="S52" s="18" t="s">
        <v>1047</v>
      </c>
      <c r="T52" s="18"/>
    </row>
    <row r="53" spans="1:20">
      <c r="A53" s="4">
        <v>49</v>
      </c>
      <c r="B53" s="17" t="s">
        <v>62</v>
      </c>
      <c r="C53" s="65" t="s">
        <v>205</v>
      </c>
      <c r="D53" s="18" t="s">
        <v>23</v>
      </c>
      <c r="E53" s="66" t="s">
        <v>206</v>
      </c>
      <c r="F53" s="17" t="s">
        <v>74</v>
      </c>
      <c r="G53" s="67">
        <v>107</v>
      </c>
      <c r="H53" s="67">
        <v>90</v>
      </c>
      <c r="I53" s="67">
        <f t="shared" ref="I53" si="7">G53+H53</f>
        <v>197</v>
      </c>
      <c r="J53" s="68">
        <v>8811967854</v>
      </c>
      <c r="K53" s="18" t="s">
        <v>75</v>
      </c>
      <c r="L53" s="18" t="s">
        <v>76</v>
      </c>
      <c r="M53" s="18"/>
      <c r="N53" s="18" t="s">
        <v>77</v>
      </c>
      <c r="O53" s="18">
        <v>6026213038</v>
      </c>
      <c r="P53" s="24" t="s">
        <v>1076</v>
      </c>
      <c r="Q53" s="18" t="s">
        <v>413</v>
      </c>
      <c r="R53" s="18" t="s">
        <v>85</v>
      </c>
      <c r="S53" s="18" t="s">
        <v>1047</v>
      </c>
      <c r="T53" s="18"/>
    </row>
    <row r="54" spans="1:20">
      <c r="A54" s="4">
        <v>50</v>
      </c>
      <c r="B54" s="17" t="s">
        <v>63</v>
      </c>
      <c r="C54" s="69" t="s">
        <v>207</v>
      </c>
      <c r="D54" s="18" t="s">
        <v>25</v>
      </c>
      <c r="E54" s="70" t="s">
        <v>208</v>
      </c>
      <c r="F54" s="17"/>
      <c r="G54" s="66">
        <v>19</v>
      </c>
      <c r="H54" s="66">
        <v>18</v>
      </c>
      <c r="I54" s="66">
        <f>SUM(G54:H54)</f>
        <v>37</v>
      </c>
      <c r="J54" s="71">
        <v>8471933019</v>
      </c>
      <c r="K54" s="18" t="s">
        <v>75</v>
      </c>
      <c r="L54" s="18" t="s">
        <v>76</v>
      </c>
      <c r="M54" s="18"/>
      <c r="N54" s="18" t="s">
        <v>122</v>
      </c>
      <c r="O54" s="18">
        <v>6026213080</v>
      </c>
      <c r="P54" s="24"/>
      <c r="Q54" s="18"/>
      <c r="R54" s="18" t="s">
        <v>101</v>
      </c>
      <c r="S54" s="18" t="s">
        <v>1047</v>
      </c>
      <c r="T54" s="18"/>
    </row>
    <row r="55" spans="1:20" ht="33">
      <c r="A55" s="4">
        <v>51</v>
      </c>
      <c r="B55" s="17" t="s">
        <v>62</v>
      </c>
      <c r="C55" s="69" t="s">
        <v>209</v>
      </c>
      <c r="D55" s="18" t="s">
        <v>25</v>
      </c>
      <c r="E55" s="70" t="s">
        <v>210</v>
      </c>
      <c r="F55" s="17"/>
      <c r="G55" s="66">
        <v>30</v>
      </c>
      <c r="H55" s="66">
        <v>30</v>
      </c>
      <c r="I55" s="66">
        <f t="shared" ref="I55" si="8">SUM(G55:H55)</f>
        <v>60</v>
      </c>
      <c r="J55" s="71">
        <v>7399660012</v>
      </c>
      <c r="K55" s="18" t="s">
        <v>120</v>
      </c>
      <c r="L55" s="18" t="s">
        <v>92</v>
      </c>
      <c r="M55" s="18">
        <v>9957869071</v>
      </c>
      <c r="N55" s="18" t="s">
        <v>122</v>
      </c>
      <c r="O55" s="18">
        <v>6026213080</v>
      </c>
      <c r="P55" s="24"/>
      <c r="Q55" s="18"/>
      <c r="R55" s="18" t="s">
        <v>82</v>
      </c>
      <c r="S55" s="18" t="s">
        <v>1047</v>
      </c>
      <c r="T55" s="18"/>
    </row>
    <row r="56" spans="1:20">
      <c r="A56" s="4">
        <v>52</v>
      </c>
      <c r="B56" s="17" t="s">
        <v>63</v>
      </c>
      <c r="C56" s="65" t="s">
        <v>211</v>
      </c>
      <c r="D56" s="18" t="s">
        <v>23</v>
      </c>
      <c r="E56" s="66" t="s">
        <v>212</v>
      </c>
      <c r="F56" s="17" t="s">
        <v>97</v>
      </c>
      <c r="G56" s="67">
        <v>66</v>
      </c>
      <c r="H56" s="67">
        <v>22</v>
      </c>
      <c r="I56" s="67">
        <f t="shared" ref="I56:I57" si="9">G56+H56</f>
        <v>88</v>
      </c>
      <c r="J56" s="68">
        <v>9706270418</v>
      </c>
      <c r="K56" s="18" t="s">
        <v>75</v>
      </c>
      <c r="L56" s="18" t="s">
        <v>76</v>
      </c>
      <c r="M56" s="18"/>
      <c r="N56" s="18" t="s">
        <v>1032</v>
      </c>
      <c r="O56" s="18">
        <v>6026213005</v>
      </c>
      <c r="P56" s="24"/>
      <c r="Q56" s="18"/>
      <c r="R56" s="18" t="s">
        <v>85</v>
      </c>
      <c r="S56" s="18" t="s">
        <v>1047</v>
      </c>
      <c r="T56" s="18"/>
    </row>
    <row r="57" spans="1:20" ht="33">
      <c r="A57" s="4">
        <v>53</v>
      </c>
      <c r="B57" s="17" t="s">
        <v>62</v>
      </c>
      <c r="C57" s="65" t="s">
        <v>213</v>
      </c>
      <c r="D57" s="18" t="s">
        <v>23</v>
      </c>
      <c r="E57" s="66" t="s">
        <v>214</v>
      </c>
      <c r="F57" s="17" t="s">
        <v>74</v>
      </c>
      <c r="G57" s="67">
        <v>59</v>
      </c>
      <c r="H57" s="67">
        <v>59</v>
      </c>
      <c r="I57" s="67">
        <f t="shared" si="9"/>
        <v>118</v>
      </c>
      <c r="J57" s="68">
        <v>9954846391</v>
      </c>
      <c r="K57" s="18" t="s">
        <v>120</v>
      </c>
      <c r="L57" s="18" t="s">
        <v>92</v>
      </c>
      <c r="M57" s="18">
        <v>9957869071</v>
      </c>
      <c r="N57" s="18" t="s">
        <v>204</v>
      </c>
      <c r="O57" s="18">
        <v>6026213015</v>
      </c>
      <c r="P57" s="24" t="s">
        <v>1077</v>
      </c>
      <c r="Q57" s="18" t="s">
        <v>110</v>
      </c>
      <c r="R57" s="18" t="s">
        <v>101</v>
      </c>
      <c r="S57" s="18" t="s">
        <v>1047</v>
      </c>
      <c r="T57" s="18"/>
    </row>
    <row r="58" spans="1:20" ht="33">
      <c r="A58" s="4">
        <v>54</v>
      </c>
      <c r="B58" s="17" t="s">
        <v>63</v>
      </c>
      <c r="C58" s="69" t="s">
        <v>215</v>
      </c>
      <c r="D58" s="18" t="s">
        <v>25</v>
      </c>
      <c r="E58" s="70" t="s">
        <v>216</v>
      </c>
      <c r="F58" s="48"/>
      <c r="G58" s="66">
        <v>32</v>
      </c>
      <c r="H58" s="66">
        <v>20</v>
      </c>
      <c r="I58" s="66">
        <f t="shared" ref="I58:I59" si="10">SUM(G58:H58)</f>
        <v>52</v>
      </c>
      <c r="J58" s="71">
        <v>9613308942</v>
      </c>
      <c r="K58" s="18" t="s">
        <v>120</v>
      </c>
      <c r="L58" s="18" t="s">
        <v>92</v>
      </c>
      <c r="M58" s="18">
        <v>9957869071</v>
      </c>
      <c r="N58" s="18" t="s">
        <v>134</v>
      </c>
      <c r="O58" s="18">
        <v>6026213103</v>
      </c>
      <c r="P58" s="24"/>
      <c r="Q58" s="18"/>
      <c r="R58" s="18" t="s">
        <v>85</v>
      </c>
      <c r="S58" s="18" t="s">
        <v>1047</v>
      </c>
      <c r="T58" s="18"/>
    </row>
    <row r="59" spans="1:20" ht="33">
      <c r="A59" s="4">
        <v>55</v>
      </c>
      <c r="B59" s="17" t="s">
        <v>62</v>
      </c>
      <c r="C59" s="69" t="s">
        <v>217</v>
      </c>
      <c r="D59" s="18" t="s">
        <v>25</v>
      </c>
      <c r="E59" s="70" t="s">
        <v>218</v>
      </c>
      <c r="F59" s="48"/>
      <c r="G59" s="66">
        <v>18</v>
      </c>
      <c r="H59" s="66">
        <v>26</v>
      </c>
      <c r="I59" s="66">
        <f t="shared" si="10"/>
        <v>44</v>
      </c>
      <c r="J59" s="71">
        <v>9954268329</v>
      </c>
      <c r="K59" s="18" t="s">
        <v>120</v>
      </c>
      <c r="L59" s="18" t="s">
        <v>92</v>
      </c>
      <c r="M59" s="18">
        <v>9957869071</v>
      </c>
      <c r="N59" s="18" t="s">
        <v>146</v>
      </c>
      <c r="O59" s="18">
        <v>6026213058</v>
      </c>
      <c r="P59" s="24"/>
      <c r="Q59" s="18"/>
      <c r="R59" s="18" t="s">
        <v>94</v>
      </c>
      <c r="S59" s="18" t="s">
        <v>1047</v>
      </c>
      <c r="T59" s="18"/>
    </row>
    <row r="60" spans="1:20" ht="33">
      <c r="A60" s="4">
        <v>56</v>
      </c>
      <c r="B60" s="17" t="s">
        <v>63</v>
      </c>
      <c r="C60" s="65" t="s">
        <v>219</v>
      </c>
      <c r="D60" s="18" t="s">
        <v>23</v>
      </c>
      <c r="E60" s="66" t="s">
        <v>220</v>
      </c>
      <c r="F60" s="17" t="s">
        <v>74</v>
      </c>
      <c r="G60" s="67">
        <v>19</v>
      </c>
      <c r="H60" s="67">
        <v>15</v>
      </c>
      <c r="I60" s="67">
        <f t="shared" ref="I60:I62" si="11">G60+H60</f>
        <v>34</v>
      </c>
      <c r="J60" s="68">
        <v>7399920716</v>
      </c>
      <c r="K60" s="18" t="s">
        <v>91</v>
      </c>
      <c r="L60" s="18" t="s">
        <v>92</v>
      </c>
      <c r="M60" s="18">
        <v>9957869071</v>
      </c>
      <c r="N60" s="18" t="s">
        <v>1032</v>
      </c>
      <c r="O60" s="18">
        <v>6026213005</v>
      </c>
      <c r="P60" s="24"/>
      <c r="Q60" s="18"/>
      <c r="R60" s="18" t="s">
        <v>85</v>
      </c>
      <c r="S60" s="18" t="s">
        <v>1047</v>
      </c>
      <c r="T60" s="18"/>
    </row>
    <row r="61" spans="1:20" ht="33">
      <c r="A61" s="4">
        <v>57</v>
      </c>
      <c r="B61" s="17" t="s">
        <v>62</v>
      </c>
      <c r="C61" s="65" t="s">
        <v>221</v>
      </c>
      <c r="D61" s="18" t="s">
        <v>23</v>
      </c>
      <c r="E61" s="66" t="s">
        <v>222</v>
      </c>
      <c r="F61" s="17" t="s">
        <v>74</v>
      </c>
      <c r="G61" s="67">
        <v>30</v>
      </c>
      <c r="H61" s="67">
        <v>22</v>
      </c>
      <c r="I61" s="67">
        <f t="shared" si="11"/>
        <v>52</v>
      </c>
      <c r="J61" s="68">
        <v>9954777498</v>
      </c>
      <c r="K61" s="18" t="s">
        <v>91</v>
      </c>
      <c r="L61" s="18" t="s">
        <v>92</v>
      </c>
      <c r="M61" s="18">
        <v>9957869071</v>
      </c>
      <c r="N61" s="18" t="s">
        <v>122</v>
      </c>
      <c r="O61" s="18">
        <v>6026213080</v>
      </c>
      <c r="P61" s="24" t="s">
        <v>1078</v>
      </c>
      <c r="Q61" s="18" t="s">
        <v>428</v>
      </c>
      <c r="R61" s="18" t="s">
        <v>82</v>
      </c>
      <c r="S61" s="18" t="s">
        <v>1047</v>
      </c>
      <c r="T61" s="18"/>
    </row>
    <row r="62" spans="1:20" ht="33">
      <c r="A62" s="4">
        <v>58</v>
      </c>
      <c r="B62" s="17" t="s">
        <v>63</v>
      </c>
      <c r="C62" s="65" t="s">
        <v>223</v>
      </c>
      <c r="D62" s="18" t="s">
        <v>23</v>
      </c>
      <c r="E62" s="66" t="s">
        <v>224</v>
      </c>
      <c r="F62" s="17" t="s">
        <v>74</v>
      </c>
      <c r="G62" s="67">
        <v>18</v>
      </c>
      <c r="H62" s="67">
        <v>20</v>
      </c>
      <c r="I62" s="67">
        <f t="shared" si="11"/>
        <v>38</v>
      </c>
      <c r="J62" s="68">
        <v>9435745497</v>
      </c>
      <c r="K62" s="18" t="s">
        <v>91</v>
      </c>
      <c r="L62" s="18" t="s">
        <v>92</v>
      </c>
      <c r="M62" s="18">
        <v>9957869071</v>
      </c>
      <c r="N62" s="18" t="s">
        <v>225</v>
      </c>
      <c r="O62" s="18">
        <v>6026213066</v>
      </c>
      <c r="P62" s="24"/>
      <c r="Q62" s="18"/>
      <c r="R62" s="18" t="s">
        <v>85</v>
      </c>
      <c r="S62" s="18" t="s">
        <v>1047</v>
      </c>
      <c r="T62" s="18"/>
    </row>
    <row r="63" spans="1:20" ht="33">
      <c r="A63" s="4">
        <v>59</v>
      </c>
      <c r="B63" s="17" t="s">
        <v>62</v>
      </c>
      <c r="C63" s="69" t="s">
        <v>226</v>
      </c>
      <c r="D63" s="18" t="s">
        <v>25</v>
      </c>
      <c r="E63" s="70" t="s">
        <v>227</v>
      </c>
      <c r="F63" s="48"/>
      <c r="G63" s="66">
        <v>11</v>
      </c>
      <c r="H63" s="66">
        <v>15</v>
      </c>
      <c r="I63" s="66">
        <f t="shared" ref="I63" si="12">SUM(G63:H63)</f>
        <v>26</v>
      </c>
      <c r="J63" s="71">
        <v>9859790674</v>
      </c>
      <c r="K63" s="18" t="s">
        <v>120</v>
      </c>
      <c r="L63" s="18" t="s">
        <v>92</v>
      </c>
      <c r="M63" s="18">
        <v>9957869071</v>
      </c>
      <c r="N63" s="18" t="s">
        <v>134</v>
      </c>
      <c r="O63" s="18"/>
      <c r="P63" s="24"/>
      <c r="Q63" s="18"/>
      <c r="R63" s="18" t="s">
        <v>85</v>
      </c>
      <c r="S63" s="18" t="s">
        <v>1047</v>
      </c>
      <c r="T63" s="18"/>
    </row>
    <row r="64" spans="1:20" ht="33">
      <c r="A64" s="4">
        <v>60</v>
      </c>
      <c r="B64" s="17" t="s">
        <v>63</v>
      </c>
      <c r="C64" s="69" t="s">
        <v>228</v>
      </c>
      <c r="D64" s="18" t="s">
        <v>25</v>
      </c>
      <c r="E64" s="70" t="s">
        <v>229</v>
      </c>
      <c r="F64" s="48"/>
      <c r="G64" s="66">
        <v>23</v>
      </c>
      <c r="H64" s="66">
        <v>18</v>
      </c>
      <c r="I64" s="66">
        <f>SUM(G64:H64)</f>
        <v>41</v>
      </c>
      <c r="J64" s="71">
        <v>9613361595</v>
      </c>
      <c r="K64" s="18" t="s">
        <v>120</v>
      </c>
      <c r="L64" s="18" t="s">
        <v>92</v>
      </c>
      <c r="M64" s="18">
        <v>9957869071</v>
      </c>
      <c r="N64" s="18" t="s">
        <v>122</v>
      </c>
      <c r="O64" s="18">
        <v>6026213080</v>
      </c>
      <c r="P64" s="24"/>
      <c r="Q64" s="18"/>
      <c r="R64" s="18" t="s">
        <v>94</v>
      </c>
      <c r="S64" s="18" t="s">
        <v>1047</v>
      </c>
      <c r="T64" s="18"/>
    </row>
    <row r="65" spans="1:20" ht="33">
      <c r="A65" s="4">
        <v>61</v>
      </c>
      <c r="B65" s="17" t="s">
        <v>62</v>
      </c>
      <c r="C65" s="69" t="s">
        <v>230</v>
      </c>
      <c r="D65" s="18" t="s">
        <v>25</v>
      </c>
      <c r="E65" s="70" t="s">
        <v>231</v>
      </c>
      <c r="F65" s="48"/>
      <c r="G65" s="66">
        <v>30</v>
      </c>
      <c r="H65" s="66">
        <v>30</v>
      </c>
      <c r="I65" s="66">
        <f>SUM(G65:H65)</f>
        <v>60</v>
      </c>
      <c r="J65" s="71">
        <v>9859556871</v>
      </c>
      <c r="K65" s="18" t="s">
        <v>120</v>
      </c>
      <c r="L65" s="18" t="s">
        <v>92</v>
      </c>
      <c r="M65" s="18">
        <v>9957869071</v>
      </c>
      <c r="N65" s="18" t="s">
        <v>122</v>
      </c>
      <c r="O65" s="18">
        <v>6026213080</v>
      </c>
      <c r="P65" s="24" t="s">
        <v>1079</v>
      </c>
      <c r="Q65" s="18" t="s">
        <v>169</v>
      </c>
      <c r="R65" s="18" t="s">
        <v>88</v>
      </c>
      <c r="S65" s="18" t="s">
        <v>1047</v>
      </c>
      <c r="T65" s="18"/>
    </row>
    <row r="66" spans="1:20" ht="33">
      <c r="A66" s="4">
        <v>62</v>
      </c>
      <c r="B66" s="17" t="s">
        <v>63</v>
      </c>
      <c r="C66" s="65" t="s">
        <v>232</v>
      </c>
      <c r="D66" s="71" t="s">
        <v>23</v>
      </c>
      <c r="E66" s="66" t="s">
        <v>233</v>
      </c>
      <c r="F66" s="17" t="s">
        <v>97</v>
      </c>
      <c r="G66" s="67">
        <v>27</v>
      </c>
      <c r="H66" s="67">
        <v>33</v>
      </c>
      <c r="I66" s="67">
        <f t="shared" ref="I66:I67" si="13">G66+H66</f>
        <v>60</v>
      </c>
      <c r="J66" s="68"/>
      <c r="K66" s="18" t="s">
        <v>91</v>
      </c>
      <c r="L66" s="18" t="s">
        <v>92</v>
      </c>
      <c r="M66" s="18">
        <v>9957869071</v>
      </c>
      <c r="N66" s="18" t="s">
        <v>225</v>
      </c>
      <c r="O66" s="18">
        <v>6026213066</v>
      </c>
      <c r="P66" s="24"/>
      <c r="Q66" s="18"/>
      <c r="R66" s="18" t="s">
        <v>85</v>
      </c>
      <c r="S66" s="18" t="s">
        <v>1047</v>
      </c>
      <c r="T66" s="18"/>
    </row>
    <row r="67" spans="1:20" ht="33">
      <c r="A67" s="4">
        <v>63</v>
      </c>
      <c r="B67" s="17" t="s">
        <v>62</v>
      </c>
      <c r="C67" s="65" t="s">
        <v>234</v>
      </c>
      <c r="D67" s="71" t="s">
        <v>23</v>
      </c>
      <c r="E67" s="66" t="s">
        <v>235</v>
      </c>
      <c r="F67" s="17" t="s">
        <v>74</v>
      </c>
      <c r="G67" s="67">
        <v>87</v>
      </c>
      <c r="H67" s="67">
        <v>95</v>
      </c>
      <c r="I67" s="67">
        <f t="shared" si="13"/>
        <v>182</v>
      </c>
      <c r="J67" s="68">
        <v>9678635685</v>
      </c>
      <c r="K67" s="18" t="s">
        <v>91</v>
      </c>
      <c r="L67" s="18" t="s">
        <v>92</v>
      </c>
      <c r="M67" s="18">
        <v>9957869071</v>
      </c>
      <c r="N67" s="18" t="s">
        <v>225</v>
      </c>
      <c r="O67" s="18">
        <v>6026213066</v>
      </c>
      <c r="P67" s="24"/>
      <c r="Q67" s="18"/>
      <c r="R67" s="18" t="s">
        <v>94</v>
      </c>
      <c r="S67" s="18" t="s">
        <v>1047</v>
      </c>
      <c r="T67" s="18"/>
    </row>
    <row r="68" spans="1:20" ht="33">
      <c r="A68" s="4">
        <v>64</v>
      </c>
      <c r="B68" s="17" t="s">
        <v>63</v>
      </c>
      <c r="C68" s="69" t="s">
        <v>236</v>
      </c>
      <c r="D68" s="18" t="s">
        <v>25</v>
      </c>
      <c r="E68" s="72">
        <v>197</v>
      </c>
      <c r="F68" s="48"/>
      <c r="G68" s="66">
        <v>29</v>
      </c>
      <c r="H68" s="66">
        <v>25</v>
      </c>
      <c r="I68" s="66">
        <f>SUM(G68:H68)</f>
        <v>54</v>
      </c>
      <c r="J68" s="71">
        <v>9854297967</v>
      </c>
      <c r="K68" s="18" t="s">
        <v>120</v>
      </c>
      <c r="L68" s="18" t="s">
        <v>92</v>
      </c>
      <c r="M68" s="18">
        <v>9957869071</v>
      </c>
      <c r="N68" s="18" t="s">
        <v>134</v>
      </c>
      <c r="O68" s="18"/>
      <c r="P68" s="24"/>
      <c r="Q68" s="18"/>
      <c r="R68" s="18" t="s">
        <v>94</v>
      </c>
      <c r="S68" s="18" t="s">
        <v>1047</v>
      </c>
      <c r="T68" s="18"/>
    </row>
    <row r="69" spans="1:20" ht="33">
      <c r="A69" s="4">
        <v>65</v>
      </c>
      <c r="B69" s="17" t="s">
        <v>62</v>
      </c>
      <c r="C69" s="69" t="s">
        <v>237</v>
      </c>
      <c r="D69" s="18" t="s">
        <v>25</v>
      </c>
      <c r="E69" s="72">
        <v>198</v>
      </c>
      <c r="F69" s="48"/>
      <c r="G69" s="66">
        <v>26</v>
      </c>
      <c r="H69" s="66">
        <v>23</v>
      </c>
      <c r="I69" s="66">
        <v>20</v>
      </c>
      <c r="J69" s="71">
        <v>7399642132</v>
      </c>
      <c r="K69" s="18" t="s">
        <v>120</v>
      </c>
      <c r="L69" s="18" t="s">
        <v>92</v>
      </c>
      <c r="M69" s="18">
        <v>9957869071</v>
      </c>
      <c r="N69" s="18" t="s">
        <v>134</v>
      </c>
      <c r="O69" s="18">
        <v>6026213103</v>
      </c>
      <c r="P69" s="24" t="s">
        <v>1080</v>
      </c>
      <c r="Q69" s="18" t="s">
        <v>123</v>
      </c>
      <c r="R69" s="18" t="s">
        <v>85</v>
      </c>
      <c r="S69" s="18" t="s">
        <v>1047</v>
      </c>
      <c r="T69" s="18"/>
    </row>
    <row r="70" spans="1:20" ht="33">
      <c r="A70" s="4">
        <v>66</v>
      </c>
      <c r="B70" s="17" t="s">
        <v>63</v>
      </c>
      <c r="C70" s="65" t="s">
        <v>238</v>
      </c>
      <c r="D70" s="18" t="s">
        <v>23</v>
      </c>
      <c r="E70" s="73" t="s">
        <v>239</v>
      </c>
      <c r="F70" s="67" t="s">
        <v>74</v>
      </c>
      <c r="G70" s="67">
        <v>30</v>
      </c>
      <c r="H70" s="67">
        <v>30</v>
      </c>
      <c r="I70" s="67">
        <f t="shared" ref="I70:I72" si="14">G70+H70</f>
        <v>60</v>
      </c>
      <c r="J70" s="68">
        <v>9957647440</v>
      </c>
      <c r="K70" s="18" t="s">
        <v>120</v>
      </c>
      <c r="L70" s="18" t="s">
        <v>92</v>
      </c>
      <c r="M70" s="18">
        <v>9957869071</v>
      </c>
      <c r="N70" s="18" t="s">
        <v>122</v>
      </c>
      <c r="O70" s="18">
        <v>6026213080</v>
      </c>
      <c r="P70" s="24"/>
      <c r="Q70" s="18"/>
      <c r="R70" s="18" t="s">
        <v>94</v>
      </c>
      <c r="S70" s="18" t="s">
        <v>1047</v>
      </c>
      <c r="T70" s="18"/>
    </row>
    <row r="71" spans="1:20" ht="33">
      <c r="A71" s="4">
        <v>67</v>
      </c>
      <c r="B71" s="17" t="s">
        <v>62</v>
      </c>
      <c r="C71" s="65" t="s">
        <v>240</v>
      </c>
      <c r="D71" s="68" t="s">
        <v>23</v>
      </c>
      <c r="E71" s="73" t="s">
        <v>241</v>
      </c>
      <c r="F71" s="67" t="s">
        <v>74</v>
      </c>
      <c r="G71" s="67">
        <v>47</v>
      </c>
      <c r="H71" s="67">
        <v>44</v>
      </c>
      <c r="I71" s="67">
        <f t="shared" si="14"/>
        <v>91</v>
      </c>
      <c r="J71" s="68">
        <v>7399974146</v>
      </c>
      <c r="K71" s="18" t="s">
        <v>120</v>
      </c>
      <c r="L71" s="18" t="s">
        <v>92</v>
      </c>
      <c r="M71" s="18">
        <v>9957869071</v>
      </c>
      <c r="N71" s="18" t="s">
        <v>122</v>
      </c>
      <c r="O71" s="18">
        <v>6026213080</v>
      </c>
      <c r="P71" s="24"/>
      <c r="Q71" s="18"/>
      <c r="R71" s="18" t="s">
        <v>88</v>
      </c>
      <c r="S71" s="18" t="s">
        <v>1047</v>
      </c>
      <c r="T71" s="18"/>
    </row>
    <row r="72" spans="1:20" ht="33">
      <c r="A72" s="4">
        <v>68</v>
      </c>
      <c r="B72" s="17" t="s">
        <v>63</v>
      </c>
      <c r="C72" s="65" t="s">
        <v>242</v>
      </c>
      <c r="D72" s="68" t="s">
        <v>23</v>
      </c>
      <c r="E72" s="73" t="s">
        <v>243</v>
      </c>
      <c r="F72" s="67" t="s">
        <v>97</v>
      </c>
      <c r="G72" s="67">
        <v>31</v>
      </c>
      <c r="H72" s="67">
        <v>41</v>
      </c>
      <c r="I72" s="67">
        <f t="shared" si="14"/>
        <v>72</v>
      </c>
      <c r="J72" s="68">
        <v>9954322340</v>
      </c>
      <c r="K72" s="18" t="s">
        <v>120</v>
      </c>
      <c r="L72" s="18" t="s">
        <v>92</v>
      </c>
      <c r="M72" s="18">
        <v>9957869071</v>
      </c>
      <c r="N72" s="18" t="s">
        <v>122</v>
      </c>
      <c r="O72" s="18">
        <v>6026213080</v>
      </c>
      <c r="P72" s="24"/>
      <c r="Q72" s="18"/>
      <c r="R72" s="18" t="s">
        <v>85</v>
      </c>
      <c r="S72" s="18" t="s">
        <v>1047</v>
      </c>
      <c r="T72" s="18"/>
    </row>
    <row r="73" spans="1:20" ht="33">
      <c r="A73" s="4">
        <v>69</v>
      </c>
      <c r="B73" s="17" t="s">
        <v>62</v>
      </c>
      <c r="C73" s="69" t="s">
        <v>236</v>
      </c>
      <c r="D73" s="18" t="s">
        <v>25</v>
      </c>
      <c r="E73" s="72">
        <v>197</v>
      </c>
      <c r="F73" s="48"/>
      <c r="G73" s="66">
        <v>29</v>
      </c>
      <c r="H73" s="66">
        <v>25</v>
      </c>
      <c r="I73" s="66">
        <f>SUM(G73:H73)</f>
        <v>54</v>
      </c>
      <c r="J73" s="71">
        <v>9854297967</v>
      </c>
      <c r="K73" s="18" t="s">
        <v>120</v>
      </c>
      <c r="L73" s="18" t="s">
        <v>92</v>
      </c>
      <c r="M73" s="18">
        <v>9957869071</v>
      </c>
      <c r="N73" s="18" t="s">
        <v>134</v>
      </c>
      <c r="O73" s="18">
        <v>6026213103</v>
      </c>
      <c r="P73" s="24" t="s">
        <v>1081</v>
      </c>
      <c r="Q73" s="18" t="s">
        <v>413</v>
      </c>
      <c r="R73" s="18" t="s">
        <v>94</v>
      </c>
      <c r="S73" s="18" t="s">
        <v>1047</v>
      </c>
      <c r="T73" s="18"/>
    </row>
    <row r="74" spans="1:20" ht="33">
      <c r="A74" s="4">
        <v>70</v>
      </c>
      <c r="B74" s="17" t="s">
        <v>63</v>
      </c>
      <c r="C74" s="69" t="s">
        <v>237</v>
      </c>
      <c r="D74" s="18" t="s">
        <v>25</v>
      </c>
      <c r="E74" s="72">
        <v>198</v>
      </c>
      <c r="F74" s="48"/>
      <c r="G74" s="66">
        <v>23</v>
      </c>
      <c r="H74" s="66">
        <v>20</v>
      </c>
      <c r="I74" s="66">
        <f>SUM(G74:H74)</f>
        <v>43</v>
      </c>
      <c r="J74" s="71">
        <v>7399642132</v>
      </c>
      <c r="K74" s="18" t="s">
        <v>120</v>
      </c>
      <c r="L74" s="18" t="s">
        <v>92</v>
      </c>
      <c r="M74" s="18">
        <v>9957869071</v>
      </c>
      <c r="N74" s="18" t="s">
        <v>134</v>
      </c>
      <c r="O74" s="18">
        <v>6026213103</v>
      </c>
      <c r="P74" s="24"/>
      <c r="Q74" s="18"/>
      <c r="R74" s="18" t="s">
        <v>85</v>
      </c>
      <c r="S74" s="18" t="s">
        <v>1047</v>
      </c>
      <c r="T74" s="18"/>
    </row>
    <row r="75" spans="1:20">
      <c r="A75" s="4">
        <v>71</v>
      </c>
      <c r="B75" s="17" t="s">
        <v>62</v>
      </c>
      <c r="C75" s="74" t="s">
        <v>244</v>
      </c>
      <c r="D75" s="18" t="s">
        <v>23</v>
      </c>
      <c r="E75" s="58" t="s">
        <v>245</v>
      </c>
      <c r="F75" s="17" t="s">
        <v>74</v>
      </c>
      <c r="G75" s="67">
        <v>23</v>
      </c>
      <c r="H75" s="67">
        <v>24</v>
      </c>
      <c r="I75" s="67">
        <f t="shared" ref="I75:I77" si="15">G75+H75</f>
        <v>47</v>
      </c>
      <c r="J75" s="75">
        <v>9954411029</v>
      </c>
      <c r="K75" s="18" t="s">
        <v>246</v>
      </c>
      <c r="L75" s="18" t="s">
        <v>247</v>
      </c>
      <c r="M75" s="18">
        <v>8761942558</v>
      </c>
      <c r="N75" s="18" t="s">
        <v>248</v>
      </c>
      <c r="O75" s="18">
        <v>6026213116</v>
      </c>
      <c r="P75" s="24"/>
      <c r="Q75" s="18"/>
      <c r="R75" s="18" t="s">
        <v>249</v>
      </c>
      <c r="S75" s="18" t="s">
        <v>1047</v>
      </c>
      <c r="T75" s="18"/>
    </row>
    <row r="76" spans="1:20">
      <c r="A76" s="4">
        <v>72</v>
      </c>
      <c r="B76" s="17" t="s">
        <v>63</v>
      </c>
      <c r="C76" s="74" t="s">
        <v>250</v>
      </c>
      <c r="D76" s="18" t="s">
        <v>23</v>
      </c>
      <c r="E76" s="58" t="s">
        <v>251</v>
      </c>
      <c r="F76" s="17" t="s">
        <v>97</v>
      </c>
      <c r="G76" s="67">
        <v>51</v>
      </c>
      <c r="H76" s="67">
        <v>33</v>
      </c>
      <c r="I76" s="67">
        <f t="shared" si="15"/>
        <v>84</v>
      </c>
      <c r="J76" s="75">
        <v>9854818045</v>
      </c>
      <c r="K76" s="18" t="s">
        <v>246</v>
      </c>
      <c r="L76" s="18"/>
      <c r="M76" s="18"/>
      <c r="N76" s="18"/>
      <c r="O76" s="18"/>
      <c r="P76" s="24"/>
      <c r="Q76" s="18"/>
      <c r="R76" s="18" t="s">
        <v>252</v>
      </c>
      <c r="S76" s="18" t="s">
        <v>1047</v>
      </c>
      <c r="T76" s="18"/>
    </row>
    <row r="77" spans="1:20">
      <c r="A77" s="4">
        <v>73</v>
      </c>
      <c r="B77" s="17" t="s">
        <v>62</v>
      </c>
      <c r="C77" s="74" t="s">
        <v>253</v>
      </c>
      <c r="D77" s="18" t="s">
        <v>23</v>
      </c>
      <c r="E77" s="58" t="s">
        <v>254</v>
      </c>
      <c r="F77" s="17" t="s">
        <v>74</v>
      </c>
      <c r="G77" s="67">
        <v>33</v>
      </c>
      <c r="H77" s="67">
        <v>33</v>
      </c>
      <c r="I77" s="67">
        <f t="shared" si="15"/>
        <v>66</v>
      </c>
      <c r="J77" s="75">
        <v>9859774824</v>
      </c>
      <c r="K77" s="18" t="s">
        <v>255</v>
      </c>
      <c r="L77" s="18" t="s">
        <v>256</v>
      </c>
      <c r="M77" s="18">
        <v>8011128246</v>
      </c>
      <c r="N77" s="18" t="s">
        <v>257</v>
      </c>
      <c r="O77" s="18">
        <v>6026213118</v>
      </c>
      <c r="P77" s="24" t="s">
        <v>1082</v>
      </c>
      <c r="Q77" s="18" t="s">
        <v>110</v>
      </c>
      <c r="R77" s="18" t="s">
        <v>258</v>
      </c>
      <c r="S77" s="18" t="s">
        <v>1047</v>
      </c>
      <c r="T77" s="18"/>
    </row>
    <row r="78" spans="1:20">
      <c r="A78" s="4">
        <v>74</v>
      </c>
      <c r="B78" s="17" t="s">
        <v>63</v>
      </c>
      <c r="C78" s="18" t="s">
        <v>259</v>
      </c>
      <c r="D78" s="18" t="s">
        <v>25</v>
      </c>
      <c r="E78" s="19">
        <v>114</v>
      </c>
      <c r="F78" s="48"/>
      <c r="G78" s="48">
        <v>19</v>
      </c>
      <c r="H78" s="48">
        <v>26</v>
      </c>
      <c r="I78" s="17">
        <f t="shared" ref="I78:I79" si="16">+G78+H78</f>
        <v>45</v>
      </c>
      <c r="J78" s="18">
        <v>8486635540</v>
      </c>
      <c r="K78" s="18" t="s">
        <v>260</v>
      </c>
      <c r="L78" s="76" t="s">
        <v>1030</v>
      </c>
      <c r="M78" s="77" t="s">
        <v>1031</v>
      </c>
      <c r="N78" s="76" t="s">
        <v>261</v>
      </c>
      <c r="O78" s="77" t="s">
        <v>262</v>
      </c>
      <c r="P78" s="24"/>
      <c r="Q78" s="18"/>
      <c r="R78" s="18" t="s">
        <v>107</v>
      </c>
      <c r="S78" s="18" t="s">
        <v>1047</v>
      </c>
      <c r="T78" s="18"/>
    </row>
    <row r="79" spans="1:20">
      <c r="A79" s="4">
        <v>75</v>
      </c>
      <c r="B79" s="17" t="s">
        <v>62</v>
      </c>
      <c r="C79" s="18" t="s">
        <v>263</v>
      </c>
      <c r="D79" s="18" t="s">
        <v>25</v>
      </c>
      <c r="E79" s="19">
        <v>115</v>
      </c>
      <c r="F79" s="48"/>
      <c r="G79" s="48">
        <v>23</v>
      </c>
      <c r="H79" s="48">
        <v>30</v>
      </c>
      <c r="I79" s="17">
        <f t="shared" si="16"/>
        <v>53</v>
      </c>
      <c r="J79" s="18">
        <v>9678543787</v>
      </c>
      <c r="K79" s="18" t="s">
        <v>260</v>
      </c>
      <c r="L79" s="76" t="s">
        <v>1030</v>
      </c>
      <c r="M79" s="77" t="s">
        <v>1031</v>
      </c>
      <c r="N79" s="78" t="s">
        <v>264</v>
      </c>
      <c r="O79" s="77" t="s">
        <v>265</v>
      </c>
      <c r="P79" s="24"/>
      <c r="Q79" s="18"/>
      <c r="R79" s="18" t="s">
        <v>104</v>
      </c>
      <c r="S79" s="18" t="s">
        <v>1047</v>
      </c>
      <c r="T79" s="18"/>
    </row>
    <row r="80" spans="1:20">
      <c r="A80" s="4">
        <v>76</v>
      </c>
      <c r="B80" s="17" t="s">
        <v>63</v>
      </c>
      <c r="C80" s="74" t="s">
        <v>266</v>
      </c>
      <c r="D80" s="18" t="s">
        <v>23</v>
      </c>
      <c r="E80" s="58" t="s">
        <v>267</v>
      </c>
      <c r="F80" s="17" t="s">
        <v>74</v>
      </c>
      <c r="G80" s="67">
        <v>22</v>
      </c>
      <c r="H80" s="67">
        <v>15</v>
      </c>
      <c r="I80" s="67">
        <v>15</v>
      </c>
      <c r="J80" s="75">
        <v>9678454614</v>
      </c>
      <c r="K80" s="18" t="s">
        <v>246</v>
      </c>
      <c r="L80" s="18" t="s">
        <v>247</v>
      </c>
      <c r="M80" s="18">
        <v>8761942558</v>
      </c>
      <c r="N80" s="18" t="s">
        <v>268</v>
      </c>
      <c r="O80" s="18">
        <v>6026213010</v>
      </c>
      <c r="P80" s="24"/>
      <c r="Q80" s="18"/>
      <c r="R80" s="18" t="s">
        <v>269</v>
      </c>
      <c r="S80" s="18" t="s">
        <v>1047</v>
      </c>
      <c r="T80" s="18"/>
    </row>
    <row r="81" spans="1:20">
      <c r="A81" s="4">
        <v>77</v>
      </c>
      <c r="B81" s="17" t="s">
        <v>62</v>
      </c>
      <c r="C81" s="74" t="s">
        <v>270</v>
      </c>
      <c r="D81" s="18" t="s">
        <v>23</v>
      </c>
      <c r="E81" s="58" t="s">
        <v>271</v>
      </c>
      <c r="F81" s="17" t="s">
        <v>74</v>
      </c>
      <c r="G81" s="67">
        <v>37</v>
      </c>
      <c r="H81" s="67">
        <v>42</v>
      </c>
      <c r="I81" s="67">
        <f t="shared" ref="I81:I82" si="17">G81+H81</f>
        <v>79</v>
      </c>
      <c r="J81" s="75">
        <v>9859161828</v>
      </c>
      <c r="K81" s="18" t="s">
        <v>246</v>
      </c>
      <c r="L81" s="18" t="s">
        <v>247</v>
      </c>
      <c r="M81" s="18">
        <v>8761942558</v>
      </c>
      <c r="N81" s="18" t="s">
        <v>268</v>
      </c>
      <c r="O81" s="18">
        <v>6026213010</v>
      </c>
      <c r="P81" s="24" t="s">
        <v>1083</v>
      </c>
      <c r="Q81" s="18" t="s">
        <v>78</v>
      </c>
      <c r="R81" s="18" t="s">
        <v>272</v>
      </c>
      <c r="S81" s="18" t="s">
        <v>1047</v>
      </c>
      <c r="T81" s="18"/>
    </row>
    <row r="82" spans="1:20">
      <c r="A82" s="4">
        <v>78</v>
      </c>
      <c r="B82" s="17" t="s">
        <v>63</v>
      </c>
      <c r="C82" s="74" t="s">
        <v>273</v>
      </c>
      <c r="D82" s="18" t="s">
        <v>23</v>
      </c>
      <c r="E82" s="58" t="s">
        <v>274</v>
      </c>
      <c r="F82" s="17" t="s">
        <v>74</v>
      </c>
      <c r="G82" s="67">
        <v>56</v>
      </c>
      <c r="H82" s="67">
        <v>74</v>
      </c>
      <c r="I82" s="67">
        <f t="shared" si="17"/>
        <v>130</v>
      </c>
      <c r="J82" s="75"/>
      <c r="K82" s="18" t="s">
        <v>246</v>
      </c>
      <c r="L82" s="18" t="s">
        <v>247</v>
      </c>
      <c r="M82" s="18">
        <v>8761942558</v>
      </c>
      <c r="N82" s="18" t="s">
        <v>268</v>
      </c>
      <c r="O82" s="18">
        <v>6026213010</v>
      </c>
      <c r="P82" s="24"/>
      <c r="Q82" s="18"/>
      <c r="R82" s="18" t="s">
        <v>275</v>
      </c>
      <c r="S82" s="18" t="s">
        <v>1047</v>
      </c>
      <c r="T82" s="18"/>
    </row>
    <row r="83" spans="1:20">
      <c r="A83" s="4">
        <v>79</v>
      </c>
      <c r="B83" s="17" t="s">
        <v>62</v>
      </c>
      <c r="C83" s="18" t="s">
        <v>276</v>
      </c>
      <c r="D83" s="18" t="s">
        <v>25</v>
      </c>
      <c r="E83" s="19">
        <v>116</v>
      </c>
      <c r="F83" s="48"/>
      <c r="G83" s="48">
        <v>23</v>
      </c>
      <c r="H83" s="48">
        <v>38</v>
      </c>
      <c r="I83" s="17">
        <f t="shared" ref="I83:I84" si="18">+G83+H83</f>
        <v>61</v>
      </c>
      <c r="J83" s="18">
        <v>9577518529</v>
      </c>
      <c r="K83" s="18" t="s">
        <v>260</v>
      </c>
      <c r="L83" s="76" t="s">
        <v>1030</v>
      </c>
      <c r="M83" s="77" t="s">
        <v>1031</v>
      </c>
      <c r="N83" s="78" t="s">
        <v>277</v>
      </c>
      <c r="O83" s="77" t="s">
        <v>278</v>
      </c>
      <c r="P83" s="24"/>
      <c r="Q83" s="18"/>
      <c r="R83" s="18" t="s">
        <v>279</v>
      </c>
      <c r="S83" s="18" t="s">
        <v>1047</v>
      </c>
      <c r="T83" s="18"/>
    </row>
    <row r="84" spans="1:20">
      <c r="A84" s="4">
        <v>80</v>
      </c>
      <c r="B84" s="17" t="s">
        <v>63</v>
      </c>
      <c r="C84" s="18" t="s">
        <v>280</v>
      </c>
      <c r="D84" s="18" t="s">
        <v>25</v>
      </c>
      <c r="E84" s="19">
        <v>141</v>
      </c>
      <c r="F84" s="48"/>
      <c r="G84" s="48">
        <v>26</v>
      </c>
      <c r="H84" s="48">
        <v>44</v>
      </c>
      <c r="I84" s="17">
        <f t="shared" si="18"/>
        <v>70</v>
      </c>
      <c r="J84" s="18">
        <v>8011633048</v>
      </c>
      <c r="K84" s="18" t="s">
        <v>260</v>
      </c>
      <c r="L84" s="76" t="s">
        <v>1030</v>
      </c>
      <c r="M84" s="77" t="s">
        <v>1031</v>
      </c>
      <c r="N84" s="78" t="s">
        <v>281</v>
      </c>
      <c r="O84" s="77" t="s">
        <v>282</v>
      </c>
      <c r="P84" s="24"/>
      <c r="Q84" s="18"/>
      <c r="R84" s="18" t="s">
        <v>107</v>
      </c>
      <c r="S84" s="18" t="s">
        <v>1047</v>
      </c>
      <c r="T84" s="18"/>
    </row>
    <row r="85" spans="1:20">
      <c r="A85" s="4">
        <v>81</v>
      </c>
      <c r="B85" s="17" t="s">
        <v>62</v>
      </c>
      <c r="C85" s="74" t="s">
        <v>283</v>
      </c>
      <c r="D85" s="18" t="s">
        <v>23</v>
      </c>
      <c r="E85" s="58" t="s">
        <v>284</v>
      </c>
      <c r="F85" s="17" t="s">
        <v>74</v>
      </c>
      <c r="G85" s="67">
        <v>16</v>
      </c>
      <c r="H85" s="67">
        <v>15</v>
      </c>
      <c r="I85" s="67">
        <f t="shared" ref="I85:I88" si="19">G85+H85</f>
        <v>31</v>
      </c>
      <c r="J85" s="75">
        <v>9854562659</v>
      </c>
      <c r="K85" s="18" t="s">
        <v>246</v>
      </c>
      <c r="L85" s="18" t="s">
        <v>247</v>
      </c>
      <c r="M85" s="18">
        <v>8761942558</v>
      </c>
      <c r="N85" s="18" t="s">
        <v>257</v>
      </c>
      <c r="O85" s="18">
        <v>6026213118</v>
      </c>
      <c r="P85" s="24" t="s">
        <v>1085</v>
      </c>
      <c r="Q85" s="18" t="s">
        <v>428</v>
      </c>
      <c r="R85" s="18" t="s">
        <v>252</v>
      </c>
      <c r="S85" s="18" t="s">
        <v>1047</v>
      </c>
      <c r="T85" s="18"/>
    </row>
    <row r="86" spans="1:20">
      <c r="A86" s="4">
        <v>82</v>
      </c>
      <c r="B86" s="17" t="s">
        <v>63</v>
      </c>
      <c r="C86" s="74" t="s">
        <v>285</v>
      </c>
      <c r="D86" s="18" t="s">
        <v>23</v>
      </c>
      <c r="E86" s="58" t="s">
        <v>286</v>
      </c>
      <c r="F86" s="17" t="s">
        <v>74</v>
      </c>
      <c r="G86" s="67">
        <v>11</v>
      </c>
      <c r="H86" s="67">
        <v>7</v>
      </c>
      <c r="I86" s="67">
        <f t="shared" si="19"/>
        <v>18</v>
      </c>
      <c r="J86" s="75">
        <v>7896506141</v>
      </c>
      <c r="K86" s="18" t="s">
        <v>246</v>
      </c>
      <c r="L86" s="18" t="s">
        <v>247</v>
      </c>
      <c r="M86" s="18">
        <v>8761942558</v>
      </c>
      <c r="N86" s="18" t="s">
        <v>287</v>
      </c>
      <c r="O86" s="18">
        <v>6026213065</v>
      </c>
      <c r="P86" s="24"/>
      <c r="Q86" s="18"/>
      <c r="R86" s="18" t="s">
        <v>252</v>
      </c>
      <c r="S86" s="18" t="s">
        <v>1047</v>
      </c>
      <c r="T86" s="18"/>
    </row>
    <row r="87" spans="1:20">
      <c r="A87" s="4">
        <v>83</v>
      </c>
      <c r="B87" s="17" t="s">
        <v>62</v>
      </c>
      <c r="C87" s="74" t="s">
        <v>288</v>
      </c>
      <c r="D87" s="18" t="s">
        <v>23</v>
      </c>
      <c r="E87" s="58" t="s">
        <v>289</v>
      </c>
      <c r="F87" s="17" t="s">
        <v>74</v>
      </c>
      <c r="G87" s="67">
        <v>15</v>
      </c>
      <c r="H87" s="67">
        <v>11</v>
      </c>
      <c r="I87" s="67">
        <f t="shared" si="19"/>
        <v>26</v>
      </c>
      <c r="J87" s="75">
        <v>9854326922</v>
      </c>
      <c r="K87" s="18" t="s">
        <v>246</v>
      </c>
      <c r="L87" s="18" t="s">
        <v>247</v>
      </c>
      <c r="M87" s="18">
        <v>8761942558</v>
      </c>
      <c r="N87" s="18" t="s">
        <v>287</v>
      </c>
      <c r="O87" s="18">
        <v>6026213065</v>
      </c>
      <c r="P87" s="24"/>
      <c r="Q87" s="18"/>
      <c r="R87" s="18" t="s">
        <v>258</v>
      </c>
      <c r="S87" s="18" t="s">
        <v>1047</v>
      </c>
      <c r="T87" s="18"/>
    </row>
    <row r="88" spans="1:20">
      <c r="A88" s="4">
        <v>84</v>
      </c>
      <c r="B88" s="17" t="s">
        <v>63</v>
      </c>
      <c r="C88" s="74" t="s">
        <v>290</v>
      </c>
      <c r="D88" s="18" t="s">
        <v>23</v>
      </c>
      <c r="E88" s="58" t="s">
        <v>291</v>
      </c>
      <c r="F88" s="17" t="s">
        <v>74</v>
      </c>
      <c r="G88" s="67">
        <v>13</v>
      </c>
      <c r="H88" s="67">
        <v>22</v>
      </c>
      <c r="I88" s="67">
        <f t="shared" si="19"/>
        <v>35</v>
      </c>
      <c r="J88" s="75">
        <v>9854328371</v>
      </c>
      <c r="K88" s="18" t="s">
        <v>246</v>
      </c>
      <c r="L88" s="18" t="s">
        <v>247</v>
      </c>
      <c r="M88" s="18">
        <v>8761942558</v>
      </c>
      <c r="N88" s="18" t="s">
        <v>292</v>
      </c>
      <c r="O88" s="18">
        <v>6026213016</v>
      </c>
      <c r="P88" s="24"/>
      <c r="Q88" s="18"/>
      <c r="R88" s="18" t="s">
        <v>293</v>
      </c>
      <c r="S88" s="18" t="s">
        <v>1047</v>
      </c>
      <c r="T88" s="18"/>
    </row>
    <row r="89" spans="1:20">
      <c r="A89" s="4">
        <v>85</v>
      </c>
      <c r="B89" s="17" t="s">
        <v>62</v>
      </c>
      <c r="C89" s="18" t="s">
        <v>294</v>
      </c>
      <c r="D89" s="18" t="s">
        <v>25</v>
      </c>
      <c r="E89" s="19">
        <v>142</v>
      </c>
      <c r="F89" s="48"/>
      <c r="G89" s="48">
        <v>32</v>
      </c>
      <c r="H89" s="48">
        <v>32</v>
      </c>
      <c r="I89" s="17">
        <f t="shared" ref="I89:I90" si="20">+G89+H89</f>
        <v>64</v>
      </c>
      <c r="J89" s="18">
        <v>9613680747</v>
      </c>
      <c r="K89" s="18" t="s">
        <v>260</v>
      </c>
      <c r="L89" s="76" t="s">
        <v>1030</v>
      </c>
      <c r="M89" s="77" t="s">
        <v>1031</v>
      </c>
      <c r="N89" s="78" t="s">
        <v>295</v>
      </c>
      <c r="O89" s="77" t="s">
        <v>296</v>
      </c>
      <c r="P89" s="24" t="s">
        <v>1084</v>
      </c>
      <c r="Q89" s="18" t="s">
        <v>169</v>
      </c>
      <c r="R89" s="18" t="s">
        <v>107</v>
      </c>
      <c r="S89" s="18" t="s">
        <v>1047</v>
      </c>
      <c r="T89" s="18"/>
    </row>
    <row r="90" spans="1:20">
      <c r="A90" s="4">
        <v>86</v>
      </c>
      <c r="B90" s="17" t="s">
        <v>63</v>
      </c>
      <c r="C90" s="18" t="s">
        <v>297</v>
      </c>
      <c r="D90" s="18" t="s">
        <v>25</v>
      </c>
      <c r="E90" s="19">
        <v>143</v>
      </c>
      <c r="F90" s="48"/>
      <c r="G90" s="48">
        <v>41</v>
      </c>
      <c r="H90" s="48">
        <v>47</v>
      </c>
      <c r="I90" s="17">
        <f t="shared" si="20"/>
        <v>88</v>
      </c>
      <c r="J90" s="18">
        <v>9577611936</v>
      </c>
      <c r="K90" s="18" t="s">
        <v>260</v>
      </c>
      <c r="L90" s="76" t="s">
        <v>1030</v>
      </c>
      <c r="M90" s="77" t="s">
        <v>1031</v>
      </c>
      <c r="N90" s="78" t="s">
        <v>295</v>
      </c>
      <c r="O90" s="77" t="s">
        <v>296</v>
      </c>
      <c r="P90" s="24"/>
      <c r="Q90" s="18"/>
      <c r="R90" s="18" t="s">
        <v>298</v>
      </c>
      <c r="S90" s="18" t="s">
        <v>1047</v>
      </c>
      <c r="T90" s="18"/>
    </row>
    <row r="91" spans="1:20">
      <c r="A91" s="4">
        <v>87</v>
      </c>
      <c r="B91" s="17" t="s">
        <v>62</v>
      </c>
      <c r="C91" s="74" t="s">
        <v>299</v>
      </c>
      <c r="D91" s="18" t="s">
        <v>23</v>
      </c>
      <c r="E91" s="58" t="s">
        <v>300</v>
      </c>
      <c r="F91" s="17" t="s">
        <v>301</v>
      </c>
      <c r="G91" s="67">
        <v>155</v>
      </c>
      <c r="H91" s="67">
        <v>166</v>
      </c>
      <c r="I91" s="67">
        <f t="shared" ref="I91" si="21">G91+H91</f>
        <v>321</v>
      </c>
      <c r="J91" s="75">
        <v>9859312989</v>
      </c>
      <c r="K91" s="18" t="s">
        <v>255</v>
      </c>
      <c r="L91" s="18" t="s">
        <v>256</v>
      </c>
      <c r="M91" s="18">
        <v>8011128246</v>
      </c>
      <c r="N91" s="18" t="s">
        <v>257</v>
      </c>
      <c r="O91" s="18">
        <v>6026213118</v>
      </c>
      <c r="P91" s="24"/>
      <c r="Q91" s="18"/>
      <c r="R91" s="18" t="s">
        <v>275</v>
      </c>
      <c r="S91" s="18" t="s">
        <v>1047</v>
      </c>
      <c r="T91" s="18"/>
    </row>
    <row r="92" spans="1:20">
      <c r="A92" s="4">
        <v>88</v>
      </c>
      <c r="B92" s="17" t="s">
        <v>63</v>
      </c>
      <c r="C92" s="18" t="s">
        <v>302</v>
      </c>
      <c r="D92" s="18" t="s">
        <v>25</v>
      </c>
      <c r="E92" s="19">
        <v>144</v>
      </c>
      <c r="F92" s="48"/>
      <c r="G92" s="48">
        <v>18</v>
      </c>
      <c r="H92" s="48">
        <v>41</v>
      </c>
      <c r="I92" s="17">
        <f t="shared" ref="I92:I93" si="22">+G92+H92</f>
        <v>59</v>
      </c>
      <c r="J92" s="18">
        <v>8753816829</v>
      </c>
      <c r="K92" s="18" t="s">
        <v>260</v>
      </c>
      <c r="L92" s="76" t="s">
        <v>1030</v>
      </c>
      <c r="M92" s="77" t="s">
        <v>1031</v>
      </c>
      <c r="N92" s="78" t="s">
        <v>303</v>
      </c>
      <c r="O92" s="77" t="s">
        <v>304</v>
      </c>
      <c r="P92" s="24"/>
      <c r="Q92" s="18"/>
      <c r="R92" s="18" t="s">
        <v>107</v>
      </c>
      <c r="S92" s="18" t="s">
        <v>1047</v>
      </c>
      <c r="T92" s="18"/>
    </row>
    <row r="93" spans="1:20">
      <c r="A93" s="4">
        <v>89</v>
      </c>
      <c r="B93" s="17" t="s">
        <v>62</v>
      </c>
      <c r="C93" s="18" t="s">
        <v>305</v>
      </c>
      <c r="D93" s="18" t="s">
        <v>25</v>
      </c>
      <c r="E93" s="19">
        <v>145</v>
      </c>
      <c r="F93" s="48"/>
      <c r="G93" s="48">
        <v>28</v>
      </c>
      <c r="H93" s="48">
        <v>38</v>
      </c>
      <c r="I93" s="17">
        <f t="shared" si="22"/>
        <v>66</v>
      </c>
      <c r="J93" s="18">
        <v>8011785967</v>
      </c>
      <c r="K93" s="18" t="s">
        <v>260</v>
      </c>
      <c r="L93" s="76" t="s">
        <v>1030</v>
      </c>
      <c r="M93" s="77" t="s">
        <v>1031</v>
      </c>
      <c r="N93" s="78" t="s">
        <v>306</v>
      </c>
      <c r="O93" s="77" t="s">
        <v>307</v>
      </c>
      <c r="P93" s="24" t="s">
        <v>1086</v>
      </c>
      <c r="Q93" s="18" t="s">
        <v>123</v>
      </c>
      <c r="R93" s="18" t="s">
        <v>279</v>
      </c>
      <c r="S93" s="18" t="s">
        <v>1047</v>
      </c>
      <c r="T93" s="18"/>
    </row>
    <row r="94" spans="1:20">
      <c r="A94" s="4">
        <v>90</v>
      </c>
      <c r="B94" s="17" t="s">
        <v>63</v>
      </c>
      <c r="C94" s="74" t="s">
        <v>308</v>
      </c>
      <c r="D94" s="18" t="s">
        <v>23</v>
      </c>
      <c r="E94" s="58" t="s">
        <v>309</v>
      </c>
      <c r="F94" s="17" t="s">
        <v>310</v>
      </c>
      <c r="G94" s="67">
        <v>207</v>
      </c>
      <c r="H94" s="67">
        <v>226</v>
      </c>
      <c r="I94" s="67">
        <f t="shared" ref="I94:I95" si="23">G94+H94</f>
        <v>433</v>
      </c>
      <c r="J94" s="75"/>
      <c r="K94" s="18" t="s">
        <v>255</v>
      </c>
      <c r="L94" s="18" t="s">
        <v>256</v>
      </c>
      <c r="M94" s="18">
        <v>8011128246</v>
      </c>
      <c r="N94" s="18"/>
      <c r="O94" s="18"/>
      <c r="P94" s="24"/>
      <c r="Q94" s="18"/>
      <c r="R94" s="18" t="s">
        <v>272</v>
      </c>
      <c r="S94" s="18" t="s">
        <v>1047</v>
      </c>
      <c r="T94" s="18"/>
    </row>
    <row r="95" spans="1:20">
      <c r="A95" s="4">
        <v>91</v>
      </c>
      <c r="B95" s="17" t="s">
        <v>62</v>
      </c>
      <c r="C95" s="18" t="s">
        <v>311</v>
      </c>
      <c r="D95" s="18" t="s">
        <v>25</v>
      </c>
      <c r="E95" s="19">
        <v>147</v>
      </c>
      <c r="F95" s="48"/>
      <c r="G95" s="48">
        <v>37</v>
      </c>
      <c r="H95" s="48">
        <v>42</v>
      </c>
      <c r="I95" s="67">
        <f t="shared" si="23"/>
        <v>79</v>
      </c>
      <c r="J95" s="18">
        <v>9707767001</v>
      </c>
      <c r="K95" s="18" t="s">
        <v>312</v>
      </c>
      <c r="L95" s="18" t="s">
        <v>256</v>
      </c>
      <c r="M95" s="18">
        <v>8011128246</v>
      </c>
      <c r="N95" s="78" t="s">
        <v>313</v>
      </c>
      <c r="O95" s="78">
        <v>9954805517</v>
      </c>
      <c r="P95" s="24"/>
      <c r="Q95" s="18"/>
      <c r="R95" s="18" t="s">
        <v>107</v>
      </c>
      <c r="S95" s="18" t="s">
        <v>1047</v>
      </c>
      <c r="T95" s="18"/>
    </row>
    <row r="96" spans="1:20">
      <c r="A96" s="4">
        <v>92</v>
      </c>
      <c r="B96" s="17" t="s">
        <v>63</v>
      </c>
      <c r="C96" s="18" t="s">
        <v>314</v>
      </c>
      <c r="D96" s="18" t="s">
        <v>25</v>
      </c>
      <c r="E96" s="19">
        <v>148</v>
      </c>
      <c r="F96" s="48"/>
      <c r="G96" s="48">
        <v>25</v>
      </c>
      <c r="H96" s="48">
        <v>32</v>
      </c>
      <c r="I96" s="17">
        <f t="shared" ref="I96" si="24">+G96+H96</f>
        <v>57</v>
      </c>
      <c r="J96" s="18">
        <v>9954500328</v>
      </c>
      <c r="K96" s="18" t="s">
        <v>312</v>
      </c>
      <c r="L96" s="18" t="s">
        <v>256</v>
      </c>
      <c r="M96" s="18">
        <v>8011128246</v>
      </c>
      <c r="N96" s="78" t="s">
        <v>313</v>
      </c>
      <c r="O96" s="78">
        <v>9954805518</v>
      </c>
      <c r="P96" s="24"/>
      <c r="Q96" s="18"/>
      <c r="R96" s="18" t="s">
        <v>104</v>
      </c>
      <c r="S96" s="18" t="s">
        <v>1047</v>
      </c>
      <c r="T96" s="18"/>
    </row>
    <row r="97" spans="1:20">
      <c r="A97" s="4">
        <v>93</v>
      </c>
      <c r="B97" s="17" t="s">
        <v>62</v>
      </c>
      <c r="C97" s="74" t="s">
        <v>308</v>
      </c>
      <c r="D97" s="18" t="s">
        <v>23</v>
      </c>
      <c r="E97" s="58" t="s">
        <v>309</v>
      </c>
      <c r="F97" s="17" t="s">
        <v>310</v>
      </c>
      <c r="G97" s="67">
        <v>209</v>
      </c>
      <c r="H97" s="67">
        <v>226</v>
      </c>
      <c r="I97" s="67">
        <f t="shared" ref="I97" si="25">G97+H97</f>
        <v>435</v>
      </c>
      <c r="J97" s="75"/>
      <c r="K97" s="18" t="s">
        <v>255</v>
      </c>
      <c r="L97" s="18" t="s">
        <v>256</v>
      </c>
      <c r="M97" s="18">
        <v>8011128246</v>
      </c>
      <c r="N97" s="18" t="s">
        <v>1033</v>
      </c>
      <c r="O97" s="18">
        <v>6026213057</v>
      </c>
      <c r="P97" s="24"/>
      <c r="Q97" s="18"/>
      <c r="R97" s="18" t="s">
        <v>272</v>
      </c>
      <c r="S97" s="18" t="s">
        <v>1047</v>
      </c>
      <c r="T97" s="18"/>
    </row>
    <row r="98" spans="1:20">
      <c r="A98" s="4">
        <v>94</v>
      </c>
      <c r="B98" s="17"/>
      <c r="C98" s="18"/>
      <c r="D98" s="18"/>
      <c r="E98" s="19"/>
      <c r="F98" s="18"/>
      <c r="G98" s="19"/>
      <c r="H98" s="19"/>
      <c r="I98" s="57">
        <f t="shared" ref="I98:I133" si="26">SUM(G98:H98)</f>
        <v>0</v>
      </c>
      <c r="J98" s="18"/>
      <c r="K98" s="18"/>
      <c r="L98" s="18"/>
      <c r="M98" s="18"/>
      <c r="N98" s="18"/>
      <c r="O98" s="18"/>
      <c r="P98" s="24"/>
      <c r="Q98" s="18"/>
      <c r="R98" s="18"/>
      <c r="S98" s="18"/>
      <c r="T98" s="18"/>
    </row>
    <row r="99" spans="1:20">
      <c r="A99" s="4">
        <v>95</v>
      </c>
      <c r="B99" s="17"/>
      <c r="C99" s="18"/>
      <c r="D99" s="18"/>
      <c r="E99" s="19"/>
      <c r="F99" s="18"/>
      <c r="G99" s="19"/>
      <c r="H99" s="19"/>
      <c r="I99" s="57">
        <f t="shared" si="26"/>
        <v>0</v>
      </c>
      <c r="J99" s="18"/>
      <c r="K99" s="18"/>
      <c r="L99" s="18"/>
      <c r="M99" s="18"/>
      <c r="N99" s="18"/>
      <c r="O99" s="18"/>
      <c r="P99" s="24"/>
      <c r="Q99" s="18"/>
      <c r="R99" s="18"/>
      <c r="S99" s="18"/>
      <c r="T99" s="18"/>
    </row>
    <row r="100" spans="1:20">
      <c r="A100" s="4">
        <v>96</v>
      </c>
      <c r="B100" s="17"/>
      <c r="C100" s="18"/>
      <c r="D100" s="18"/>
      <c r="E100" s="19"/>
      <c r="F100" s="18"/>
      <c r="G100" s="19"/>
      <c r="H100" s="19"/>
      <c r="I100" s="57">
        <f t="shared" si="26"/>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26"/>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26"/>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26"/>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26"/>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26"/>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26"/>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26"/>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26"/>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26"/>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26"/>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26"/>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26"/>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26"/>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26"/>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26"/>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26"/>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26"/>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26"/>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26"/>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26"/>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26"/>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26"/>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26"/>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26"/>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26"/>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26"/>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26"/>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26"/>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26"/>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26"/>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26"/>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26"/>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26"/>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7">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7"/>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7"/>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7"/>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7"/>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7"/>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7"/>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7"/>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7"/>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7"/>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7"/>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7"/>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7"/>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7"/>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7"/>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7"/>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7"/>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7"/>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7"/>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7"/>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7"/>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7"/>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7"/>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7"/>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7"/>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7"/>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7"/>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7"/>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7"/>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7"/>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7"/>
        <v>0</v>
      </c>
      <c r="J164" s="18"/>
      <c r="K164" s="18"/>
      <c r="L164" s="18"/>
      <c r="M164" s="18"/>
      <c r="N164" s="18"/>
      <c r="O164" s="18"/>
      <c r="P164" s="24"/>
      <c r="Q164" s="18"/>
      <c r="R164" s="18"/>
      <c r="S164" s="18"/>
      <c r="T164" s="18"/>
    </row>
    <row r="165" spans="1:20">
      <c r="A165" s="3" t="s">
        <v>11</v>
      </c>
      <c r="B165" s="39"/>
      <c r="C165" s="3">
        <f>COUNTIFS(C5:C164,"*")</f>
        <v>93</v>
      </c>
      <c r="D165" s="3"/>
      <c r="E165" s="13"/>
      <c r="F165" s="3"/>
      <c r="G165" s="59">
        <f>SUM(G5:G164)</f>
        <v>3375</v>
      </c>
      <c r="H165" s="59">
        <f>SUM(H5:H164)</f>
        <v>3556</v>
      </c>
      <c r="I165" s="59">
        <f>SUM(I5:I164)</f>
        <v>6880</v>
      </c>
      <c r="J165" s="3"/>
      <c r="K165" s="7"/>
      <c r="L165" s="21"/>
      <c r="M165" s="21"/>
      <c r="N165" s="7"/>
      <c r="O165" s="7"/>
      <c r="P165" s="14"/>
      <c r="Q165" s="3"/>
      <c r="R165" s="3"/>
      <c r="S165" s="3"/>
      <c r="T165" s="12"/>
    </row>
    <row r="166" spans="1:20">
      <c r="A166" s="44" t="s">
        <v>62</v>
      </c>
      <c r="B166" s="10">
        <f>COUNTIF(B$5:B$164,"Team 1")</f>
        <v>47</v>
      </c>
      <c r="C166" s="44" t="s">
        <v>25</v>
      </c>
      <c r="D166" s="10">
        <f>COUNTIF(D5:D164,"Anganwadi")</f>
        <v>47</v>
      </c>
    </row>
    <row r="167" spans="1:20">
      <c r="A167" s="44" t="s">
        <v>63</v>
      </c>
      <c r="B167" s="10">
        <f>COUNTIF(B$6:B$164,"Team 2")</f>
        <v>46</v>
      </c>
      <c r="C167" s="44" t="s">
        <v>23</v>
      </c>
      <c r="D167" s="10">
        <f>COUNTIF(D5:D164,"School")</f>
        <v>46</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23:D73 D7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85" zoomScaleNormal="85" workbookViewId="0">
      <pane xSplit="3" ySplit="4" topLeftCell="D56" activePane="bottomRight" state="frozen"/>
      <selection pane="topRight" activeCell="C1" sqref="C1"/>
      <selection pane="bottomLeft" activeCell="A5" sqref="A5"/>
      <selection pane="bottomRight" activeCell="I65" sqref="I65"/>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55" t="s">
        <v>70</v>
      </c>
      <c r="B1" s="155"/>
      <c r="C1" s="155"/>
      <c r="D1" s="56"/>
      <c r="E1" s="56"/>
      <c r="F1" s="56"/>
      <c r="G1" s="56"/>
      <c r="H1" s="56"/>
      <c r="I1" s="56"/>
      <c r="J1" s="56"/>
      <c r="K1" s="56"/>
      <c r="L1" s="56"/>
      <c r="M1" s="156"/>
      <c r="N1" s="156"/>
      <c r="O1" s="156"/>
      <c r="P1" s="156"/>
      <c r="Q1" s="156"/>
      <c r="R1" s="156"/>
      <c r="S1" s="156"/>
      <c r="T1" s="156"/>
    </row>
    <row r="2" spans="1:20">
      <c r="A2" s="151" t="s">
        <v>59</v>
      </c>
      <c r="B2" s="152"/>
      <c r="C2" s="152"/>
      <c r="D2" s="25">
        <v>43586</v>
      </c>
      <c r="E2" s="22"/>
      <c r="F2" s="22"/>
      <c r="G2" s="22"/>
      <c r="H2" s="22"/>
      <c r="I2" s="22"/>
      <c r="J2" s="22"/>
      <c r="K2" s="22"/>
      <c r="L2" s="22"/>
      <c r="M2" s="22"/>
      <c r="N2" s="22"/>
      <c r="O2" s="22"/>
      <c r="P2" s="22"/>
      <c r="Q2" s="22"/>
      <c r="R2" s="22"/>
      <c r="S2" s="22"/>
    </row>
    <row r="3" spans="1:20" ht="24" customHeight="1">
      <c r="A3" s="147" t="s">
        <v>14</v>
      </c>
      <c r="B3" s="149" t="s">
        <v>61</v>
      </c>
      <c r="C3" s="146" t="s">
        <v>7</v>
      </c>
      <c r="D3" s="146" t="s">
        <v>55</v>
      </c>
      <c r="E3" s="146" t="s">
        <v>16</v>
      </c>
      <c r="F3" s="153" t="s">
        <v>17</v>
      </c>
      <c r="G3" s="146" t="s">
        <v>8</v>
      </c>
      <c r="H3" s="146"/>
      <c r="I3" s="146"/>
      <c r="J3" s="146" t="s">
        <v>31</v>
      </c>
      <c r="K3" s="149" t="s">
        <v>33</v>
      </c>
      <c r="L3" s="149" t="s">
        <v>50</v>
      </c>
      <c r="M3" s="149" t="s">
        <v>51</v>
      </c>
      <c r="N3" s="149" t="s">
        <v>34</v>
      </c>
      <c r="O3" s="149" t="s">
        <v>35</v>
      </c>
      <c r="P3" s="147" t="s">
        <v>54</v>
      </c>
      <c r="Q3" s="146" t="s">
        <v>52</v>
      </c>
      <c r="R3" s="146" t="s">
        <v>32</v>
      </c>
      <c r="S3" s="146" t="s">
        <v>53</v>
      </c>
      <c r="T3" s="146" t="s">
        <v>13</v>
      </c>
    </row>
    <row r="4" spans="1:20" ht="25.5" customHeight="1">
      <c r="A4" s="147"/>
      <c r="B4" s="154"/>
      <c r="C4" s="146"/>
      <c r="D4" s="146"/>
      <c r="E4" s="146"/>
      <c r="F4" s="153"/>
      <c r="G4" s="23" t="s">
        <v>9</v>
      </c>
      <c r="H4" s="23" t="s">
        <v>10</v>
      </c>
      <c r="I4" s="23" t="s">
        <v>11</v>
      </c>
      <c r="J4" s="146"/>
      <c r="K4" s="150"/>
      <c r="L4" s="150"/>
      <c r="M4" s="150"/>
      <c r="N4" s="150"/>
      <c r="O4" s="150"/>
      <c r="P4" s="147"/>
      <c r="Q4" s="147"/>
      <c r="R4" s="146"/>
      <c r="S4" s="146"/>
      <c r="T4" s="146"/>
    </row>
    <row r="5" spans="1:20">
      <c r="A5" s="4">
        <v>1</v>
      </c>
      <c r="B5" s="17" t="s">
        <v>62</v>
      </c>
      <c r="C5" s="18" t="s">
        <v>316</v>
      </c>
      <c r="D5" s="18" t="s">
        <v>23</v>
      </c>
      <c r="E5" s="19">
        <v>18150501501</v>
      </c>
      <c r="F5" s="48" t="s">
        <v>74</v>
      </c>
      <c r="G5" s="48">
        <v>20</v>
      </c>
      <c r="H5" s="48">
        <v>14</v>
      </c>
      <c r="I5" s="60">
        <f>SUM(G5:H5)</f>
        <v>34</v>
      </c>
      <c r="J5" s="18">
        <v>9864706135</v>
      </c>
      <c r="K5" s="18" t="s">
        <v>394</v>
      </c>
      <c r="L5" s="18" t="s">
        <v>1026</v>
      </c>
      <c r="M5" s="18">
        <v>9706319790</v>
      </c>
      <c r="N5" s="78" t="s">
        <v>405</v>
      </c>
      <c r="O5" s="77" t="s">
        <v>406</v>
      </c>
      <c r="P5" s="81" t="s">
        <v>1093</v>
      </c>
      <c r="Q5" s="18" t="s">
        <v>110</v>
      </c>
      <c r="R5" s="18" t="s">
        <v>104</v>
      </c>
      <c r="S5" s="18" t="s">
        <v>1047</v>
      </c>
      <c r="T5" s="48"/>
    </row>
    <row r="6" spans="1:20">
      <c r="A6" s="4">
        <v>2</v>
      </c>
      <c r="B6" s="17" t="s">
        <v>63</v>
      </c>
      <c r="C6" s="18" t="s">
        <v>317</v>
      </c>
      <c r="D6" s="18" t="s">
        <v>23</v>
      </c>
      <c r="E6" s="19">
        <v>18150501601</v>
      </c>
      <c r="F6" s="48" t="s">
        <v>74</v>
      </c>
      <c r="G6" s="48">
        <v>18</v>
      </c>
      <c r="H6" s="48">
        <v>17</v>
      </c>
      <c r="I6" s="60">
        <f t="shared" ref="I6:I69" si="0">SUM(G6:H6)</f>
        <v>35</v>
      </c>
      <c r="J6" s="18">
        <v>9678350403</v>
      </c>
      <c r="K6" s="18" t="s">
        <v>395</v>
      </c>
      <c r="L6" s="78" t="s">
        <v>396</v>
      </c>
      <c r="M6" s="77" t="s">
        <v>407</v>
      </c>
      <c r="N6" s="78" t="s">
        <v>408</v>
      </c>
      <c r="O6" s="77" t="s">
        <v>409</v>
      </c>
      <c r="P6" s="81"/>
      <c r="Q6" s="18"/>
      <c r="R6" s="18" t="s">
        <v>94</v>
      </c>
      <c r="S6" s="18" t="s">
        <v>1047</v>
      </c>
      <c r="T6" s="48"/>
    </row>
    <row r="7" spans="1:20">
      <c r="A7" s="4">
        <v>3</v>
      </c>
      <c r="B7" s="17" t="s">
        <v>62</v>
      </c>
      <c r="C7" s="18" t="s">
        <v>259</v>
      </c>
      <c r="D7" s="18" t="s">
        <v>25</v>
      </c>
      <c r="E7" s="19">
        <v>114</v>
      </c>
      <c r="F7" s="48"/>
      <c r="G7" s="48">
        <v>19</v>
      </c>
      <c r="H7" s="48">
        <v>26</v>
      </c>
      <c r="I7" s="60">
        <f t="shared" si="0"/>
        <v>45</v>
      </c>
      <c r="J7" s="18">
        <v>8486635540</v>
      </c>
      <c r="K7" s="18" t="s">
        <v>260</v>
      </c>
      <c r="L7" s="76" t="s">
        <v>1030</v>
      </c>
      <c r="M7" s="77" t="s">
        <v>1031</v>
      </c>
      <c r="N7" s="76" t="s">
        <v>261</v>
      </c>
      <c r="O7" s="77" t="s">
        <v>262</v>
      </c>
      <c r="P7" s="81"/>
      <c r="Q7" s="18"/>
      <c r="R7" s="18" t="s">
        <v>107</v>
      </c>
      <c r="S7" s="18" t="s">
        <v>1047</v>
      </c>
      <c r="T7" s="48"/>
    </row>
    <row r="8" spans="1:20">
      <c r="A8" s="4">
        <v>4</v>
      </c>
      <c r="B8" s="17" t="s">
        <v>63</v>
      </c>
      <c r="C8" s="18" t="s">
        <v>263</v>
      </c>
      <c r="D8" s="18" t="s">
        <v>25</v>
      </c>
      <c r="E8" s="19">
        <v>115</v>
      </c>
      <c r="F8" s="48"/>
      <c r="G8" s="48">
        <v>23</v>
      </c>
      <c r="H8" s="48">
        <v>30</v>
      </c>
      <c r="I8" s="60">
        <f t="shared" si="0"/>
        <v>53</v>
      </c>
      <c r="J8" s="18">
        <v>9678543787</v>
      </c>
      <c r="K8" s="18" t="s">
        <v>260</v>
      </c>
      <c r="L8" s="76" t="s">
        <v>1030</v>
      </c>
      <c r="M8" s="77" t="s">
        <v>1031</v>
      </c>
      <c r="N8" s="78" t="s">
        <v>264</v>
      </c>
      <c r="O8" s="77" t="s">
        <v>265</v>
      </c>
      <c r="P8" s="81"/>
      <c r="Q8" s="18"/>
      <c r="R8" s="18" t="s">
        <v>104</v>
      </c>
      <c r="S8" s="18" t="s">
        <v>1047</v>
      </c>
      <c r="T8" s="48"/>
    </row>
    <row r="9" spans="1:20">
      <c r="A9" s="4">
        <v>5</v>
      </c>
      <c r="B9" s="17" t="s">
        <v>62</v>
      </c>
      <c r="C9" s="18" t="s">
        <v>276</v>
      </c>
      <c r="D9" s="18" t="s">
        <v>25</v>
      </c>
      <c r="E9" s="19">
        <v>116</v>
      </c>
      <c r="F9" s="48"/>
      <c r="G9" s="48">
        <v>23</v>
      </c>
      <c r="H9" s="48">
        <v>38</v>
      </c>
      <c r="I9" s="60">
        <f t="shared" si="0"/>
        <v>61</v>
      </c>
      <c r="J9" s="18">
        <v>9577518529</v>
      </c>
      <c r="K9" s="18" t="s">
        <v>260</v>
      </c>
      <c r="L9" s="76" t="s">
        <v>1030</v>
      </c>
      <c r="M9" s="77" t="s">
        <v>1031</v>
      </c>
      <c r="N9" s="78" t="s">
        <v>277</v>
      </c>
      <c r="O9" s="77" t="s">
        <v>278</v>
      </c>
      <c r="P9" s="81" t="s">
        <v>1094</v>
      </c>
      <c r="Q9" s="18" t="s">
        <v>78</v>
      </c>
      <c r="R9" s="18" t="s">
        <v>279</v>
      </c>
      <c r="S9" s="18" t="s">
        <v>1047</v>
      </c>
      <c r="T9" s="48"/>
    </row>
    <row r="10" spans="1:20">
      <c r="A10" s="4">
        <v>6</v>
      </c>
      <c r="B10" s="17" t="s">
        <v>63</v>
      </c>
      <c r="C10" s="18" t="s">
        <v>280</v>
      </c>
      <c r="D10" s="18" t="s">
        <v>25</v>
      </c>
      <c r="E10" s="19">
        <v>141</v>
      </c>
      <c r="F10" s="48"/>
      <c r="G10" s="48">
        <v>26</v>
      </c>
      <c r="H10" s="48">
        <v>44</v>
      </c>
      <c r="I10" s="60">
        <f t="shared" si="0"/>
        <v>70</v>
      </c>
      <c r="J10" s="18">
        <v>8011633048</v>
      </c>
      <c r="K10" s="18" t="s">
        <v>260</v>
      </c>
      <c r="L10" s="76" t="s">
        <v>1030</v>
      </c>
      <c r="M10" s="77" t="s">
        <v>1031</v>
      </c>
      <c r="N10" s="78" t="s">
        <v>281</v>
      </c>
      <c r="O10" s="77" t="s">
        <v>282</v>
      </c>
      <c r="P10" s="81"/>
      <c r="Q10" s="18"/>
      <c r="R10" s="18" t="s">
        <v>107</v>
      </c>
      <c r="S10" s="18" t="s">
        <v>1047</v>
      </c>
      <c r="T10" s="48"/>
    </row>
    <row r="11" spans="1:20">
      <c r="A11" s="4">
        <v>7</v>
      </c>
      <c r="B11" s="17" t="s">
        <v>62</v>
      </c>
      <c r="C11" s="18" t="s">
        <v>318</v>
      </c>
      <c r="D11" s="18" t="s">
        <v>23</v>
      </c>
      <c r="E11" s="19">
        <v>18150501602</v>
      </c>
      <c r="F11" s="48" t="s">
        <v>375</v>
      </c>
      <c r="G11" s="48">
        <v>46</v>
      </c>
      <c r="H11" s="48">
        <v>58</v>
      </c>
      <c r="I11" s="60">
        <f t="shared" si="0"/>
        <v>104</v>
      </c>
      <c r="J11" s="18">
        <v>9435285926</v>
      </c>
      <c r="K11" s="18" t="s">
        <v>397</v>
      </c>
      <c r="L11" s="78" t="s">
        <v>1024</v>
      </c>
      <c r="M11" s="77" t="s">
        <v>1034</v>
      </c>
      <c r="N11" s="78" t="s">
        <v>410</v>
      </c>
      <c r="O11" s="77" t="s">
        <v>411</v>
      </c>
      <c r="P11" s="81"/>
      <c r="Q11" s="18"/>
      <c r="R11" s="18" t="s">
        <v>279</v>
      </c>
      <c r="S11" s="18" t="s">
        <v>1047</v>
      </c>
      <c r="T11" s="48"/>
    </row>
    <row r="12" spans="1:20">
      <c r="A12" s="4">
        <v>8</v>
      </c>
      <c r="B12" s="17" t="s">
        <v>63</v>
      </c>
      <c r="C12" s="18" t="s">
        <v>294</v>
      </c>
      <c r="D12" s="18" t="s">
        <v>25</v>
      </c>
      <c r="E12" s="19">
        <v>142</v>
      </c>
      <c r="F12" s="48"/>
      <c r="G12" s="48">
        <v>32</v>
      </c>
      <c r="H12" s="48">
        <v>32</v>
      </c>
      <c r="I12" s="60">
        <f t="shared" si="0"/>
        <v>64</v>
      </c>
      <c r="J12" s="18">
        <v>9613680747</v>
      </c>
      <c r="K12" s="18" t="s">
        <v>260</v>
      </c>
      <c r="L12" s="76" t="s">
        <v>1030</v>
      </c>
      <c r="M12" s="77" t="s">
        <v>1031</v>
      </c>
      <c r="N12" s="78" t="s">
        <v>295</v>
      </c>
      <c r="O12" s="77" t="s">
        <v>296</v>
      </c>
      <c r="P12" s="81"/>
      <c r="Q12" s="18"/>
      <c r="R12" s="18" t="s">
        <v>107</v>
      </c>
      <c r="S12" s="18" t="s">
        <v>1047</v>
      </c>
      <c r="T12" s="48"/>
    </row>
    <row r="13" spans="1:20">
      <c r="A13" s="4">
        <v>9</v>
      </c>
      <c r="B13" s="17" t="s">
        <v>62</v>
      </c>
      <c r="C13" s="18" t="s">
        <v>297</v>
      </c>
      <c r="D13" s="18" t="s">
        <v>25</v>
      </c>
      <c r="E13" s="19">
        <v>143</v>
      </c>
      <c r="F13" s="48"/>
      <c r="G13" s="48">
        <v>41</v>
      </c>
      <c r="H13" s="48">
        <v>47</v>
      </c>
      <c r="I13" s="60">
        <f t="shared" si="0"/>
        <v>88</v>
      </c>
      <c r="J13" s="18">
        <v>9577611936</v>
      </c>
      <c r="K13" s="18" t="s">
        <v>260</v>
      </c>
      <c r="L13" s="76" t="s">
        <v>1030</v>
      </c>
      <c r="M13" s="77" t="s">
        <v>1031</v>
      </c>
      <c r="N13" s="78" t="s">
        <v>295</v>
      </c>
      <c r="O13" s="77" t="s">
        <v>296</v>
      </c>
      <c r="P13" s="81" t="s">
        <v>1095</v>
      </c>
      <c r="Q13" s="18" t="s">
        <v>428</v>
      </c>
      <c r="R13" s="18" t="s">
        <v>298</v>
      </c>
      <c r="S13" s="18" t="s">
        <v>1047</v>
      </c>
      <c r="T13" s="48"/>
    </row>
    <row r="14" spans="1:20">
      <c r="A14" s="4">
        <v>10</v>
      </c>
      <c r="B14" s="17" t="s">
        <v>63</v>
      </c>
      <c r="C14" s="18" t="s">
        <v>318</v>
      </c>
      <c r="D14" s="18" t="s">
        <v>23</v>
      </c>
      <c r="E14" s="19">
        <v>18150501602</v>
      </c>
      <c r="F14" s="48" t="s">
        <v>375</v>
      </c>
      <c r="G14" s="48">
        <v>46</v>
      </c>
      <c r="H14" s="48">
        <v>58</v>
      </c>
      <c r="I14" s="60">
        <f t="shared" si="0"/>
        <v>104</v>
      </c>
      <c r="J14" s="18">
        <v>9435285926</v>
      </c>
      <c r="K14" s="18" t="s">
        <v>397</v>
      </c>
      <c r="L14" s="78" t="s">
        <v>1024</v>
      </c>
      <c r="M14" s="77" t="s">
        <v>1034</v>
      </c>
      <c r="N14" s="78" t="s">
        <v>412</v>
      </c>
      <c r="O14" s="78">
        <v>9957153475</v>
      </c>
      <c r="P14" s="81"/>
      <c r="Q14" s="18"/>
      <c r="R14" s="18" t="s">
        <v>279</v>
      </c>
      <c r="S14" s="18" t="s">
        <v>1047</v>
      </c>
      <c r="T14" s="48"/>
    </row>
    <row r="15" spans="1:20">
      <c r="A15" s="4">
        <v>11</v>
      </c>
      <c r="B15" s="17" t="s">
        <v>62</v>
      </c>
      <c r="C15" s="18" t="s">
        <v>302</v>
      </c>
      <c r="D15" s="18" t="s">
        <v>25</v>
      </c>
      <c r="E15" s="19">
        <v>144</v>
      </c>
      <c r="F15" s="48"/>
      <c r="G15" s="48">
        <v>18</v>
      </c>
      <c r="H15" s="48">
        <v>41</v>
      </c>
      <c r="I15" s="60">
        <f t="shared" si="0"/>
        <v>59</v>
      </c>
      <c r="J15" s="18">
        <v>8753816829</v>
      </c>
      <c r="K15" s="18" t="s">
        <v>260</v>
      </c>
      <c r="L15" s="76" t="s">
        <v>1030</v>
      </c>
      <c r="M15" s="77" t="s">
        <v>1031</v>
      </c>
      <c r="N15" s="78" t="s">
        <v>303</v>
      </c>
      <c r="O15" s="77" t="s">
        <v>304</v>
      </c>
      <c r="P15" s="81"/>
      <c r="Q15" s="18"/>
      <c r="R15" s="18" t="s">
        <v>107</v>
      </c>
      <c r="S15" s="18" t="s">
        <v>1047</v>
      </c>
      <c r="T15" s="48"/>
    </row>
    <row r="16" spans="1:20">
      <c r="A16" s="4">
        <v>12</v>
      </c>
      <c r="B16" s="17" t="s">
        <v>63</v>
      </c>
      <c r="C16" s="18" t="s">
        <v>305</v>
      </c>
      <c r="D16" s="18" t="s">
        <v>25</v>
      </c>
      <c r="E16" s="19">
        <v>145</v>
      </c>
      <c r="F16" s="48"/>
      <c r="G16" s="48">
        <v>28</v>
      </c>
      <c r="H16" s="48">
        <v>38</v>
      </c>
      <c r="I16" s="60">
        <f t="shared" si="0"/>
        <v>66</v>
      </c>
      <c r="J16" s="18">
        <v>8011785967</v>
      </c>
      <c r="K16" s="18" t="s">
        <v>260</v>
      </c>
      <c r="L16" s="76" t="s">
        <v>1030</v>
      </c>
      <c r="M16" s="77" t="s">
        <v>1031</v>
      </c>
      <c r="N16" s="78" t="s">
        <v>306</v>
      </c>
      <c r="O16" s="77" t="s">
        <v>307</v>
      </c>
      <c r="P16" s="81"/>
      <c r="Q16" s="18"/>
      <c r="R16" s="18" t="s">
        <v>279</v>
      </c>
      <c r="S16" s="18" t="s">
        <v>1047</v>
      </c>
      <c r="T16" s="48"/>
    </row>
    <row r="17" spans="1:20">
      <c r="A17" s="4">
        <v>13</v>
      </c>
      <c r="B17" s="17" t="s">
        <v>62</v>
      </c>
      <c r="C17" s="18" t="s">
        <v>318</v>
      </c>
      <c r="D17" s="18" t="s">
        <v>23</v>
      </c>
      <c r="E17" s="19">
        <v>18150501602</v>
      </c>
      <c r="F17" s="48" t="s">
        <v>375</v>
      </c>
      <c r="G17" s="48">
        <v>46</v>
      </c>
      <c r="H17" s="48">
        <v>58</v>
      </c>
      <c r="I17" s="60">
        <f t="shared" si="0"/>
        <v>104</v>
      </c>
      <c r="J17" s="18">
        <v>9435285926</v>
      </c>
      <c r="K17" s="18" t="s">
        <v>397</v>
      </c>
      <c r="L17" s="18" t="s">
        <v>1024</v>
      </c>
      <c r="M17" s="18">
        <v>9678245349</v>
      </c>
      <c r="N17" s="78" t="s">
        <v>410</v>
      </c>
      <c r="O17" s="77" t="s">
        <v>411</v>
      </c>
      <c r="P17" s="81" t="s">
        <v>1096</v>
      </c>
      <c r="Q17" s="18" t="s">
        <v>169</v>
      </c>
      <c r="R17" s="18" t="s">
        <v>279</v>
      </c>
      <c r="S17" s="18" t="s">
        <v>1047</v>
      </c>
      <c r="T17" s="48"/>
    </row>
    <row r="18" spans="1:20">
      <c r="A18" s="4">
        <v>14</v>
      </c>
      <c r="B18" s="17" t="s">
        <v>63</v>
      </c>
      <c r="C18" s="18" t="s">
        <v>311</v>
      </c>
      <c r="D18" s="18" t="s">
        <v>25</v>
      </c>
      <c r="E18" s="19">
        <v>147</v>
      </c>
      <c r="F18" s="48"/>
      <c r="G18" s="48">
        <v>37</v>
      </c>
      <c r="H18" s="48">
        <v>42</v>
      </c>
      <c r="I18" s="60">
        <f t="shared" si="0"/>
        <v>79</v>
      </c>
      <c r="J18" s="18">
        <v>9707767001</v>
      </c>
      <c r="K18" s="18" t="s">
        <v>312</v>
      </c>
      <c r="L18" s="78" t="s">
        <v>256</v>
      </c>
      <c r="M18" s="78">
        <v>8011128246</v>
      </c>
      <c r="N18" s="78" t="s">
        <v>313</v>
      </c>
      <c r="O18" s="78">
        <v>9954805517</v>
      </c>
      <c r="P18" s="81"/>
      <c r="Q18" s="18"/>
      <c r="R18" s="18" t="s">
        <v>107</v>
      </c>
      <c r="S18" s="18" t="s">
        <v>1047</v>
      </c>
      <c r="T18" s="48"/>
    </row>
    <row r="19" spans="1:20">
      <c r="A19" s="4">
        <v>15</v>
      </c>
      <c r="B19" s="17" t="s">
        <v>62</v>
      </c>
      <c r="C19" s="18" t="s">
        <v>314</v>
      </c>
      <c r="D19" s="18" t="s">
        <v>25</v>
      </c>
      <c r="E19" s="19">
        <v>148</v>
      </c>
      <c r="F19" s="48"/>
      <c r="G19" s="48">
        <v>25</v>
      </c>
      <c r="H19" s="48">
        <v>32</v>
      </c>
      <c r="I19" s="60">
        <f t="shared" si="0"/>
        <v>57</v>
      </c>
      <c r="J19" s="18">
        <v>9954500328</v>
      </c>
      <c r="K19" s="18" t="s">
        <v>312</v>
      </c>
      <c r="L19" s="78" t="s">
        <v>256</v>
      </c>
      <c r="M19" s="78">
        <v>8011128246</v>
      </c>
      <c r="N19" s="78" t="s">
        <v>313</v>
      </c>
      <c r="O19" s="78">
        <v>9954805518</v>
      </c>
      <c r="P19" s="81"/>
      <c r="Q19" s="18"/>
      <c r="R19" s="18" t="s">
        <v>104</v>
      </c>
      <c r="S19" s="18" t="s">
        <v>1047</v>
      </c>
      <c r="T19" s="48"/>
    </row>
    <row r="20" spans="1:20">
      <c r="A20" s="4">
        <v>16</v>
      </c>
      <c r="B20" s="17" t="s">
        <v>63</v>
      </c>
      <c r="C20" s="18" t="s">
        <v>318</v>
      </c>
      <c r="D20" s="18" t="s">
        <v>23</v>
      </c>
      <c r="E20" s="19">
        <v>18150501602</v>
      </c>
      <c r="F20" s="48" t="s">
        <v>375</v>
      </c>
      <c r="G20" s="48">
        <v>23</v>
      </c>
      <c r="H20" s="48">
        <v>29</v>
      </c>
      <c r="I20" s="60">
        <f t="shared" si="0"/>
        <v>52</v>
      </c>
      <c r="J20" s="18">
        <v>9435285926</v>
      </c>
      <c r="K20" s="18" t="s">
        <v>397</v>
      </c>
      <c r="L20" s="18" t="s">
        <v>1024</v>
      </c>
      <c r="M20" s="18">
        <v>9678245349</v>
      </c>
      <c r="N20" s="78" t="s">
        <v>410</v>
      </c>
      <c r="O20" s="77" t="s">
        <v>411</v>
      </c>
      <c r="P20" s="81"/>
      <c r="Q20" s="18"/>
      <c r="R20" s="18" t="s">
        <v>279</v>
      </c>
      <c r="S20" s="18" t="s">
        <v>1047</v>
      </c>
      <c r="T20" s="48"/>
    </row>
    <row r="21" spans="1:20">
      <c r="A21" s="4">
        <v>17</v>
      </c>
      <c r="B21" s="17" t="s">
        <v>62</v>
      </c>
      <c r="C21" s="18" t="s">
        <v>319</v>
      </c>
      <c r="D21" s="18" t="s">
        <v>25</v>
      </c>
      <c r="E21" s="19">
        <v>149</v>
      </c>
      <c r="F21" s="48"/>
      <c r="G21" s="48">
        <v>13</v>
      </c>
      <c r="H21" s="48">
        <v>28</v>
      </c>
      <c r="I21" s="60">
        <f t="shared" si="0"/>
        <v>41</v>
      </c>
      <c r="J21" s="18">
        <v>9957876779</v>
      </c>
      <c r="K21" s="18" t="s">
        <v>260</v>
      </c>
      <c r="L21" s="76" t="s">
        <v>1030</v>
      </c>
      <c r="M21" s="77" t="s">
        <v>1031</v>
      </c>
      <c r="N21" s="78" t="s">
        <v>303</v>
      </c>
      <c r="O21" s="77" t="s">
        <v>304</v>
      </c>
      <c r="P21" s="81" t="s">
        <v>1097</v>
      </c>
      <c r="Q21" s="18" t="s">
        <v>123</v>
      </c>
      <c r="R21" s="18" t="s">
        <v>414</v>
      </c>
      <c r="S21" s="18" t="s">
        <v>1047</v>
      </c>
      <c r="T21" s="48"/>
    </row>
    <row r="22" spans="1:20">
      <c r="A22" s="4">
        <v>18</v>
      </c>
      <c r="B22" s="17" t="s">
        <v>63</v>
      </c>
      <c r="C22" s="18" t="s">
        <v>320</v>
      </c>
      <c r="D22" s="18" t="s">
        <v>25</v>
      </c>
      <c r="E22" s="19">
        <v>150</v>
      </c>
      <c r="F22" s="48"/>
      <c r="G22" s="48">
        <v>18</v>
      </c>
      <c r="H22" s="48">
        <v>30</v>
      </c>
      <c r="I22" s="60">
        <f t="shared" si="0"/>
        <v>48</v>
      </c>
      <c r="J22" s="18">
        <v>9854937648</v>
      </c>
      <c r="K22" s="18" t="s">
        <v>260</v>
      </c>
      <c r="L22" s="76" t="s">
        <v>1030</v>
      </c>
      <c r="M22" s="77" t="s">
        <v>1031</v>
      </c>
      <c r="N22" s="78" t="s">
        <v>415</v>
      </c>
      <c r="O22" s="77" t="s">
        <v>416</v>
      </c>
      <c r="P22" s="81"/>
      <c r="Q22" s="18"/>
      <c r="R22" s="18" t="s">
        <v>279</v>
      </c>
      <c r="S22" s="18" t="s">
        <v>1047</v>
      </c>
      <c r="T22" s="48"/>
    </row>
    <row r="23" spans="1:20">
      <c r="A23" s="4">
        <v>19</v>
      </c>
      <c r="B23" s="17" t="s">
        <v>62</v>
      </c>
      <c r="C23" s="18" t="s">
        <v>318</v>
      </c>
      <c r="D23" s="18" t="s">
        <v>23</v>
      </c>
      <c r="E23" s="19">
        <v>18150501602</v>
      </c>
      <c r="F23" s="48" t="s">
        <v>375</v>
      </c>
      <c r="G23" s="48">
        <v>23</v>
      </c>
      <c r="H23" s="48">
        <v>29</v>
      </c>
      <c r="I23" s="60">
        <f t="shared" si="0"/>
        <v>52</v>
      </c>
      <c r="J23" s="18">
        <v>9435285926</v>
      </c>
      <c r="K23" s="18" t="s">
        <v>397</v>
      </c>
      <c r="L23" s="18" t="s">
        <v>1024</v>
      </c>
      <c r="M23" s="18">
        <v>9678245349</v>
      </c>
      <c r="N23" s="78" t="s">
        <v>412</v>
      </c>
      <c r="O23" s="78">
        <v>9957153475</v>
      </c>
      <c r="P23" s="81"/>
      <c r="Q23" s="18"/>
      <c r="R23" s="18" t="s">
        <v>279</v>
      </c>
      <c r="S23" s="18" t="s">
        <v>1047</v>
      </c>
      <c r="T23" s="48"/>
    </row>
    <row r="24" spans="1:20">
      <c r="A24" s="4">
        <v>20</v>
      </c>
      <c r="B24" s="17" t="s">
        <v>63</v>
      </c>
      <c r="C24" s="18" t="s">
        <v>321</v>
      </c>
      <c r="D24" s="18" t="s">
        <v>25</v>
      </c>
      <c r="E24" s="19">
        <v>151</v>
      </c>
      <c r="F24" s="48"/>
      <c r="G24" s="48">
        <v>22</v>
      </c>
      <c r="H24" s="48">
        <v>37</v>
      </c>
      <c r="I24" s="60">
        <f t="shared" si="0"/>
        <v>59</v>
      </c>
      <c r="J24" s="18">
        <v>9613071119</v>
      </c>
      <c r="K24" s="18" t="s">
        <v>260</v>
      </c>
      <c r="L24" s="76" t="s">
        <v>1030</v>
      </c>
      <c r="M24" s="77" t="s">
        <v>1031</v>
      </c>
      <c r="N24" s="78" t="s">
        <v>412</v>
      </c>
      <c r="O24" s="78">
        <v>9957153476</v>
      </c>
      <c r="P24" s="81"/>
      <c r="Q24" s="18"/>
      <c r="R24" s="18" t="s">
        <v>107</v>
      </c>
      <c r="S24" s="18" t="s">
        <v>1047</v>
      </c>
      <c r="T24" s="48"/>
    </row>
    <row r="25" spans="1:20">
      <c r="A25" s="4">
        <v>21</v>
      </c>
      <c r="B25" s="17" t="s">
        <v>62</v>
      </c>
      <c r="C25" s="18" t="s">
        <v>322</v>
      </c>
      <c r="D25" s="18" t="s">
        <v>25</v>
      </c>
      <c r="E25" s="19">
        <v>229</v>
      </c>
      <c r="F25" s="48"/>
      <c r="G25" s="48">
        <v>10</v>
      </c>
      <c r="H25" s="48">
        <v>16</v>
      </c>
      <c r="I25" s="60">
        <f t="shared" si="0"/>
        <v>26</v>
      </c>
      <c r="J25" s="18">
        <v>7399584736</v>
      </c>
      <c r="K25" s="18" t="s">
        <v>260</v>
      </c>
      <c r="L25" s="76" t="s">
        <v>1030</v>
      </c>
      <c r="M25" s="77" t="s">
        <v>1031</v>
      </c>
      <c r="N25" s="78" t="s">
        <v>417</v>
      </c>
      <c r="O25" s="77" t="s">
        <v>418</v>
      </c>
      <c r="P25" s="81" t="s">
        <v>1098</v>
      </c>
      <c r="Q25" s="18" t="s">
        <v>413</v>
      </c>
      <c r="R25" s="18" t="s">
        <v>419</v>
      </c>
      <c r="S25" s="18" t="s">
        <v>1047</v>
      </c>
      <c r="T25" s="48"/>
    </row>
    <row r="26" spans="1:20">
      <c r="A26" s="4">
        <v>22</v>
      </c>
      <c r="B26" s="17" t="s">
        <v>63</v>
      </c>
      <c r="C26" s="18" t="s">
        <v>323</v>
      </c>
      <c r="D26" s="18" t="s">
        <v>23</v>
      </c>
      <c r="E26" s="19">
        <v>18150501603</v>
      </c>
      <c r="F26" s="48" t="s">
        <v>375</v>
      </c>
      <c r="G26" s="48">
        <v>30</v>
      </c>
      <c r="H26" s="48">
        <v>25</v>
      </c>
      <c r="I26" s="60">
        <f t="shared" si="0"/>
        <v>55</v>
      </c>
      <c r="J26" s="18">
        <v>9678522308</v>
      </c>
      <c r="K26" s="18" t="s">
        <v>398</v>
      </c>
      <c r="L26" s="78" t="s">
        <v>1023</v>
      </c>
      <c r="M26" s="77" t="s">
        <v>1035</v>
      </c>
      <c r="N26" s="78" t="s">
        <v>421</v>
      </c>
      <c r="O26" s="77" t="s">
        <v>422</v>
      </c>
      <c r="P26" s="81"/>
      <c r="Q26" s="18"/>
      <c r="R26" s="18" t="s">
        <v>85</v>
      </c>
      <c r="S26" s="18" t="s">
        <v>1047</v>
      </c>
      <c r="T26" s="48"/>
    </row>
    <row r="27" spans="1:20">
      <c r="A27" s="4">
        <v>23</v>
      </c>
      <c r="B27" s="17" t="s">
        <v>62</v>
      </c>
      <c r="C27" s="18" t="s">
        <v>324</v>
      </c>
      <c r="D27" s="18" t="s">
        <v>25</v>
      </c>
      <c r="E27" s="19">
        <v>230</v>
      </c>
      <c r="F27" s="48"/>
      <c r="G27" s="48">
        <v>28</v>
      </c>
      <c r="H27" s="48">
        <v>37</v>
      </c>
      <c r="I27" s="60">
        <f t="shared" si="0"/>
        <v>65</v>
      </c>
      <c r="J27" s="18">
        <v>7399464389</v>
      </c>
      <c r="K27" s="18" t="s">
        <v>260</v>
      </c>
      <c r="L27" s="76" t="s">
        <v>1030</v>
      </c>
      <c r="M27" s="77" t="s">
        <v>1031</v>
      </c>
      <c r="N27" s="77" t="s">
        <v>1037</v>
      </c>
      <c r="O27" s="77" t="s">
        <v>1038</v>
      </c>
      <c r="P27" s="81"/>
      <c r="Q27" s="18"/>
      <c r="R27" s="18" t="s">
        <v>94</v>
      </c>
      <c r="S27" s="18" t="s">
        <v>1047</v>
      </c>
      <c r="T27" s="48"/>
    </row>
    <row r="28" spans="1:20">
      <c r="A28" s="4">
        <v>24</v>
      </c>
      <c r="B28" s="17" t="s">
        <v>63</v>
      </c>
      <c r="C28" s="18" t="s">
        <v>325</v>
      </c>
      <c r="D28" s="18" t="s">
        <v>25</v>
      </c>
      <c r="E28" s="19">
        <v>231</v>
      </c>
      <c r="F28" s="48"/>
      <c r="G28" s="48">
        <v>24</v>
      </c>
      <c r="H28" s="48">
        <v>46</v>
      </c>
      <c r="I28" s="60">
        <f t="shared" si="0"/>
        <v>70</v>
      </c>
      <c r="J28" s="18">
        <v>8011670420</v>
      </c>
      <c r="K28" s="18" t="s">
        <v>260</v>
      </c>
      <c r="L28" s="76" t="s">
        <v>1030</v>
      </c>
      <c r="M28" s="77" t="s">
        <v>1031</v>
      </c>
      <c r="N28" s="77" t="s">
        <v>1037</v>
      </c>
      <c r="O28" s="77" t="s">
        <v>1038</v>
      </c>
      <c r="P28" s="81"/>
      <c r="Q28" s="18"/>
      <c r="R28" s="18" t="s">
        <v>88</v>
      </c>
      <c r="S28" s="18" t="s">
        <v>1047</v>
      </c>
      <c r="T28" s="48"/>
    </row>
    <row r="29" spans="1:20">
      <c r="A29" s="4">
        <v>25</v>
      </c>
      <c r="B29" s="17" t="s">
        <v>62</v>
      </c>
      <c r="C29" s="18" t="s">
        <v>326</v>
      </c>
      <c r="D29" s="18" t="s">
        <v>25</v>
      </c>
      <c r="E29" s="19">
        <v>152</v>
      </c>
      <c r="F29" s="48"/>
      <c r="G29" s="48">
        <v>23</v>
      </c>
      <c r="H29" s="48">
        <v>35</v>
      </c>
      <c r="I29" s="60">
        <f t="shared" si="0"/>
        <v>58</v>
      </c>
      <c r="J29" s="18">
        <v>8011581493</v>
      </c>
      <c r="K29" s="18" t="s">
        <v>260</v>
      </c>
      <c r="L29" s="76" t="s">
        <v>1030</v>
      </c>
      <c r="M29" s="77" t="s">
        <v>1031</v>
      </c>
      <c r="N29" s="78" t="s">
        <v>277</v>
      </c>
      <c r="O29" s="77" t="s">
        <v>278</v>
      </c>
      <c r="P29" s="81" t="s">
        <v>1099</v>
      </c>
      <c r="Q29" s="18" t="s">
        <v>110</v>
      </c>
      <c r="R29" s="18" t="s">
        <v>104</v>
      </c>
      <c r="S29" s="18" t="s">
        <v>1047</v>
      </c>
      <c r="T29" s="48"/>
    </row>
    <row r="30" spans="1:20">
      <c r="A30" s="4">
        <v>26</v>
      </c>
      <c r="B30" s="17" t="s">
        <v>63</v>
      </c>
      <c r="C30" s="18" t="s">
        <v>327</v>
      </c>
      <c r="D30" s="18" t="s">
        <v>23</v>
      </c>
      <c r="E30" s="19">
        <v>18150501603</v>
      </c>
      <c r="F30" s="48" t="s">
        <v>375</v>
      </c>
      <c r="G30" s="48">
        <v>25</v>
      </c>
      <c r="H30" s="48">
        <v>25</v>
      </c>
      <c r="I30" s="60">
        <f t="shared" si="0"/>
        <v>50</v>
      </c>
      <c r="J30" s="18">
        <v>9678522308</v>
      </c>
      <c r="K30" s="18" t="s">
        <v>398</v>
      </c>
      <c r="L30" s="78"/>
      <c r="M30" s="77"/>
      <c r="N30" s="78" t="s">
        <v>421</v>
      </c>
      <c r="O30" s="77" t="s">
        <v>422</v>
      </c>
      <c r="P30" s="81"/>
      <c r="Q30" s="18"/>
      <c r="R30" s="18" t="s">
        <v>85</v>
      </c>
      <c r="S30" s="18" t="s">
        <v>1047</v>
      </c>
      <c r="T30" s="48"/>
    </row>
    <row r="31" spans="1:20">
      <c r="A31" s="4">
        <v>27</v>
      </c>
      <c r="B31" s="17" t="s">
        <v>62</v>
      </c>
      <c r="C31" s="18" t="s">
        <v>328</v>
      </c>
      <c r="D31" s="18" t="s">
        <v>25</v>
      </c>
      <c r="E31" s="19">
        <v>208</v>
      </c>
      <c r="F31" s="48"/>
      <c r="G31" s="48">
        <v>27</v>
      </c>
      <c r="H31" s="48">
        <v>26</v>
      </c>
      <c r="I31" s="60">
        <f t="shared" si="0"/>
        <v>53</v>
      </c>
      <c r="J31" s="18">
        <v>9864341132</v>
      </c>
      <c r="K31" s="18" t="s">
        <v>399</v>
      </c>
      <c r="L31" s="78" t="s">
        <v>400</v>
      </c>
      <c r="M31" s="78">
        <v>9401452486</v>
      </c>
      <c r="N31" s="78" t="s">
        <v>423</v>
      </c>
      <c r="O31" s="78">
        <v>9957286541</v>
      </c>
      <c r="P31" s="81"/>
      <c r="Q31" s="18"/>
      <c r="R31" s="18" t="s">
        <v>252</v>
      </c>
      <c r="S31" s="18" t="s">
        <v>1047</v>
      </c>
      <c r="T31" s="48"/>
    </row>
    <row r="32" spans="1:20">
      <c r="A32" s="4">
        <v>28</v>
      </c>
      <c r="B32" s="17" t="s">
        <v>63</v>
      </c>
      <c r="C32" s="18" t="s">
        <v>329</v>
      </c>
      <c r="D32" s="18" t="s">
        <v>25</v>
      </c>
      <c r="E32" s="19">
        <v>209</v>
      </c>
      <c r="F32" s="48"/>
      <c r="G32" s="48">
        <v>25</v>
      </c>
      <c r="H32" s="48">
        <v>26</v>
      </c>
      <c r="I32" s="60">
        <f t="shared" si="0"/>
        <v>51</v>
      </c>
      <c r="J32" s="18">
        <v>9577413141</v>
      </c>
      <c r="K32" s="18" t="s">
        <v>399</v>
      </c>
      <c r="L32" s="78" t="s">
        <v>400</v>
      </c>
      <c r="M32" s="78">
        <v>9401452486</v>
      </c>
      <c r="N32" s="78" t="s">
        <v>424</v>
      </c>
      <c r="O32" s="78">
        <v>9706477286</v>
      </c>
      <c r="P32" s="81"/>
      <c r="Q32" s="18"/>
      <c r="R32" s="18" t="s">
        <v>252</v>
      </c>
      <c r="S32" s="18" t="s">
        <v>1047</v>
      </c>
      <c r="T32" s="48"/>
    </row>
    <row r="33" spans="1:20">
      <c r="A33" s="4">
        <v>29</v>
      </c>
      <c r="B33" s="17" t="s">
        <v>62</v>
      </c>
      <c r="C33" s="18" t="s">
        <v>330</v>
      </c>
      <c r="D33" s="18" t="s">
        <v>23</v>
      </c>
      <c r="E33" s="19">
        <v>18150504901</v>
      </c>
      <c r="F33" s="48" t="s">
        <v>74</v>
      </c>
      <c r="G33" s="48">
        <v>5</v>
      </c>
      <c r="H33" s="48">
        <v>9</v>
      </c>
      <c r="I33" s="60">
        <f t="shared" si="0"/>
        <v>14</v>
      </c>
      <c r="J33" s="18">
        <v>8486690946</v>
      </c>
      <c r="K33" s="18" t="s">
        <v>394</v>
      </c>
      <c r="L33" s="18" t="s">
        <v>1026</v>
      </c>
      <c r="M33" s="18">
        <v>9706319790</v>
      </c>
      <c r="N33" s="78" t="s">
        <v>405</v>
      </c>
      <c r="O33" s="77" t="s">
        <v>406</v>
      </c>
      <c r="P33" s="81">
        <v>43595</v>
      </c>
      <c r="Q33" s="18" t="s">
        <v>78</v>
      </c>
      <c r="R33" s="18" t="s">
        <v>94</v>
      </c>
      <c r="S33" s="18" t="s">
        <v>1047</v>
      </c>
      <c r="T33" s="48"/>
    </row>
    <row r="34" spans="1:20">
      <c r="A34" s="4">
        <v>30</v>
      </c>
      <c r="B34" s="17" t="s">
        <v>63</v>
      </c>
      <c r="C34" s="18" t="s">
        <v>331</v>
      </c>
      <c r="D34" s="18" t="s">
        <v>23</v>
      </c>
      <c r="E34" s="19">
        <v>18150504902</v>
      </c>
      <c r="F34" s="48" t="s">
        <v>74</v>
      </c>
      <c r="G34" s="48">
        <v>22</v>
      </c>
      <c r="H34" s="48">
        <v>25</v>
      </c>
      <c r="I34" s="60">
        <f t="shared" si="0"/>
        <v>47</v>
      </c>
      <c r="J34" s="18">
        <v>9678151859</v>
      </c>
      <c r="K34" s="18" t="s">
        <v>394</v>
      </c>
      <c r="L34" s="18" t="s">
        <v>1026</v>
      </c>
      <c r="M34" s="18">
        <v>9706319790</v>
      </c>
      <c r="N34" s="78" t="s">
        <v>410</v>
      </c>
      <c r="O34" s="77" t="s">
        <v>411</v>
      </c>
      <c r="P34" s="81"/>
      <c r="Q34" s="18"/>
      <c r="R34" s="18" t="s">
        <v>88</v>
      </c>
      <c r="S34" s="18" t="s">
        <v>1047</v>
      </c>
      <c r="T34" s="48"/>
    </row>
    <row r="35" spans="1:20">
      <c r="A35" s="4">
        <v>31</v>
      </c>
      <c r="B35" s="17" t="s">
        <v>62</v>
      </c>
      <c r="C35" s="18" t="s">
        <v>332</v>
      </c>
      <c r="D35" s="18" t="s">
        <v>25</v>
      </c>
      <c r="E35" s="19">
        <v>210</v>
      </c>
      <c r="F35" s="48"/>
      <c r="G35" s="48">
        <v>26</v>
      </c>
      <c r="H35" s="48">
        <v>28</v>
      </c>
      <c r="I35" s="60">
        <f t="shared" si="0"/>
        <v>54</v>
      </c>
      <c r="J35" s="18">
        <v>9678535410</v>
      </c>
      <c r="K35" s="18" t="s">
        <v>399</v>
      </c>
      <c r="L35" s="78" t="s">
        <v>400</v>
      </c>
      <c r="M35" s="78">
        <v>9401452486</v>
      </c>
      <c r="N35" s="78" t="s">
        <v>424</v>
      </c>
      <c r="O35" s="78">
        <v>9706477286</v>
      </c>
      <c r="P35" s="81"/>
      <c r="Q35" s="18"/>
      <c r="R35" s="18" t="s">
        <v>252</v>
      </c>
      <c r="S35" s="18" t="s">
        <v>1047</v>
      </c>
      <c r="T35" s="48"/>
    </row>
    <row r="36" spans="1:20">
      <c r="A36" s="4">
        <v>32</v>
      </c>
      <c r="B36" s="17" t="s">
        <v>63</v>
      </c>
      <c r="C36" s="18" t="s">
        <v>333</v>
      </c>
      <c r="D36" s="18" t="s">
        <v>25</v>
      </c>
      <c r="E36" s="19">
        <v>211</v>
      </c>
      <c r="F36" s="48"/>
      <c r="G36" s="48">
        <v>18</v>
      </c>
      <c r="H36" s="48">
        <v>17</v>
      </c>
      <c r="I36" s="60">
        <f t="shared" si="0"/>
        <v>35</v>
      </c>
      <c r="J36" s="18">
        <v>9957372166</v>
      </c>
      <c r="K36" s="18" t="s">
        <v>399</v>
      </c>
      <c r="L36" s="78" t="s">
        <v>400</v>
      </c>
      <c r="M36" s="78">
        <v>9401452486</v>
      </c>
      <c r="N36" s="78" t="s">
        <v>424</v>
      </c>
      <c r="O36" s="78">
        <v>9706477286</v>
      </c>
      <c r="P36" s="81"/>
      <c r="Q36" s="18"/>
      <c r="R36" s="18" t="s">
        <v>252</v>
      </c>
      <c r="S36" s="18" t="s">
        <v>1047</v>
      </c>
      <c r="T36" s="18"/>
    </row>
    <row r="37" spans="1:20">
      <c r="A37" s="4">
        <v>33</v>
      </c>
      <c r="B37" s="17" t="s">
        <v>62</v>
      </c>
      <c r="C37" s="18" t="s">
        <v>334</v>
      </c>
      <c r="D37" s="18" t="s">
        <v>23</v>
      </c>
      <c r="E37" s="19">
        <v>18150507301</v>
      </c>
      <c r="F37" s="48" t="s">
        <v>74</v>
      </c>
      <c r="G37" s="48">
        <v>42</v>
      </c>
      <c r="H37" s="48">
        <v>40</v>
      </c>
      <c r="I37" s="60">
        <f t="shared" si="0"/>
        <v>82</v>
      </c>
      <c r="J37" s="18">
        <v>9854807604</v>
      </c>
      <c r="K37" s="18" t="s">
        <v>394</v>
      </c>
      <c r="L37" s="18" t="s">
        <v>1026</v>
      </c>
      <c r="M37" s="18">
        <v>9706319790</v>
      </c>
      <c r="N37" s="78" t="s">
        <v>410</v>
      </c>
      <c r="O37" s="77" t="s">
        <v>411</v>
      </c>
      <c r="P37" s="81" t="s">
        <v>1100</v>
      </c>
      <c r="Q37" s="18" t="s">
        <v>428</v>
      </c>
      <c r="R37" s="18" t="s">
        <v>104</v>
      </c>
      <c r="S37" s="18" t="s">
        <v>1047</v>
      </c>
      <c r="T37" s="18"/>
    </row>
    <row r="38" spans="1:20">
      <c r="A38" s="4">
        <v>34</v>
      </c>
      <c r="B38" s="17" t="s">
        <v>63</v>
      </c>
      <c r="C38" s="18" t="s">
        <v>335</v>
      </c>
      <c r="D38" s="18" t="s">
        <v>25</v>
      </c>
      <c r="E38" s="19">
        <v>212</v>
      </c>
      <c r="F38" s="48"/>
      <c r="G38" s="48">
        <v>22</v>
      </c>
      <c r="H38" s="48">
        <v>23</v>
      </c>
      <c r="I38" s="60">
        <f t="shared" si="0"/>
        <v>45</v>
      </c>
      <c r="J38" s="18"/>
      <c r="K38" s="18" t="s">
        <v>399</v>
      </c>
      <c r="L38" s="78" t="s">
        <v>400</v>
      </c>
      <c r="M38" s="78">
        <v>9401452486</v>
      </c>
      <c r="N38" s="78" t="s">
        <v>425</v>
      </c>
      <c r="O38" s="78">
        <v>9954536309</v>
      </c>
      <c r="P38" s="81"/>
      <c r="Q38" s="18"/>
      <c r="R38" s="18" t="s">
        <v>252</v>
      </c>
      <c r="S38" s="18" t="s">
        <v>1047</v>
      </c>
      <c r="T38" s="18"/>
    </row>
    <row r="39" spans="1:20">
      <c r="A39" s="4">
        <v>35</v>
      </c>
      <c r="B39" s="17" t="s">
        <v>62</v>
      </c>
      <c r="C39" s="18" t="s">
        <v>336</v>
      </c>
      <c r="D39" s="18" t="s">
        <v>25</v>
      </c>
      <c r="E39" s="19">
        <v>213</v>
      </c>
      <c r="F39" s="48"/>
      <c r="G39" s="48">
        <v>28</v>
      </c>
      <c r="H39" s="48">
        <v>33</v>
      </c>
      <c r="I39" s="60">
        <f t="shared" si="0"/>
        <v>61</v>
      </c>
      <c r="J39" s="18">
        <v>9678965812</v>
      </c>
      <c r="K39" s="18" t="s">
        <v>399</v>
      </c>
      <c r="L39" s="78" t="s">
        <v>400</v>
      </c>
      <c r="M39" s="78">
        <v>9401452486</v>
      </c>
      <c r="N39" s="78" t="s">
        <v>425</v>
      </c>
      <c r="O39" s="78">
        <v>9954536309</v>
      </c>
      <c r="P39" s="81"/>
      <c r="Q39" s="18"/>
      <c r="R39" s="18" t="s">
        <v>249</v>
      </c>
      <c r="S39" s="18" t="s">
        <v>1047</v>
      </c>
      <c r="T39" s="18"/>
    </row>
    <row r="40" spans="1:20">
      <c r="A40" s="4">
        <v>36</v>
      </c>
      <c r="B40" s="17" t="s">
        <v>63</v>
      </c>
      <c r="C40" s="18" t="s">
        <v>334</v>
      </c>
      <c r="D40" s="18" t="s">
        <v>23</v>
      </c>
      <c r="E40" s="19">
        <v>18150507301</v>
      </c>
      <c r="F40" s="48" t="s">
        <v>74</v>
      </c>
      <c r="G40" s="48">
        <v>30</v>
      </c>
      <c r="H40" s="48">
        <v>42</v>
      </c>
      <c r="I40" s="60">
        <f t="shared" si="0"/>
        <v>72</v>
      </c>
      <c r="J40" s="18">
        <v>9854807604</v>
      </c>
      <c r="K40" s="18" t="s">
        <v>394</v>
      </c>
      <c r="L40" s="18" t="s">
        <v>1026</v>
      </c>
      <c r="M40" s="18">
        <v>9706319790</v>
      </c>
      <c r="N40" s="78" t="s">
        <v>426</v>
      </c>
      <c r="O40" s="77" t="s">
        <v>427</v>
      </c>
      <c r="P40" s="81"/>
      <c r="Q40" s="18"/>
      <c r="R40" s="18" t="s">
        <v>104</v>
      </c>
      <c r="S40" s="18" t="s">
        <v>1047</v>
      </c>
      <c r="T40" s="18"/>
    </row>
    <row r="41" spans="1:20">
      <c r="A41" s="4">
        <v>37</v>
      </c>
      <c r="B41" s="17" t="s">
        <v>62</v>
      </c>
      <c r="C41" s="18" t="s">
        <v>337</v>
      </c>
      <c r="D41" s="18" t="s">
        <v>25</v>
      </c>
      <c r="E41" s="19">
        <v>214</v>
      </c>
      <c r="F41" s="48"/>
      <c r="G41" s="48">
        <v>32</v>
      </c>
      <c r="H41" s="48">
        <v>29</v>
      </c>
      <c r="I41" s="60">
        <f t="shared" si="0"/>
        <v>61</v>
      </c>
      <c r="J41" s="18">
        <v>8876337573</v>
      </c>
      <c r="K41" s="18" t="s">
        <v>399</v>
      </c>
      <c r="L41" s="78" t="s">
        <v>400</v>
      </c>
      <c r="M41" s="78">
        <v>9401452486</v>
      </c>
      <c r="N41" s="78" t="s">
        <v>425</v>
      </c>
      <c r="O41" s="78">
        <v>9954536309</v>
      </c>
      <c r="P41" s="81" t="s">
        <v>1101</v>
      </c>
      <c r="Q41" s="18" t="s">
        <v>169</v>
      </c>
      <c r="R41" s="18" t="s">
        <v>249</v>
      </c>
      <c r="S41" s="18" t="s">
        <v>1047</v>
      </c>
      <c r="T41" s="18"/>
    </row>
    <row r="42" spans="1:20">
      <c r="A42" s="4">
        <v>38</v>
      </c>
      <c r="B42" s="17" t="s">
        <v>63</v>
      </c>
      <c r="C42" s="18" t="s">
        <v>338</v>
      </c>
      <c r="D42" s="18" t="s">
        <v>25</v>
      </c>
      <c r="E42" s="19">
        <v>215</v>
      </c>
      <c r="F42" s="48"/>
      <c r="G42" s="48">
        <v>23</v>
      </c>
      <c r="H42" s="48">
        <v>24</v>
      </c>
      <c r="I42" s="60">
        <f t="shared" si="0"/>
        <v>47</v>
      </c>
      <c r="J42" s="18">
        <v>9854138467</v>
      </c>
      <c r="K42" s="18" t="s">
        <v>399</v>
      </c>
      <c r="L42" s="78" t="s">
        <v>400</v>
      </c>
      <c r="M42" s="78">
        <v>9401452486</v>
      </c>
      <c r="N42" s="80" t="s">
        <v>429</v>
      </c>
      <c r="O42" s="80">
        <v>9854478543</v>
      </c>
      <c r="P42" s="81"/>
      <c r="Q42" s="18"/>
      <c r="R42" s="18" t="s">
        <v>249</v>
      </c>
      <c r="S42" s="18" t="s">
        <v>1047</v>
      </c>
      <c r="T42" s="18"/>
    </row>
    <row r="43" spans="1:20">
      <c r="A43" s="4">
        <v>39</v>
      </c>
      <c r="B43" s="17" t="s">
        <v>62</v>
      </c>
      <c r="C43" s="18" t="s">
        <v>339</v>
      </c>
      <c r="D43" s="18" t="s">
        <v>23</v>
      </c>
      <c r="E43" s="19">
        <v>18150507701</v>
      </c>
      <c r="F43" s="48" t="s">
        <v>74</v>
      </c>
      <c r="G43" s="48">
        <v>27</v>
      </c>
      <c r="H43" s="48">
        <v>30</v>
      </c>
      <c r="I43" s="60">
        <f t="shared" si="0"/>
        <v>57</v>
      </c>
      <c r="J43" s="18">
        <v>9854482148</v>
      </c>
      <c r="K43" s="18" t="s">
        <v>394</v>
      </c>
      <c r="L43" s="18" t="s">
        <v>1026</v>
      </c>
      <c r="M43" s="18">
        <v>9706319790</v>
      </c>
      <c r="N43" s="78" t="s">
        <v>426</v>
      </c>
      <c r="O43" s="77" t="s">
        <v>427</v>
      </c>
      <c r="P43" s="81"/>
      <c r="Q43" s="18"/>
      <c r="R43" s="18" t="s">
        <v>94</v>
      </c>
      <c r="S43" s="18" t="s">
        <v>1047</v>
      </c>
      <c r="T43" s="18"/>
    </row>
    <row r="44" spans="1:20">
      <c r="A44" s="4">
        <v>40</v>
      </c>
      <c r="B44" s="17" t="s">
        <v>63</v>
      </c>
      <c r="C44" s="18" t="s">
        <v>340</v>
      </c>
      <c r="D44" s="18" t="s">
        <v>23</v>
      </c>
      <c r="E44" s="19">
        <v>216</v>
      </c>
      <c r="F44" s="48"/>
      <c r="G44" s="48">
        <v>16</v>
      </c>
      <c r="H44" s="48">
        <v>16</v>
      </c>
      <c r="I44" s="60">
        <f t="shared" si="0"/>
        <v>32</v>
      </c>
      <c r="J44" s="18">
        <v>8486448202</v>
      </c>
      <c r="K44" s="18" t="s">
        <v>399</v>
      </c>
      <c r="L44" s="78" t="s">
        <v>400</v>
      </c>
      <c r="M44" s="78">
        <v>9401452486</v>
      </c>
      <c r="N44" s="80" t="s">
        <v>429</v>
      </c>
      <c r="O44" s="80">
        <v>9854478543</v>
      </c>
      <c r="P44" s="81"/>
      <c r="Q44" s="18"/>
      <c r="R44" s="18" t="s">
        <v>249</v>
      </c>
      <c r="S44" s="18" t="s">
        <v>1047</v>
      </c>
      <c r="T44" s="18"/>
    </row>
    <row r="45" spans="1:20">
      <c r="A45" s="4">
        <v>41</v>
      </c>
      <c r="B45" s="17" t="s">
        <v>62</v>
      </c>
      <c r="C45" s="18" t="s">
        <v>341</v>
      </c>
      <c r="D45" s="18" t="s">
        <v>25</v>
      </c>
      <c r="E45" s="19">
        <v>217</v>
      </c>
      <c r="F45" s="48"/>
      <c r="G45" s="48">
        <v>40</v>
      </c>
      <c r="H45" s="48">
        <v>42</v>
      </c>
      <c r="I45" s="60">
        <f t="shared" si="0"/>
        <v>82</v>
      </c>
      <c r="J45" s="18">
        <v>9957652264</v>
      </c>
      <c r="K45" s="18" t="s">
        <v>399</v>
      </c>
      <c r="L45" s="78" t="s">
        <v>400</v>
      </c>
      <c r="M45" s="78">
        <v>9401452486</v>
      </c>
      <c r="N45" s="80" t="s">
        <v>429</v>
      </c>
      <c r="O45" s="80">
        <v>9854478543</v>
      </c>
      <c r="P45" s="81" t="s">
        <v>1102</v>
      </c>
      <c r="Q45" s="18" t="s">
        <v>123</v>
      </c>
      <c r="R45" s="18" t="s">
        <v>258</v>
      </c>
      <c r="S45" s="18" t="s">
        <v>1047</v>
      </c>
      <c r="T45" s="18"/>
    </row>
    <row r="46" spans="1:20">
      <c r="A46" s="4">
        <v>42</v>
      </c>
      <c r="B46" s="17" t="s">
        <v>63</v>
      </c>
      <c r="C46" s="18" t="s">
        <v>339</v>
      </c>
      <c r="D46" s="18" t="s">
        <v>23</v>
      </c>
      <c r="E46" s="19">
        <v>18150507701</v>
      </c>
      <c r="F46" s="48" t="s">
        <v>74</v>
      </c>
      <c r="G46" s="48">
        <v>20</v>
      </c>
      <c r="H46" s="48">
        <v>31</v>
      </c>
      <c r="I46" s="60">
        <f t="shared" si="0"/>
        <v>51</v>
      </c>
      <c r="J46" s="18">
        <v>9854482148</v>
      </c>
      <c r="K46" s="18" t="s">
        <v>394</v>
      </c>
      <c r="L46" s="18" t="s">
        <v>1026</v>
      </c>
      <c r="M46" s="18">
        <v>9706319790</v>
      </c>
      <c r="N46" s="78" t="s">
        <v>410</v>
      </c>
      <c r="O46" s="77" t="s">
        <v>411</v>
      </c>
      <c r="P46" s="81"/>
      <c r="Q46" s="18"/>
      <c r="R46" s="18" t="s">
        <v>94</v>
      </c>
      <c r="S46" s="18" t="s">
        <v>1047</v>
      </c>
      <c r="T46" s="18"/>
    </row>
    <row r="47" spans="1:20">
      <c r="A47" s="4">
        <v>43</v>
      </c>
      <c r="B47" s="17" t="s">
        <v>62</v>
      </c>
      <c r="C47" s="18" t="s">
        <v>342</v>
      </c>
      <c r="D47" s="18" t="s">
        <v>25</v>
      </c>
      <c r="E47" s="19">
        <v>218</v>
      </c>
      <c r="F47" s="48"/>
      <c r="G47" s="48">
        <v>20</v>
      </c>
      <c r="H47" s="48">
        <v>17</v>
      </c>
      <c r="I47" s="60">
        <f t="shared" si="0"/>
        <v>37</v>
      </c>
      <c r="J47" s="18">
        <v>9706135163</v>
      </c>
      <c r="K47" s="18" t="s">
        <v>399</v>
      </c>
      <c r="L47" s="78" t="s">
        <v>400</v>
      </c>
      <c r="M47" s="78">
        <v>9401452486</v>
      </c>
      <c r="N47" s="78" t="s">
        <v>430</v>
      </c>
      <c r="O47" s="78">
        <v>9954307505</v>
      </c>
      <c r="P47" s="81"/>
      <c r="Q47" s="18"/>
      <c r="R47" s="18" t="s">
        <v>258</v>
      </c>
      <c r="S47" s="18" t="s">
        <v>1047</v>
      </c>
      <c r="T47" s="18"/>
    </row>
    <row r="48" spans="1:20">
      <c r="A48" s="4">
        <v>44</v>
      </c>
      <c r="B48" s="17" t="s">
        <v>63</v>
      </c>
      <c r="C48" s="18" t="s">
        <v>343</v>
      </c>
      <c r="D48" s="18" t="s">
        <v>25</v>
      </c>
      <c r="E48" s="19">
        <v>219</v>
      </c>
      <c r="F48" s="48"/>
      <c r="G48" s="48">
        <v>28</v>
      </c>
      <c r="H48" s="48">
        <v>30</v>
      </c>
      <c r="I48" s="60">
        <f t="shared" si="0"/>
        <v>58</v>
      </c>
      <c r="J48" s="18">
        <v>8474806169</v>
      </c>
      <c r="K48" s="18" t="s">
        <v>399</v>
      </c>
      <c r="L48" s="78" t="s">
        <v>400</v>
      </c>
      <c r="M48" s="78">
        <v>9401452486</v>
      </c>
      <c r="N48" s="78" t="s">
        <v>430</v>
      </c>
      <c r="O48" s="78">
        <v>9954307505</v>
      </c>
      <c r="P48" s="81"/>
      <c r="Q48" s="18"/>
      <c r="R48" s="18" t="s">
        <v>258</v>
      </c>
      <c r="S48" s="18" t="s">
        <v>1047</v>
      </c>
      <c r="T48" s="18"/>
    </row>
    <row r="49" spans="1:20">
      <c r="A49" s="4">
        <v>45</v>
      </c>
      <c r="B49" s="17" t="s">
        <v>62</v>
      </c>
      <c r="C49" s="18" t="s">
        <v>344</v>
      </c>
      <c r="D49" s="18" t="s">
        <v>23</v>
      </c>
      <c r="E49" s="19">
        <v>18150507801</v>
      </c>
      <c r="F49" s="48" t="s">
        <v>74</v>
      </c>
      <c r="G49" s="48">
        <v>42</v>
      </c>
      <c r="H49" s="48">
        <v>50</v>
      </c>
      <c r="I49" s="60">
        <f t="shared" si="0"/>
        <v>92</v>
      </c>
      <c r="J49" s="18">
        <v>9954496366</v>
      </c>
      <c r="K49" s="18" t="s">
        <v>401</v>
      </c>
      <c r="L49" s="78"/>
      <c r="M49" s="77"/>
      <c r="N49" s="78" t="s">
        <v>431</v>
      </c>
      <c r="O49" s="77" t="s">
        <v>432</v>
      </c>
      <c r="P49" s="81" t="s">
        <v>1103</v>
      </c>
      <c r="Q49" s="18" t="s">
        <v>413</v>
      </c>
      <c r="R49" s="18" t="s">
        <v>433</v>
      </c>
      <c r="S49" s="18" t="s">
        <v>1047</v>
      </c>
      <c r="T49" s="18"/>
    </row>
    <row r="50" spans="1:20">
      <c r="A50" s="4">
        <v>46</v>
      </c>
      <c r="B50" s="17" t="s">
        <v>63</v>
      </c>
      <c r="C50" s="18" t="s">
        <v>345</v>
      </c>
      <c r="D50" s="18" t="s">
        <v>25</v>
      </c>
      <c r="E50" s="19">
        <v>220</v>
      </c>
      <c r="F50" s="48"/>
      <c r="G50" s="48">
        <v>26</v>
      </c>
      <c r="H50" s="48">
        <v>29</v>
      </c>
      <c r="I50" s="60">
        <f t="shared" si="0"/>
        <v>55</v>
      </c>
      <c r="J50" s="18">
        <v>9678036705</v>
      </c>
      <c r="K50" s="18" t="s">
        <v>399</v>
      </c>
      <c r="L50" s="78" t="s">
        <v>400</v>
      </c>
      <c r="M50" s="78">
        <v>9401452486</v>
      </c>
      <c r="N50" s="78" t="s">
        <v>430</v>
      </c>
      <c r="O50" s="78">
        <v>9954307505</v>
      </c>
      <c r="P50" s="81"/>
      <c r="Q50" s="18"/>
      <c r="R50" s="18" t="s">
        <v>249</v>
      </c>
      <c r="S50" s="18" t="s">
        <v>1047</v>
      </c>
      <c r="T50" s="18"/>
    </row>
    <row r="51" spans="1:20">
      <c r="A51" s="4">
        <v>47</v>
      </c>
      <c r="B51" s="17" t="s">
        <v>62</v>
      </c>
      <c r="C51" s="18" t="s">
        <v>346</v>
      </c>
      <c r="D51" s="18" t="s">
        <v>23</v>
      </c>
      <c r="E51" s="19">
        <v>221</v>
      </c>
      <c r="F51" s="48"/>
      <c r="G51" s="48">
        <v>16</v>
      </c>
      <c r="H51" s="48">
        <v>28</v>
      </c>
      <c r="I51" s="60">
        <f t="shared" si="0"/>
        <v>44</v>
      </c>
      <c r="J51" s="18">
        <v>9706878157</v>
      </c>
      <c r="K51" s="18" t="s">
        <v>399</v>
      </c>
      <c r="L51" s="78" t="s">
        <v>400</v>
      </c>
      <c r="M51" s="78">
        <v>9401452486</v>
      </c>
      <c r="N51" s="78" t="s">
        <v>423</v>
      </c>
      <c r="O51" s="78">
        <v>9957286541</v>
      </c>
      <c r="P51" s="81"/>
      <c r="Q51" s="18"/>
      <c r="R51" s="18" t="s">
        <v>249</v>
      </c>
      <c r="S51" s="18" t="s">
        <v>1047</v>
      </c>
      <c r="T51" s="18"/>
    </row>
    <row r="52" spans="1:20">
      <c r="A52" s="4">
        <v>48</v>
      </c>
      <c r="B52" s="17" t="s">
        <v>63</v>
      </c>
      <c r="C52" s="18" t="s">
        <v>344</v>
      </c>
      <c r="D52" s="18" t="s">
        <v>23</v>
      </c>
      <c r="E52" s="19">
        <v>18150507801</v>
      </c>
      <c r="F52" s="48" t="s">
        <v>74</v>
      </c>
      <c r="G52" s="48">
        <v>50</v>
      </c>
      <c r="H52" s="48">
        <v>50</v>
      </c>
      <c r="I52" s="60">
        <f t="shared" si="0"/>
        <v>100</v>
      </c>
      <c r="J52" s="18">
        <v>9954496366</v>
      </c>
      <c r="K52" s="18" t="s">
        <v>401</v>
      </c>
      <c r="L52" s="78"/>
      <c r="M52" s="77"/>
      <c r="N52" s="78" t="s">
        <v>431</v>
      </c>
      <c r="O52" s="77" t="s">
        <v>432</v>
      </c>
      <c r="P52" s="81"/>
      <c r="Q52" s="18"/>
      <c r="R52" s="18" t="s">
        <v>433</v>
      </c>
      <c r="S52" s="18" t="s">
        <v>1047</v>
      </c>
      <c r="T52" s="18"/>
    </row>
    <row r="53" spans="1:20">
      <c r="A53" s="4">
        <v>49</v>
      </c>
      <c r="B53" s="17" t="s">
        <v>62</v>
      </c>
      <c r="C53" s="18" t="s">
        <v>347</v>
      </c>
      <c r="D53" s="18" t="s">
        <v>25</v>
      </c>
      <c r="E53" s="19">
        <v>222</v>
      </c>
      <c r="F53" s="48"/>
      <c r="G53" s="48">
        <v>24</v>
      </c>
      <c r="H53" s="48">
        <v>17</v>
      </c>
      <c r="I53" s="60">
        <f t="shared" si="0"/>
        <v>41</v>
      </c>
      <c r="J53" s="18">
        <v>9678626657</v>
      </c>
      <c r="K53" s="18" t="s">
        <v>399</v>
      </c>
      <c r="L53" s="78" t="s">
        <v>400</v>
      </c>
      <c r="M53" s="78">
        <v>9401452486</v>
      </c>
      <c r="N53" s="78" t="s">
        <v>423</v>
      </c>
      <c r="O53" s="78">
        <v>9957286541</v>
      </c>
      <c r="P53" s="81" t="s">
        <v>1104</v>
      </c>
      <c r="Q53" s="18" t="s">
        <v>110</v>
      </c>
      <c r="R53" s="18" t="s">
        <v>258</v>
      </c>
      <c r="S53" s="18" t="s">
        <v>1047</v>
      </c>
      <c r="T53" s="18"/>
    </row>
    <row r="54" spans="1:20">
      <c r="A54" s="4">
        <v>50</v>
      </c>
      <c r="B54" s="17" t="s">
        <v>63</v>
      </c>
      <c r="C54" s="18" t="s">
        <v>348</v>
      </c>
      <c r="D54" s="18" t="s">
        <v>25</v>
      </c>
      <c r="E54" s="19">
        <v>223</v>
      </c>
      <c r="F54" s="48"/>
      <c r="G54" s="48">
        <v>20</v>
      </c>
      <c r="H54" s="48">
        <v>23</v>
      </c>
      <c r="I54" s="60">
        <f t="shared" si="0"/>
        <v>43</v>
      </c>
      <c r="J54" s="18">
        <v>9613085069</v>
      </c>
      <c r="K54" s="18" t="s">
        <v>399</v>
      </c>
      <c r="L54" s="78" t="s">
        <v>400</v>
      </c>
      <c r="M54" s="78">
        <v>9401452486</v>
      </c>
      <c r="N54" s="78" t="s">
        <v>423</v>
      </c>
      <c r="O54" s="78">
        <v>9957286541</v>
      </c>
      <c r="P54" s="81"/>
      <c r="Q54" s="18"/>
      <c r="R54" s="18" t="s">
        <v>258</v>
      </c>
      <c r="S54" s="18" t="s">
        <v>1047</v>
      </c>
      <c r="T54" s="18"/>
    </row>
    <row r="55" spans="1:20">
      <c r="A55" s="4">
        <v>51</v>
      </c>
      <c r="B55" s="17" t="s">
        <v>62</v>
      </c>
      <c r="C55" s="18" t="s">
        <v>349</v>
      </c>
      <c r="D55" s="18" t="s">
        <v>23</v>
      </c>
      <c r="E55" s="19">
        <v>18150503301</v>
      </c>
      <c r="F55" s="48" t="s">
        <v>97</v>
      </c>
      <c r="G55" s="48">
        <v>60</v>
      </c>
      <c r="H55" s="48">
        <v>53</v>
      </c>
      <c r="I55" s="60">
        <f t="shared" si="0"/>
        <v>113</v>
      </c>
      <c r="J55" s="18">
        <v>9864365682</v>
      </c>
      <c r="K55" s="18" t="s">
        <v>401</v>
      </c>
      <c r="L55" s="78"/>
      <c r="M55" s="77"/>
      <c r="N55" s="78" t="s">
        <v>434</v>
      </c>
      <c r="O55" s="77" t="s">
        <v>435</v>
      </c>
      <c r="P55" s="81"/>
      <c r="Q55" s="18"/>
      <c r="R55" s="18" t="s">
        <v>279</v>
      </c>
      <c r="S55" s="18" t="s">
        <v>1047</v>
      </c>
      <c r="T55" s="18"/>
    </row>
    <row r="56" spans="1:20">
      <c r="A56" s="4">
        <v>52</v>
      </c>
      <c r="B56" s="17" t="s">
        <v>63</v>
      </c>
      <c r="C56" s="18" t="s">
        <v>350</v>
      </c>
      <c r="D56" s="18" t="s">
        <v>23</v>
      </c>
      <c r="E56" s="19">
        <v>224</v>
      </c>
      <c r="F56" s="48"/>
      <c r="G56" s="48">
        <v>44</v>
      </c>
      <c r="H56" s="48">
        <v>35</v>
      </c>
      <c r="I56" s="60">
        <f t="shared" si="0"/>
        <v>79</v>
      </c>
      <c r="J56" s="18">
        <v>9508694748</v>
      </c>
      <c r="K56" s="18" t="s">
        <v>399</v>
      </c>
      <c r="L56" s="78" t="s">
        <v>400</v>
      </c>
      <c r="M56" s="78">
        <v>9401452486</v>
      </c>
      <c r="N56" s="78" t="s">
        <v>423</v>
      </c>
      <c r="O56" s="78">
        <v>9957286541</v>
      </c>
      <c r="P56" s="81"/>
      <c r="Q56" s="18"/>
      <c r="R56" s="18" t="s">
        <v>258</v>
      </c>
      <c r="S56" s="18" t="s">
        <v>1047</v>
      </c>
      <c r="T56" s="18"/>
    </row>
    <row r="57" spans="1:20">
      <c r="A57" s="4">
        <v>53</v>
      </c>
      <c r="B57" s="17" t="s">
        <v>62</v>
      </c>
      <c r="C57" s="18" t="s">
        <v>349</v>
      </c>
      <c r="D57" s="18" t="s">
        <v>23</v>
      </c>
      <c r="E57" s="19">
        <v>18150503301</v>
      </c>
      <c r="F57" s="48" t="s">
        <v>97</v>
      </c>
      <c r="G57" s="48">
        <v>60</v>
      </c>
      <c r="H57" s="48">
        <v>40</v>
      </c>
      <c r="I57" s="60">
        <f t="shared" si="0"/>
        <v>100</v>
      </c>
      <c r="J57" s="18">
        <v>9864365682</v>
      </c>
      <c r="K57" s="18" t="s">
        <v>401</v>
      </c>
      <c r="L57" s="78" t="s">
        <v>1027</v>
      </c>
      <c r="M57" s="77" t="s">
        <v>1028</v>
      </c>
      <c r="N57" s="78" t="s">
        <v>434</v>
      </c>
      <c r="O57" s="77" t="s">
        <v>435</v>
      </c>
      <c r="P57" s="81" t="s">
        <v>1105</v>
      </c>
      <c r="Q57" s="18" t="s">
        <v>78</v>
      </c>
      <c r="R57" s="18" t="s">
        <v>279</v>
      </c>
      <c r="S57" s="18" t="s">
        <v>1047</v>
      </c>
      <c r="T57" s="18"/>
    </row>
    <row r="58" spans="1:20">
      <c r="A58" s="4">
        <v>54</v>
      </c>
      <c r="B58" s="17" t="s">
        <v>63</v>
      </c>
      <c r="C58" s="18" t="s">
        <v>351</v>
      </c>
      <c r="D58" s="18" t="s">
        <v>25</v>
      </c>
      <c r="E58" s="19">
        <v>83</v>
      </c>
      <c r="F58" s="48"/>
      <c r="G58" s="48">
        <v>28</v>
      </c>
      <c r="H58" s="48">
        <v>32</v>
      </c>
      <c r="I58" s="60">
        <f t="shared" si="0"/>
        <v>60</v>
      </c>
      <c r="J58" s="18">
        <v>9957207246</v>
      </c>
      <c r="K58" s="18" t="s">
        <v>401</v>
      </c>
      <c r="L58" s="78" t="s">
        <v>1027</v>
      </c>
      <c r="M58" s="77" t="s">
        <v>1028</v>
      </c>
      <c r="N58" s="78" t="s">
        <v>431</v>
      </c>
      <c r="O58" s="77" t="s">
        <v>432</v>
      </c>
      <c r="P58" s="81"/>
      <c r="Q58" s="18"/>
      <c r="R58" s="18" t="s">
        <v>279</v>
      </c>
      <c r="S58" s="18" t="s">
        <v>1047</v>
      </c>
      <c r="T58" s="18"/>
    </row>
    <row r="59" spans="1:20">
      <c r="A59" s="4">
        <v>55</v>
      </c>
      <c r="B59" s="17" t="s">
        <v>62</v>
      </c>
      <c r="C59" s="18" t="s">
        <v>352</v>
      </c>
      <c r="D59" s="18" t="s">
        <v>25</v>
      </c>
      <c r="E59" s="19">
        <v>84</v>
      </c>
      <c r="F59" s="48"/>
      <c r="G59" s="48">
        <v>32</v>
      </c>
      <c r="H59" s="48">
        <v>35</v>
      </c>
      <c r="I59" s="60">
        <f t="shared" si="0"/>
        <v>67</v>
      </c>
      <c r="J59" s="18">
        <v>9957015899</v>
      </c>
      <c r="K59" s="18" t="s">
        <v>401</v>
      </c>
      <c r="L59" s="78" t="s">
        <v>1027</v>
      </c>
      <c r="M59" s="77" t="s">
        <v>1028</v>
      </c>
      <c r="N59" s="78" t="s">
        <v>431</v>
      </c>
      <c r="O59" s="77" t="s">
        <v>432</v>
      </c>
      <c r="P59" s="81"/>
      <c r="Q59" s="18"/>
      <c r="R59" s="18" t="s">
        <v>279</v>
      </c>
      <c r="S59" s="18" t="s">
        <v>1047</v>
      </c>
      <c r="T59" s="18"/>
    </row>
    <row r="60" spans="1:20">
      <c r="A60" s="4">
        <v>56</v>
      </c>
      <c r="B60" s="17" t="s">
        <v>63</v>
      </c>
      <c r="C60" s="18" t="s">
        <v>353</v>
      </c>
      <c r="D60" s="18" t="s">
        <v>23</v>
      </c>
      <c r="E60" s="19">
        <v>18150503302</v>
      </c>
      <c r="F60" s="48" t="s">
        <v>375</v>
      </c>
      <c r="G60" s="48">
        <v>65</v>
      </c>
      <c r="H60" s="48">
        <v>61</v>
      </c>
      <c r="I60" s="60">
        <f t="shared" si="0"/>
        <v>126</v>
      </c>
      <c r="J60" s="18">
        <v>9854917293</v>
      </c>
      <c r="K60" s="18" t="s">
        <v>401</v>
      </c>
      <c r="L60" s="78" t="s">
        <v>1027</v>
      </c>
      <c r="M60" s="77" t="s">
        <v>1028</v>
      </c>
      <c r="N60" s="78" t="s">
        <v>434</v>
      </c>
      <c r="O60" s="77" t="s">
        <v>435</v>
      </c>
      <c r="P60" s="81"/>
      <c r="Q60" s="18"/>
      <c r="R60" s="18" t="s">
        <v>104</v>
      </c>
      <c r="S60" s="18" t="s">
        <v>1047</v>
      </c>
      <c r="T60" s="18"/>
    </row>
    <row r="61" spans="1:20">
      <c r="A61" s="4">
        <v>57</v>
      </c>
      <c r="B61" s="17" t="s">
        <v>62</v>
      </c>
      <c r="C61" s="18" t="s">
        <v>356</v>
      </c>
      <c r="D61" s="18" t="s">
        <v>25</v>
      </c>
      <c r="E61" s="19">
        <v>92</v>
      </c>
      <c r="F61" s="48" t="s">
        <v>97</v>
      </c>
      <c r="G61" s="48">
        <v>63</v>
      </c>
      <c r="H61" s="48">
        <v>58</v>
      </c>
      <c r="I61" s="60">
        <f t="shared" si="0"/>
        <v>121</v>
      </c>
      <c r="J61" s="18"/>
      <c r="K61" s="18" t="s">
        <v>401</v>
      </c>
      <c r="L61" s="78" t="s">
        <v>1027</v>
      </c>
      <c r="M61" s="77" t="s">
        <v>1028</v>
      </c>
      <c r="N61" s="78" t="s">
        <v>437</v>
      </c>
      <c r="O61" s="77" t="s">
        <v>438</v>
      </c>
      <c r="P61" s="81" t="s">
        <v>1106</v>
      </c>
      <c r="Q61" s="18" t="s">
        <v>169</v>
      </c>
      <c r="R61" s="18" t="s">
        <v>279</v>
      </c>
      <c r="S61" s="18" t="s">
        <v>1047</v>
      </c>
      <c r="T61" s="18"/>
    </row>
    <row r="62" spans="1:20">
      <c r="A62" s="4">
        <v>58</v>
      </c>
      <c r="B62" s="17" t="s">
        <v>63</v>
      </c>
      <c r="C62" s="18" t="s">
        <v>354</v>
      </c>
      <c r="D62" s="18" t="s">
        <v>23</v>
      </c>
      <c r="E62" s="19">
        <v>18150503901</v>
      </c>
      <c r="F62" s="48"/>
      <c r="G62" s="48">
        <v>196</v>
      </c>
      <c r="H62" s="48">
        <v>231</v>
      </c>
      <c r="I62" s="60">
        <f t="shared" si="0"/>
        <v>427</v>
      </c>
      <c r="J62" s="18">
        <v>9854917293</v>
      </c>
      <c r="K62" s="18" t="s">
        <v>401</v>
      </c>
      <c r="L62" s="78" t="s">
        <v>1027</v>
      </c>
      <c r="M62" s="77" t="s">
        <v>1028</v>
      </c>
      <c r="N62" s="78" t="s">
        <v>437</v>
      </c>
      <c r="O62" s="77" t="s">
        <v>438</v>
      </c>
      <c r="P62" s="81"/>
      <c r="Q62" s="18"/>
      <c r="R62" s="18" t="s">
        <v>104</v>
      </c>
      <c r="S62" s="18" t="s">
        <v>1047</v>
      </c>
      <c r="T62" s="18"/>
    </row>
    <row r="63" spans="1:20">
      <c r="A63" s="4">
        <v>59</v>
      </c>
      <c r="B63" s="17" t="s">
        <v>62</v>
      </c>
      <c r="C63" s="58" t="s">
        <v>357</v>
      </c>
      <c r="D63" s="18" t="s">
        <v>25</v>
      </c>
      <c r="E63" s="70" t="s">
        <v>376</v>
      </c>
      <c r="F63" s="48"/>
      <c r="G63" s="48">
        <v>20</v>
      </c>
      <c r="H63" s="48">
        <v>21</v>
      </c>
      <c r="I63" s="60">
        <f t="shared" si="0"/>
        <v>41</v>
      </c>
      <c r="J63" s="71">
        <v>9678446344</v>
      </c>
      <c r="K63" s="18" t="s">
        <v>394</v>
      </c>
      <c r="L63" s="18" t="s">
        <v>1026</v>
      </c>
      <c r="M63" s="18">
        <v>9706319790</v>
      </c>
      <c r="N63" s="18" t="s">
        <v>439</v>
      </c>
      <c r="O63" s="18">
        <v>6026213083</v>
      </c>
      <c r="P63" s="81"/>
      <c r="Q63" s="18"/>
      <c r="R63" s="18" t="s">
        <v>101</v>
      </c>
      <c r="S63" s="18" t="s">
        <v>1047</v>
      </c>
      <c r="T63" s="18"/>
    </row>
    <row r="64" spans="1:20">
      <c r="A64" s="4">
        <v>60</v>
      </c>
      <c r="B64" s="17" t="s">
        <v>63</v>
      </c>
      <c r="C64" s="58" t="s">
        <v>358</v>
      </c>
      <c r="D64" s="18" t="s">
        <v>25</v>
      </c>
      <c r="E64" s="70" t="s">
        <v>377</v>
      </c>
      <c r="F64" s="66" t="s">
        <v>97</v>
      </c>
      <c r="G64" s="48">
        <v>30</v>
      </c>
      <c r="H64" s="48">
        <v>25</v>
      </c>
      <c r="I64" s="60">
        <f t="shared" si="0"/>
        <v>55</v>
      </c>
      <c r="J64" s="71">
        <v>9957224305</v>
      </c>
      <c r="K64" s="18" t="s">
        <v>394</v>
      </c>
      <c r="L64" s="18" t="s">
        <v>1026</v>
      </c>
      <c r="M64" s="18">
        <v>9706319790</v>
      </c>
      <c r="N64" s="18" t="s">
        <v>405</v>
      </c>
      <c r="O64" s="18">
        <v>9678682071</v>
      </c>
      <c r="P64" s="24"/>
      <c r="Q64" s="18"/>
      <c r="R64" s="18" t="s">
        <v>85</v>
      </c>
      <c r="S64" s="18" t="s">
        <v>1047</v>
      </c>
      <c r="T64" s="18"/>
    </row>
    <row r="65" spans="1:20">
      <c r="A65" s="4">
        <v>61</v>
      </c>
      <c r="B65" s="17" t="s">
        <v>62</v>
      </c>
      <c r="C65" s="74" t="s">
        <v>359</v>
      </c>
      <c r="D65" s="18" t="s">
        <v>23</v>
      </c>
      <c r="E65" s="66" t="s">
        <v>378</v>
      </c>
      <c r="F65" s="66" t="s">
        <v>74</v>
      </c>
      <c r="G65" s="48">
        <v>200</v>
      </c>
      <c r="H65" s="48">
        <v>356</v>
      </c>
      <c r="I65" s="60">
        <f t="shared" si="0"/>
        <v>556</v>
      </c>
      <c r="J65" s="75"/>
      <c r="K65" s="18" t="s">
        <v>402</v>
      </c>
      <c r="L65" s="18" t="s">
        <v>1046</v>
      </c>
      <c r="M65" s="18">
        <v>9101759298</v>
      </c>
      <c r="N65" s="18" t="s">
        <v>440</v>
      </c>
      <c r="O65" s="18">
        <v>6026213017</v>
      </c>
      <c r="P65" s="24" t="s">
        <v>1107</v>
      </c>
      <c r="Q65" s="18" t="s">
        <v>123</v>
      </c>
      <c r="R65" s="18" t="s">
        <v>249</v>
      </c>
      <c r="S65" s="18" t="s">
        <v>1047</v>
      </c>
      <c r="T65" s="18"/>
    </row>
    <row r="66" spans="1:20">
      <c r="A66" s="4">
        <v>62</v>
      </c>
      <c r="B66" s="17" t="s">
        <v>63</v>
      </c>
      <c r="C66" s="74" t="s">
        <v>360</v>
      </c>
      <c r="D66" s="18" t="s">
        <v>23</v>
      </c>
      <c r="E66" s="66" t="s">
        <v>379</v>
      </c>
      <c r="F66" s="48"/>
      <c r="G66" s="48">
        <v>12</v>
      </c>
      <c r="H66" s="48">
        <v>18</v>
      </c>
      <c r="I66" s="60">
        <f t="shared" si="0"/>
        <v>30</v>
      </c>
      <c r="J66" s="75"/>
      <c r="K66" s="18" t="s">
        <v>403</v>
      </c>
      <c r="L66" s="18" t="s">
        <v>1036</v>
      </c>
      <c r="M66" s="18">
        <v>9957018662</v>
      </c>
      <c r="N66" s="18" t="s">
        <v>441</v>
      </c>
      <c r="O66" s="18">
        <v>6026213074</v>
      </c>
      <c r="P66" s="24"/>
      <c r="Q66" s="18"/>
      <c r="R66" s="18" t="s">
        <v>82</v>
      </c>
      <c r="S66" s="18" t="s">
        <v>1047</v>
      </c>
      <c r="T66" s="18"/>
    </row>
    <row r="67" spans="1:20">
      <c r="A67" s="4">
        <v>63</v>
      </c>
      <c r="B67" s="17" t="s">
        <v>62</v>
      </c>
      <c r="C67" s="58" t="s">
        <v>361</v>
      </c>
      <c r="D67" s="18" t="s">
        <v>25</v>
      </c>
      <c r="E67" s="70" t="s">
        <v>380</v>
      </c>
      <c r="F67" s="48"/>
      <c r="G67" s="66">
        <v>37</v>
      </c>
      <c r="H67" s="66">
        <v>33</v>
      </c>
      <c r="I67" s="60">
        <f t="shared" si="0"/>
        <v>70</v>
      </c>
      <c r="J67" s="71">
        <v>8486887635</v>
      </c>
      <c r="K67" s="18" t="s">
        <v>394</v>
      </c>
      <c r="L67" s="18" t="s">
        <v>1026</v>
      </c>
      <c r="M67" s="18">
        <v>9706319790</v>
      </c>
      <c r="N67" s="18" t="s">
        <v>405</v>
      </c>
      <c r="O67" s="18">
        <v>9678682071</v>
      </c>
      <c r="P67" s="24"/>
      <c r="Q67" s="18"/>
      <c r="R67" s="18" t="s">
        <v>88</v>
      </c>
      <c r="S67" s="18" t="s">
        <v>1047</v>
      </c>
      <c r="T67" s="18"/>
    </row>
    <row r="68" spans="1:20">
      <c r="A68" s="4">
        <v>64</v>
      </c>
      <c r="B68" s="17" t="s">
        <v>63</v>
      </c>
      <c r="C68" s="58" t="s">
        <v>362</v>
      </c>
      <c r="D68" s="18" t="s">
        <v>25</v>
      </c>
      <c r="E68" s="70" t="s">
        <v>381</v>
      </c>
      <c r="F68" s="66" t="s">
        <v>74</v>
      </c>
      <c r="G68" s="66">
        <v>26</v>
      </c>
      <c r="H68" s="66">
        <v>30</v>
      </c>
      <c r="I68" s="60">
        <f t="shared" si="0"/>
        <v>56</v>
      </c>
      <c r="J68" s="71">
        <v>9706539552</v>
      </c>
      <c r="K68" s="18" t="s">
        <v>404</v>
      </c>
      <c r="L68" s="18" t="s">
        <v>1036</v>
      </c>
      <c r="M68" s="18">
        <v>9957018662</v>
      </c>
      <c r="N68" s="18" t="s">
        <v>439</v>
      </c>
      <c r="O68" s="18">
        <v>6026213083</v>
      </c>
      <c r="P68" s="24"/>
      <c r="Q68" s="18"/>
      <c r="R68" s="18" t="s">
        <v>79</v>
      </c>
      <c r="S68" s="18" t="s">
        <v>1047</v>
      </c>
      <c r="T68" s="18"/>
    </row>
    <row r="69" spans="1:20">
      <c r="A69" s="4">
        <v>65</v>
      </c>
      <c r="B69" s="17" t="s">
        <v>62</v>
      </c>
      <c r="C69" s="74" t="s">
        <v>363</v>
      </c>
      <c r="D69" s="18" t="s">
        <v>23</v>
      </c>
      <c r="E69" s="66" t="s">
        <v>382</v>
      </c>
      <c r="F69" s="66" t="s">
        <v>97</v>
      </c>
      <c r="G69" s="67">
        <v>38</v>
      </c>
      <c r="H69" s="67">
        <v>36</v>
      </c>
      <c r="I69" s="60">
        <f t="shared" si="0"/>
        <v>74</v>
      </c>
      <c r="J69" s="75">
        <v>9864492890</v>
      </c>
      <c r="K69" s="18" t="s">
        <v>404</v>
      </c>
      <c r="L69" s="18" t="s">
        <v>1036</v>
      </c>
      <c r="M69" s="18">
        <v>9957018662</v>
      </c>
      <c r="N69" s="18" t="s">
        <v>410</v>
      </c>
      <c r="O69" s="18">
        <v>6026213099</v>
      </c>
      <c r="P69" s="24" t="s">
        <v>1108</v>
      </c>
      <c r="Q69" s="18" t="s">
        <v>413</v>
      </c>
      <c r="R69" s="18" t="s">
        <v>111</v>
      </c>
      <c r="S69" s="18" t="s">
        <v>1047</v>
      </c>
      <c r="T69" s="18"/>
    </row>
    <row r="70" spans="1:20">
      <c r="A70" s="4">
        <v>66</v>
      </c>
      <c r="B70" s="17" t="s">
        <v>63</v>
      </c>
      <c r="C70" s="74" t="s">
        <v>364</v>
      </c>
      <c r="D70" s="18" t="s">
        <v>23</v>
      </c>
      <c r="E70" s="66" t="s">
        <v>383</v>
      </c>
      <c r="F70" s="48"/>
      <c r="G70" s="67">
        <v>22</v>
      </c>
      <c r="H70" s="67">
        <v>12</v>
      </c>
      <c r="I70" s="60">
        <f t="shared" ref="I70:I133" si="1">SUM(G70:H70)</f>
        <v>34</v>
      </c>
      <c r="J70" s="75">
        <v>9435339438</v>
      </c>
      <c r="K70" s="18" t="s">
        <v>404</v>
      </c>
      <c r="L70" s="18" t="s">
        <v>1036</v>
      </c>
      <c r="M70" s="18">
        <v>9957018662</v>
      </c>
      <c r="N70" s="18" t="s">
        <v>410</v>
      </c>
      <c r="O70" s="18">
        <v>6026213099</v>
      </c>
      <c r="P70" s="24"/>
      <c r="Q70" s="18"/>
      <c r="R70" s="18" t="s">
        <v>85</v>
      </c>
      <c r="S70" s="18" t="s">
        <v>1047</v>
      </c>
      <c r="T70" s="18"/>
    </row>
    <row r="71" spans="1:20">
      <c r="A71" s="4">
        <v>67</v>
      </c>
      <c r="B71" s="17" t="s">
        <v>62</v>
      </c>
      <c r="C71" s="58" t="s">
        <v>365</v>
      </c>
      <c r="D71" s="18" t="s">
        <v>25</v>
      </c>
      <c r="E71" s="70" t="s">
        <v>384</v>
      </c>
      <c r="F71" s="48"/>
      <c r="G71" s="66">
        <v>18</v>
      </c>
      <c r="H71" s="66">
        <v>25</v>
      </c>
      <c r="I71" s="60">
        <f t="shared" si="1"/>
        <v>43</v>
      </c>
      <c r="J71" s="71">
        <v>9613707869</v>
      </c>
      <c r="K71" s="18" t="s">
        <v>404</v>
      </c>
      <c r="L71" s="18" t="s">
        <v>1036</v>
      </c>
      <c r="M71" s="18">
        <v>9957018662</v>
      </c>
      <c r="N71" s="18" t="s">
        <v>410</v>
      </c>
      <c r="O71" s="18">
        <v>6026213099</v>
      </c>
      <c r="P71" s="24"/>
      <c r="Q71" s="18"/>
      <c r="R71" s="18" t="s">
        <v>85</v>
      </c>
      <c r="S71" s="18" t="s">
        <v>1047</v>
      </c>
      <c r="T71" s="18"/>
    </row>
    <row r="72" spans="1:20">
      <c r="A72" s="4">
        <v>68</v>
      </c>
      <c r="B72" s="17" t="s">
        <v>63</v>
      </c>
      <c r="C72" s="58" t="s">
        <v>366</v>
      </c>
      <c r="D72" s="18" t="s">
        <v>25</v>
      </c>
      <c r="E72" s="70" t="s">
        <v>385</v>
      </c>
      <c r="F72" s="48" t="s">
        <v>74</v>
      </c>
      <c r="G72" s="66">
        <v>37</v>
      </c>
      <c r="H72" s="66">
        <v>34</v>
      </c>
      <c r="I72" s="60">
        <f t="shared" si="1"/>
        <v>71</v>
      </c>
      <c r="J72" s="71">
        <v>7399457860</v>
      </c>
      <c r="K72" s="18" t="s">
        <v>404</v>
      </c>
      <c r="L72" s="18" t="s">
        <v>1036</v>
      </c>
      <c r="M72" s="18">
        <v>9957018662</v>
      </c>
      <c r="N72" s="18" t="s">
        <v>410</v>
      </c>
      <c r="O72" s="18">
        <v>6026213099</v>
      </c>
      <c r="P72" s="24"/>
      <c r="Q72" s="18"/>
      <c r="R72" s="18" t="s">
        <v>82</v>
      </c>
      <c r="S72" s="18" t="s">
        <v>1047</v>
      </c>
      <c r="T72" s="18"/>
    </row>
    <row r="73" spans="1:20">
      <c r="A73" s="4">
        <v>69</v>
      </c>
      <c r="B73" s="17" t="s">
        <v>62</v>
      </c>
      <c r="C73" s="74" t="s">
        <v>367</v>
      </c>
      <c r="D73" s="18" t="s">
        <v>23</v>
      </c>
      <c r="E73" s="66" t="s">
        <v>386</v>
      </c>
      <c r="F73" s="48" t="s">
        <v>74</v>
      </c>
      <c r="G73" s="67">
        <v>16</v>
      </c>
      <c r="H73" s="67">
        <v>17</v>
      </c>
      <c r="I73" s="60">
        <f t="shared" si="1"/>
        <v>33</v>
      </c>
      <c r="J73" s="75">
        <v>9859312827</v>
      </c>
      <c r="K73" s="18" t="s">
        <v>404</v>
      </c>
      <c r="L73" s="18" t="s">
        <v>1036</v>
      </c>
      <c r="M73" s="18">
        <v>9957018662</v>
      </c>
      <c r="N73" s="18" t="s">
        <v>410</v>
      </c>
      <c r="O73" s="18">
        <v>6026213099</v>
      </c>
      <c r="P73" s="24" t="s">
        <v>1109</v>
      </c>
      <c r="Q73" s="18" t="s">
        <v>110</v>
      </c>
      <c r="R73" s="18" t="s">
        <v>85</v>
      </c>
      <c r="S73" s="18" t="s">
        <v>1047</v>
      </c>
      <c r="T73" s="18"/>
    </row>
    <row r="74" spans="1:20">
      <c r="A74" s="4">
        <v>70</v>
      </c>
      <c r="B74" s="17" t="s">
        <v>63</v>
      </c>
      <c r="C74" s="74" t="s">
        <v>368</v>
      </c>
      <c r="D74" s="18" t="s">
        <v>23</v>
      </c>
      <c r="E74" s="66" t="s">
        <v>387</v>
      </c>
      <c r="F74" s="48"/>
      <c r="G74" s="67">
        <v>38</v>
      </c>
      <c r="H74" s="67">
        <v>25</v>
      </c>
      <c r="I74" s="60">
        <f t="shared" si="1"/>
        <v>63</v>
      </c>
      <c r="J74" s="75">
        <v>9435475205</v>
      </c>
      <c r="K74" s="18" t="s">
        <v>397</v>
      </c>
      <c r="L74" s="18" t="s">
        <v>1024</v>
      </c>
      <c r="M74" s="18">
        <v>9678245348</v>
      </c>
      <c r="N74" s="18" t="s">
        <v>442</v>
      </c>
      <c r="O74" s="18">
        <v>6026213043</v>
      </c>
      <c r="P74" s="24"/>
      <c r="Q74" s="18"/>
      <c r="R74" s="18" t="s">
        <v>82</v>
      </c>
      <c r="S74" s="18" t="s">
        <v>1047</v>
      </c>
      <c r="T74" s="18"/>
    </row>
    <row r="75" spans="1:20">
      <c r="A75" s="4">
        <v>71</v>
      </c>
      <c r="B75" s="17" t="s">
        <v>62</v>
      </c>
      <c r="C75" s="58" t="s">
        <v>369</v>
      </c>
      <c r="D75" s="18" t="s">
        <v>25</v>
      </c>
      <c r="E75" s="70" t="s">
        <v>388</v>
      </c>
      <c r="F75" s="48"/>
      <c r="G75" s="66">
        <v>37</v>
      </c>
      <c r="H75" s="66">
        <v>34</v>
      </c>
      <c r="I75" s="60">
        <f t="shared" si="1"/>
        <v>71</v>
      </c>
      <c r="J75" s="71">
        <v>9707016637</v>
      </c>
      <c r="K75" s="18" t="s">
        <v>397</v>
      </c>
      <c r="L75" s="18" t="s">
        <v>1024</v>
      </c>
      <c r="M75" s="18">
        <v>9678245349</v>
      </c>
      <c r="N75" s="18" t="s">
        <v>410</v>
      </c>
      <c r="O75" s="18">
        <v>6026213099</v>
      </c>
      <c r="P75" s="24"/>
      <c r="Q75" s="18"/>
      <c r="R75" s="18" t="s">
        <v>94</v>
      </c>
      <c r="S75" s="18" t="s">
        <v>1047</v>
      </c>
      <c r="T75" s="18"/>
    </row>
    <row r="76" spans="1:20">
      <c r="A76" s="4">
        <v>72</v>
      </c>
      <c r="B76" s="17" t="s">
        <v>63</v>
      </c>
      <c r="C76" s="58" t="s">
        <v>370</v>
      </c>
      <c r="D76" s="18" t="s">
        <v>25</v>
      </c>
      <c r="E76" s="70" t="s">
        <v>389</v>
      </c>
      <c r="F76" s="66" t="s">
        <v>74</v>
      </c>
      <c r="G76" s="66">
        <v>26</v>
      </c>
      <c r="H76" s="66">
        <v>34</v>
      </c>
      <c r="I76" s="60">
        <f t="shared" si="1"/>
        <v>60</v>
      </c>
      <c r="J76" s="71">
        <v>9707609730</v>
      </c>
      <c r="K76" s="18" t="s">
        <v>397</v>
      </c>
      <c r="L76" s="18" t="s">
        <v>1024</v>
      </c>
      <c r="M76" s="18">
        <v>9678245350</v>
      </c>
      <c r="N76" s="18" t="s">
        <v>410</v>
      </c>
      <c r="O76" s="18">
        <v>6026213099</v>
      </c>
      <c r="P76" s="24"/>
      <c r="Q76" s="18"/>
      <c r="R76" s="18" t="s">
        <v>82</v>
      </c>
      <c r="S76" s="18" t="s">
        <v>1047</v>
      </c>
      <c r="T76" s="18"/>
    </row>
    <row r="77" spans="1:20">
      <c r="A77" s="4">
        <v>73</v>
      </c>
      <c r="B77" s="17" t="s">
        <v>62</v>
      </c>
      <c r="C77" s="74" t="s">
        <v>371</v>
      </c>
      <c r="D77" s="18" t="s">
        <v>23</v>
      </c>
      <c r="E77" s="58" t="s">
        <v>390</v>
      </c>
      <c r="F77" s="66" t="s">
        <v>97</v>
      </c>
      <c r="G77" s="67">
        <v>47</v>
      </c>
      <c r="H77" s="67">
        <v>46</v>
      </c>
      <c r="I77" s="60">
        <f t="shared" si="1"/>
        <v>93</v>
      </c>
      <c r="J77" s="75">
        <v>9957287113</v>
      </c>
      <c r="K77" s="18" t="s">
        <v>362</v>
      </c>
      <c r="L77" s="18" t="s">
        <v>1036</v>
      </c>
      <c r="M77" s="18">
        <v>9957018662</v>
      </c>
      <c r="N77" s="18" t="s">
        <v>443</v>
      </c>
      <c r="O77" s="18">
        <v>6026213061</v>
      </c>
      <c r="P77" s="24" t="s">
        <v>1110</v>
      </c>
      <c r="Q77" s="18" t="s">
        <v>78</v>
      </c>
      <c r="R77" s="18" t="s">
        <v>293</v>
      </c>
      <c r="S77" s="18" t="s">
        <v>1047</v>
      </c>
      <c r="T77" s="18"/>
    </row>
    <row r="78" spans="1:20">
      <c r="A78" s="4">
        <v>74</v>
      </c>
      <c r="B78" s="17" t="s">
        <v>63</v>
      </c>
      <c r="C78" s="74" t="s">
        <v>372</v>
      </c>
      <c r="D78" s="18" t="s">
        <v>23</v>
      </c>
      <c r="E78" s="58" t="s">
        <v>391</v>
      </c>
      <c r="F78" s="48" t="s">
        <v>1091</v>
      </c>
      <c r="G78" s="67">
        <v>76</v>
      </c>
      <c r="H78" s="67">
        <v>75</v>
      </c>
      <c r="I78" s="60">
        <f t="shared" si="1"/>
        <v>151</v>
      </c>
      <c r="J78" s="75">
        <v>9435339272</v>
      </c>
      <c r="K78" s="18"/>
      <c r="L78" s="18" t="s">
        <v>1036</v>
      </c>
      <c r="M78" s="18">
        <v>9957018662</v>
      </c>
      <c r="N78" s="18" t="s">
        <v>443</v>
      </c>
      <c r="O78" s="18">
        <v>6026213061</v>
      </c>
      <c r="P78" s="24"/>
      <c r="Q78" s="18"/>
      <c r="R78" s="18" t="s">
        <v>444</v>
      </c>
      <c r="S78" s="18" t="s">
        <v>1047</v>
      </c>
      <c r="T78" s="18"/>
    </row>
    <row r="79" spans="1:20">
      <c r="A79" s="4">
        <v>75</v>
      </c>
      <c r="B79" s="17" t="s">
        <v>62</v>
      </c>
      <c r="C79" s="58" t="s">
        <v>373</v>
      </c>
      <c r="D79" s="18" t="s">
        <v>25</v>
      </c>
      <c r="E79" s="79" t="s">
        <v>392</v>
      </c>
      <c r="F79" s="48" t="s">
        <v>1091</v>
      </c>
      <c r="G79" s="66">
        <v>24</v>
      </c>
      <c r="H79" s="66">
        <v>24</v>
      </c>
      <c r="I79" s="60">
        <f t="shared" si="1"/>
        <v>48</v>
      </c>
      <c r="J79" s="71">
        <v>7399457610</v>
      </c>
      <c r="K79" s="18" t="s">
        <v>394</v>
      </c>
      <c r="L79" s="18" t="s">
        <v>1025</v>
      </c>
      <c r="M79" s="18">
        <v>9954043927</v>
      </c>
      <c r="N79" s="18" t="s">
        <v>445</v>
      </c>
      <c r="O79" s="18">
        <v>6026213090</v>
      </c>
      <c r="P79" s="24"/>
      <c r="Q79" s="18"/>
      <c r="R79" s="18" t="s">
        <v>79</v>
      </c>
      <c r="S79" s="18" t="s">
        <v>1047</v>
      </c>
      <c r="T79" s="18"/>
    </row>
    <row r="80" spans="1:20">
      <c r="A80" s="4">
        <v>76</v>
      </c>
      <c r="B80" s="17" t="s">
        <v>63</v>
      </c>
      <c r="C80" s="58" t="s">
        <v>374</v>
      </c>
      <c r="D80" s="18" t="s">
        <v>25</v>
      </c>
      <c r="E80" s="79" t="s">
        <v>393</v>
      </c>
      <c r="F80" s="18" t="s">
        <v>74</v>
      </c>
      <c r="G80" s="66">
        <v>22</v>
      </c>
      <c r="H80" s="66">
        <v>22</v>
      </c>
      <c r="I80" s="60">
        <f t="shared" si="1"/>
        <v>44</v>
      </c>
      <c r="J80" s="71">
        <v>9854816112</v>
      </c>
      <c r="K80" s="18" t="s">
        <v>394</v>
      </c>
      <c r="L80" s="18" t="s">
        <v>1026</v>
      </c>
      <c r="M80" s="18">
        <v>9706319790</v>
      </c>
      <c r="N80" s="18" t="s">
        <v>445</v>
      </c>
      <c r="O80" s="18">
        <v>6026213090</v>
      </c>
      <c r="P80" s="24"/>
      <c r="Q80" s="18"/>
      <c r="R80" s="18" t="s">
        <v>85</v>
      </c>
      <c r="S80" s="18" t="s">
        <v>1047</v>
      </c>
      <c r="T80" s="18"/>
    </row>
    <row r="81" spans="1:20">
      <c r="A81" s="4">
        <v>77</v>
      </c>
      <c r="B81" s="17" t="s">
        <v>62</v>
      </c>
      <c r="C81" s="18" t="s">
        <v>1087</v>
      </c>
      <c r="D81" s="18" t="s">
        <v>23</v>
      </c>
      <c r="E81" s="19">
        <v>18150504101</v>
      </c>
      <c r="F81" s="18" t="s">
        <v>1091</v>
      </c>
      <c r="G81" s="67">
        <v>38</v>
      </c>
      <c r="H81" s="67">
        <v>43</v>
      </c>
      <c r="I81" s="60">
        <f t="shared" si="1"/>
        <v>81</v>
      </c>
      <c r="J81" s="18">
        <v>9957284837</v>
      </c>
      <c r="K81" s="18" t="s">
        <v>401</v>
      </c>
      <c r="L81" s="18" t="s">
        <v>1024</v>
      </c>
      <c r="M81" s="18">
        <v>9678245348</v>
      </c>
      <c r="N81" s="18" t="s">
        <v>1092</v>
      </c>
      <c r="O81" s="18">
        <v>9678841931</v>
      </c>
      <c r="P81" s="92" t="s">
        <v>1111</v>
      </c>
      <c r="Q81" s="18" t="s">
        <v>428</v>
      </c>
      <c r="R81" s="18" t="s">
        <v>104</v>
      </c>
      <c r="S81" s="18" t="s">
        <v>1047</v>
      </c>
      <c r="T81" s="18"/>
    </row>
    <row r="82" spans="1:20">
      <c r="A82" s="4">
        <v>78</v>
      </c>
      <c r="B82" s="17" t="s">
        <v>63</v>
      </c>
      <c r="C82" s="18" t="s">
        <v>1088</v>
      </c>
      <c r="D82" s="18" t="s">
        <v>25</v>
      </c>
      <c r="E82" s="19">
        <v>166</v>
      </c>
      <c r="F82" s="18" t="s">
        <v>1091</v>
      </c>
      <c r="G82" s="67">
        <v>22</v>
      </c>
      <c r="H82" s="67">
        <v>18</v>
      </c>
      <c r="I82" s="60">
        <f t="shared" si="1"/>
        <v>40</v>
      </c>
      <c r="J82" s="18">
        <v>8751979613</v>
      </c>
      <c r="K82" s="18" t="s">
        <v>401</v>
      </c>
      <c r="L82" s="18" t="s">
        <v>1024</v>
      </c>
      <c r="M82" s="18">
        <v>9678245348</v>
      </c>
      <c r="N82" s="18" t="s">
        <v>1092</v>
      </c>
      <c r="O82" s="18">
        <v>9678841931</v>
      </c>
      <c r="P82" s="92"/>
      <c r="Q82" s="18"/>
      <c r="R82" s="18" t="s">
        <v>543</v>
      </c>
      <c r="S82" s="18" t="s">
        <v>1047</v>
      </c>
      <c r="T82" s="18"/>
    </row>
    <row r="83" spans="1:20">
      <c r="A83" s="4">
        <v>79</v>
      </c>
      <c r="B83" s="17" t="s">
        <v>62</v>
      </c>
      <c r="C83" s="18" t="s">
        <v>1089</v>
      </c>
      <c r="D83" s="18" t="s">
        <v>25</v>
      </c>
      <c r="E83" s="19">
        <v>188</v>
      </c>
      <c r="F83" s="18" t="s">
        <v>74</v>
      </c>
      <c r="G83" s="66">
        <v>22</v>
      </c>
      <c r="H83" s="66">
        <v>32</v>
      </c>
      <c r="I83" s="60">
        <f t="shared" si="1"/>
        <v>54</v>
      </c>
      <c r="J83" s="18">
        <v>8811873853</v>
      </c>
      <c r="K83" s="18" t="s">
        <v>401</v>
      </c>
      <c r="L83" s="18" t="s">
        <v>1024</v>
      </c>
      <c r="M83" s="18">
        <v>9678245348</v>
      </c>
      <c r="N83" s="18" t="s">
        <v>1092</v>
      </c>
      <c r="O83" s="18">
        <v>9678841931</v>
      </c>
      <c r="P83" s="92"/>
      <c r="Q83" s="18"/>
      <c r="R83" s="18" t="s">
        <v>94</v>
      </c>
      <c r="S83" s="18" t="s">
        <v>1047</v>
      </c>
      <c r="T83" s="18"/>
    </row>
    <row r="84" spans="1:20">
      <c r="A84" s="4">
        <v>80</v>
      </c>
      <c r="B84" s="17" t="s">
        <v>63</v>
      </c>
      <c r="C84" s="18" t="s">
        <v>1090</v>
      </c>
      <c r="D84" s="18" t="s">
        <v>23</v>
      </c>
      <c r="E84" s="19">
        <v>18150504102</v>
      </c>
      <c r="F84" s="92"/>
      <c r="G84" s="66">
        <v>20</v>
      </c>
      <c r="H84" s="66">
        <v>20</v>
      </c>
      <c r="I84" s="60">
        <f t="shared" si="1"/>
        <v>40</v>
      </c>
      <c r="J84" s="18">
        <v>8011973040</v>
      </c>
      <c r="K84" s="18" t="s">
        <v>401</v>
      </c>
      <c r="L84" s="18" t="s">
        <v>1024</v>
      </c>
      <c r="M84" s="18">
        <v>9678245348</v>
      </c>
      <c r="N84" s="18" t="s">
        <v>1092</v>
      </c>
      <c r="O84" s="18">
        <v>9678841931</v>
      </c>
      <c r="P84" s="92"/>
      <c r="Q84" s="18"/>
      <c r="R84" s="18" t="s">
        <v>104</v>
      </c>
      <c r="S84" s="18" t="s">
        <v>1047</v>
      </c>
      <c r="T84" s="18"/>
    </row>
    <row r="85" spans="1:20">
      <c r="A85" s="4">
        <v>81</v>
      </c>
      <c r="B85" s="17"/>
      <c r="C85" s="92"/>
      <c r="D85" s="92"/>
      <c r="E85" s="94"/>
      <c r="F85" s="92"/>
      <c r="G85" s="19"/>
      <c r="H85" s="19"/>
      <c r="I85" s="60">
        <f t="shared" si="1"/>
        <v>0</v>
      </c>
      <c r="J85" s="92"/>
      <c r="K85" s="92"/>
      <c r="L85" s="92"/>
      <c r="M85" s="92"/>
      <c r="N85" s="92"/>
      <c r="O85" s="92"/>
      <c r="P85" s="24"/>
      <c r="Q85" s="18"/>
      <c r="R85" s="92"/>
      <c r="S85" s="18"/>
      <c r="T85" s="18"/>
    </row>
    <row r="86" spans="1:20">
      <c r="A86" s="4">
        <v>82</v>
      </c>
      <c r="B86" s="17"/>
      <c r="C86" s="92"/>
      <c r="D86" s="92"/>
      <c r="E86" s="94"/>
      <c r="F86" s="92"/>
      <c r="G86" s="19"/>
      <c r="H86" s="19"/>
      <c r="I86" s="60">
        <f t="shared" si="1"/>
        <v>0</v>
      </c>
      <c r="J86" s="92"/>
      <c r="K86" s="92"/>
      <c r="L86" s="92"/>
      <c r="M86" s="92"/>
      <c r="N86" s="92"/>
      <c r="O86" s="92"/>
      <c r="P86" s="24"/>
      <c r="Q86" s="18"/>
      <c r="R86" s="92"/>
      <c r="S86" s="18"/>
      <c r="T86" s="18"/>
    </row>
    <row r="87" spans="1:20">
      <c r="A87" s="4">
        <v>83</v>
      </c>
      <c r="B87" s="17"/>
      <c r="C87" s="92"/>
      <c r="D87" s="92"/>
      <c r="E87" s="94"/>
      <c r="F87" s="92"/>
      <c r="G87" s="19"/>
      <c r="H87" s="19"/>
      <c r="I87" s="60">
        <f t="shared" si="1"/>
        <v>0</v>
      </c>
      <c r="J87" s="92"/>
      <c r="K87" s="92"/>
      <c r="L87" s="92"/>
      <c r="M87" s="92"/>
      <c r="N87" s="92"/>
      <c r="O87" s="92"/>
      <c r="P87" s="24"/>
      <c r="Q87" s="18"/>
      <c r="R87" s="92"/>
      <c r="S87" s="18"/>
      <c r="T87" s="18"/>
    </row>
    <row r="88" spans="1:20">
      <c r="A88" s="4">
        <v>84</v>
      </c>
      <c r="B88" s="17"/>
      <c r="C88" s="92"/>
      <c r="D88" s="92"/>
      <c r="E88" s="94"/>
      <c r="F88" s="92"/>
      <c r="G88" s="19"/>
      <c r="H88" s="19"/>
      <c r="I88" s="60">
        <f t="shared" si="1"/>
        <v>0</v>
      </c>
      <c r="J88" s="92"/>
      <c r="K88" s="92"/>
      <c r="L88" s="92"/>
      <c r="M88" s="92"/>
      <c r="N88" s="92"/>
      <c r="O88" s="92"/>
      <c r="P88" s="24"/>
      <c r="Q88" s="18"/>
      <c r="R88" s="92"/>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80</v>
      </c>
      <c r="D165" s="21"/>
      <c r="E165" s="13"/>
      <c r="F165" s="21"/>
      <c r="G165" s="61">
        <f>SUM(G5:G164)</f>
        <v>2692</v>
      </c>
      <c r="H165" s="61">
        <f>SUM(H5:H164)</f>
        <v>3122</v>
      </c>
      <c r="I165" s="61">
        <f>SUM(I5:I164)</f>
        <v>5814</v>
      </c>
      <c r="J165" s="21"/>
      <c r="K165" s="21"/>
      <c r="L165" s="21"/>
      <c r="M165" s="21"/>
      <c r="N165" s="21"/>
      <c r="O165" s="21"/>
      <c r="P165" s="14"/>
      <c r="Q165" s="21"/>
      <c r="R165" s="21"/>
      <c r="S165" s="21"/>
      <c r="T165" s="12"/>
    </row>
    <row r="166" spans="1:20">
      <c r="A166" s="44" t="s">
        <v>62</v>
      </c>
      <c r="B166" s="10">
        <f>COUNTIF(B$5:B$164,"Team 1")</f>
        <v>40</v>
      </c>
      <c r="C166" s="44" t="s">
        <v>25</v>
      </c>
      <c r="D166" s="10">
        <f>COUNTIF(D5:D164,"Anganwadi")</f>
        <v>46</v>
      </c>
    </row>
    <row r="167" spans="1:20">
      <c r="A167" s="44" t="s">
        <v>63</v>
      </c>
      <c r="B167" s="10">
        <f>COUNTIF(B$6:B$164,"Team 2")</f>
        <v>40</v>
      </c>
      <c r="C167" s="44" t="s">
        <v>23</v>
      </c>
      <c r="D167" s="10">
        <f>COUNTIF(D5:D164,"School")</f>
        <v>34</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89:D164 D55:D8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74" activePane="bottomRight" state="frozen"/>
      <selection pane="topRight" activeCell="C1" sqref="C1"/>
      <selection pane="bottomLeft" activeCell="A5" sqref="A5"/>
      <selection pane="bottomRight" activeCell="S85" sqref="S85"/>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55" t="s">
        <v>70</v>
      </c>
      <c r="B1" s="155"/>
      <c r="C1" s="155"/>
      <c r="D1" s="56"/>
      <c r="E1" s="56"/>
      <c r="F1" s="56"/>
      <c r="G1" s="56"/>
      <c r="H1" s="56"/>
      <c r="I1" s="56"/>
      <c r="J1" s="56"/>
      <c r="K1" s="56"/>
      <c r="L1" s="56"/>
      <c r="M1" s="156"/>
      <c r="N1" s="156"/>
      <c r="O1" s="156"/>
      <c r="P1" s="156"/>
      <c r="Q1" s="156"/>
      <c r="R1" s="156"/>
      <c r="S1" s="156"/>
      <c r="T1" s="156"/>
    </row>
    <row r="2" spans="1:20">
      <c r="A2" s="151" t="s">
        <v>59</v>
      </c>
      <c r="B2" s="152"/>
      <c r="C2" s="152"/>
      <c r="D2" s="25">
        <v>43617</v>
      </c>
      <c r="E2" s="22"/>
      <c r="F2" s="22"/>
      <c r="G2" s="22"/>
      <c r="H2" s="22"/>
      <c r="I2" s="22"/>
      <c r="J2" s="22"/>
      <c r="K2" s="22"/>
      <c r="L2" s="22"/>
      <c r="M2" s="22"/>
      <c r="N2" s="22"/>
      <c r="O2" s="22"/>
      <c r="P2" s="22"/>
      <c r="Q2" s="22"/>
      <c r="R2" s="22"/>
      <c r="S2" s="22"/>
    </row>
    <row r="3" spans="1:20" ht="24" customHeight="1">
      <c r="A3" s="147" t="s">
        <v>14</v>
      </c>
      <c r="B3" s="149" t="s">
        <v>61</v>
      </c>
      <c r="C3" s="146" t="s">
        <v>7</v>
      </c>
      <c r="D3" s="146" t="s">
        <v>55</v>
      </c>
      <c r="E3" s="146" t="s">
        <v>16</v>
      </c>
      <c r="F3" s="153" t="s">
        <v>17</v>
      </c>
      <c r="G3" s="146" t="s">
        <v>8</v>
      </c>
      <c r="H3" s="146"/>
      <c r="I3" s="146"/>
      <c r="J3" s="146" t="s">
        <v>31</v>
      </c>
      <c r="K3" s="149" t="s">
        <v>33</v>
      </c>
      <c r="L3" s="149" t="s">
        <v>50</v>
      </c>
      <c r="M3" s="149" t="s">
        <v>51</v>
      </c>
      <c r="N3" s="149" t="s">
        <v>34</v>
      </c>
      <c r="O3" s="149" t="s">
        <v>35</v>
      </c>
      <c r="P3" s="147" t="s">
        <v>54</v>
      </c>
      <c r="Q3" s="146" t="s">
        <v>52</v>
      </c>
      <c r="R3" s="146" t="s">
        <v>32</v>
      </c>
      <c r="S3" s="146" t="s">
        <v>53</v>
      </c>
      <c r="T3" s="146" t="s">
        <v>13</v>
      </c>
    </row>
    <row r="4" spans="1:20" ht="25.5" customHeight="1">
      <c r="A4" s="147"/>
      <c r="B4" s="154"/>
      <c r="C4" s="146"/>
      <c r="D4" s="146"/>
      <c r="E4" s="146"/>
      <c r="F4" s="153"/>
      <c r="G4" s="23" t="s">
        <v>9</v>
      </c>
      <c r="H4" s="23" t="s">
        <v>10</v>
      </c>
      <c r="I4" s="23" t="s">
        <v>11</v>
      </c>
      <c r="J4" s="146"/>
      <c r="K4" s="150"/>
      <c r="L4" s="150"/>
      <c r="M4" s="150"/>
      <c r="N4" s="150"/>
      <c r="O4" s="150"/>
      <c r="P4" s="147"/>
      <c r="Q4" s="147"/>
      <c r="R4" s="146"/>
      <c r="S4" s="146"/>
      <c r="T4" s="146"/>
    </row>
    <row r="5" spans="1:20">
      <c r="A5" s="4">
        <v>1</v>
      </c>
      <c r="B5" s="17" t="s">
        <v>62</v>
      </c>
      <c r="C5" s="82" t="s">
        <v>446</v>
      </c>
      <c r="D5" s="82" t="s">
        <v>25</v>
      </c>
      <c r="E5" s="83">
        <v>80</v>
      </c>
      <c r="F5" s="66"/>
      <c r="G5" s="17">
        <v>55</v>
      </c>
      <c r="H5" s="17">
        <v>54</v>
      </c>
      <c r="I5" s="60">
        <f>SUM(G5:H5)</f>
        <v>109</v>
      </c>
      <c r="J5" s="18">
        <v>7896240399</v>
      </c>
      <c r="K5" s="18" t="s">
        <v>454</v>
      </c>
      <c r="L5" s="78" t="s">
        <v>1027</v>
      </c>
      <c r="M5" s="77" t="s">
        <v>1028</v>
      </c>
      <c r="N5" s="78" t="s">
        <v>437</v>
      </c>
      <c r="O5" s="77" t="s">
        <v>438</v>
      </c>
      <c r="P5" s="18" t="s">
        <v>1115</v>
      </c>
      <c r="Q5" s="18" t="s">
        <v>428</v>
      </c>
      <c r="R5" s="18" t="s">
        <v>104</v>
      </c>
      <c r="S5" s="18" t="s">
        <v>1047</v>
      </c>
      <c r="T5" s="18"/>
    </row>
    <row r="6" spans="1:20">
      <c r="A6" s="4">
        <v>2</v>
      </c>
      <c r="B6" s="17" t="s">
        <v>63</v>
      </c>
      <c r="C6" s="82" t="s">
        <v>447</v>
      </c>
      <c r="D6" s="82" t="s">
        <v>25</v>
      </c>
      <c r="E6" s="83">
        <v>81</v>
      </c>
      <c r="F6" s="66"/>
      <c r="G6" s="17">
        <v>29</v>
      </c>
      <c r="H6" s="17">
        <v>36</v>
      </c>
      <c r="I6" s="60">
        <f t="shared" ref="I6:I69" si="0">SUM(G6:H6)</f>
        <v>65</v>
      </c>
      <c r="J6" s="18">
        <v>9678242517</v>
      </c>
      <c r="K6" s="18" t="s">
        <v>454</v>
      </c>
      <c r="L6" s="78" t="s">
        <v>1027</v>
      </c>
      <c r="M6" s="77" t="s">
        <v>1028</v>
      </c>
      <c r="N6" s="18" t="s">
        <v>437</v>
      </c>
      <c r="O6" s="77" t="s">
        <v>438</v>
      </c>
      <c r="P6" s="18"/>
      <c r="Q6" s="18"/>
      <c r="R6" s="18" t="s">
        <v>104</v>
      </c>
      <c r="S6" s="18" t="s">
        <v>1047</v>
      </c>
      <c r="T6" s="18"/>
    </row>
    <row r="7" spans="1:20">
      <c r="A7" s="4">
        <v>3</v>
      </c>
      <c r="B7" s="17" t="s">
        <v>62</v>
      </c>
      <c r="C7" s="82" t="s">
        <v>448</v>
      </c>
      <c r="D7" s="82" t="s">
        <v>23</v>
      </c>
      <c r="E7" s="83">
        <v>18150503901</v>
      </c>
      <c r="F7" s="66" t="s">
        <v>501</v>
      </c>
      <c r="G7" s="17">
        <v>55</v>
      </c>
      <c r="H7" s="17">
        <v>45</v>
      </c>
      <c r="I7" s="60">
        <f t="shared" si="0"/>
        <v>100</v>
      </c>
      <c r="J7" s="18">
        <v>9854917293</v>
      </c>
      <c r="K7" s="18" t="s">
        <v>454</v>
      </c>
      <c r="L7" s="78" t="s">
        <v>1027</v>
      </c>
      <c r="M7" s="77" t="s">
        <v>1028</v>
      </c>
      <c r="N7" s="18" t="s">
        <v>437</v>
      </c>
      <c r="O7" s="77" t="s">
        <v>438</v>
      </c>
      <c r="P7" s="18"/>
      <c r="Q7" s="18"/>
      <c r="R7" s="18" t="s">
        <v>107</v>
      </c>
      <c r="S7" s="18" t="s">
        <v>1047</v>
      </c>
      <c r="T7" s="18"/>
    </row>
    <row r="8" spans="1:20">
      <c r="A8" s="4">
        <v>4</v>
      </c>
      <c r="B8" s="17" t="s">
        <v>63</v>
      </c>
      <c r="C8" s="82" t="s">
        <v>449</v>
      </c>
      <c r="D8" s="82" t="s">
        <v>25</v>
      </c>
      <c r="E8" s="83">
        <v>82</v>
      </c>
      <c r="F8" s="66"/>
      <c r="G8" s="17">
        <v>31</v>
      </c>
      <c r="H8" s="17">
        <v>28</v>
      </c>
      <c r="I8" s="60">
        <f t="shared" si="0"/>
        <v>59</v>
      </c>
      <c r="J8" s="18">
        <v>7896306138</v>
      </c>
      <c r="K8" s="18" t="s">
        <v>454</v>
      </c>
      <c r="L8" s="78" t="s">
        <v>1027</v>
      </c>
      <c r="M8" s="77" t="s">
        <v>1028</v>
      </c>
      <c r="N8" s="18" t="s">
        <v>437</v>
      </c>
      <c r="O8" s="77" t="s">
        <v>438</v>
      </c>
      <c r="P8" s="81"/>
      <c r="Q8" s="18"/>
      <c r="R8" s="18" t="s">
        <v>104</v>
      </c>
      <c r="S8" s="18" t="s">
        <v>1047</v>
      </c>
      <c r="T8" s="18"/>
    </row>
    <row r="9" spans="1:20">
      <c r="A9" s="4">
        <v>5</v>
      </c>
      <c r="B9" s="17" t="s">
        <v>62</v>
      </c>
      <c r="C9" s="82" t="s">
        <v>450</v>
      </c>
      <c r="D9" s="82" t="s">
        <v>25</v>
      </c>
      <c r="E9" s="83">
        <v>88</v>
      </c>
      <c r="F9" s="66"/>
      <c r="G9" s="17">
        <v>29</v>
      </c>
      <c r="H9" s="17">
        <v>27</v>
      </c>
      <c r="I9" s="60">
        <f t="shared" si="0"/>
        <v>56</v>
      </c>
      <c r="J9" s="18">
        <v>9678260117</v>
      </c>
      <c r="K9" s="18" t="s">
        <v>454</v>
      </c>
      <c r="L9" s="78" t="s">
        <v>1027</v>
      </c>
      <c r="M9" s="77" t="s">
        <v>1028</v>
      </c>
      <c r="N9" s="78" t="s">
        <v>538</v>
      </c>
      <c r="O9" s="77" t="s">
        <v>539</v>
      </c>
      <c r="P9" s="81" t="s">
        <v>1116</v>
      </c>
      <c r="Q9" s="18" t="s">
        <v>169</v>
      </c>
      <c r="R9" s="18" t="s">
        <v>94</v>
      </c>
      <c r="S9" s="18" t="s">
        <v>1047</v>
      </c>
      <c r="T9" s="18"/>
    </row>
    <row r="10" spans="1:20">
      <c r="A10" s="4">
        <v>6</v>
      </c>
      <c r="B10" s="17" t="s">
        <v>63</v>
      </c>
      <c r="C10" s="82" t="s">
        <v>448</v>
      </c>
      <c r="D10" s="82" t="s">
        <v>23</v>
      </c>
      <c r="E10" s="83">
        <v>18150503901</v>
      </c>
      <c r="F10" s="66" t="s">
        <v>501</v>
      </c>
      <c r="G10" s="17">
        <v>52</v>
      </c>
      <c r="H10" s="17">
        <v>48</v>
      </c>
      <c r="I10" s="60">
        <f t="shared" si="0"/>
        <v>100</v>
      </c>
      <c r="J10" s="18">
        <v>9854917293</v>
      </c>
      <c r="K10" s="18" t="s">
        <v>454</v>
      </c>
      <c r="L10" s="78" t="s">
        <v>1027</v>
      </c>
      <c r="M10" s="77" t="s">
        <v>1028</v>
      </c>
      <c r="N10" s="18" t="s">
        <v>437</v>
      </c>
      <c r="O10" s="18">
        <v>8011513609</v>
      </c>
      <c r="P10" s="81"/>
      <c r="Q10" s="18"/>
      <c r="R10" s="18" t="s">
        <v>107</v>
      </c>
      <c r="S10" s="18" t="s">
        <v>1047</v>
      </c>
      <c r="T10" s="18"/>
    </row>
    <row r="11" spans="1:20">
      <c r="A11" s="4">
        <v>7</v>
      </c>
      <c r="B11" s="17" t="s">
        <v>62</v>
      </c>
      <c r="C11" s="82" t="s">
        <v>451</v>
      </c>
      <c r="D11" s="82" t="s">
        <v>25</v>
      </c>
      <c r="E11" s="83">
        <v>89</v>
      </c>
      <c r="F11" s="66"/>
      <c r="G11" s="17">
        <v>36</v>
      </c>
      <c r="H11" s="17">
        <v>32</v>
      </c>
      <c r="I11" s="60">
        <f t="shared" si="0"/>
        <v>68</v>
      </c>
      <c r="J11" s="18">
        <v>9854431582</v>
      </c>
      <c r="K11" s="18" t="s">
        <v>454</v>
      </c>
      <c r="L11" s="78" t="s">
        <v>1027</v>
      </c>
      <c r="M11" s="77" t="s">
        <v>1028</v>
      </c>
      <c r="N11" s="18" t="s">
        <v>538</v>
      </c>
      <c r="O11" s="77" t="s">
        <v>539</v>
      </c>
      <c r="P11" s="81"/>
      <c r="Q11" s="18"/>
      <c r="R11" s="18" t="s">
        <v>94</v>
      </c>
      <c r="S11" s="18" t="s">
        <v>1047</v>
      </c>
      <c r="T11" s="18"/>
    </row>
    <row r="12" spans="1:20">
      <c r="A12" s="4">
        <v>8</v>
      </c>
      <c r="B12" s="17" t="s">
        <v>63</v>
      </c>
      <c r="C12" s="82" t="s">
        <v>452</v>
      </c>
      <c r="D12" s="82" t="s">
        <v>25</v>
      </c>
      <c r="E12" s="83">
        <v>238</v>
      </c>
      <c r="F12" s="66"/>
      <c r="G12" s="17">
        <v>31</v>
      </c>
      <c r="H12" s="17">
        <v>33</v>
      </c>
      <c r="I12" s="60">
        <f t="shared" si="0"/>
        <v>64</v>
      </c>
      <c r="J12" s="18">
        <v>9957987391</v>
      </c>
      <c r="K12" s="18" t="s">
        <v>454</v>
      </c>
      <c r="L12" s="78" t="s">
        <v>1027</v>
      </c>
      <c r="M12" s="77" t="s">
        <v>1028</v>
      </c>
      <c r="N12" s="78" t="s">
        <v>540</v>
      </c>
      <c r="O12" s="76">
        <v>9957859362</v>
      </c>
      <c r="P12" s="81"/>
      <c r="Q12" s="18"/>
      <c r="R12" s="18" t="s">
        <v>94</v>
      </c>
      <c r="S12" s="18" t="s">
        <v>1047</v>
      </c>
      <c r="T12" s="18"/>
    </row>
    <row r="13" spans="1:20">
      <c r="A13" s="4">
        <v>9</v>
      </c>
      <c r="B13" s="17" t="s">
        <v>62</v>
      </c>
      <c r="C13" s="82" t="s">
        <v>448</v>
      </c>
      <c r="D13" s="82" t="s">
        <v>23</v>
      </c>
      <c r="E13" s="83">
        <v>18150503901</v>
      </c>
      <c r="F13" s="66" t="s">
        <v>501</v>
      </c>
      <c r="G13" s="17">
        <v>0</v>
      </c>
      <c r="H13" s="17">
        <v>49</v>
      </c>
      <c r="I13" s="60">
        <f t="shared" si="0"/>
        <v>49</v>
      </c>
      <c r="J13" s="18">
        <v>9854917293</v>
      </c>
      <c r="K13" s="18" t="s">
        <v>454</v>
      </c>
      <c r="L13" s="78" t="s">
        <v>1027</v>
      </c>
      <c r="M13" s="77" t="s">
        <v>1028</v>
      </c>
      <c r="N13" s="18" t="s">
        <v>437</v>
      </c>
      <c r="O13" s="18">
        <v>8011513609</v>
      </c>
      <c r="P13" s="81" t="s">
        <v>1117</v>
      </c>
      <c r="Q13" s="18" t="s">
        <v>123</v>
      </c>
      <c r="R13" s="18" t="s">
        <v>107</v>
      </c>
      <c r="S13" s="18" t="s">
        <v>1047</v>
      </c>
      <c r="T13" s="18"/>
    </row>
    <row r="14" spans="1:20">
      <c r="A14" s="4">
        <v>10</v>
      </c>
      <c r="B14" s="17" t="s">
        <v>63</v>
      </c>
      <c r="C14" s="82" t="s">
        <v>453</v>
      </c>
      <c r="D14" s="82" t="s">
        <v>25</v>
      </c>
      <c r="E14" s="83">
        <v>90</v>
      </c>
      <c r="F14" s="66"/>
      <c r="G14" s="17">
        <v>22</v>
      </c>
      <c r="H14" s="17">
        <v>25</v>
      </c>
      <c r="I14" s="60">
        <f t="shared" si="0"/>
        <v>47</v>
      </c>
      <c r="J14" s="18"/>
      <c r="K14" s="18" t="s">
        <v>454</v>
      </c>
      <c r="L14" s="78" t="s">
        <v>1027</v>
      </c>
      <c r="M14" s="77" t="s">
        <v>1028</v>
      </c>
      <c r="N14" s="78" t="s">
        <v>541</v>
      </c>
      <c r="O14" s="77" t="s">
        <v>542</v>
      </c>
      <c r="P14" s="81"/>
      <c r="Q14" s="18"/>
      <c r="R14" s="18" t="s">
        <v>104</v>
      </c>
      <c r="S14" s="18" t="s">
        <v>1047</v>
      </c>
      <c r="T14" s="18"/>
    </row>
    <row r="15" spans="1:20">
      <c r="A15" s="4">
        <v>11</v>
      </c>
      <c r="B15" s="17" t="s">
        <v>62</v>
      </c>
      <c r="C15" s="82" t="s">
        <v>454</v>
      </c>
      <c r="D15" s="82" t="s">
        <v>25</v>
      </c>
      <c r="E15" s="83">
        <v>91</v>
      </c>
      <c r="F15" s="66"/>
      <c r="G15" s="17">
        <v>10</v>
      </c>
      <c r="H15" s="17">
        <v>12</v>
      </c>
      <c r="I15" s="60">
        <f t="shared" si="0"/>
        <v>22</v>
      </c>
      <c r="J15" s="18">
        <v>9954261723</v>
      </c>
      <c r="K15" s="18" t="s">
        <v>454</v>
      </c>
      <c r="L15" s="78" t="s">
        <v>1027</v>
      </c>
      <c r="M15" s="77" t="s">
        <v>1028</v>
      </c>
      <c r="N15" s="78" t="s">
        <v>541</v>
      </c>
      <c r="O15" s="77" t="s">
        <v>542</v>
      </c>
      <c r="P15" s="81"/>
      <c r="Q15" s="18"/>
      <c r="R15" s="18" t="s">
        <v>104</v>
      </c>
      <c r="S15" s="18" t="s">
        <v>1047</v>
      </c>
      <c r="T15" s="18"/>
    </row>
    <row r="16" spans="1:20">
      <c r="A16" s="4">
        <v>12</v>
      </c>
      <c r="B16" s="17" t="s">
        <v>63</v>
      </c>
      <c r="C16" s="82" t="s">
        <v>455</v>
      </c>
      <c r="D16" s="82" t="s">
        <v>25</v>
      </c>
      <c r="E16" s="83">
        <v>167</v>
      </c>
      <c r="F16" s="66"/>
      <c r="G16" s="17">
        <v>28</v>
      </c>
      <c r="H16" s="17">
        <v>32</v>
      </c>
      <c r="I16" s="60">
        <f t="shared" si="0"/>
        <v>60</v>
      </c>
      <c r="J16" s="18">
        <v>8399083467</v>
      </c>
      <c r="K16" s="18" t="s">
        <v>454</v>
      </c>
      <c r="L16" s="78" t="s">
        <v>1027</v>
      </c>
      <c r="M16" s="77" t="s">
        <v>1028</v>
      </c>
      <c r="N16" s="78" t="s">
        <v>541</v>
      </c>
      <c r="O16" s="77" t="s">
        <v>542</v>
      </c>
      <c r="P16" s="81"/>
      <c r="Q16" s="18"/>
      <c r="R16" s="18" t="s">
        <v>104</v>
      </c>
      <c r="S16" s="18" t="s">
        <v>1047</v>
      </c>
      <c r="T16" s="18"/>
    </row>
    <row r="17" spans="1:20">
      <c r="A17" s="4">
        <v>13</v>
      </c>
      <c r="B17" s="17" t="s">
        <v>62</v>
      </c>
      <c r="C17" s="82" t="s">
        <v>457</v>
      </c>
      <c r="D17" s="82" t="s">
        <v>25</v>
      </c>
      <c r="E17" s="83">
        <v>166</v>
      </c>
      <c r="F17" s="66"/>
      <c r="G17" s="17">
        <v>16</v>
      </c>
      <c r="H17" s="17">
        <v>18</v>
      </c>
      <c r="I17" s="60">
        <f t="shared" si="0"/>
        <v>34</v>
      </c>
      <c r="J17" s="18">
        <v>9435112933</v>
      </c>
      <c r="K17" s="18" t="s">
        <v>454</v>
      </c>
      <c r="L17" s="78" t="s">
        <v>1027</v>
      </c>
      <c r="M17" s="77" t="s">
        <v>1028</v>
      </c>
      <c r="N17" s="78" t="s">
        <v>541</v>
      </c>
      <c r="O17" s="77" t="s">
        <v>542</v>
      </c>
      <c r="P17" s="81" t="s">
        <v>1118</v>
      </c>
      <c r="Q17" s="18" t="s">
        <v>110</v>
      </c>
      <c r="R17" s="18" t="s">
        <v>107</v>
      </c>
      <c r="S17" s="18" t="s">
        <v>1047</v>
      </c>
      <c r="T17" s="18"/>
    </row>
    <row r="18" spans="1:20">
      <c r="A18" s="4">
        <v>14</v>
      </c>
      <c r="B18" s="17" t="s">
        <v>63</v>
      </c>
      <c r="C18" s="82" t="s">
        <v>458</v>
      </c>
      <c r="D18" s="82" t="s">
        <v>25</v>
      </c>
      <c r="E18" s="83">
        <v>168</v>
      </c>
      <c r="F18" s="66"/>
      <c r="G18" s="17">
        <v>25</v>
      </c>
      <c r="H18" s="17">
        <v>27</v>
      </c>
      <c r="I18" s="60">
        <f t="shared" si="0"/>
        <v>52</v>
      </c>
      <c r="J18" s="18">
        <v>8011788775</v>
      </c>
      <c r="K18" s="18" t="s">
        <v>454</v>
      </c>
      <c r="L18" s="78" t="s">
        <v>1027</v>
      </c>
      <c r="M18" s="77" t="s">
        <v>1028</v>
      </c>
      <c r="N18" s="78" t="s">
        <v>541</v>
      </c>
      <c r="O18" s="77" t="s">
        <v>542</v>
      </c>
      <c r="P18" s="81"/>
      <c r="Q18" s="18"/>
      <c r="R18" s="18" t="s">
        <v>279</v>
      </c>
      <c r="S18" s="18" t="s">
        <v>1047</v>
      </c>
      <c r="T18" s="18"/>
    </row>
    <row r="19" spans="1:20">
      <c r="A19" s="4">
        <v>15</v>
      </c>
      <c r="B19" s="17" t="s">
        <v>62</v>
      </c>
      <c r="C19" s="82" t="s">
        <v>459</v>
      </c>
      <c r="D19" s="82" t="s">
        <v>23</v>
      </c>
      <c r="E19" s="83">
        <v>18150505101</v>
      </c>
      <c r="F19" s="66" t="s">
        <v>502</v>
      </c>
      <c r="G19" s="17">
        <v>113</v>
      </c>
      <c r="H19" s="17">
        <v>100</v>
      </c>
      <c r="I19" s="60">
        <f t="shared" si="0"/>
        <v>213</v>
      </c>
      <c r="J19" s="18">
        <v>9435390024</v>
      </c>
      <c r="K19" s="18" t="s">
        <v>454</v>
      </c>
      <c r="L19" s="78" t="s">
        <v>1027</v>
      </c>
      <c r="M19" s="77" t="s">
        <v>1028</v>
      </c>
      <c r="N19" s="78" t="s">
        <v>541</v>
      </c>
      <c r="O19" s="77" t="s">
        <v>542</v>
      </c>
      <c r="P19" s="81"/>
      <c r="Q19" s="18"/>
      <c r="R19" s="18" t="s">
        <v>107</v>
      </c>
      <c r="S19" s="18" t="s">
        <v>1047</v>
      </c>
      <c r="T19" s="18"/>
    </row>
    <row r="20" spans="1:20">
      <c r="A20" s="4">
        <v>16</v>
      </c>
      <c r="B20" s="17" t="s">
        <v>63</v>
      </c>
      <c r="C20" s="58" t="s">
        <v>460</v>
      </c>
      <c r="D20" s="82" t="s">
        <v>25</v>
      </c>
      <c r="E20" s="79" t="s">
        <v>503</v>
      </c>
      <c r="F20" s="66"/>
      <c r="G20" s="17">
        <v>20</v>
      </c>
      <c r="H20" s="17">
        <v>19</v>
      </c>
      <c r="I20" s="60">
        <f t="shared" si="0"/>
        <v>39</v>
      </c>
      <c r="J20" s="71">
        <v>9577288063</v>
      </c>
      <c r="K20" s="18" t="s">
        <v>454</v>
      </c>
      <c r="L20" s="78" t="s">
        <v>1027</v>
      </c>
      <c r="M20" s="77" t="s">
        <v>1028</v>
      </c>
      <c r="N20" s="78" t="s">
        <v>541</v>
      </c>
      <c r="O20" s="77" t="s">
        <v>542</v>
      </c>
      <c r="P20" s="81"/>
      <c r="Q20" s="18"/>
      <c r="R20" s="18" t="s">
        <v>104</v>
      </c>
      <c r="S20" s="18" t="s">
        <v>1047</v>
      </c>
      <c r="T20" s="18"/>
    </row>
    <row r="21" spans="1:20">
      <c r="A21" s="4">
        <v>17</v>
      </c>
      <c r="B21" s="17" t="s">
        <v>62</v>
      </c>
      <c r="C21" s="58" t="s">
        <v>207</v>
      </c>
      <c r="D21" s="82" t="s">
        <v>23</v>
      </c>
      <c r="E21" s="79" t="s">
        <v>504</v>
      </c>
      <c r="F21" s="66"/>
      <c r="G21" s="17">
        <v>14</v>
      </c>
      <c r="H21" s="17">
        <v>16</v>
      </c>
      <c r="I21" s="60">
        <f t="shared" si="0"/>
        <v>30</v>
      </c>
      <c r="J21" s="71">
        <v>8753010970</v>
      </c>
      <c r="K21" s="18" t="s">
        <v>454</v>
      </c>
      <c r="L21" s="78" t="s">
        <v>1027</v>
      </c>
      <c r="M21" s="77" t="s">
        <v>1028</v>
      </c>
      <c r="N21" s="78" t="s">
        <v>541</v>
      </c>
      <c r="O21" s="77" t="s">
        <v>542</v>
      </c>
      <c r="P21" s="81" t="s">
        <v>1119</v>
      </c>
      <c r="Q21" s="18" t="s">
        <v>78</v>
      </c>
      <c r="R21" s="18" t="s">
        <v>94</v>
      </c>
      <c r="S21" s="18" t="s">
        <v>1047</v>
      </c>
      <c r="T21" s="18"/>
    </row>
    <row r="22" spans="1:20">
      <c r="A22" s="4">
        <v>18</v>
      </c>
      <c r="B22" s="17" t="s">
        <v>63</v>
      </c>
      <c r="C22" s="82" t="s">
        <v>459</v>
      </c>
      <c r="D22" s="82" t="s">
        <v>23</v>
      </c>
      <c r="E22" s="83">
        <v>18150505101</v>
      </c>
      <c r="F22" s="66" t="s">
        <v>502</v>
      </c>
      <c r="G22" s="17">
        <v>113</v>
      </c>
      <c r="H22" s="17">
        <v>100</v>
      </c>
      <c r="I22" s="60">
        <f t="shared" si="0"/>
        <v>213</v>
      </c>
      <c r="J22" s="18">
        <v>9435390024</v>
      </c>
      <c r="K22" s="18" t="s">
        <v>454</v>
      </c>
      <c r="L22" s="78" t="s">
        <v>1027</v>
      </c>
      <c r="M22" s="77" t="s">
        <v>1028</v>
      </c>
      <c r="N22" s="78" t="s">
        <v>541</v>
      </c>
      <c r="O22" s="77" t="s">
        <v>542</v>
      </c>
      <c r="P22" s="81"/>
      <c r="Q22" s="18"/>
      <c r="R22" s="18" t="s">
        <v>104</v>
      </c>
      <c r="S22" s="18" t="s">
        <v>1047</v>
      </c>
      <c r="T22" s="18"/>
    </row>
    <row r="23" spans="1:20">
      <c r="A23" s="4">
        <v>19</v>
      </c>
      <c r="B23" s="17" t="s">
        <v>62</v>
      </c>
      <c r="C23" s="58" t="s">
        <v>452</v>
      </c>
      <c r="D23" s="82" t="s">
        <v>25</v>
      </c>
      <c r="E23" s="79" t="s">
        <v>505</v>
      </c>
      <c r="F23" s="66"/>
      <c r="G23" s="17">
        <v>21</v>
      </c>
      <c r="H23" s="17">
        <v>23</v>
      </c>
      <c r="I23" s="60">
        <f t="shared" si="0"/>
        <v>44</v>
      </c>
      <c r="J23" s="71">
        <v>9957455680</v>
      </c>
      <c r="K23" s="18" t="s">
        <v>454</v>
      </c>
      <c r="L23" s="78" t="s">
        <v>1027</v>
      </c>
      <c r="M23" s="77" t="s">
        <v>1028</v>
      </c>
      <c r="N23" s="78" t="s">
        <v>540</v>
      </c>
      <c r="O23" s="76">
        <v>9957859362</v>
      </c>
      <c r="P23" s="81"/>
      <c r="Q23" s="18"/>
      <c r="R23" s="18" t="s">
        <v>104</v>
      </c>
      <c r="S23" s="18" t="s">
        <v>1047</v>
      </c>
      <c r="T23" s="18"/>
    </row>
    <row r="24" spans="1:20">
      <c r="A24" s="4">
        <v>20</v>
      </c>
      <c r="B24" s="17" t="s">
        <v>63</v>
      </c>
      <c r="C24" s="58" t="s">
        <v>461</v>
      </c>
      <c r="D24" s="82" t="s">
        <v>25</v>
      </c>
      <c r="E24" s="79" t="s">
        <v>506</v>
      </c>
      <c r="F24" s="66"/>
      <c r="G24" s="66">
        <v>29</v>
      </c>
      <c r="H24" s="66">
        <v>30</v>
      </c>
      <c r="I24" s="60">
        <f t="shared" si="0"/>
        <v>59</v>
      </c>
      <c r="J24" s="71">
        <v>8471932931</v>
      </c>
      <c r="K24" s="18" t="s">
        <v>454</v>
      </c>
      <c r="L24" s="78" t="s">
        <v>1027</v>
      </c>
      <c r="M24" s="77" t="s">
        <v>1028</v>
      </c>
      <c r="N24" s="78" t="s">
        <v>443</v>
      </c>
      <c r="O24" s="77" t="s">
        <v>544</v>
      </c>
      <c r="P24" s="81"/>
      <c r="Q24" s="18"/>
      <c r="R24" s="18" t="s">
        <v>94</v>
      </c>
      <c r="S24" s="18" t="s">
        <v>1047</v>
      </c>
      <c r="T24" s="18"/>
    </row>
    <row r="25" spans="1:20">
      <c r="A25" s="4">
        <v>21</v>
      </c>
      <c r="B25" s="17" t="s">
        <v>62</v>
      </c>
      <c r="C25" s="82" t="s">
        <v>462</v>
      </c>
      <c r="D25" s="82" t="s">
        <v>23</v>
      </c>
      <c r="E25" s="83">
        <v>18150507601</v>
      </c>
      <c r="F25" s="66" t="s">
        <v>502</v>
      </c>
      <c r="G25" s="66">
        <v>56</v>
      </c>
      <c r="H25" s="66">
        <v>49</v>
      </c>
      <c r="I25" s="60">
        <f t="shared" si="0"/>
        <v>105</v>
      </c>
      <c r="J25" s="18">
        <v>9854674863</v>
      </c>
      <c r="K25" s="18" t="s">
        <v>454</v>
      </c>
      <c r="L25" s="78" t="s">
        <v>1027</v>
      </c>
      <c r="M25" s="77" t="s">
        <v>1028</v>
      </c>
      <c r="N25" s="78" t="s">
        <v>545</v>
      </c>
      <c r="O25" s="77" t="s">
        <v>546</v>
      </c>
      <c r="P25" s="81" t="s">
        <v>1120</v>
      </c>
      <c r="Q25" s="18" t="s">
        <v>428</v>
      </c>
      <c r="R25" s="18" t="s">
        <v>104</v>
      </c>
      <c r="S25" s="18" t="s">
        <v>1047</v>
      </c>
      <c r="T25" s="18"/>
    </row>
    <row r="26" spans="1:20">
      <c r="A26" s="4">
        <v>22</v>
      </c>
      <c r="B26" s="17" t="s">
        <v>63</v>
      </c>
      <c r="C26" s="58" t="s">
        <v>463</v>
      </c>
      <c r="D26" s="82" t="s">
        <v>25</v>
      </c>
      <c r="E26" s="79" t="s">
        <v>507</v>
      </c>
      <c r="F26" s="66"/>
      <c r="G26" s="17">
        <v>20</v>
      </c>
      <c r="H26" s="17">
        <v>24</v>
      </c>
      <c r="I26" s="60">
        <f t="shared" si="0"/>
        <v>44</v>
      </c>
      <c r="J26" s="71">
        <v>8011162423</v>
      </c>
      <c r="K26" s="18" t="s">
        <v>454</v>
      </c>
      <c r="L26" s="78" t="s">
        <v>1027</v>
      </c>
      <c r="M26" s="77" t="s">
        <v>1028</v>
      </c>
      <c r="N26" s="78" t="s">
        <v>547</v>
      </c>
      <c r="O26" s="77" t="s">
        <v>548</v>
      </c>
      <c r="P26" s="81"/>
      <c r="Q26" s="18"/>
      <c r="R26" s="18" t="s">
        <v>549</v>
      </c>
      <c r="S26" s="18" t="s">
        <v>1047</v>
      </c>
      <c r="T26" s="18"/>
    </row>
    <row r="27" spans="1:20">
      <c r="A27" s="4">
        <v>23</v>
      </c>
      <c r="B27" s="17" t="s">
        <v>62</v>
      </c>
      <c r="C27" s="58" t="s">
        <v>464</v>
      </c>
      <c r="D27" s="82" t="s">
        <v>25</v>
      </c>
      <c r="E27" s="79" t="s">
        <v>508</v>
      </c>
      <c r="F27" s="66"/>
      <c r="G27" s="66">
        <v>30</v>
      </c>
      <c r="H27" s="66">
        <v>33</v>
      </c>
      <c r="I27" s="60">
        <f t="shared" si="0"/>
        <v>63</v>
      </c>
      <c r="J27" s="71">
        <v>8474806176</v>
      </c>
      <c r="K27" s="18" t="s">
        <v>454</v>
      </c>
      <c r="L27" s="78" t="s">
        <v>1027</v>
      </c>
      <c r="M27" s="77" t="s">
        <v>1028</v>
      </c>
      <c r="N27" s="78" t="s">
        <v>547</v>
      </c>
      <c r="O27" s="77" t="s">
        <v>548</v>
      </c>
      <c r="P27" s="81"/>
      <c r="Q27" s="18"/>
      <c r="R27" s="18" t="s">
        <v>549</v>
      </c>
      <c r="S27" s="18" t="s">
        <v>1047</v>
      </c>
      <c r="T27" s="18"/>
    </row>
    <row r="28" spans="1:20">
      <c r="A28" s="4">
        <v>24</v>
      </c>
      <c r="B28" s="17" t="s">
        <v>63</v>
      </c>
      <c r="C28" s="82" t="s">
        <v>465</v>
      </c>
      <c r="D28" s="82" t="s">
        <v>23</v>
      </c>
      <c r="E28" s="83">
        <v>18150507901</v>
      </c>
      <c r="F28" s="66" t="s">
        <v>502</v>
      </c>
      <c r="G28" s="66">
        <v>93</v>
      </c>
      <c r="H28" s="66">
        <v>66</v>
      </c>
      <c r="I28" s="60">
        <f t="shared" si="0"/>
        <v>159</v>
      </c>
      <c r="J28" s="18">
        <v>9435413018</v>
      </c>
      <c r="K28" s="18" t="s">
        <v>454</v>
      </c>
      <c r="L28" s="78" t="s">
        <v>1027</v>
      </c>
      <c r="M28" s="77" t="s">
        <v>1028</v>
      </c>
      <c r="N28" s="18" t="s">
        <v>538</v>
      </c>
      <c r="O28" s="77" t="s">
        <v>539</v>
      </c>
      <c r="P28" s="81"/>
      <c r="Q28" s="18"/>
      <c r="R28" s="18" t="s">
        <v>104</v>
      </c>
      <c r="S28" s="18" t="s">
        <v>1047</v>
      </c>
      <c r="T28" s="18"/>
    </row>
    <row r="29" spans="1:20">
      <c r="A29" s="4">
        <v>25</v>
      </c>
      <c r="B29" s="17" t="s">
        <v>62</v>
      </c>
      <c r="C29" s="58" t="s">
        <v>466</v>
      </c>
      <c r="D29" s="82" t="s">
        <v>25</v>
      </c>
      <c r="E29" s="79" t="s">
        <v>509</v>
      </c>
      <c r="F29" s="66"/>
      <c r="G29" s="17">
        <v>32</v>
      </c>
      <c r="H29" s="17">
        <v>38</v>
      </c>
      <c r="I29" s="60">
        <f t="shared" si="0"/>
        <v>70</v>
      </c>
      <c r="J29" s="71">
        <v>9954417995</v>
      </c>
      <c r="K29" s="18" t="s">
        <v>397</v>
      </c>
      <c r="L29" s="78" t="s">
        <v>1024</v>
      </c>
      <c r="M29" s="77" t="s">
        <v>1034</v>
      </c>
      <c r="N29" s="78" t="s">
        <v>412</v>
      </c>
      <c r="O29" s="78">
        <v>9957153475</v>
      </c>
      <c r="P29" s="81" t="s">
        <v>1121</v>
      </c>
      <c r="Q29" s="18" t="s">
        <v>169</v>
      </c>
      <c r="R29" s="18" t="s">
        <v>293</v>
      </c>
      <c r="S29" s="18" t="s">
        <v>1047</v>
      </c>
      <c r="T29" s="18"/>
    </row>
    <row r="30" spans="1:20">
      <c r="A30" s="4">
        <v>26</v>
      </c>
      <c r="B30" s="17" t="s">
        <v>63</v>
      </c>
      <c r="C30" s="58" t="s">
        <v>397</v>
      </c>
      <c r="D30" s="82" t="s">
        <v>25</v>
      </c>
      <c r="E30" s="79" t="s">
        <v>510</v>
      </c>
      <c r="F30" s="66"/>
      <c r="G30" s="66">
        <v>32</v>
      </c>
      <c r="H30" s="66">
        <v>31</v>
      </c>
      <c r="I30" s="60">
        <f t="shared" si="0"/>
        <v>63</v>
      </c>
      <c r="J30" s="71">
        <v>9707108214</v>
      </c>
      <c r="K30" s="18" t="s">
        <v>397</v>
      </c>
      <c r="L30" s="78" t="s">
        <v>1024</v>
      </c>
      <c r="M30" s="77" t="s">
        <v>1034</v>
      </c>
      <c r="N30" s="78" t="s">
        <v>442</v>
      </c>
      <c r="O30" s="78">
        <v>9957286728</v>
      </c>
      <c r="P30" s="81"/>
      <c r="Q30" s="18"/>
      <c r="R30" s="18" t="s">
        <v>293</v>
      </c>
      <c r="S30" s="18" t="s">
        <v>1047</v>
      </c>
      <c r="T30" s="18"/>
    </row>
    <row r="31" spans="1:20">
      <c r="A31" s="4">
        <v>27</v>
      </c>
      <c r="B31" s="17" t="s">
        <v>62</v>
      </c>
      <c r="C31" s="82" t="s">
        <v>467</v>
      </c>
      <c r="D31" s="82" t="s">
        <v>23</v>
      </c>
      <c r="E31" s="83">
        <v>18150508001</v>
      </c>
      <c r="F31" s="66" t="s">
        <v>502</v>
      </c>
      <c r="G31" s="66">
        <v>156</v>
      </c>
      <c r="H31" s="66">
        <v>150</v>
      </c>
      <c r="I31" s="60">
        <f t="shared" si="0"/>
        <v>306</v>
      </c>
      <c r="J31" s="18">
        <v>9954494317</v>
      </c>
      <c r="K31" s="18" t="s">
        <v>454</v>
      </c>
      <c r="L31" s="18" t="s">
        <v>537</v>
      </c>
      <c r="M31" s="77" t="s">
        <v>436</v>
      </c>
      <c r="N31" s="78" t="s">
        <v>550</v>
      </c>
      <c r="O31" s="77" t="s">
        <v>551</v>
      </c>
      <c r="P31" s="81"/>
      <c r="Q31" s="18"/>
      <c r="R31" s="18" t="s">
        <v>107</v>
      </c>
      <c r="S31" s="18" t="s">
        <v>1047</v>
      </c>
      <c r="T31" s="18"/>
    </row>
    <row r="32" spans="1:20">
      <c r="A32" s="4">
        <v>28</v>
      </c>
      <c r="B32" s="17" t="s">
        <v>63</v>
      </c>
      <c r="C32" s="58" t="s">
        <v>468</v>
      </c>
      <c r="D32" s="82" t="s">
        <v>25</v>
      </c>
      <c r="E32" s="79" t="s">
        <v>511</v>
      </c>
      <c r="F32" s="66"/>
      <c r="G32" s="17">
        <v>30</v>
      </c>
      <c r="H32" s="17">
        <v>32</v>
      </c>
      <c r="I32" s="60">
        <f t="shared" si="0"/>
        <v>62</v>
      </c>
      <c r="J32" s="71">
        <v>9957286586</v>
      </c>
      <c r="K32" s="18" t="s">
        <v>397</v>
      </c>
      <c r="L32" s="78" t="s">
        <v>1024</v>
      </c>
      <c r="M32" s="77" t="s">
        <v>1034</v>
      </c>
      <c r="N32" s="78" t="s">
        <v>552</v>
      </c>
      <c r="O32" s="77" t="s">
        <v>553</v>
      </c>
      <c r="P32" s="81"/>
      <c r="Q32" s="18"/>
      <c r="R32" s="18" t="s">
        <v>275</v>
      </c>
      <c r="S32" s="18" t="s">
        <v>1047</v>
      </c>
      <c r="T32" s="18"/>
    </row>
    <row r="33" spans="1:20">
      <c r="A33" s="4">
        <v>29</v>
      </c>
      <c r="B33" s="17" t="s">
        <v>62</v>
      </c>
      <c r="C33" s="58" t="s">
        <v>469</v>
      </c>
      <c r="D33" s="82" t="s">
        <v>25</v>
      </c>
      <c r="E33" s="79" t="s">
        <v>512</v>
      </c>
      <c r="F33" s="66"/>
      <c r="G33" s="66">
        <v>43</v>
      </c>
      <c r="H33" s="66">
        <v>35</v>
      </c>
      <c r="I33" s="60">
        <f t="shared" si="0"/>
        <v>78</v>
      </c>
      <c r="J33" s="71">
        <v>8876439827</v>
      </c>
      <c r="K33" s="18" t="s">
        <v>397</v>
      </c>
      <c r="L33" s="78" t="s">
        <v>1024</v>
      </c>
      <c r="M33" s="77" t="s">
        <v>1034</v>
      </c>
      <c r="N33" s="78" t="s">
        <v>554</v>
      </c>
      <c r="O33" s="78">
        <v>9957282665</v>
      </c>
      <c r="P33" s="81" t="s">
        <v>1122</v>
      </c>
      <c r="Q33" s="18" t="s">
        <v>123</v>
      </c>
      <c r="R33" s="18" t="s">
        <v>269</v>
      </c>
      <c r="S33" s="18" t="s">
        <v>1047</v>
      </c>
      <c r="T33" s="18"/>
    </row>
    <row r="34" spans="1:20">
      <c r="A34" s="4">
        <v>30</v>
      </c>
      <c r="B34" s="17" t="s">
        <v>63</v>
      </c>
      <c r="C34" s="82" t="s">
        <v>467</v>
      </c>
      <c r="D34" s="82" t="s">
        <v>23</v>
      </c>
      <c r="E34" s="83">
        <v>18150508001</v>
      </c>
      <c r="F34" s="66" t="s">
        <v>502</v>
      </c>
      <c r="G34" s="66">
        <v>156</v>
      </c>
      <c r="H34" s="66">
        <v>150</v>
      </c>
      <c r="I34" s="60">
        <f t="shared" si="0"/>
        <v>306</v>
      </c>
      <c r="J34" s="18">
        <v>9954494317</v>
      </c>
      <c r="K34" s="18" t="s">
        <v>454</v>
      </c>
      <c r="L34" s="18" t="s">
        <v>537</v>
      </c>
      <c r="M34" s="77" t="s">
        <v>436</v>
      </c>
      <c r="N34" s="78" t="s">
        <v>550</v>
      </c>
      <c r="O34" s="77" t="s">
        <v>551</v>
      </c>
      <c r="P34" s="81"/>
      <c r="Q34" s="18"/>
      <c r="R34" s="18" t="s">
        <v>107</v>
      </c>
      <c r="S34" s="18" t="s">
        <v>1047</v>
      </c>
      <c r="T34" s="18"/>
    </row>
    <row r="35" spans="1:20">
      <c r="A35" s="4">
        <v>31</v>
      </c>
      <c r="B35" s="17" t="s">
        <v>62</v>
      </c>
      <c r="C35" s="58" t="s">
        <v>470</v>
      </c>
      <c r="D35" s="82" t="s">
        <v>25</v>
      </c>
      <c r="E35" s="79" t="s">
        <v>513</v>
      </c>
      <c r="F35" s="66"/>
      <c r="G35" s="17">
        <v>30</v>
      </c>
      <c r="H35" s="17">
        <v>29</v>
      </c>
      <c r="I35" s="60">
        <f t="shared" si="0"/>
        <v>59</v>
      </c>
      <c r="J35" s="71">
        <v>9577125698</v>
      </c>
      <c r="K35" s="18" t="s">
        <v>397</v>
      </c>
      <c r="L35" s="78" t="s">
        <v>1024</v>
      </c>
      <c r="M35" s="77" t="s">
        <v>1034</v>
      </c>
      <c r="N35" s="78" t="s">
        <v>410</v>
      </c>
      <c r="O35" s="77" t="s">
        <v>411</v>
      </c>
      <c r="P35" s="81"/>
      <c r="Q35" s="18"/>
      <c r="R35" s="18" t="s">
        <v>293</v>
      </c>
      <c r="S35" s="18" t="s">
        <v>1047</v>
      </c>
      <c r="T35" s="18"/>
    </row>
    <row r="36" spans="1:20">
      <c r="A36" s="4">
        <v>32</v>
      </c>
      <c r="B36" s="17" t="s">
        <v>63</v>
      </c>
      <c r="C36" s="58" t="s">
        <v>471</v>
      </c>
      <c r="D36" s="82" t="s">
        <v>25</v>
      </c>
      <c r="E36" s="79" t="s">
        <v>514</v>
      </c>
      <c r="F36" s="66"/>
      <c r="G36" s="66">
        <v>34</v>
      </c>
      <c r="H36" s="66">
        <v>49</v>
      </c>
      <c r="I36" s="60">
        <f t="shared" si="0"/>
        <v>83</v>
      </c>
      <c r="J36" s="71">
        <v>9854793394</v>
      </c>
      <c r="K36" s="18" t="s">
        <v>397</v>
      </c>
      <c r="L36" s="78" t="s">
        <v>1024</v>
      </c>
      <c r="M36" s="77" t="s">
        <v>1034</v>
      </c>
      <c r="N36" s="78" t="s">
        <v>555</v>
      </c>
      <c r="O36" s="77" t="s">
        <v>556</v>
      </c>
      <c r="P36" s="81"/>
      <c r="Q36" s="18"/>
      <c r="R36" s="18" t="s">
        <v>275</v>
      </c>
      <c r="S36" s="18" t="s">
        <v>1047</v>
      </c>
      <c r="T36" s="18"/>
    </row>
    <row r="37" spans="1:20">
      <c r="A37" s="4">
        <v>33</v>
      </c>
      <c r="B37" s="17" t="s">
        <v>62</v>
      </c>
      <c r="C37" s="82" t="s">
        <v>467</v>
      </c>
      <c r="D37" s="82" t="s">
        <v>23</v>
      </c>
      <c r="E37" s="83">
        <v>18150508001</v>
      </c>
      <c r="F37" s="66" t="s">
        <v>502</v>
      </c>
      <c r="G37" s="66">
        <v>156</v>
      </c>
      <c r="H37" s="66">
        <v>150</v>
      </c>
      <c r="I37" s="60">
        <f t="shared" si="0"/>
        <v>306</v>
      </c>
      <c r="J37" s="18">
        <v>9954494317</v>
      </c>
      <c r="K37" s="18" t="s">
        <v>454</v>
      </c>
      <c r="L37" s="78" t="s">
        <v>1027</v>
      </c>
      <c r="M37" s="77" t="s">
        <v>1028</v>
      </c>
      <c r="N37" s="78" t="s">
        <v>550</v>
      </c>
      <c r="O37" s="77" t="s">
        <v>551</v>
      </c>
      <c r="P37" s="81" t="s">
        <v>1123</v>
      </c>
      <c r="Q37" s="18" t="s">
        <v>413</v>
      </c>
      <c r="R37" s="18" t="s">
        <v>107</v>
      </c>
      <c r="S37" s="18" t="s">
        <v>1047</v>
      </c>
      <c r="T37" s="18"/>
    </row>
    <row r="38" spans="1:20">
      <c r="A38" s="4">
        <v>34</v>
      </c>
      <c r="B38" s="17" t="s">
        <v>63</v>
      </c>
      <c r="C38" s="74" t="s">
        <v>472</v>
      </c>
      <c r="D38" s="82" t="s">
        <v>25</v>
      </c>
      <c r="E38" s="79" t="s">
        <v>515</v>
      </c>
      <c r="F38" s="66"/>
      <c r="G38" s="17">
        <v>30</v>
      </c>
      <c r="H38" s="17">
        <v>31</v>
      </c>
      <c r="I38" s="60">
        <f t="shared" si="0"/>
        <v>61</v>
      </c>
      <c r="J38" s="71">
        <v>8761930441</v>
      </c>
      <c r="K38" s="18" t="s">
        <v>397</v>
      </c>
      <c r="L38" s="78" t="s">
        <v>1027</v>
      </c>
      <c r="M38" s="77" t="s">
        <v>1028</v>
      </c>
      <c r="N38" s="78" t="s">
        <v>555</v>
      </c>
      <c r="O38" s="77" t="s">
        <v>556</v>
      </c>
      <c r="P38" s="81"/>
      <c r="Q38" s="18"/>
      <c r="R38" s="18" t="s">
        <v>293</v>
      </c>
      <c r="S38" s="18" t="s">
        <v>1047</v>
      </c>
      <c r="T38" s="18"/>
    </row>
    <row r="39" spans="1:20">
      <c r="A39" s="4">
        <v>35</v>
      </c>
      <c r="B39" s="17" t="s">
        <v>62</v>
      </c>
      <c r="C39" s="74" t="s">
        <v>473</v>
      </c>
      <c r="D39" s="82" t="s">
        <v>25</v>
      </c>
      <c r="E39" s="79" t="s">
        <v>516</v>
      </c>
      <c r="F39" s="66"/>
      <c r="G39" s="66">
        <v>32</v>
      </c>
      <c r="H39" s="66">
        <v>36</v>
      </c>
      <c r="I39" s="60">
        <f t="shared" si="0"/>
        <v>68</v>
      </c>
      <c r="J39" s="71">
        <v>7399655052</v>
      </c>
      <c r="K39" s="18" t="s">
        <v>397</v>
      </c>
      <c r="L39" s="78" t="s">
        <v>1027</v>
      </c>
      <c r="M39" s="77" t="s">
        <v>1028</v>
      </c>
      <c r="N39" s="78" t="s">
        <v>555</v>
      </c>
      <c r="O39" s="77" t="s">
        <v>556</v>
      </c>
      <c r="P39" s="81"/>
      <c r="Q39" s="18"/>
      <c r="R39" s="18" t="s">
        <v>79</v>
      </c>
      <c r="S39" s="18" t="s">
        <v>1047</v>
      </c>
      <c r="T39" s="18"/>
    </row>
    <row r="40" spans="1:20">
      <c r="A40" s="4">
        <v>36</v>
      </c>
      <c r="B40" s="17" t="s">
        <v>63</v>
      </c>
      <c r="C40" s="82" t="s">
        <v>467</v>
      </c>
      <c r="D40" s="82" t="s">
        <v>23</v>
      </c>
      <c r="E40" s="83">
        <v>18150508001</v>
      </c>
      <c r="F40" s="66" t="s">
        <v>502</v>
      </c>
      <c r="G40" s="66">
        <v>156</v>
      </c>
      <c r="H40" s="66">
        <v>150</v>
      </c>
      <c r="I40" s="60">
        <f t="shared" si="0"/>
        <v>306</v>
      </c>
      <c r="J40" s="18">
        <v>9954494317</v>
      </c>
      <c r="K40" s="18" t="s">
        <v>454</v>
      </c>
      <c r="L40" s="78" t="s">
        <v>1027</v>
      </c>
      <c r="M40" s="77" t="s">
        <v>1028</v>
      </c>
      <c r="N40" s="78" t="s">
        <v>550</v>
      </c>
      <c r="O40" s="77" t="s">
        <v>551</v>
      </c>
      <c r="P40" s="81"/>
      <c r="Q40" s="18"/>
      <c r="R40" s="18" t="s">
        <v>107</v>
      </c>
      <c r="S40" s="18" t="s">
        <v>1047</v>
      </c>
      <c r="T40" s="18"/>
    </row>
    <row r="41" spans="1:20">
      <c r="A41" s="4">
        <v>37</v>
      </c>
      <c r="B41" s="17" t="s">
        <v>62</v>
      </c>
      <c r="C41" s="58" t="s">
        <v>474</v>
      </c>
      <c r="D41" s="82" t="s">
        <v>25</v>
      </c>
      <c r="E41" s="79" t="s">
        <v>517</v>
      </c>
      <c r="F41" s="66"/>
      <c r="G41" s="17">
        <v>35</v>
      </c>
      <c r="H41" s="17">
        <v>37</v>
      </c>
      <c r="I41" s="60">
        <f t="shared" si="0"/>
        <v>72</v>
      </c>
      <c r="J41" s="71">
        <v>8876398597</v>
      </c>
      <c r="K41" s="18" t="s">
        <v>397</v>
      </c>
      <c r="L41" s="78" t="s">
        <v>1024</v>
      </c>
      <c r="M41" s="77" t="s">
        <v>1034</v>
      </c>
      <c r="N41" s="78" t="s">
        <v>555</v>
      </c>
      <c r="O41" s="77" t="s">
        <v>556</v>
      </c>
      <c r="P41" s="81" t="s">
        <v>1124</v>
      </c>
      <c r="Q41" s="18" t="s">
        <v>110</v>
      </c>
      <c r="R41" s="18" t="s">
        <v>293</v>
      </c>
      <c r="S41" s="18" t="s">
        <v>1047</v>
      </c>
      <c r="T41" s="18"/>
    </row>
    <row r="42" spans="1:20">
      <c r="A42" s="4">
        <v>38</v>
      </c>
      <c r="B42" s="17" t="s">
        <v>63</v>
      </c>
      <c r="C42" s="58" t="s">
        <v>475</v>
      </c>
      <c r="D42" s="82" t="s">
        <v>25</v>
      </c>
      <c r="E42" s="79" t="s">
        <v>518</v>
      </c>
      <c r="F42" s="66"/>
      <c r="G42" s="66">
        <v>29</v>
      </c>
      <c r="H42" s="66">
        <v>25</v>
      </c>
      <c r="I42" s="60">
        <f t="shared" si="0"/>
        <v>54</v>
      </c>
      <c r="J42" s="71">
        <v>8751809564</v>
      </c>
      <c r="K42" s="18" t="s">
        <v>397</v>
      </c>
      <c r="L42" s="78" t="s">
        <v>1024</v>
      </c>
      <c r="M42" s="77" t="s">
        <v>1034</v>
      </c>
      <c r="N42" s="78" t="s">
        <v>555</v>
      </c>
      <c r="O42" s="77" t="s">
        <v>556</v>
      </c>
      <c r="P42" s="81"/>
      <c r="Q42" s="18"/>
      <c r="R42" s="18" t="s">
        <v>79</v>
      </c>
      <c r="S42" s="18" t="s">
        <v>1047</v>
      </c>
      <c r="T42" s="18"/>
    </row>
    <row r="43" spans="1:20">
      <c r="A43" s="4">
        <v>39</v>
      </c>
      <c r="B43" s="17" t="s">
        <v>62</v>
      </c>
      <c r="C43" s="82" t="s">
        <v>476</v>
      </c>
      <c r="D43" s="82" t="s">
        <v>23</v>
      </c>
      <c r="E43" s="83">
        <v>18150508002</v>
      </c>
      <c r="F43" s="66" t="s">
        <v>375</v>
      </c>
      <c r="G43" s="66">
        <v>162</v>
      </c>
      <c r="H43" s="66">
        <v>213</v>
      </c>
      <c r="I43" s="60">
        <f t="shared" si="0"/>
        <v>375</v>
      </c>
      <c r="J43" s="18"/>
      <c r="K43" s="18" t="s">
        <v>454</v>
      </c>
      <c r="L43" s="18" t="s">
        <v>537</v>
      </c>
      <c r="M43" s="18"/>
      <c r="N43" s="18" t="s">
        <v>437</v>
      </c>
      <c r="O43" s="18">
        <v>8011513609</v>
      </c>
      <c r="P43" s="81"/>
      <c r="Q43" s="18"/>
      <c r="R43" s="18" t="s">
        <v>279</v>
      </c>
      <c r="S43" s="18" t="s">
        <v>1047</v>
      </c>
      <c r="T43" s="18"/>
    </row>
    <row r="44" spans="1:20">
      <c r="A44" s="4">
        <v>40</v>
      </c>
      <c r="B44" s="17" t="s">
        <v>63</v>
      </c>
      <c r="C44" s="58" t="s">
        <v>477</v>
      </c>
      <c r="D44" s="82" t="s">
        <v>25</v>
      </c>
      <c r="E44" s="79" t="s">
        <v>519</v>
      </c>
      <c r="F44" s="66"/>
      <c r="G44" s="17">
        <v>15</v>
      </c>
      <c r="H44" s="17">
        <v>11</v>
      </c>
      <c r="I44" s="60">
        <f t="shared" si="0"/>
        <v>26</v>
      </c>
      <c r="J44" s="71">
        <v>7896196266</v>
      </c>
      <c r="K44" s="18" t="s">
        <v>397</v>
      </c>
      <c r="L44" s="78" t="s">
        <v>1024</v>
      </c>
      <c r="M44" s="77" t="s">
        <v>1034</v>
      </c>
      <c r="N44" s="78" t="s">
        <v>555</v>
      </c>
      <c r="O44" s="77" t="s">
        <v>556</v>
      </c>
      <c r="P44" s="81"/>
      <c r="Q44" s="18"/>
      <c r="R44" s="18" t="s">
        <v>293</v>
      </c>
      <c r="S44" s="18" t="s">
        <v>1047</v>
      </c>
      <c r="T44" s="18"/>
    </row>
    <row r="45" spans="1:20">
      <c r="A45" s="4">
        <v>41</v>
      </c>
      <c r="B45" s="17" t="s">
        <v>62</v>
      </c>
      <c r="C45" s="58" t="s">
        <v>478</v>
      </c>
      <c r="D45" s="82" t="s">
        <v>25</v>
      </c>
      <c r="E45" s="79" t="s">
        <v>520</v>
      </c>
      <c r="F45" s="66"/>
      <c r="G45" s="66">
        <v>17</v>
      </c>
      <c r="H45" s="66">
        <v>20</v>
      </c>
      <c r="I45" s="60">
        <f t="shared" si="0"/>
        <v>37</v>
      </c>
      <c r="J45" s="71">
        <v>9859198929</v>
      </c>
      <c r="K45" s="18" t="s">
        <v>397</v>
      </c>
      <c r="L45" s="78" t="s">
        <v>1024</v>
      </c>
      <c r="M45" s="77" t="s">
        <v>1034</v>
      </c>
      <c r="N45" s="78" t="s">
        <v>410</v>
      </c>
      <c r="O45" s="77" t="s">
        <v>411</v>
      </c>
      <c r="P45" s="81" t="s">
        <v>1125</v>
      </c>
      <c r="Q45" s="18" t="s">
        <v>78</v>
      </c>
      <c r="R45" s="18" t="s">
        <v>275</v>
      </c>
      <c r="S45" s="18" t="s">
        <v>1047</v>
      </c>
      <c r="T45" s="18"/>
    </row>
    <row r="46" spans="1:20">
      <c r="A46" s="4">
        <v>42</v>
      </c>
      <c r="B46" s="17" t="s">
        <v>63</v>
      </c>
      <c r="C46" s="82" t="s">
        <v>476</v>
      </c>
      <c r="D46" s="82" t="s">
        <v>23</v>
      </c>
      <c r="E46" s="83">
        <v>18150508002</v>
      </c>
      <c r="F46" s="66" t="s">
        <v>375</v>
      </c>
      <c r="G46" s="66">
        <v>162</v>
      </c>
      <c r="H46" s="66">
        <v>213</v>
      </c>
      <c r="I46" s="60">
        <f t="shared" si="0"/>
        <v>375</v>
      </c>
      <c r="J46" s="18"/>
      <c r="K46" s="18" t="s">
        <v>454</v>
      </c>
      <c r="L46" s="18" t="s">
        <v>537</v>
      </c>
      <c r="M46" s="18"/>
      <c r="N46" s="18" t="s">
        <v>437</v>
      </c>
      <c r="O46" s="18">
        <v>8011513609</v>
      </c>
      <c r="P46" s="81"/>
      <c r="Q46" s="18"/>
      <c r="R46" s="18" t="s">
        <v>279</v>
      </c>
      <c r="S46" s="18" t="s">
        <v>1047</v>
      </c>
      <c r="T46" s="18"/>
    </row>
    <row r="47" spans="1:20">
      <c r="A47" s="4">
        <v>43</v>
      </c>
      <c r="B47" s="17" t="s">
        <v>62</v>
      </c>
      <c r="C47" s="58" t="s">
        <v>83</v>
      </c>
      <c r="D47" s="82" t="s">
        <v>25</v>
      </c>
      <c r="E47" s="79" t="s">
        <v>521</v>
      </c>
      <c r="F47" s="66"/>
      <c r="G47" s="17">
        <v>40</v>
      </c>
      <c r="H47" s="17">
        <v>35</v>
      </c>
      <c r="I47" s="60">
        <f t="shared" si="0"/>
        <v>75</v>
      </c>
      <c r="J47" s="71">
        <v>9954936930</v>
      </c>
      <c r="K47" s="18" t="s">
        <v>557</v>
      </c>
      <c r="L47" s="18" t="s">
        <v>76</v>
      </c>
      <c r="M47" s="18">
        <v>9401452485</v>
      </c>
      <c r="N47" s="78" t="s">
        <v>558</v>
      </c>
      <c r="O47" s="78">
        <v>9678841903</v>
      </c>
      <c r="P47" s="81"/>
      <c r="Q47" s="18"/>
      <c r="R47" s="18" t="s">
        <v>269</v>
      </c>
      <c r="S47" s="18" t="s">
        <v>1047</v>
      </c>
      <c r="T47" s="18"/>
    </row>
    <row r="48" spans="1:20">
      <c r="A48" s="4">
        <v>44</v>
      </c>
      <c r="B48" s="17" t="s">
        <v>63</v>
      </c>
      <c r="C48" s="58" t="s">
        <v>86</v>
      </c>
      <c r="D48" s="82" t="s">
        <v>25</v>
      </c>
      <c r="E48" s="79" t="s">
        <v>522</v>
      </c>
      <c r="F48" s="66"/>
      <c r="G48" s="66">
        <v>33</v>
      </c>
      <c r="H48" s="66">
        <v>40</v>
      </c>
      <c r="I48" s="60">
        <f t="shared" si="0"/>
        <v>73</v>
      </c>
      <c r="J48" s="71">
        <v>9954137616</v>
      </c>
      <c r="K48" s="18" t="s">
        <v>557</v>
      </c>
      <c r="L48" s="18" t="s">
        <v>76</v>
      </c>
      <c r="M48" s="18"/>
      <c r="N48" s="78" t="s">
        <v>559</v>
      </c>
      <c r="O48" s="78">
        <v>8471933137</v>
      </c>
      <c r="P48" s="81"/>
      <c r="Q48" s="18"/>
      <c r="R48" s="18" t="s">
        <v>269</v>
      </c>
      <c r="S48" s="18" t="s">
        <v>1047</v>
      </c>
      <c r="T48" s="18"/>
    </row>
    <row r="49" spans="1:20">
      <c r="A49" s="4">
        <v>45</v>
      </c>
      <c r="B49" s="17" t="s">
        <v>62</v>
      </c>
      <c r="C49" s="82" t="s">
        <v>476</v>
      </c>
      <c r="D49" s="82" t="s">
        <v>23</v>
      </c>
      <c r="E49" s="83">
        <v>18150508002</v>
      </c>
      <c r="F49" s="66" t="s">
        <v>375</v>
      </c>
      <c r="G49" s="66">
        <v>162</v>
      </c>
      <c r="H49" s="66">
        <v>213</v>
      </c>
      <c r="I49" s="60">
        <f t="shared" si="0"/>
        <v>375</v>
      </c>
      <c r="J49" s="18"/>
      <c r="K49" s="18" t="s">
        <v>454</v>
      </c>
      <c r="L49" s="78" t="s">
        <v>1027</v>
      </c>
      <c r="M49" s="77" t="s">
        <v>1028</v>
      </c>
      <c r="N49" s="18" t="s">
        <v>437</v>
      </c>
      <c r="O49" s="18">
        <v>8011513609</v>
      </c>
      <c r="P49" s="81" t="s">
        <v>1126</v>
      </c>
      <c r="Q49" s="18" t="s">
        <v>428</v>
      </c>
      <c r="R49" s="18" t="s">
        <v>279</v>
      </c>
      <c r="S49" s="18" t="s">
        <v>1047</v>
      </c>
      <c r="T49" s="18"/>
    </row>
    <row r="50" spans="1:20">
      <c r="A50" s="4">
        <v>46</v>
      </c>
      <c r="B50" s="17" t="s">
        <v>63</v>
      </c>
      <c r="C50" s="58" t="s">
        <v>479</v>
      </c>
      <c r="D50" s="82" t="s">
        <v>25</v>
      </c>
      <c r="E50" s="79" t="s">
        <v>523</v>
      </c>
      <c r="F50" s="66"/>
      <c r="G50" s="17">
        <v>46</v>
      </c>
      <c r="H50" s="17">
        <v>40</v>
      </c>
      <c r="I50" s="60">
        <f t="shared" si="0"/>
        <v>86</v>
      </c>
      <c r="J50" s="71">
        <v>8811997507</v>
      </c>
      <c r="K50" s="18" t="s">
        <v>557</v>
      </c>
      <c r="L50" s="18" t="s">
        <v>76</v>
      </c>
      <c r="M50" s="18"/>
      <c r="N50" s="78" t="s">
        <v>558</v>
      </c>
      <c r="O50" s="78">
        <v>9678841903</v>
      </c>
      <c r="P50" s="81"/>
      <c r="Q50" s="18"/>
      <c r="R50" s="18" t="s">
        <v>269</v>
      </c>
      <c r="S50" s="18" t="s">
        <v>1047</v>
      </c>
      <c r="T50" s="18"/>
    </row>
    <row r="51" spans="1:20">
      <c r="A51" s="4">
        <v>47</v>
      </c>
      <c r="B51" s="17" t="s">
        <v>62</v>
      </c>
      <c r="C51" s="58" t="s">
        <v>480</v>
      </c>
      <c r="D51" s="82" t="s">
        <v>25</v>
      </c>
      <c r="E51" s="79" t="s">
        <v>524</v>
      </c>
      <c r="F51" s="66"/>
      <c r="G51" s="66">
        <v>30</v>
      </c>
      <c r="H51" s="66">
        <v>30</v>
      </c>
      <c r="I51" s="60">
        <f t="shared" si="0"/>
        <v>60</v>
      </c>
      <c r="J51" s="71">
        <v>9957649604</v>
      </c>
      <c r="K51" s="18" t="s">
        <v>557</v>
      </c>
      <c r="L51" s="18" t="s">
        <v>76</v>
      </c>
      <c r="M51" s="18"/>
      <c r="N51" s="78" t="s">
        <v>559</v>
      </c>
      <c r="O51" s="78">
        <v>8471933137</v>
      </c>
      <c r="P51" s="81"/>
      <c r="Q51" s="18"/>
      <c r="R51" s="18" t="s">
        <v>275</v>
      </c>
      <c r="S51" s="18" t="s">
        <v>1047</v>
      </c>
      <c r="T51" s="18"/>
    </row>
    <row r="52" spans="1:20">
      <c r="A52" s="4">
        <v>48</v>
      </c>
      <c r="B52" s="17" t="s">
        <v>63</v>
      </c>
      <c r="C52" s="82" t="s">
        <v>476</v>
      </c>
      <c r="D52" s="82" t="s">
        <v>23</v>
      </c>
      <c r="E52" s="83">
        <v>18150508002</v>
      </c>
      <c r="F52" s="66" t="s">
        <v>375</v>
      </c>
      <c r="G52" s="66">
        <v>162</v>
      </c>
      <c r="H52" s="66">
        <v>213</v>
      </c>
      <c r="I52" s="60">
        <f t="shared" si="0"/>
        <v>375</v>
      </c>
      <c r="J52" s="18"/>
      <c r="K52" s="18" t="s">
        <v>454</v>
      </c>
      <c r="L52" s="78" t="s">
        <v>1027</v>
      </c>
      <c r="M52" s="77" t="s">
        <v>1028</v>
      </c>
      <c r="N52" s="18" t="s">
        <v>437</v>
      </c>
      <c r="O52" s="18">
        <v>8011513609</v>
      </c>
      <c r="P52" s="81"/>
      <c r="Q52" s="18"/>
      <c r="R52" s="18" t="s">
        <v>279</v>
      </c>
      <c r="S52" s="18" t="s">
        <v>1047</v>
      </c>
      <c r="T52" s="18"/>
    </row>
    <row r="53" spans="1:20">
      <c r="A53" s="4">
        <v>49</v>
      </c>
      <c r="B53" s="17" t="s">
        <v>62</v>
      </c>
      <c r="C53" s="58" t="s">
        <v>481</v>
      </c>
      <c r="D53" s="82" t="s">
        <v>25</v>
      </c>
      <c r="E53" s="79" t="s">
        <v>525</v>
      </c>
      <c r="F53" s="66"/>
      <c r="G53" s="17">
        <v>21</v>
      </c>
      <c r="H53" s="17">
        <v>20</v>
      </c>
      <c r="I53" s="60">
        <f t="shared" si="0"/>
        <v>41</v>
      </c>
      <c r="J53" s="71">
        <v>7896804442</v>
      </c>
      <c r="K53" s="18" t="s">
        <v>557</v>
      </c>
      <c r="L53" s="18" t="s">
        <v>76</v>
      </c>
      <c r="M53" s="18"/>
      <c r="N53" s="78" t="s">
        <v>558</v>
      </c>
      <c r="O53" s="78">
        <v>9678841903</v>
      </c>
      <c r="P53" s="81" t="s">
        <v>1127</v>
      </c>
      <c r="Q53" s="18" t="s">
        <v>169</v>
      </c>
      <c r="R53" s="18" t="s">
        <v>293</v>
      </c>
      <c r="S53" s="18" t="s">
        <v>1047</v>
      </c>
      <c r="T53" s="18"/>
    </row>
    <row r="54" spans="1:20">
      <c r="A54" s="4">
        <v>50</v>
      </c>
      <c r="B54" s="17" t="s">
        <v>63</v>
      </c>
      <c r="C54" s="58" t="s">
        <v>482</v>
      </c>
      <c r="D54" s="82" t="s">
        <v>25</v>
      </c>
      <c r="E54" s="79" t="s">
        <v>526</v>
      </c>
      <c r="F54" s="66"/>
      <c r="G54" s="66">
        <v>10</v>
      </c>
      <c r="H54" s="66">
        <v>13</v>
      </c>
      <c r="I54" s="60">
        <f t="shared" si="0"/>
        <v>23</v>
      </c>
      <c r="J54" s="71">
        <v>8486471779</v>
      </c>
      <c r="K54" s="18" t="s">
        <v>557</v>
      </c>
      <c r="L54" s="18"/>
      <c r="M54" s="18"/>
      <c r="N54" s="78" t="s">
        <v>559</v>
      </c>
      <c r="O54" s="78">
        <v>8471933137</v>
      </c>
      <c r="P54" s="81"/>
      <c r="Q54" s="18"/>
      <c r="R54" s="18" t="s">
        <v>293</v>
      </c>
      <c r="S54" s="18" t="s">
        <v>1047</v>
      </c>
      <c r="T54" s="18"/>
    </row>
    <row r="55" spans="1:20">
      <c r="A55" s="4">
        <v>51</v>
      </c>
      <c r="B55" s="17" t="s">
        <v>62</v>
      </c>
      <c r="C55" s="58" t="s">
        <v>456</v>
      </c>
      <c r="D55" s="82" t="s">
        <v>25</v>
      </c>
      <c r="E55" s="79" t="s">
        <v>527</v>
      </c>
      <c r="F55" s="66"/>
      <c r="G55" s="66">
        <v>22</v>
      </c>
      <c r="H55" s="66">
        <v>32</v>
      </c>
      <c r="I55" s="60">
        <f t="shared" si="0"/>
        <v>54</v>
      </c>
      <c r="J55" s="71">
        <v>9957651967</v>
      </c>
      <c r="K55" s="18" t="s">
        <v>557</v>
      </c>
      <c r="L55" s="18"/>
      <c r="M55" s="18"/>
      <c r="N55" s="78" t="s">
        <v>559</v>
      </c>
      <c r="O55" s="78">
        <v>8471933137</v>
      </c>
      <c r="P55" s="81"/>
      <c r="Q55" s="18"/>
      <c r="R55" s="18" t="s">
        <v>275</v>
      </c>
      <c r="S55" s="18" t="s">
        <v>1047</v>
      </c>
      <c r="T55" s="18"/>
    </row>
    <row r="56" spans="1:20">
      <c r="A56" s="4">
        <v>52</v>
      </c>
      <c r="B56" s="17" t="s">
        <v>63</v>
      </c>
      <c r="C56" s="58" t="s">
        <v>483</v>
      </c>
      <c r="D56" s="58" t="s">
        <v>25</v>
      </c>
      <c r="E56" s="83">
        <v>133</v>
      </c>
      <c r="F56" s="66"/>
      <c r="G56" s="17">
        <v>30</v>
      </c>
      <c r="H56" s="17">
        <v>32</v>
      </c>
      <c r="I56" s="60">
        <f t="shared" si="0"/>
        <v>62</v>
      </c>
      <c r="J56" s="71">
        <v>9954696234</v>
      </c>
      <c r="K56" s="18" t="s">
        <v>557</v>
      </c>
      <c r="L56" s="18"/>
      <c r="M56" s="18"/>
      <c r="N56" s="78" t="s">
        <v>558</v>
      </c>
      <c r="O56" s="78">
        <v>9678841903</v>
      </c>
      <c r="P56" s="81"/>
      <c r="Q56" s="18"/>
      <c r="R56" s="18" t="s">
        <v>444</v>
      </c>
      <c r="S56" s="18" t="s">
        <v>1047</v>
      </c>
      <c r="T56" s="18"/>
    </row>
    <row r="57" spans="1:20">
      <c r="A57" s="4">
        <v>53</v>
      </c>
      <c r="B57" s="17" t="s">
        <v>62</v>
      </c>
      <c r="C57" s="82" t="s">
        <v>484</v>
      </c>
      <c r="D57" s="82" t="s">
        <v>23</v>
      </c>
      <c r="E57" s="83">
        <v>18150501801</v>
      </c>
      <c r="F57" s="66" t="s">
        <v>502</v>
      </c>
      <c r="G57" s="66">
        <v>38</v>
      </c>
      <c r="H57" s="66">
        <v>38</v>
      </c>
      <c r="I57" s="60">
        <f t="shared" si="0"/>
        <v>76</v>
      </c>
      <c r="J57" s="18">
        <v>9401235317</v>
      </c>
      <c r="K57" s="18" t="s">
        <v>397</v>
      </c>
      <c r="L57" s="78" t="s">
        <v>1024</v>
      </c>
      <c r="M57" s="77" t="s">
        <v>1034</v>
      </c>
      <c r="N57" s="78" t="s">
        <v>442</v>
      </c>
      <c r="O57" s="78">
        <v>9957286728</v>
      </c>
      <c r="P57" s="81" t="s">
        <v>1128</v>
      </c>
      <c r="Q57" s="18" t="s">
        <v>123</v>
      </c>
      <c r="R57" s="18" t="s">
        <v>269</v>
      </c>
      <c r="S57" s="18" t="s">
        <v>1047</v>
      </c>
      <c r="T57" s="18"/>
    </row>
    <row r="58" spans="1:20">
      <c r="A58" s="4">
        <v>54</v>
      </c>
      <c r="B58" s="17" t="s">
        <v>63</v>
      </c>
      <c r="C58" s="58" t="s">
        <v>485</v>
      </c>
      <c r="D58" s="82" t="s">
        <v>25</v>
      </c>
      <c r="E58" s="79" t="s">
        <v>528</v>
      </c>
      <c r="F58" s="66"/>
      <c r="G58" s="66">
        <v>14</v>
      </c>
      <c r="H58" s="66">
        <v>16</v>
      </c>
      <c r="I58" s="60">
        <f t="shared" si="0"/>
        <v>30</v>
      </c>
      <c r="J58" s="71">
        <v>7896187125</v>
      </c>
      <c r="K58" s="18" t="s">
        <v>557</v>
      </c>
      <c r="L58" s="18"/>
      <c r="M58" s="18"/>
      <c r="N58" s="78" t="s">
        <v>558</v>
      </c>
      <c r="O58" s="78">
        <v>9678841903</v>
      </c>
      <c r="P58" s="81"/>
      <c r="Q58" s="18"/>
      <c r="R58" s="18" t="s">
        <v>560</v>
      </c>
      <c r="S58" s="18" t="s">
        <v>1047</v>
      </c>
      <c r="T58" s="18"/>
    </row>
    <row r="59" spans="1:20">
      <c r="A59" s="4">
        <v>55</v>
      </c>
      <c r="B59" s="17" t="s">
        <v>62</v>
      </c>
      <c r="C59" s="58" t="s">
        <v>486</v>
      </c>
      <c r="D59" s="82" t="s">
        <v>25</v>
      </c>
      <c r="E59" s="79" t="s">
        <v>529</v>
      </c>
      <c r="F59" s="66"/>
      <c r="G59" s="66">
        <v>27</v>
      </c>
      <c r="H59" s="66">
        <v>30</v>
      </c>
      <c r="I59" s="60">
        <f t="shared" si="0"/>
        <v>57</v>
      </c>
      <c r="J59" s="71">
        <v>9954203340</v>
      </c>
      <c r="K59" s="18" t="s">
        <v>557</v>
      </c>
      <c r="L59" s="18"/>
      <c r="M59" s="18"/>
      <c r="N59" s="78" t="s">
        <v>559</v>
      </c>
      <c r="O59" s="78">
        <v>8471933137</v>
      </c>
      <c r="P59" s="81"/>
      <c r="Q59" s="18"/>
      <c r="R59" s="18" t="s">
        <v>275</v>
      </c>
      <c r="S59" s="18" t="s">
        <v>1047</v>
      </c>
      <c r="T59" s="18"/>
    </row>
    <row r="60" spans="1:20">
      <c r="A60" s="4">
        <v>56</v>
      </c>
      <c r="B60" s="17" t="s">
        <v>63</v>
      </c>
      <c r="C60" s="82" t="s">
        <v>487</v>
      </c>
      <c r="D60" s="82" t="s">
        <v>23</v>
      </c>
      <c r="E60" s="83">
        <v>18150501802</v>
      </c>
      <c r="F60" s="66" t="s">
        <v>502</v>
      </c>
      <c r="G60" s="66">
        <v>4</v>
      </c>
      <c r="H60" s="66">
        <v>10</v>
      </c>
      <c r="I60" s="60">
        <f t="shared" si="0"/>
        <v>14</v>
      </c>
      <c r="J60" s="18">
        <v>9957951593</v>
      </c>
      <c r="K60" s="18" t="s">
        <v>397</v>
      </c>
      <c r="L60" s="78" t="s">
        <v>1024</v>
      </c>
      <c r="M60" s="77" t="s">
        <v>1034</v>
      </c>
      <c r="N60" s="78" t="s">
        <v>442</v>
      </c>
      <c r="O60" s="78">
        <v>9957286728</v>
      </c>
      <c r="P60" s="81"/>
      <c r="Q60" s="18"/>
      <c r="R60" s="18" t="s">
        <v>269</v>
      </c>
      <c r="S60" s="18" t="s">
        <v>1047</v>
      </c>
      <c r="T60" s="18"/>
    </row>
    <row r="61" spans="1:20">
      <c r="A61" s="4">
        <v>57</v>
      </c>
      <c r="B61" s="17" t="s">
        <v>62</v>
      </c>
      <c r="C61" s="58" t="s">
        <v>488</v>
      </c>
      <c r="D61" s="82" t="s">
        <v>25</v>
      </c>
      <c r="E61" s="83">
        <v>193</v>
      </c>
      <c r="F61" s="66"/>
      <c r="G61" s="17">
        <v>45</v>
      </c>
      <c r="H61" s="17">
        <v>59</v>
      </c>
      <c r="I61" s="60">
        <f t="shared" si="0"/>
        <v>104</v>
      </c>
      <c r="J61" s="71">
        <v>9613242432</v>
      </c>
      <c r="K61" s="18" t="s">
        <v>557</v>
      </c>
      <c r="L61" s="18"/>
      <c r="M61" s="18"/>
      <c r="N61" s="78" t="s">
        <v>559</v>
      </c>
      <c r="O61" s="78">
        <v>8471933137</v>
      </c>
      <c r="P61" s="81" t="s">
        <v>1129</v>
      </c>
      <c r="Q61" s="18" t="s">
        <v>413</v>
      </c>
      <c r="R61" s="18" t="s">
        <v>275</v>
      </c>
      <c r="S61" s="18" t="s">
        <v>1047</v>
      </c>
      <c r="T61" s="18"/>
    </row>
    <row r="62" spans="1:20">
      <c r="A62" s="4">
        <v>58</v>
      </c>
      <c r="B62" s="17" t="s">
        <v>63</v>
      </c>
      <c r="C62" s="82" t="s">
        <v>489</v>
      </c>
      <c r="D62" s="82" t="s">
        <v>23</v>
      </c>
      <c r="E62" s="83">
        <v>18150502301</v>
      </c>
      <c r="F62" s="66" t="s">
        <v>501</v>
      </c>
      <c r="G62" s="66">
        <v>121</v>
      </c>
      <c r="H62" s="66">
        <v>117</v>
      </c>
      <c r="I62" s="60">
        <f t="shared" si="0"/>
        <v>238</v>
      </c>
      <c r="J62" s="18"/>
      <c r="K62" s="18" t="s">
        <v>397</v>
      </c>
      <c r="L62" s="78" t="s">
        <v>1024</v>
      </c>
      <c r="M62" s="77" t="s">
        <v>1034</v>
      </c>
      <c r="N62" s="78" t="s">
        <v>554</v>
      </c>
      <c r="O62" s="78">
        <v>9957282665</v>
      </c>
      <c r="P62" s="81"/>
      <c r="Q62" s="18"/>
      <c r="R62" s="18" t="s">
        <v>275</v>
      </c>
      <c r="S62" s="18" t="s">
        <v>1047</v>
      </c>
      <c r="T62" s="18"/>
    </row>
    <row r="63" spans="1:20">
      <c r="A63" s="4">
        <v>59</v>
      </c>
      <c r="B63" s="17" t="s">
        <v>62</v>
      </c>
      <c r="C63" s="58" t="s">
        <v>490</v>
      </c>
      <c r="D63" s="82" t="s">
        <v>25</v>
      </c>
      <c r="E63" s="83">
        <v>125</v>
      </c>
      <c r="F63" s="66"/>
      <c r="G63" s="66">
        <v>20</v>
      </c>
      <c r="H63" s="66">
        <v>21</v>
      </c>
      <c r="I63" s="60">
        <f t="shared" si="0"/>
        <v>41</v>
      </c>
      <c r="J63" s="71">
        <v>9859307235</v>
      </c>
      <c r="K63" s="18" t="s">
        <v>399</v>
      </c>
      <c r="L63" s="18"/>
      <c r="M63" s="18"/>
      <c r="N63" s="78" t="s">
        <v>561</v>
      </c>
      <c r="O63" s="78">
        <v>8811997729</v>
      </c>
      <c r="P63" s="81"/>
      <c r="Q63" s="18"/>
      <c r="R63" s="18" t="s">
        <v>293</v>
      </c>
      <c r="S63" s="18" t="s">
        <v>1047</v>
      </c>
      <c r="T63" s="18"/>
    </row>
    <row r="64" spans="1:20">
      <c r="A64" s="4">
        <v>60</v>
      </c>
      <c r="B64" s="17" t="s">
        <v>63</v>
      </c>
      <c r="C64" s="82" t="s">
        <v>489</v>
      </c>
      <c r="D64" s="82" t="s">
        <v>23</v>
      </c>
      <c r="E64" s="83">
        <v>18150502301</v>
      </c>
      <c r="F64" s="66" t="s">
        <v>501</v>
      </c>
      <c r="G64" s="17">
        <v>121</v>
      </c>
      <c r="H64" s="17">
        <v>117</v>
      </c>
      <c r="I64" s="60">
        <f t="shared" si="0"/>
        <v>238</v>
      </c>
      <c r="J64" s="18"/>
      <c r="K64" s="18" t="s">
        <v>397</v>
      </c>
      <c r="L64" s="78" t="s">
        <v>1024</v>
      </c>
      <c r="M64" s="77" t="s">
        <v>1034</v>
      </c>
      <c r="N64" s="78" t="s">
        <v>554</v>
      </c>
      <c r="O64" s="78">
        <v>9957282665</v>
      </c>
      <c r="P64" s="81"/>
      <c r="Q64" s="18"/>
      <c r="R64" s="18" t="s">
        <v>275</v>
      </c>
      <c r="S64" s="18" t="s">
        <v>1047</v>
      </c>
      <c r="T64" s="18"/>
    </row>
    <row r="65" spans="1:20">
      <c r="A65" s="4">
        <v>61</v>
      </c>
      <c r="B65" s="17" t="s">
        <v>62</v>
      </c>
      <c r="C65" s="58" t="s">
        <v>491</v>
      </c>
      <c r="D65" s="82" t="s">
        <v>25</v>
      </c>
      <c r="E65" s="79" t="s">
        <v>530</v>
      </c>
      <c r="F65" s="66"/>
      <c r="G65" s="66">
        <v>20</v>
      </c>
      <c r="H65" s="66">
        <v>22</v>
      </c>
      <c r="I65" s="60">
        <f t="shared" si="0"/>
        <v>42</v>
      </c>
      <c r="J65" s="71">
        <v>9678682396</v>
      </c>
      <c r="K65" s="18" t="s">
        <v>562</v>
      </c>
      <c r="L65" s="18" t="s">
        <v>563</v>
      </c>
      <c r="M65" s="18">
        <v>9401452496</v>
      </c>
      <c r="N65" s="78" t="s">
        <v>564</v>
      </c>
      <c r="O65" s="77" t="s">
        <v>565</v>
      </c>
      <c r="P65" s="81" t="s">
        <v>1130</v>
      </c>
      <c r="Q65" s="18" t="s">
        <v>110</v>
      </c>
      <c r="R65" s="18" t="s">
        <v>252</v>
      </c>
      <c r="S65" s="18" t="s">
        <v>1047</v>
      </c>
      <c r="T65" s="18"/>
    </row>
    <row r="66" spans="1:20">
      <c r="A66" s="4">
        <v>62</v>
      </c>
      <c r="B66" s="17" t="s">
        <v>63</v>
      </c>
      <c r="C66" s="58" t="s">
        <v>492</v>
      </c>
      <c r="D66" s="82" t="s">
        <v>25</v>
      </c>
      <c r="E66" s="79" t="s">
        <v>531</v>
      </c>
      <c r="F66" s="66"/>
      <c r="G66" s="17">
        <v>11</v>
      </c>
      <c r="H66" s="17">
        <v>20</v>
      </c>
      <c r="I66" s="60">
        <f t="shared" si="0"/>
        <v>31</v>
      </c>
      <c r="J66" s="71">
        <v>7896893614</v>
      </c>
      <c r="K66" s="18" t="s">
        <v>562</v>
      </c>
      <c r="L66" s="18"/>
      <c r="M66" s="18"/>
      <c r="N66" s="78" t="s">
        <v>564</v>
      </c>
      <c r="O66" s="77" t="s">
        <v>565</v>
      </c>
      <c r="P66" s="81"/>
      <c r="Q66" s="18"/>
      <c r="R66" s="18" t="s">
        <v>249</v>
      </c>
      <c r="S66" s="18" t="s">
        <v>1047</v>
      </c>
      <c r="T66" s="18"/>
    </row>
    <row r="67" spans="1:20">
      <c r="A67" s="4">
        <v>63</v>
      </c>
      <c r="B67" s="17" t="s">
        <v>62</v>
      </c>
      <c r="C67" s="82" t="s">
        <v>493</v>
      </c>
      <c r="D67" s="82" t="s">
        <v>23</v>
      </c>
      <c r="E67" s="83">
        <v>18150502302</v>
      </c>
      <c r="F67" s="66" t="s">
        <v>502</v>
      </c>
      <c r="G67" s="66">
        <v>23</v>
      </c>
      <c r="H67" s="66">
        <v>23</v>
      </c>
      <c r="I67" s="60">
        <f t="shared" si="0"/>
        <v>46</v>
      </c>
      <c r="J67" s="18">
        <v>9957178573</v>
      </c>
      <c r="K67" s="18" t="s">
        <v>397</v>
      </c>
      <c r="L67" s="78" t="s">
        <v>1024</v>
      </c>
      <c r="M67" s="77" t="s">
        <v>1034</v>
      </c>
      <c r="N67" s="78" t="s">
        <v>442</v>
      </c>
      <c r="O67" s="78">
        <v>9957286728</v>
      </c>
      <c r="P67" s="81"/>
      <c r="Q67" s="18"/>
      <c r="R67" s="18" t="s">
        <v>269</v>
      </c>
      <c r="S67" s="18" t="s">
        <v>1047</v>
      </c>
      <c r="T67" s="18"/>
    </row>
    <row r="68" spans="1:20">
      <c r="A68" s="4">
        <v>64</v>
      </c>
      <c r="B68" s="17" t="s">
        <v>63</v>
      </c>
      <c r="C68" s="74" t="s">
        <v>500</v>
      </c>
      <c r="D68" s="18" t="s">
        <v>23</v>
      </c>
      <c r="E68" s="58" t="s">
        <v>536</v>
      </c>
      <c r="F68" s="66" t="s">
        <v>97</v>
      </c>
      <c r="G68" s="17">
        <v>124</v>
      </c>
      <c r="H68" s="17">
        <v>144</v>
      </c>
      <c r="I68" s="60">
        <f t="shared" si="0"/>
        <v>268</v>
      </c>
      <c r="J68" s="75">
        <v>9854688637</v>
      </c>
      <c r="K68" s="18" t="s">
        <v>572</v>
      </c>
      <c r="L68" s="18" t="s">
        <v>1039</v>
      </c>
      <c r="M68" s="18">
        <v>9678535893</v>
      </c>
      <c r="N68" s="18" t="s">
        <v>1040</v>
      </c>
      <c r="O68" s="18">
        <v>9954428452</v>
      </c>
      <c r="P68" s="81"/>
      <c r="Q68" s="18"/>
      <c r="R68" s="18" t="s">
        <v>275</v>
      </c>
      <c r="S68" s="18" t="s">
        <v>1047</v>
      </c>
      <c r="T68" s="18"/>
    </row>
    <row r="69" spans="1:20">
      <c r="A69" s="4">
        <v>65</v>
      </c>
      <c r="B69" s="17" t="s">
        <v>62</v>
      </c>
      <c r="C69" s="58" t="s">
        <v>494</v>
      </c>
      <c r="D69" s="82" t="s">
        <v>25</v>
      </c>
      <c r="E69" s="79" t="s">
        <v>532</v>
      </c>
      <c r="F69" s="66"/>
      <c r="G69" s="66">
        <v>15</v>
      </c>
      <c r="H69" s="66">
        <v>16</v>
      </c>
      <c r="I69" s="60">
        <f t="shared" si="0"/>
        <v>31</v>
      </c>
      <c r="J69" s="71">
        <v>9859863866</v>
      </c>
      <c r="K69" s="18" t="s">
        <v>562</v>
      </c>
      <c r="L69" s="18"/>
      <c r="M69" s="18"/>
      <c r="N69" s="78" t="s">
        <v>564</v>
      </c>
      <c r="O69" s="77" t="s">
        <v>565</v>
      </c>
      <c r="P69" s="81" t="s">
        <v>1131</v>
      </c>
      <c r="Q69" s="18" t="s">
        <v>78</v>
      </c>
      <c r="R69" s="18" t="s">
        <v>275</v>
      </c>
      <c r="S69" s="18" t="s">
        <v>1047</v>
      </c>
      <c r="T69" s="18"/>
    </row>
    <row r="70" spans="1:20">
      <c r="A70" s="4">
        <v>66</v>
      </c>
      <c r="B70" s="17" t="s">
        <v>63</v>
      </c>
      <c r="C70" s="58" t="s">
        <v>495</v>
      </c>
      <c r="D70" s="82" t="s">
        <v>25</v>
      </c>
      <c r="E70" s="79" t="s">
        <v>533</v>
      </c>
      <c r="F70" s="66"/>
      <c r="G70" s="66">
        <v>21</v>
      </c>
      <c r="H70" s="66">
        <v>22</v>
      </c>
      <c r="I70" s="60">
        <f t="shared" ref="I70:I133" si="1">SUM(G70:H70)</f>
        <v>43</v>
      </c>
      <c r="J70" s="71">
        <v>8471900346</v>
      </c>
      <c r="K70" s="18" t="s">
        <v>562</v>
      </c>
      <c r="L70" s="18"/>
      <c r="M70" s="18"/>
      <c r="N70" s="78" t="s">
        <v>566</v>
      </c>
      <c r="O70" s="77" t="s">
        <v>567</v>
      </c>
      <c r="P70" s="81"/>
      <c r="Q70" s="18"/>
      <c r="R70" s="18" t="s">
        <v>275</v>
      </c>
      <c r="S70" s="18" t="s">
        <v>1047</v>
      </c>
      <c r="T70" s="18"/>
    </row>
    <row r="71" spans="1:20">
      <c r="A71" s="4">
        <v>67</v>
      </c>
      <c r="B71" s="17" t="s">
        <v>62</v>
      </c>
      <c r="C71" s="58" t="s">
        <v>496</v>
      </c>
      <c r="D71" s="82" t="s">
        <v>25</v>
      </c>
      <c r="E71" s="83">
        <v>190</v>
      </c>
      <c r="F71" s="66"/>
      <c r="G71" s="17">
        <v>22</v>
      </c>
      <c r="H71" s="17">
        <v>20</v>
      </c>
      <c r="I71" s="60">
        <f t="shared" si="1"/>
        <v>42</v>
      </c>
      <c r="J71" s="71">
        <v>9854387502</v>
      </c>
      <c r="K71" s="18" t="s">
        <v>562</v>
      </c>
      <c r="L71" s="18"/>
      <c r="M71" s="18"/>
      <c r="N71" s="78" t="s">
        <v>568</v>
      </c>
      <c r="O71" s="78">
        <v>9954365905</v>
      </c>
      <c r="P71" s="81"/>
      <c r="Q71" s="18"/>
      <c r="R71" s="18" t="s">
        <v>569</v>
      </c>
      <c r="S71" s="18" t="s">
        <v>1047</v>
      </c>
      <c r="T71" s="18"/>
    </row>
    <row r="72" spans="1:20">
      <c r="A72" s="4">
        <v>68</v>
      </c>
      <c r="B72" s="17" t="s">
        <v>63</v>
      </c>
      <c r="C72" s="82" t="s">
        <v>497</v>
      </c>
      <c r="D72" s="82" t="s">
        <v>23</v>
      </c>
      <c r="E72" s="83">
        <v>18150502306</v>
      </c>
      <c r="F72" s="66" t="s">
        <v>501</v>
      </c>
      <c r="G72" s="17">
        <v>120</v>
      </c>
      <c r="H72" s="17">
        <v>117</v>
      </c>
      <c r="I72" s="60">
        <f t="shared" si="1"/>
        <v>237</v>
      </c>
      <c r="J72" s="18"/>
      <c r="K72" s="18" t="s">
        <v>397</v>
      </c>
      <c r="L72" s="78" t="s">
        <v>1024</v>
      </c>
      <c r="M72" s="77" t="s">
        <v>1034</v>
      </c>
      <c r="N72" s="78" t="s">
        <v>554</v>
      </c>
      <c r="O72" s="78">
        <v>9957282665</v>
      </c>
      <c r="P72" s="81"/>
      <c r="Q72" s="18"/>
      <c r="R72" s="18" t="s">
        <v>275</v>
      </c>
      <c r="S72" s="18" t="s">
        <v>1047</v>
      </c>
      <c r="T72" s="18"/>
    </row>
    <row r="73" spans="1:20">
      <c r="A73" s="4">
        <v>69</v>
      </c>
      <c r="B73" s="17" t="s">
        <v>62</v>
      </c>
      <c r="C73" s="58" t="s">
        <v>498</v>
      </c>
      <c r="D73" s="82" t="s">
        <v>25</v>
      </c>
      <c r="E73" s="79" t="s">
        <v>534</v>
      </c>
      <c r="F73" s="66"/>
      <c r="G73" s="66">
        <v>20</v>
      </c>
      <c r="H73" s="66">
        <v>22</v>
      </c>
      <c r="I73" s="60">
        <f t="shared" si="1"/>
        <v>42</v>
      </c>
      <c r="J73" s="18"/>
      <c r="K73" s="18" t="s">
        <v>499</v>
      </c>
      <c r="L73" s="18" t="s">
        <v>162</v>
      </c>
      <c r="M73" s="18">
        <v>9864702355</v>
      </c>
      <c r="N73" s="78" t="s">
        <v>566</v>
      </c>
      <c r="O73" s="77" t="s">
        <v>567</v>
      </c>
      <c r="P73" s="81" t="s">
        <v>1132</v>
      </c>
      <c r="Q73" s="18" t="s">
        <v>428</v>
      </c>
      <c r="R73" s="18" t="s">
        <v>569</v>
      </c>
      <c r="S73" s="18" t="s">
        <v>1047</v>
      </c>
      <c r="T73" s="18"/>
    </row>
    <row r="74" spans="1:20">
      <c r="A74" s="4">
        <v>70</v>
      </c>
      <c r="B74" s="17" t="s">
        <v>63</v>
      </c>
      <c r="C74" s="58" t="s">
        <v>499</v>
      </c>
      <c r="D74" s="82" t="s">
        <v>25</v>
      </c>
      <c r="E74" s="79" t="s">
        <v>535</v>
      </c>
      <c r="F74" s="66"/>
      <c r="G74" s="66">
        <v>33</v>
      </c>
      <c r="H74" s="66">
        <v>25</v>
      </c>
      <c r="I74" s="60">
        <f t="shared" si="1"/>
        <v>58</v>
      </c>
      <c r="J74" s="18"/>
      <c r="K74" s="18" t="s">
        <v>499</v>
      </c>
      <c r="L74" s="18"/>
      <c r="M74" s="18"/>
      <c r="N74" s="78" t="s">
        <v>570</v>
      </c>
      <c r="O74" s="77" t="s">
        <v>571</v>
      </c>
      <c r="P74" s="81"/>
      <c r="Q74" s="18"/>
      <c r="R74" s="18" t="s">
        <v>249</v>
      </c>
      <c r="S74" s="18" t="s">
        <v>1047</v>
      </c>
      <c r="T74" s="18"/>
    </row>
    <row r="75" spans="1:20">
      <c r="A75" s="4">
        <v>71</v>
      </c>
      <c r="B75" s="17" t="s">
        <v>62</v>
      </c>
      <c r="C75" s="82" t="s">
        <v>497</v>
      </c>
      <c r="D75" s="82" t="s">
        <v>23</v>
      </c>
      <c r="E75" s="83">
        <v>18150502306</v>
      </c>
      <c r="F75" s="66" t="s">
        <v>501</v>
      </c>
      <c r="G75" s="66">
        <v>121</v>
      </c>
      <c r="H75" s="66">
        <v>117</v>
      </c>
      <c r="I75" s="60">
        <f t="shared" si="1"/>
        <v>238</v>
      </c>
      <c r="J75" s="18"/>
      <c r="K75" s="18" t="s">
        <v>397</v>
      </c>
      <c r="L75" s="78" t="s">
        <v>1024</v>
      </c>
      <c r="M75" s="77" t="s">
        <v>1034</v>
      </c>
      <c r="N75" s="78" t="s">
        <v>554</v>
      </c>
      <c r="O75" s="78">
        <v>9957282665</v>
      </c>
      <c r="P75" s="81"/>
      <c r="Q75" s="18"/>
      <c r="R75" s="18" t="s">
        <v>293</v>
      </c>
      <c r="S75" s="18" t="s">
        <v>1047</v>
      </c>
      <c r="T75" s="18"/>
    </row>
    <row r="76" spans="1:20">
      <c r="A76" s="4">
        <v>72</v>
      </c>
      <c r="B76" s="17" t="s">
        <v>63</v>
      </c>
      <c r="C76" s="18" t="s">
        <v>321</v>
      </c>
      <c r="D76" s="18" t="s">
        <v>25</v>
      </c>
      <c r="E76" s="19">
        <v>151</v>
      </c>
      <c r="F76" s="84"/>
      <c r="G76" s="17">
        <v>22</v>
      </c>
      <c r="H76" s="17">
        <v>37</v>
      </c>
      <c r="I76" s="60">
        <f t="shared" si="1"/>
        <v>59</v>
      </c>
      <c r="J76" s="18">
        <v>9613071119</v>
      </c>
      <c r="K76" s="18" t="s">
        <v>260</v>
      </c>
      <c r="L76" s="76" t="s">
        <v>1030</v>
      </c>
      <c r="M76" s="77" t="s">
        <v>1031</v>
      </c>
      <c r="N76" s="78" t="s">
        <v>412</v>
      </c>
      <c r="O76" s="78">
        <v>9957153476</v>
      </c>
      <c r="P76" s="81"/>
      <c r="Q76" s="18"/>
      <c r="R76" s="18" t="s">
        <v>107</v>
      </c>
      <c r="S76" s="18" t="s">
        <v>1047</v>
      </c>
      <c r="T76" s="18"/>
    </row>
    <row r="77" spans="1:20">
      <c r="A77" s="4">
        <v>73</v>
      </c>
      <c r="B77" s="17" t="s">
        <v>62</v>
      </c>
      <c r="C77" s="18" t="s">
        <v>322</v>
      </c>
      <c r="D77" s="18" t="s">
        <v>25</v>
      </c>
      <c r="E77" s="19">
        <v>229</v>
      </c>
      <c r="F77" s="84"/>
      <c r="G77" s="66">
        <v>10</v>
      </c>
      <c r="H77" s="66">
        <v>16</v>
      </c>
      <c r="I77" s="60">
        <f t="shared" si="1"/>
        <v>26</v>
      </c>
      <c r="J77" s="18">
        <v>7399584736</v>
      </c>
      <c r="K77" s="18" t="s">
        <v>260</v>
      </c>
      <c r="L77" s="76" t="s">
        <v>1030</v>
      </c>
      <c r="M77" s="77" t="s">
        <v>1031</v>
      </c>
      <c r="N77" s="78" t="s">
        <v>417</v>
      </c>
      <c r="O77" s="77" t="s">
        <v>418</v>
      </c>
      <c r="P77" s="81" t="s">
        <v>1133</v>
      </c>
      <c r="Q77" s="18" t="s">
        <v>169</v>
      </c>
      <c r="R77" s="18" t="s">
        <v>419</v>
      </c>
      <c r="S77" s="18" t="s">
        <v>1047</v>
      </c>
      <c r="T77" s="18"/>
    </row>
    <row r="78" spans="1:20">
      <c r="A78" s="4">
        <v>74</v>
      </c>
      <c r="B78" s="17" t="s">
        <v>63</v>
      </c>
      <c r="C78" s="82" t="s">
        <v>489</v>
      </c>
      <c r="D78" s="82" t="s">
        <v>23</v>
      </c>
      <c r="E78" s="83">
        <v>18150502301</v>
      </c>
      <c r="F78" s="66" t="s">
        <v>501</v>
      </c>
      <c r="G78" s="66">
        <v>121</v>
      </c>
      <c r="H78" s="66">
        <v>117</v>
      </c>
      <c r="I78" s="60">
        <f t="shared" si="1"/>
        <v>238</v>
      </c>
      <c r="J78" s="18"/>
      <c r="K78" s="18" t="s">
        <v>397</v>
      </c>
      <c r="L78" s="78" t="s">
        <v>1024</v>
      </c>
      <c r="M78" s="77" t="s">
        <v>1034</v>
      </c>
      <c r="N78" s="93" t="s">
        <v>1041</v>
      </c>
      <c r="O78" s="85">
        <v>6026213079</v>
      </c>
      <c r="P78" s="81"/>
      <c r="Q78" s="18"/>
      <c r="R78" s="18" t="s">
        <v>275</v>
      </c>
      <c r="S78" s="18" t="s">
        <v>1047</v>
      </c>
      <c r="T78" s="18"/>
    </row>
    <row r="79" spans="1:20">
      <c r="A79" s="4">
        <v>75</v>
      </c>
      <c r="B79" s="17" t="s">
        <v>62</v>
      </c>
      <c r="C79" s="18" t="s">
        <v>324</v>
      </c>
      <c r="D79" s="18" t="s">
        <v>25</v>
      </c>
      <c r="E79" s="19">
        <v>230</v>
      </c>
      <c r="F79" s="84"/>
      <c r="G79" s="17">
        <v>28</v>
      </c>
      <c r="H79" s="17">
        <v>37</v>
      </c>
      <c r="I79" s="60">
        <f t="shared" si="1"/>
        <v>65</v>
      </c>
      <c r="J79" s="18">
        <v>7399464389</v>
      </c>
      <c r="K79" s="18" t="s">
        <v>260</v>
      </c>
      <c r="L79" s="76" t="s">
        <v>1030</v>
      </c>
      <c r="M79" s="77" t="s">
        <v>1031</v>
      </c>
      <c r="N79" s="78" t="s">
        <v>417</v>
      </c>
      <c r="O79" s="77" t="s">
        <v>418</v>
      </c>
      <c r="P79" s="81"/>
      <c r="Q79" s="18"/>
      <c r="R79" s="18" t="s">
        <v>94</v>
      </c>
      <c r="S79" s="18" t="s">
        <v>1047</v>
      </c>
      <c r="T79" s="18"/>
    </row>
    <row r="80" spans="1:20">
      <c r="A80" s="4">
        <v>76</v>
      </c>
      <c r="B80" s="17" t="s">
        <v>63</v>
      </c>
      <c r="C80" s="18" t="s">
        <v>325</v>
      </c>
      <c r="D80" s="18" t="s">
        <v>25</v>
      </c>
      <c r="E80" s="19">
        <v>231</v>
      </c>
      <c r="F80" s="84"/>
      <c r="G80" s="48">
        <v>24</v>
      </c>
      <c r="H80" s="48">
        <v>46</v>
      </c>
      <c r="I80" s="60">
        <f t="shared" si="1"/>
        <v>70</v>
      </c>
      <c r="J80" s="18">
        <v>8011670420</v>
      </c>
      <c r="K80" s="18" t="s">
        <v>260</v>
      </c>
      <c r="L80" s="76" t="s">
        <v>1030</v>
      </c>
      <c r="M80" s="77" t="s">
        <v>1031</v>
      </c>
      <c r="N80" s="78" t="s">
        <v>417</v>
      </c>
      <c r="O80" s="77" t="s">
        <v>418</v>
      </c>
      <c r="P80" s="24"/>
      <c r="Q80" s="18"/>
      <c r="R80" s="18" t="s">
        <v>88</v>
      </c>
      <c r="S80" s="18" t="s">
        <v>1047</v>
      </c>
      <c r="T80" s="18"/>
    </row>
    <row r="81" spans="1:20">
      <c r="A81" s="4">
        <v>77</v>
      </c>
      <c r="B81" s="17" t="s">
        <v>62</v>
      </c>
      <c r="C81" s="92" t="s">
        <v>1112</v>
      </c>
      <c r="D81" s="92" t="s">
        <v>25</v>
      </c>
      <c r="E81" s="94">
        <v>85</v>
      </c>
      <c r="F81" s="92"/>
      <c r="G81" s="48">
        <v>41</v>
      </c>
      <c r="H81" s="48">
        <v>45</v>
      </c>
      <c r="I81" s="60">
        <f t="shared" si="1"/>
        <v>86</v>
      </c>
      <c r="J81" s="92">
        <v>9577074173</v>
      </c>
      <c r="K81" s="92" t="s">
        <v>454</v>
      </c>
      <c r="L81" s="78" t="s">
        <v>1027</v>
      </c>
      <c r="M81" s="77" t="s">
        <v>1028</v>
      </c>
      <c r="N81" s="92" t="s">
        <v>1114</v>
      </c>
      <c r="O81" s="92">
        <v>9954910822</v>
      </c>
      <c r="P81" s="24" t="s">
        <v>1134</v>
      </c>
      <c r="Q81" s="18" t="s">
        <v>123</v>
      </c>
      <c r="R81" s="18" t="s">
        <v>298</v>
      </c>
      <c r="S81" s="18" t="s">
        <v>1047</v>
      </c>
      <c r="T81" s="18"/>
    </row>
    <row r="82" spans="1:20">
      <c r="A82" s="4">
        <v>78</v>
      </c>
      <c r="B82" s="17" t="s">
        <v>63</v>
      </c>
      <c r="C82" s="92" t="s">
        <v>1113</v>
      </c>
      <c r="D82" s="92" t="s">
        <v>25</v>
      </c>
      <c r="E82" s="94">
        <v>86</v>
      </c>
      <c r="F82" s="92"/>
      <c r="G82" s="67">
        <v>27</v>
      </c>
      <c r="H82" s="67">
        <v>23</v>
      </c>
      <c r="I82" s="60">
        <f t="shared" si="1"/>
        <v>50</v>
      </c>
      <c r="J82" s="92">
        <v>9957641515</v>
      </c>
      <c r="K82" s="92" t="s">
        <v>454</v>
      </c>
      <c r="L82" s="78" t="s">
        <v>1027</v>
      </c>
      <c r="M82" s="77" t="s">
        <v>1028</v>
      </c>
      <c r="N82" s="92" t="s">
        <v>1114</v>
      </c>
      <c r="O82" s="92"/>
      <c r="P82" s="24"/>
      <c r="Q82" s="18"/>
      <c r="R82" s="24" t="s">
        <v>298</v>
      </c>
      <c r="S82" s="18" t="s">
        <v>1047</v>
      </c>
      <c r="T82" s="18"/>
    </row>
    <row r="83" spans="1:20">
      <c r="A83" s="4">
        <v>79</v>
      </c>
      <c r="B83" s="17" t="s">
        <v>62</v>
      </c>
      <c r="C83" s="92" t="s">
        <v>448</v>
      </c>
      <c r="D83" s="92" t="s">
        <v>23</v>
      </c>
      <c r="E83" s="94">
        <v>18150503901</v>
      </c>
      <c r="F83" s="92" t="s">
        <v>97</v>
      </c>
      <c r="G83" s="48">
        <v>196</v>
      </c>
      <c r="H83" s="48">
        <v>231</v>
      </c>
      <c r="I83" s="60">
        <f t="shared" si="1"/>
        <v>427</v>
      </c>
      <c r="J83" s="92">
        <v>9854917293</v>
      </c>
      <c r="K83" s="92" t="s">
        <v>454</v>
      </c>
      <c r="L83" s="78" t="s">
        <v>1027</v>
      </c>
      <c r="M83" s="77" t="s">
        <v>1028</v>
      </c>
      <c r="N83" s="92" t="s">
        <v>437</v>
      </c>
      <c r="O83" s="92">
        <v>8011513609</v>
      </c>
      <c r="P83" s="24"/>
      <c r="Q83" s="18"/>
      <c r="R83" s="24" t="s">
        <v>104</v>
      </c>
      <c r="S83" s="18" t="s">
        <v>1047</v>
      </c>
      <c r="T83" s="18"/>
    </row>
    <row r="84" spans="1:20">
      <c r="A84" s="4">
        <v>80</v>
      </c>
      <c r="B84" s="17" t="s">
        <v>63</v>
      </c>
      <c r="C84" s="92" t="s">
        <v>355</v>
      </c>
      <c r="D84" s="92" t="s">
        <v>25</v>
      </c>
      <c r="E84" s="94"/>
      <c r="F84" s="92"/>
      <c r="G84" s="48">
        <v>25</v>
      </c>
      <c r="H84" s="48">
        <v>27</v>
      </c>
      <c r="I84" s="60">
        <f t="shared" si="1"/>
        <v>52</v>
      </c>
      <c r="J84" s="92">
        <v>9957893319</v>
      </c>
      <c r="K84" s="92" t="s">
        <v>454</v>
      </c>
      <c r="L84" s="78" t="s">
        <v>1027</v>
      </c>
      <c r="M84" s="77" t="s">
        <v>1028</v>
      </c>
      <c r="N84" s="92" t="s">
        <v>437</v>
      </c>
      <c r="O84" s="92"/>
      <c r="P84" s="24"/>
      <c r="Q84" s="18"/>
      <c r="R84" s="24" t="s">
        <v>107</v>
      </c>
      <c r="S84" s="18" t="s">
        <v>1047</v>
      </c>
      <c r="T84" s="18"/>
    </row>
    <row r="85" spans="1:20">
      <c r="A85" s="4">
        <v>81</v>
      </c>
      <c r="B85" s="17"/>
      <c r="C85" s="92"/>
      <c r="D85" s="92"/>
      <c r="E85" s="94"/>
      <c r="F85" s="92"/>
      <c r="G85" s="67"/>
      <c r="H85" s="67"/>
      <c r="I85" s="60">
        <f t="shared" si="1"/>
        <v>0</v>
      </c>
      <c r="J85" s="92"/>
      <c r="K85" s="92"/>
      <c r="L85" s="92"/>
      <c r="M85" s="18"/>
      <c r="N85" s="92"/>
      <c r="O85" s="92"/>
      <c r="P85" s="24"/>
      <c r="Q85" s="18"/>
      <c r="R85" s="24"/>
      <c r="S85" s="18" t="s">
        <v>1047</v>
      </c>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80</v>
      </c>
      <c r="D165" s="21"/>
      <c r="E165" s="13"/>
      <c r="F165" s="21"/>
      <c r="G165" s="61">
        <f>SUM(G5:G164)</f>
        <v>4205</v>
      </c>
      <c r="H165" s="61">
        <f>SUM(H5:H164)</f>
        <v>4529</v>
      </c>
      <c r="I165" s="61">
        <f>SUM(I5:I164)</f>
        <v>8734</v>
      </c>
      <c r="J165" s="21"/>
      <c r="K165" s="21"/>
      <c r="L165" s="21"/>
      <c r="M165" s="21"/>
      <c r="N165" s="21"/>
      <c r="O165" s="21"/>
      <c r="P165" s="14"/>
      <c r="Q165" s="21"/>
      <c r="R165" s="21"/>
      <c r="S165" s="21"/>
      <c r="T165" s="12"/>
    </row>
    <row r="166" spans="1:20">
      <c r="A166" s="44" t="s">
        <v>62</v>
      </c>
      <c r="B166" s="10">
        <f>COUNTIF(B$5:B$164,"Team 1")</f>
        <v>40</v>
      </c>
      <c r="C166" s="44" t="s">
        <v>25</v>
      </c>
      <c r="D166" s="10">
        <f>COUNTIF(D5:D164,"Anganwadi")</f>
        <v>54</v>
      </c>
    </row>
    <row r="167" spans="1:20">
      <c r="A167" s="44" t="s">
        <v>63</v>
      </c>
      <c r="B167" s="10">
        <f>COUNTIF(B$6:B$164,"Team 2")</f>
        <v>40</v>
      </c>
      <c r="C167" s="44" t="s">
        <v>23</v>
      </c>
      <c r="D167" s="10">
        <f>COUNTIF(D5:D164,"School")</f>
        <v>26</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40:D45 D33:D38 D47:D52 D14:D31 D5 D86:D164 D7:D12 D54:D80">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35" activePane="bottomRight" state="frozen"/>
      <selection pane="topRight" activeCell="C1" sqref="C1"/>
      <selection pane="bottomLeft" activeCell="A5" sqref="A5"/>
      <selection pane="bottomRight" activeCell="J11" sqref="J1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55" t="s">
        <v>70</v>
      </c>
      <c r="B1" s="155"/>
      <c r="C1" s="155"/>
      <c r="D1" s="56"/>
      <c r="E1" s="56"/>
      <c r="F1" s="56"/>
      <c r="G1" s="56"/>
      <c r="H1" s="56"/>
      <c r="I1" s="56"/>
      <c r="J1" s="56"/>
      <c r="K1" s="56"/>
      <c r="L1" s="56"/>
      <c r="M1" s="157"/>
      <c r="N1" s="157"/>
      <c r="O1" s="157"/>
      <c r="P1" s="157"/>
      <c r="Q1" s="157"/>
      <c r="R1" s="157"/>
      <c r="S1" s="157"/>
      <c r="T1" s="157"/>
    </row>
    <row r="2" spans="1:20">
      <c r="A2" s="151" t="s">
        <v>59</v>
      </c>
      <c r="B2" s="152"/>
      <c r="C2" s="152"/>
      <c r="D2" s="25">
        <v>43647</v>
      </c>
      <c r="E2" s="22"/>
      <c r="F2" s="22"/>
      <c r="G2" s="22"/>
      <c r="H2" s="22"/>
      <c r="I2" s="22"/>
      <c r="J2" s="22"/>
      <c r="K2" s="22"/>
      <c r="L2" s="22"/>
      <c r="M2" s="22"/>
      <c r="N2" s="22"/>
      <c r="O2" s="22"/>
      <c r="P2" s="22"/>
      <c r="Q2" s="22"/>
      <c r="R2" s="22"/>
      <c r="S2" s="22"/>
    </row>
    <row r="3" spans="1:20" ht="24" customHeight="1">
      <c r="A3" s="147" t="s">
        <v>14</v>
      </c>
      <c r="B3" s="149" t="s">
        <v>61</v>
      </c>
      <c r="C3" s="146" t="s">
        <v>7</v>
      </c>
      <c r="D3" s="146" t="s">
        <v>55</v>
      </c>
      <c r="E3" s="146" t="s">
        <v>16</v>
      </c>
      <c r="F3" s="153" t="s">
        <v>17</v>
      </c>
      <c r="G3" s="146" t="s">
        <v>8</v>
      </c>
      <c r="H3" s="146"/>
      <c r="I3" s="146"/>
      <c r="J3" s="146" t="s">
        <v>31</v>
      </c>
      <c r="K3" s="149" t="s">
        <v>33</v>
      </c>
      <c r="L3" s="149" t="s">
        <v>50</v>
      </c>
      <c r="M3" s="149" t="s">
        <v>51</v>
      </c>
      <c r="N3" s="149" t="s">
        <v>34</v>
      </c>
      <c r="O3" s="149" t="s">
        <v>35</v>
      </c>
      <c r="P3" s="147" t="s">
        <v>54</v>
      </c>
      <c r="Q3" s="146" t="s">
        <v>52</v>
      </c>
      <c r="R3" s="146" t="s">
        <v>32</v>
      </c>
      <c r="S3" s="146" t="s">
        <v>53</v>
      </c>
      <c r="T3" s="146" t="s">
        <v>13</v>
      </c>
    </row>
    <row r="4" spans="1:20" ht="25.5" customHeight="1">
      <c r="A4" s="147"/>
      <c r="B4" s="154"/>
      <c r="C4" s="146"/>
      <c r="D4" s="146"/>
      <c r="E4" s="146"/>
      <c r="F4" s="153"/>
      <c r="G4" s="23" t="s">
        <v>9</v>
      </c>
      <c r="H4" s="23" t="s">
        <v>10</v>
      </c>
      <c r="I4" s="23" t="s">
        <v>11</v>
      </c>
      <c r="J4" s="146"/>
      <c r="K4" s="150"/>
      <c r="L4" s="150"/>
      <c r="M4" s="150"/>
      <c r="N4" s="150"/>
      <c r="O4" s="150"/>
      <c r="P4" s="147"/>
      <c r="Q4" s="147"/>
      <c r="R4" s="146"/>
      <c r="S4" s="146"/>
      <c r="T4" s="146"/>
    </row>
    <row r="5" spans="1:20">
      <c r="A5" s="4">
        <v>1</v>
      </c>
      <c r="B5" s="17" t="s">
        <v>62</v>
      </c>
      <c r="C5" s="86" t="s">
        <v>574</v>
      </c>
      <c r="D5" s="48" t="s">
        <v>25</v>
      </c>
      <c r="E5" s="70" t="s">
        <v>575</v>
      </c>
      <c r="F5" s="18"/>
      <c r="G5" s="66">
        <v>15</v>
      </c>
      <c r="H5" s="66">
        <v>18</v>
      </c>
      <c r="I5" s="60">
        <f>SUM(G5:H5)</f>
        <v>33</v>
      </c>
      <c r="J5" s="71"/>
      <c r="K5" s="18" t="s">
        <v>769</v>
      </c>
      <c r="L5" s="18" t="s">
        <v>770</v>
      </c>
      <c r="M5" s="18">
        <v>9401452494</v>
      </c>
      <c r="N5" s="18" t="s">
        <v>771</v>
      </c>
      <c r="O5" s="18">
        <v>9954797036</v>
      </c>
      <c r="P5" s="24" t="s">
        <v>1135</v>
      </c>
      <c r="Q5" s="18" t="s">
        <v>169</v>
      </c>
      <c r="R5" s="18" t="s">
        <v>293</v>
      </c>
      <c r="S5" s="18" t="s">
        <v>1047</v>
      </c>
      <c r="T5" s="18"/>
    </row>
    <row r="6" spans="1:20">
      <c r="A6" s="4">
        <v>2</v>
      </c>
      <c r="B6" s="17" t="s">
        <v>63</v>
      </c>
      <c r="C6" s="86" t="s">
        <v>576</v>
      </c>
      <c r="D6" s="48" t="s">
        <v>25</v>
      </c>
      <c r="E6" s="70" t="s">
        <v>577</v>
      </c>
      <c r="F6" s="18"/>
      <c r="G6" s="66">
        <v>28</v>
      </c>
      <c r="H6" s="66">
        <v>48</v>
      </c>
      <c r="I6" s="60">
        <f t="shared" ref="I6:I69" si="0">SUM(G6:H6)</f>
        <v>76</v>
      </c>
      <c r="J6" s="71">
        <v>9954805468</v>
      </c>
      <c r="K6" s="18" t="s">
        <v>769</v>
      </c>
      <c r="L6" s="18" t="s">
        <v>770</v>
      </c>
      <c r="M6" s="18">
        <v>9401452494</v>
      </c>
      <c r="N6" s="18" t="s">
        <v>771</v>
      </c>
      <c r="O6" s="18">
        <v>9954797036</v>
      </c>
      <c r="P6" s="24"/>
      <c r="Q6" s="18"/>
      <c r="R6" s="18" t="s">
        <v>275</v>
      </c>
      <c r="S6" s="18" t="s">
        <v>1047</v>
      </c>
      <c r="T6" s="18"/>
    </row>
    <row r="7" spans="1:20">
      <c r="A7" s="4">
        <v>3</v>
      </c>
      <c r="B7" s="17" t="s">
        <v>62</v>
      </c>
      <c r="C7" s="86" t="s">
        <v>578</v>
      </c>
      <c r="D7" s="48" t="s">
        <v>25</v>
      </c>
      <c r="E7" s="70" t="s">
        <v>579</v>
      </c>
      <c r="F7" s="18"/>
      <c r="G7" s="66">
        <v>27</v>
      </c>
      <c r="H7" s="66">
        <v>38</v>
      </c>
      <c r="I7" s="60">
        <f t="shared" si="0"/>
        <v>65</v>
      </c>
      <c r="J7" s="71"/>
      <c r="K7" s="18" t="s">
        <v>769</v>
      </c>
      <c r="L7" s="18" t="s">
        <v>770</v>
      </c>
      <c r="M7" s="18">
        <v>9401452494</v>
      </c>
      <c r="N7" s="18" t="s">
        <v>772</v>
      </c>
      <c r="O7" s="18">
        <v>7896505279</v>
      </c>
      <c r="P7" s="24"/>
      <c r="Q7" s="18"/>
      <c r="R7" s="18" t="s">
        <v>275</v>
      </c>
      <c r="S7" s="18" t="s">
        <v>1047</v>
      </c>
      <c r="T7" s="18"/>
    </row>
    <row r="8" spans="1:20">
      <c r="A8" s="4">
        <v>4</v>
      </c>
      <c r="B8" s="17" t="s">
        <v>63</v>
      </c>
      <c r="C8" s="86" t="s">
        <v>580</v>
      </c>
      <c r="D8" s="48" t="s">
        <v>25</v>
      </c>
      <c r="E8" s="70" t="s">
        <v>581</v>
      </c>
      <c r="F8" s="18"/>
      <c r="G8" s="66">
        <v>15</v>
      </c>
      <c r="H8" s="66">
        <v>18</v>
      </c>
      <c r="I8" s="60">
        <f t="shared" si="0"/>
        <v>33</v>
      </c>
      <c r="J8" s="71"/>
      <c r="K8" s="18" t="s">
        <v>769</v>
      </c>
      <c r="L8" s="18" t="s">
        <v>770</v>
      </c>
      <c r="M8" s="18">
        <v>9401452494</v>
      </c>
      <c r="N8" s="18" t="s">
        <v>772</v>
      </c>
      <c r="O8" s="18">
        <v>7896505279</v>
      </c>
      <c r="P8" s="24"/>
      <c r="Q8" s="18"/>
      <c r="R8" s="18" t="s">
        <v>293</v>
      </c>
      <c r="S8" s="18" t="s">
        <v>1047</v>
      </c>
      <c r="T8" s="18"/>
    </row>
    <row r="9" spans="1:20">
      <c r="A9" s="4">
        <v>5</v>
      </c>
      <c r="B9" s="17" t="s">
        <v>62</v>
      </c>
      <c r="C9" s="86" t="s">
        <v>582</v>
      </c>
      <c r="D9" s="48" t="s">
        <v>25</v>
      </c>
      <c r="E9" s="70" t="s">
        <v>583</v>
      </c>
      <c r="F9" s="18"/>
      <c r="G9" s="66">
        <v>19</v>
      </c>
      <c r="H9" s="66">
        <v>21</v>
      </c>
      <c r="I9" s="60">
        <f t="shared" si="0"/>
        <v>40</v>
      </c>
      <c r="J9" s="71">
        <v>9957843070</v>
      </c>
      <c r="K9" s="18" t="s">
        <v>769</v>
      </c>
      <c r="L9" s="18" t="s">
        <v>770</v>
      </c>
      <c r="M9" s="18">
        <v>9401452494</v>
      </c>
      <c r="N9" s="18" t="s">
        <v>772</v>
      </c>
      <c r="O9" s="18">
        <v>7896505279</v>
      </c>
      <c r="P9" s="24" t="s">
        <v>1136</v>
      </c>
      <c r="Q9" s="18" t="s">
        <v>123</v>
      </c>
      <c r="R9" s="18" t="s">
        <v>293</v>
      </c>
      <c r="S9" s="18" t="s">
        <v>1047</v>
      </c>
      <c r="T9" s="18"/>
    </row>
    <row r="10" spans="1:20">
      <c r="A10" s="4">
        <v>6</v>
      </c>
      <c r="B10" s="17" t="s">
        <v>63</v>
      </c>
      <c r="C10" s="86" t="s">
        <v>584</v>
      </c>
      <c r="D10" s="48" t="s">
        <v>25</v>
      </c>
      <c r="E10" s="70" t="s">
        <v>585</v>
      </c>
      <c r="F10" s="18"/>
      <c r="G10" s="66">
        <v>16</v>
      </c>
      <c r="H10" s="66">
        <v>21</v>
      </c>
      <c r="I10" s="60">
        <f t="shared" si="0"/>
        <v>37</v>
      </c>
      <c r="J10" s="71"/>
      <c r="K10" s="18" t="s">
        <v>769</v>
      </c>
      <c r="L10" s="18" t="s">
        <v>770</v>
      </c>
      <c r="M10" s="18">
        <v>9401452494</v>
      </c>
      <c r="N10" s="18" t="s">
        <v>772</v>
      </c>
      <c r="O10" s="18">
        <v>7896505279</v>
      </c>
      <c r="P10" s="24"/>
      <c r="Q10" s="18"/>
      <c r="R10" s="18" t="s">
        <v>272</v>
      </c>
      <c r="S10" s="18" t="s">
        <v>1047</v>
      </c>
      <c r="T10" s="18"/>
    </row>
    <row r="11" spans="1:20">
      <c r="A11" s="4">
        <v>7</v>
      </c>
      <c r="B11" s="17" t="s">
        <v>62</v>
      </c>
      <c r="C11" s="86" t="s">
        <v>586</v>
      </c>
      <c r="D11" s="48" t="s">
        <v>25</v>
      </c>
      <c r="E11" s="70" t="s">
        <v>587</v>
      </c>
      <c r="F11" s="18"/>
      <c r="G11" s="66">
        <v>24</v>
      </c>
      <c r="H11" s="66">
        <v>20</v>
      </c>
      <c r="I11" s="60">
        <f t="shared" si="0"/>
        <v>44</v>
      </c>
      <c r="J11" s="71">
        <v>9954308796</v>
      </c>
      <c r="K11" s="18" t="s">
        <v>773</v>
      </c>
      <c r="L11" s="18" t="s">
        <v>774</v>
      </c>
      <c r="M11" s="18">
        <v>9401452498</v>
      </c>
      <c r="N11" s="18" t="s">
        <v>775</v>
      </c>
      <c r="O11" s="18">
        <v>6026213063</v>
      </c>
      <c r="P11" s="24"/>
      <c r="Q11" s="18"/>
      <c r="R11" s="18" t="s">
        <v>258</v>
      </c>
      <c r="S11" s="18" t="s">
        <v>1047</v>
      </c>
      <c r="T11" s="18"/>
    </row>
    <row r="12" spans="1:20">
      <c r="A12" s="4">
        <v>8</v>
      </c>
      <c r="B12" s="17" t="s">
        <v>63</v>
      </c>
      <c r="C12" s="86" t="s">
        <v>588</v>
      </c>
      <c r="D12" s="48" t="s">
        <v>25</v>
      </c>
      <c r="E12" s="70" t="s">
        <v>589</v>
      </c>
      <c r="F12" s="18"/>
      <c r="G12" s="66">
        <v>12</v>
      </c>
      <c r="H12" s="66">
        <v>23</v>
      </c>
      <c r="I12" s="60">
        <f t="shared" si="0"/>
        <v>35</v>
      </c>
      <c r="J12" s="71"/>
      <c r="K12" s="18" t="s">
        <v>773</v>
      </c>
      <c r="L12" s="18" t="s">
        <v>774</v>
      </c>
      <c r="M12" s="18">
        <v>9401452498</v>
      </c>
      <c r="N12" s="18" t="s">
        <v>775</v>
      </c>
      <c r="O12" s="18">
        <v>6026213063</v>
      </c>
      <c r="P12" s="24"/>
      <c r="Q12" s="18"/>
      <c r="R12" s="18" t="s">
        <v>776</v>
      </c>
      <c r="S12" s="18" t="s">
        <v>1047</v>
      </c>
      <c r="T12" s="18"/>
    </row>
    <row r="13" spans="1:20">
      <c r="A13" s="4">
        <v>9</v>
      </c>
      <c r="B13" s="17" t="s">
        <v>62</v>
      </c>
      <c r="C13" s="86" t="s">
        <v>590</v>
      </c>
      <c r="D13" s="48" t="s">
        <v>25</v>
      </c>
      <c r="E13" s="70" t="s">
        <v>591</v>
      </c>
      <c r="F13" s="18"/>
      <c r="G13" s="66">
        <v>30</v>
      </c>
      <c r="H13" s="66">
        <v>34</v>
      </c>
      <c r="I13" s="60">
        <f t="shared" si="0"/>
        <v>64</v>
      </c>
      <c r="J13" s="71"/>
      <c r="K13" s="18" t="s">
        <v>773</v>
      </c>
      <c r="L13" s="18" t="s">
        <v>774</v>
      </c>
      <c r="M13" s="18">
        <v>9401452498</v>
      </c>
      <c r="N13" s="18" t="s">
        <v>775</v>
      </c>
      <c r="O13" s="18">
        <v>6026213063</v>
      </c>
      <c r="P13" s="24" t="s">
        <v>1137</v>
      </c>
      <c r="Q13" s="18" t="s">
        <v>413</v>
      </c>
      <c r="R13" s="18" t="s">
        <v>258</v>
      </c>
      <c r="S13" s="18" t="s">
        <v>1047</v>
      </c>
      <c r="T13" s="18"/>
    </row>
    <row r="14" spans="1:20">
      <c r="A14" s="4">
        <v>10</v>
      </c>
      <c r="B14" s="17" t="s">
        <v>63</v>
      </c>
      <c r="C14" s="86" t="s">
        <v>592</v>
      </c>
      <c r="D14" s="48" t="s">
        <v>25</v>
      </c>
      <c r="E14" s="70" t="s">
        <v>593</v>
      </c>
      <c r="F14" s="18"/>
      <c r="G14" s="66">
        <v>38</v>
      </c>
      <c r="H14" s="66">
        <v>18</v>
      </c>
      <c r="I14" s="60">
        <f t="shared" si="0"/>
        <v>56</v>
      </c>
      <c r="J14" s="71">
        <v>8876679244</v>
      </c>
      <c r="K14" s="18" t="s">
        <v>773</v>
      </c>
      <c r="L14" s="18" t="s">
        <v>774</v>
      </c>
      <c r="M14" s="18">
        <v>9401452499</v>
      </c>
      <c r="N14" s="18" t="s">
        <v>777</v>
      </c>
      <c r="O14" s="18">
        <v>6026213032</v>
      </c>
      <c r="P14" s="24"/>
      <c r="Q14" s="18"/>
      <c r="R14" s="18" t="s">
        <v>776</v>
      </c>
      <c r="S14" s="18" t="s">
        <v>1047</v>
      </c>
      <c r="T14" s="18"/>
    </row>
    <row r="15" spans="1:20">
      <c r="A15" s="4">
        <v>11</v>
      </c>
      <c r="B15" s="17" t="s">
        <v>62</v>
      </c>
      <c r="C15" s="86" t="s">
        <v>594</v>
      </c>
      <c r="D15" s="48" t="s">
        <v>25</v>
      </c>
      <c r="E15" s="70" t="s">
        <v>595</v>
      </c>
      <c r="F15" s="18"/>
      <c r="G15" s="66">
        <v>21</v>
      </c>
      <c r="H15" s="66">
        <v>27</v>
      </c>
      <c r="I15" s="60">
        <f t="shared" si="0"/>
        <v>48</v>
      </c>
      <c r="J15" s="71"/>
      <c r="K15" s="18" t="s">
        <v>778</v>
      </c>
      <c r="L15" s="18" t="s">
        <v>563</v>
      </c>
      <c r="M15" s="18">
        <v>9401452501</v>
      </c>
      <c r="N15" s="18" t="s">
        <v>779</v>
      </c>
      <c r="O15" s="18">
        <v>6026213034</v>
      </c>
      <c r="P15" s="24"/>
      <c r="Q15" s="18"/>
      <c r="R15" s="18" t="s">
        <v>258</v>
      </c>
      <c r="S15" s="18" t="s">
        <v>1047</v>
      </c>
      <c r="T15" s="18"/>
    </row>
    <row r="16" spans="1:20">
      <c r="A16" s="4">
        <v>12</v>
      </c>
      <c r="B16" s="17" t="s">
        <v>63</v>
      </c>
      <c r="C16" s="86" t="s">
        <v>596</v>
      </c>
      <c r="D16" s="48" t="s">
        <v>25</v>
      </c>
      <c r="E16" s="70" t="s">
        <v>597</v>
      </c>
      <c r="F16" s="18"/>
      <c r="G16" s="66">
        <v>33</v>
      </c>
      <c r="H16" s="66">
        <v>36</v>
      </c>
      <c r="I16" s="60">
        <f t="shared" si="0"/>
        <v>69</v>
      </c>
      <c r="J16" s="71">
        <v>9854688897</v>
      </c>
      <c r="K16" s="18" t="s">
        <v>778</v>
      </c>
      <c r="L16" s="18" t="s">
        <v>563</v>
      </c>
      <c r="M16" s="18">
        <v>9401452497</v>
      </c>
      <c r="N16" s="18" t="s">
        <v>780</v>
      </c>
      <c r="O16" s="18">
        <v>7896064265</v>
      </c>
      <c r="P16" s="24"/>
      <c r="Q16" s="18"/>
      <c r="R16" s="18" t="s">
        <v>776</v>
      </c>
      <c r="S16" s="18" t="s">
        <v>1047</v>
      </c>
      <c r="T16" s="18"/>
    </row>
    <row r="17" spans="1:20">
      <c r="A17" s="4">
        <v>13</v>
      </c>
      <c r="B17" s="17" t="s">
        <v>62</v>
      </c>
      <c r="C17" s="86" t="s">
        <v>598</v>
      </c>
      <c r="D17" s="48" t="s">
        <v>25</v>
      </c>
      <c r="E17" s="70" t="s">
        <v>599</v>
      </c>
      <c r="F17" s="18"/>
      <c r="G17" s="66">
        <v>9</v>
      </c>
      <c r="H17" s="66">
        <v>22</v>
      </c>
      <c r="I17" s="60">
        <f t="shared" si="0"/>
        <v>31</v>
      </c>
      <c r="J17" s="71">
        <v>9859822139</v>
      </c>
      <c r="K17" s="18" t="s">
        <v>778</v>
      </c>
      <c r="L17" s="18" t="s">
        <v>563</v>
      </c>
      <c r="M17" s="18">
        <v>9401452498</v>
      </c>
      <c r="N17" s="18" t="s">
        <v>781</v>
      </c>
      <c r="O17" s="18">
        <v>9954651798</v>
      </c>
      <c r="P17" s="24" t="s">
        <v>1138</v>
      </c>
      <c r="Q17" s="18" t="s">
        <v>110</v>
      </c>
      <c r="R17" s="18" t="s">
        <v>249</v>
      </c>
      <c r="S17" s="18" t="s">
        <v>1047</v>
      </c>
      <c r="T17" s="18"/>
    </row>
    <row r="18" spans="1:20">
      <c r="A18" s="4">
        <v>14</v>
      </c>
      <c r="B18" s="17" t="s">
        <v>63</v>
      </c>
      <c r="C18" s="86" t="s">
        <v>600</v>
      </c>
      <c r="D18" s="48" t="s">
        <v>25</v>
      </c>
      <c r="E18" s="70" t="s">
        <v>601</v>
      </c>
      <c r="F18" s="18"/>
      <c r="G18" s="66">
        <v>41</v>
      </c>
      <c r="H18" s="66">
        <v>42</v>
      </c>
      <c r="I18" s="60">
        <f t="shared" si="0"/>
        <v>83</v>
      </c>
      <c r="J18" s="71"/>
      <c r="K18" s="18" t="s">
        <v>778</v>
      </c>
      <c r="L18" s="18" t="s">
        <v>563</v>
      </c>
      <c r="M18" s="18">
        <v>9401452499</v>
      </c>
      <c r="N18" s="18" t="s">
        <v>781</v>
      </c>
      <c r="O18" s="18">
        <v>9954651798</v>
      </c>
      <c r="P18" s="24"/>
      <c r="Q18" s="18"/>
      <c r="R18" s="18" t="s">
        <v>258</v>
      </c>
      <c r="S18" s="18" t="s">
        <v>1047</v>
      </c>
      <c r="T18" s="18"/>
    </row>
    <row r="19" spans="1:20">
      <c r="A19" s="4">
        <v>15</v>
      </c>
      <c r="B19" s="17" t="s">
        <v>62</v>
      </c>
      <c r="C19" s="86" t="s">
        <v>602</v>
      </c>
      <c r="D19" s="48" t="s">
        <v>25</v>
      </c>
      <c r="E19" s="70" t="s">
        <v>603</v>
      </c>
      <c r="F19" s="18"/>
      <c r="G19" s="66">
        <v>23</v>
      </c>
      <c r="H19" s="66">
        <v>19</v>
      </c>
      <c r="I19" s="60">
        <f t="shared" si="0"/>
        <v>42</v>
      </c>
      <c r="J19" s="71">
        <v>9957581328</v>
      </c>
      <c r="K19" s="18" t="s">
        <v>778</v>
      </c>
      <c r="L19" s="18" t="s">
        <v>563</v>
      </c>
      <c r="M19" s="18">
        <v>9401452500</v>
      </c>
      <c r="N19" s="18" t="s">
        <v>781</v>
      </c>
      <c r="O19" s="18">
        <v>9954651798</v>
      </c>
      <c r="P19" s="24"/>
      <c r="Q19" s="18"/>
      <c r="R19" s="18" t="s">
        <v>258</v>
      </c>
      <c r="S19" s="18" t="s">
        <v>1047</v>
      </c>
      <c r="T19" s="18"/>
    </row>
    <row r="20" spans="1:20">
      <c r="A20" s="4">
        <v>16</v>
      </c>
      <c r="B20" s="17" t="s">
        <v>63</v>
      </c>
      <c r="C20" s="86" t="s">
        <v>604</v>
      </c>
      <c r="D20" s="48" t="s">
        <v>25</v>
      </c>
      <c r="E20" s="70" t="s">
        <v>605</v>
      </c>
      <c r="F20" s="18"/>
      <c r="G20" s="66">
        <v>23</v>
      </c>
      <c r="H20" s="66">
        <v>19</v>
      </c>
      <c r="I20" s="60">
        <f t="shared" si="0"/>
        <v>42</v>
      </c>
      <c r="J20" s="71">
        <v>8724840910</v>
      </c>
      <c r="K20" s="18" t="s">
        <v>778</v>
      </c>
      <c r="L20" s="18" t="s">
        <v>563</v>
      </c>
      <c r="M20" s="18">
        <v>9401452501</v>
      </c>
      <c r="N20" s="18" t="s">
        <v>781</v>
      </c>
      <c r="O20" s="18">
        <v>9954651798</v>
      </c>
      <c r="P20" s="24"/>
      <c r="Q20" s="18"/>
      <c r="R20" s="18" t="s">
        <v>249</v>
      </c>
      <c r="S20" s="18" t="s">
        <v>1047</v>
      </c>
      <c r="T20" s="18"/>
    </row>
    <row r="21" spans="1:20">
      <c r="A21" s="4">
        <v>17</v>
      </c>
      <c r="B21" s="17" t="s">
        <v>62</v>
      </c>
      <c r="C21" s="86" t="s">
        <v>606</v>
      </c>
      <c r="D21" s="48" t="s">
        <v>25</v>
      </c>
      <c r="E21" s="70" t="s">
        <v>607</v>
      </c>
      <c r="F21" s="18"/>
      <c r="G21" s="66">
        <v>16</v>
      </c>
      <c r="H21" s="66">
        <v>20</v>
      </c>
      <c r="I21" s="60">
        <f t="shared" si="0"/>
        <v>36</v>
      </c>
      <c r="J21" s="71">
        <v>8876261183</v>
      </c>
      <c r="K21" s="18" t="s">
        <v>778</v>
      </c>
      <c r="L21" s="18" t="s">
        <v>563</v>
      </c>
      <c r="M21" s="18">
        <v>9401452502</v>
      </c>
      <c r="N21" s="18" t="s">
        <v>779</v>
      </c>
      <c r="O21" s="18">
        <v>6026213034</v>
      </c>
      <c r="P21" s="24" t="s">
        <v>1139</v>
      </c>
      <c r="Q21" s="18" t="s">
        <v>78</v>
      </c>
      <c r="R21" s="18" t="s">
        <v>249</v>
      </c>
      <c r="S21" s="18" t="s">
        <v>1047</v>
      </c>
      <c r="T21" s="18"/>
    </row>
    <row r="22" spans="1:20">
      <c r="A22" s="4">
        <v>18</v>
      </c>
      <c r="B22" s="17" t="s">
        <v>63</v>
      </c>
      <c r="C22" s="86" t="s">
        <v>608</v>
      </c>
      <c r="D22" s="48" t="s">
        <v>25</v>
      </c>
      <c r="E22" s="70" t="s">
        <v>609</v>
      </c>
      <c r="F22" s="18"/>
      <c r="G22" s="66">
        <v>18</v>
      </c>
      <c r="H22" s="66">
        <v>19</v>
      </c>
      <c r="I22" s="60">
        <f t="shared" si="0"/>
        <v>37</v>
      </c>
      <c r="J22" s="71">
        <v>9957623045</v>
      </c>
      <c r="K22" s="86" t="s">
        <v>782</v>
      </c>
      <c r="L22" s="18" t="s">
        <v>774</v>
      </c>
      <c r="M22" s="18">
        <v>9401452498</v>
      </c>
      <c r="N22" s="18" t="s">
        <v>783</v>
      </c>
      <c r="O22" s="18">
        <v>6026213101</v>
      </c>
      <c r="P22" s="24"/>
      <c r="Q22" s="18"/>
      <c r="R22" s="18" t="s">
        <v>275</v>
      </c>
      <c r="S22" s="18" t="s">
        <v>1047</v>
      </c>
      <c r="T22" s="18"/>
    </row>
    <row r="23" spans="1:20">
      <c r="A23" s="4">
        <v>19</v>
      </c>
      <c r="B23" s="17" t="s">
        <v>62</v>
      </c>
      <c r="C23" s="86" t="s">
        <v>610</v>
      </c>
      <c r="D23" s="48" t="s">
        <v>25</v>
      </c>
      <c r="E23" s="70" t="s">
        <v>611</v>
      </c>
      <c r="F23" s="18"/>
      <c r="G23" s="66">
        <v>29</v>
      </c>
      <c r="H23" s="66">
        <v>19</v>
      </c>
      <c r="I23" s="60">
        <f t="shared" si="0"/>
        <v>48</v>
      </c>
      <c r="J23" s="71">
        <v>9864579935</v>
      </c>
      <c r="K23" s="86" t="s">
        <v>782</v>
      </c>
      <c r="L23" s="18" t="s">
        <v>774</v>
      </c>
      <c r="M23" s="18">
        <v>9401452498</v>
      </c>
      <c r="N23" s="18" t="s">
        <v>783</v>
      </c>
      <c r="O23" s="18">
        <v>6026213101</v>
      </c>
      <c r="P23" s="24"/>
      <c r="Q23" s="18"/>
      <c r="R23" s="18" t="s">
        <v>269</v>
      </c>
      <c r="S23" s="18" t="s">
        <v>1047</v>
      </c>
      <c r="T23" s="18"/>
    </row>
    <row r="24" spans="1:20">
      <c r="A24" s="4">
        <v>20</v>
      </c>
      <c r="B24" s="17" t="s">
        <v>63</v>
      </c>
      <c r="C24" s="86" t="s">
        <v>612</v>
      </c>
      <c r="D24" s="48" t="s">
        <v>25</v>
      </c>
      <c r="E24" s="70" t="s">
        <v>613</v>
      </c>
      <c r="F24" s="18"/>
      <c r="G24" s="66">
        <v>29</v>
      </c>
      <c r="H24" s="66">
        <v>34</v>
      </c>
      <c r="I24" s="60">
        <f t="shared" si="0"/>
        <v>63</v>
      </c>
      <c r="J24" s="71">
        <v>9678654257</v>
      </c>
      <c r="K24" s="86" t="s">
        <v>782</v>
      </c>
      <c r="L24" s="18" t="s">
        <v>774</v>
      </c>
      <c r="M24" s="18">
        <v>9401452499</v>
      </c>
      <c r="N24" s="18" t="s">
        <v>783</v>
      </c>
      <c r="O24" s="18">
        <v>6026213101</v>
      </c>
      <c r="P24" s="24"/>
      <c r="Q24" s="18"/>
      <c r="R24" s="18" t="s">
        <v>293</v>
      </c>
      <c r="S24" s="18" t="s">
        <v>1047</v>
      </c>
      <c r="T24" s="18"/>
    </row>
    <row r="25" spans="1:20">
      <c r="A25" s="4">
        <v>21</v>
      </c>
      <c r="B25" s="17" t="s">
        <v>62</v>
      </c>
      <c r="C25" s="86" t="s">
        <v>614</v>
      </c>
      <c r="D25" s="48" t="s">
        <v>25</v>
      </c>
      <c r="E25" s="70" t="s">
        <v>615</v>
      </c>
      <c r="F25" s="18"/>
      <c r="G25" s="66">
        <v>14</v>
      </c>
      <c r="H25" s="66">
        <v>17</v>
      </c>
      <c r="I25" s="60">
        <f t="shared" si="0"/>
        <v>31</v>
      </c>
      <c r="J25" s="71">
        <v>9859501240</v>
      </c>
      <c r="K25" s="86" t="s">
        <v>782</v>
      </c>
      <c r="L25" s="18" t="s">
        <v>774</v>
      </c>
      <c r="M25" s="18">
        <v>9401452500</v>
      </c>
      <c r="N25" s="18" t="s">
        <v>783</v>
      </c>
      <c r="O25" s="18">
        <v>6026213101</v>
      </c>
      <c r="P25" s="24" t="s">
        <v>1140</v>
      </c>
      <c r="Q25" s="18" t="s">
        <v>428</v>
      </c>
      <c r="R25" s="18" t="s">
        <v>275</v>
      </c>
      <c r="S25" s="18" t="s">
        <v>1047</v>
      </c>
      <c r="T25" s="18"/>
    </row>
    <row r="26" spans="1:20">
      <c r="A26" s="4">
        <v>22</v>
      </c>
      <c r="B26" s="17" t="s">
        <v>63</v>
      </c>
      <c r="C26" s="86" t="s">
        <v>616</v>
      </c>
      <c r="D26" s="48" t="s">
        <v>25</v>
      </c>
      <c r="E26" s="70" t="s">
        <v>617</v>
      </c>
      <c r="F26" s="18"/>
      <c r="G26" s="66">
        <v>17</v>
      </c>
      <c r="H26" s="66">
        <v>30</v>
      </c>
      <c r="I26" s="60">
        <f t="shared" si="0"/>
        <v>47</v>
      </c>
      <c r="J26" s="71">
        <v>9706782066</v>
      </c>
      <c r="K26" s="86" t="s">
        <v>782</v>
      </c>
      <c r="L26" s="18" t="s">
        <v>774</v>
      </c>
      <c r="M26" s="18">
        <v>9401452501</v>
      </c>
      <c r="N26" s="18" t="s">
        <v>1011</v>
      </c>
      <c r="O26" s="18">
        <v>6026213100</v>
      </c>
      <c r="P26" s="24"/>
      <c r="Q26" s="18"/>
      <c r="R26" s="18" t="s">
        <v>293</v>
      </c>
      <c r="S26" s="18" t="s">
        <v>1047</v>
      </c>
      <c r="T26" s="18"/>
    </row>
    <row r="27" spans="1:20">
      <c r="A27" s="4">
        <v>23</v>
      </c>
      <c r="B27" s="17" t="s">
        <v>62</v>
      </c>
      <c r="C27" s="86" t="s">
        <v>618</v>
      </c>
      <c r="D27" s="48" t="s">
        <v>25</v>
      </c>
      <c r="E27" s="70" t="s">
        <v>619</v>
      </c>
      <c r="F27" s="18"/>
      <c r="G27" s="66">
        <v>38</v>
      </c>
      <c r="H27" s="66">
        <v>48</v>
      </c>
      <c r="I27" s="60">
        <f t="shared" si="0"/>
        <v>86</v>
      </c>
      <c r="J27" s="71">
        <v>8876679689</v>
      </c>
      <c r="K27" s="86" t="s">
        <v>782</v>
      </c>
      <c r="L27" s="18" t="s">
        <v>774</v>
      </c>
      <c r="M27" s="18">
        <v>9401452498</v>
      </c>
      <c r="N27" s="18" t="s">
        <v>783</v>
      </c>
      <c r="O27" s="18">
        <v>9957799060</v>
      </c>
      <c r="P27" s="24"/>
      <c r="Q27" s="18"/>
      <c r="R27" s="18" t="s">
        <v>258</v>
      </c>
      <c r="S27" s="18" t="s">
        <v>1047</v>
      </c>
      <c r="T27" s="18"/>
    </row>
    <row r="28" spans="1:20">
      <c r="A28" s="4">
        <v>24</v>
      </c>
      <c r="B28" s="17" t="s">
        <v>63</v>
      </c>
      <c r="C28" s="86" t="s">
        <v>620</v>
      </c>
      <c r="D28" s="48" t="s">
        <v>25</v>
      </c>
      <c r="E28" s="70" t="s">
        <v>621</v>
      </c>
      <c r="F28" s="18"/>
      <c r="G28" s="66">
        <v>41</v>
      </c>
      <c r="H28" s="66">
        <v>35</v>
      </c>
      <c r="I28" s="60">
        <f t="shared" si="0"/>
        <v>76</v>
      </c>
      <c r="J28" s="71">
        <v>8486131982</v>
      </c>
      <c r="K28" s="86" t="s">
        <v>784</v>
      </c>
      <c r="L28" s="18" t="s">
        <v>256</v>
      </c>
      <c r="M28" s="18">
        <v>8011128246</v>
      </c>
      <c r="N28" s="18" t="s">
        <v>785</v>
      </c>
      <c r="O28" s="18">
        <v>6026213112</v>
      </c>
      <c r="P28" s="24"/>
      <c r="Q28" s="18"/>
      <c r="R28" s="18" t="s">
        <v>258</v>
      </c>
      <c r="S28" s="18" t="s">
        <v>1047</v>
      </c>
      <c r="T28" s="18"/>
    </row>
    <row r="29" spans="1:20">
      <c r="A29" s="4">
        <v>25</v>
      </c>
      <c r="B29" s="17" t="s">
        <v>62</v>
      </c>
      <c r="C29" s="86" t="s">
        <v>622</v>
      </c>
      <c r="D29" s="48" t="s">
        <v>25</v>
      </c>
      <c r="E29" s="70" t="s">
        <v>623</v>
      </c>
      <c r="F29" s="18"/>
      <c r="G29" s="66">
        <v>26</v>
      </c>
      <c r="H29" s="66">
        <v>28</v>
      </c>
      <c r="I29" s="60">
        <f t="shared" si="0"/>
        <v>54</v>
      </c>
      <c r="J29" s="71">
        <v>9864579955</v>
      </c>
      <c r="K29" s="86" t="s">
        <v>784</v>
      </c>
      <c r="L29" s="18" t="s">
        <v>256</v>
      </c>
      <c r="M29" s="18">
        <v>8011128246</v>
      </c>
      <c r="N29" s="18" t="s">
        <v>785</v>
      </c>
      <c r="O29" s="18">
        <v>6026213112</v>
      </c>
      <c r="P29" s="24" t="s">
        <v>1141</v>
      </c>
      <c r="Q29" s="18" t="s">
        <v>169</v>
      </c>
      <c r="R29" s="18" t="s">
        <v>560</v>
      </c>
      <c r="S29" s="18" t="s">
        <v>1047</v>
      </c>
      <c r="T29" s="18"/>
    </row>
    <row r="30" spans="1:20">
      <c r="A30" s="4">
        <v>26</v>
      </c>
      <c r="B30" s="17" t="s">
        <v>63</v>
      </c>
      <c r="C30" s="86" t="s">
        <v>624</v>
      </c>
      <c r="D30" s="48" t="s">
        <v>25</v>
      </c>
      <c r="E30" s="70" t="s">
        <v>625</v>
      </c>
      <c r="F30" s="18"/>
      <c r="G30" s="66">
        <v>9</v>
      </c>
      <c r="H30" s="66">
        <v>18</v>
      </c>
      <c r="I30" s="60">
        <f t="shared" si="0"/>
        <v>27</v>
      </c>
      <c r="J30" s="71">
        <v>9957530032</v>
      </c>
      <c r="K30" s="86" t="s">
        <v>784</v>
      </c>
      <c r="L30" s="18" t="s">
        <v>256</v>
      </c>
      <c r="M30" s="18">
        <v>8011128248</v>
      </c>
      <c r="N30" s="18" t="s">
        <v>785</v>
      </c>
      <c r="O30" s="18">
        <v>6026213112</v>
      </c>
      <c r="P30" s="24"/>
      <c r="Q30" s="18"/>
      <c r="R30" s="18" t="s">
        <v>269</v>
      </c>
      <c r="S30" s="18" t="s">
        <v>1047</v>
      </c>
      <c r="T30" s="18"/>
    </row>
    <row r="31" spans="1:20">
      <c r="A31" s="4">
        <v>27</v>
      </c>
      <c r="B31" s="17" t="s">
        <v>62</v>
      </c>
      <c r="C31" s="86" t="s">
        <v>374</v>
      </c>
      <c r="D31" s="48" t="s">
        <v>25</v>
      </c>
      <c r="E31" s="70" t="s">
        <v>393</v>
      </c>
      <c r="F31" s="18"/>
      <c r="G31" s="66">
        <v>22</v>
      </c>
      <c r="H31" s="66">
        <v>22</v>
      </c>
      <c r="I31" s="60">
        <f t="shared" si="0"/>
        <v>44</v>
      </c>
      <c r="J31" s="71">
        <v>9854816112</v>
      </c>
      <c r="K31" s="86" t="s">
        <v>784</v>
      </c>
      <c r="L31" s="18" t="s">
        <v>256</v>
      </c>
      <c r="M31" s="18">
        <v>8011128249</v>
      </c>
      <c r="N31" s="18" t="s">
        <v>785</v>
      </c>
      <c r="O31" s="18">
        <v>6026213112</v>
      </c>
      <c r="P31" s="24"/>
      <c r="Q31" s="18"/>
      <c r="R31" s="18" t="s">
        <v>776</v>
      </c>
      <c r="S31" s="18" t="s">
        <v>1047</v>
      </c>
      <c r="T31" s="18"/>
    </row>
    <row r="32" spans="1:20">
      <c r="A32" s="4">
        <v>28</v>
      </c>
      <c r="B32" s="17" t="s">
        <v>63</v>
      </c>
      <c r="C32" s="86" t="s">
        <v>626</v>
      </c>
      <c r="D32" s="48" t="s">
        <v>25</v>
      </c>
      <c r="E32" s="70" t="s">
        <v>627</v>
      </c>
      <c r="F32" s="18"/>
      <c r="G32" s="66">
        <v>30</v>
      </c>
      <c r="H32" s="66">
        <v>20</v>
      </c>
      <c r="I32" s="60">
        <f t="shared" si="0"/>
        <v>50</v>
      </c>
      <c r="J32" s="71">
        <v>9854639650</v>
      </c>
      <c r="K32" s="86" t="s">
        <v>784</v>
      </c>
      <c r="L32" s="18" t="s">
        <v>256</v>
      </c>
      <c r="M32" s="18">
        <v>8011128250</v>
      </c>
      <c r="N32" s="18" t="s">
        <v>786</v>
      </c>
      <c r="O32" s="18">
        <v>6026213057</v>
      </c>
      <c r="P32" s="24"/>
      <c r="Q32" s="18"/>
      <c r="R32" s="18" t="s">
        <v>560</v>
      </c>
      <c r="S32" s="18" t="s">
        <v>1047</v>
      </c>
      <c r="T32" s="18"/>
    </row>
    <row r="33" spans="1:20">
      <c r="A33" s="4">
        <v>29</v>
      </c>
      <c r="B33" s="17" t="s">
        <v>62</v>
      </c>
      <c r="C33" s="86" t="s">
        <v>628</v>
      </c>
      <c r="D33" s="48" t="s">
        <v>25</v>
      </c>
      <c r="E33" s="70" t="s">
        <v>629</v>
      </c>
      <c r="F33" s="18"/>
      <c r="G33" s="66">
        <v>14</v>
      </c>
      <c r="H33" s="66">
        <v>20</v>
      </c>
      <c r="I33" s="60">
        <f t="shared" si="0"/>
        <v>34</v>
      </c>
      <c r="J33" s="71">
        <v>9854882810</v>
      </c>
      <c r="K33" s="86" t="s">
        <v>784</v>
      </c>
      <c r="L33" s="18" t="s">
        <v>256</v>
      </c>
      <c r="M33" s="18">
        <v>8011128251</v>
      </c>
      <c r="N33" s="18" t="s">
        <v>257</v>
      </c>
      <c r="O33" s="18">
        <v>6026213118</v>
      </c>
      <c r="P33" s="24" t="s">
        <v>1142</v>
      </c>
      <c r="Q33" s="18" t="s">
        <v>123</v>
      </c>
      <c r="R33" s="18" t="s">
        <v>560</v>
      </c>
      <c r="S33" s="18" t="s">
        <v>1047</v>
      </c>
      <c r="T33" s="18"/>
    </row>
    <row r="34" spans="1:20">
      <c r="A34" s="4">
        <v>30</v>
      </c>
      <c r="B34" s="17" t="s">
        <v>63</v>
      </c>
      <c r="C34" s="86" t="s">
        <v>630</v>
      </c>
      <c r="D34" s="48" t="s">
        <v>25</v>
      </c>
      <c r="E34" s="70" t="s">
        <v>631</v>
      </c>
      <c r="F34" s="18"/>
      <c r="G34" s="66">
        <v>14</v>
      </c>
      <c r="H34" s="66">
        <v>30</v>
      </c>
      <c r="I34" s="60">
        <f t="shared" si="0"/>
        <v>44</v>
      </c>
      <c r="J34" s="71">
        <v>9854482675</v>
      </c>
      <c r="K34" s="86" t="s">
        <v>784</v>
      </c>
      <c r="L34" s="18" t="s">
        <v>256</v>
      </c>
      <c r="M34" s="18">
        <v>8011128252</v>
      </c>
      <c r="N34" s="18" t="s">
        <v>313</v>
      </c>
      <c r="O34" s="18">
        <v>6026213035</v>
      </c>
      <c r="P34" s="24"/>
      <c r="Q34" s="18"/>
      <c r="R34" s="18" t="s">
        <v>275</v>
      </c>
      <c r="S34" s="18" t="s">
        <v>1047</v>
      </c>
      <c r="T34" s="18"/>
    </row>
    <row r="35" spans="1:20">
      <c r="A35" s="4">
        <v>31</v>
      </c>
      <c r="B35" s="17" t="s">
        <v>62</v>
      </c>
      <c r="C35" s="86" t="s">
        <v>632</v>
      </c>
      <c r="D35" s="48" t="s">
        <v>25</v>
      </c>
      <c r="E35" s="70" t="s">
        <v>633</v>
      </c>
      <c r="F35" s="18"/>
      <c r="G35" s="66">
        <v>14</v>
      </c>
      <c r="H35" s="66">
        <v>27</v>
      </c>
      <c r="I35" s="60">
        <f t="shared" si="0"/>
        <v>41</v>
      </c>
      <c r="J35" s="71">
        <v>9508357988</v>
      </c>
      <c r="K35" s="86" t="s">
        <v>784</v>
      </c>
      <c r="L35" s="18" t="s">
        <v>256</v>
      </c>
      <c r="M35" s="18">
        <v>8011128253</v>
      </c>
      <c r="N35" s="18" t="s">
        <v>786</v>
      </c>
      <c r="O35" s="18">
        <v>6026213057</v>
      </c>
      <c r="P35" s="24"/>
      <c r="Q35" s="18"/>
      <c r="R35" s="18" t="s">
        <v>560</v>
      </c>
      <c r="S35" s="18" t="s">
        <v>1047</v>
      </c>
      <c r="T35" s="18"/>
    </row>
    <row r="36" spans="1:20">
      <c r="A36" s="4">
        <v>32</v>
      </c>
      <c r="B36" s="17" t="s">
        <v>63</v>
      </c>
      <c r="C36" s="86" t="s">
        <v>626</v>
      </c>
      <c r="D36" s="48" t="s">
        <v>25</v>
      </c>
      <c r="E36" s="70" t="s">
        <v>634</v>
      </c>
      <c r="F36" s="18"/>
      <c r="G36" s="66">
        <v>30</v>
      </c>
      <c r="H36" s="66">
        <v>20</v>
      </c>
      <c r="I36" s="60">
        <f t="shared" si="0"/>
        <v>50</v>
      </c>
      <c r="J36" s="71">
        <v>9854178032</v>
      </c>
      <c r="K36" s="86" t="s">
        <v>784</v>
      </c>
      <c r="L36" s="18" t="s">
        <v>256</v>
      </c>
      <c r="M36" s="18">
        <v>8011128254</v>
      </c>
      <c r="N36" s="18" t="s">
        <v>786</v>
      </c>
      <c r="O36" s="18">
        <v>6026213057</v>
      </c>
      <c r="P36" s="24"/>
      <c r="Q36" s="18"/>
      <c r="R36" s="18" t="s">
        <v>560</v>
      </c>
      <c r="S36" s="18" t="s">
        <v>1047</v>
      </c>
      <c r="T36" s="18"/>
    </row>
    <row r="37" spans="1:20">
      <c r="A37" s="4">
        <v>33</v>
      </c>
      <c r="B37" s="17" t="s">
        <v>62</v>
      </c>
      <c r="C37" s="86" t="s">
        <v>635</v>
      </c>
      <c r="D37" s="48" t="s">
        <v>25</v>
      </c>
      <c r="E37" s="70" t="s">
        <v>636</v>
      </c>
      <c r="F37" s="18"/>
      <c r="G37" s="66">
        <v>44</v>
      </c>
      <c r="H37" s="66">
        <v>35</v>
      </c>
      <c r="I37" s="60">
        <f t="shared" si="0"/>
        <v>79</v>
      </c>
      <c r="J37" s="71">
        <v>9678373668</v>
      </c>
      <c r="K37" s="86" t="s">
        <v>784</v>
      </c>
      <c r="L37" s="18" t="s">
        <v>256</v>
      </c>
      <c r="M37" s="18">
        <v>8011128255</v>
      </c>
      <c r="N37" s="18" t="s">
        <v>787</v>
      </c>
      <c r="O37" s="18">
        <v>9954428452</v>
      </c>
      <c r="P37" s="24" t="s">
        <v>1143</v>
      </c>
      <c r="Q37" s="18" t="s">
        <v>413</v>
      </c>
      <c r="R37" s="18" t="s">
        <v>788</v>
      </c>
      <c r="S37" s="18" t="s">
        <v>1047</v>
      </c>
      <c r="T37" s="18"/>
    </row>
    <row r="38" spans="1:20">
      <c r="A38" s="4">
        <v>34</v>
      </c>
      <c r="B38" s="17" t="s">
        <v>63</v>
      </c>
      <c r="C38" s="86" t="s">
        <v>637</v>
      </c>
      <c r="D38" s="48" t="s">
        <v>25</v>
      </c>
      <c r="E38" s="70" t="s">
        <v>638</v>
      </c>
      <c r="F38" s="18"/>
      <c r="G38" s="66">
        <v>20</v>
      </c>
      <c r="H38" s="66">
        <v>20</v>
      </c>
      <c r="I38" s="60">
        <f t="shared" si="0"/>
        <v>40</v>
      </c>
      <c r="J38" s="71">
        <v>8473082167</v>
      </c>
      <c r="K38" s="86" t="s">
        <v>784</v>
      </c>
      <c r="L38" s="18" t="s">
        <v>256</v>
      </c>
      <c r="M38" s="18">
        <v>8011128256</v>
      </c>
      <c r="N38" s="18" t="s">
        <v>257</v>
      </c>
      <c r="O38" s="18">
        <v>9854723536</v>
      </c>
      <c r="P38" s="24"/>
      <c r="Q38" s="18"/>
      <c r="R38" s="18" t="s">
        <v>252</v>
      </c>
      <c r="S38" s="18" t="s">
        <v>1047</v>
      </c>
      <c r="T38" s="18"/>
    </row>
    <row r="39" spans="1:20">
      <c r="A39" s="4">
        <v>35</v>
      </c>
      <c r="B39" s="17" t="s">
        <v>62</v>
      </c>
      <c r="C39" s="86" t="s">
        <v>639</v>
      </c>
      <c r="D39" s="48" t="s">
        <v>25</v>
      </c>
      <c r="E39" s="70" t="s">
        <v>640</v>
      </c>
      <c r="F39" s="18"/>
      <c r="G39" s="66">
        <v>33</v>
      </c>
      <c r="H39" s="66">
        <v>22</v>
      </c>
      <c r="I39" s="60">
        <f t="shared" si="0"/>
        <v>55</v>
      </c>
      <c r="J39" s="71">
        <v>8011768959</v>
      </c>
      <c r="K39" s="86" t="s">
        <v>784</v>
      </c>
      <c r="L39" s="18" t="s">
        <v>256</v>
      </c>
      <c r="M39" s="18">
        <v>8011128257</v>
      </c>
      <c r="N39" s="18"/>
      <c r="O39" s="18"/>
      <c r="P39" s="24"/>
      <c r="Q39" s="18"/>
      <c r="R39" s="18" t="s">
        <v>789</v>
      </c>
      <c r="S39" s="18" t="s">
        <v>1047</v>
      </c>
      <c r="T39" s="18"/>
    </row>
    <row r="40" spans="1:20">
      <c r="A40" s="4">
        <v>36</v>
      </c>
      <c r="B40" s="17" t="s">
        <v>63</v>
      </c>
      <c r="C40" s="86" t="s">
        <v>641</v>
      </c>
      <c r="D40" s="48" t="s">
        <v>25</v>
      </c>
      <c r="E40" s="70" t="s">
        <v>642</v>
      </c>
      <c r="F40" s="18"/>
      <c r="G40" s="66">
        <v>21</v>
      </c>
      <c r="H40" s="66">
        <v>14</v>
      </c>
      <c r="I40" s="60">
        <f t="shared" si="0"/>
        <v>35</v>
      </c>
      <c r="J40" s="71">
        <v>9678317783</v>
      </c>
      <c r="K40" s="86" t="s">
        <v>784</v>
      </c>
      <c r="L40" s="18" t="s">
        <v>256</v>
      </c>
      <c r="M40" s="18">
        <v>8011128258</v>
      </c>
      <c r="N40" s="18"/>
      <c r="O40" s="18"/>
      <c r="P40" s="24"/>
      <c r="Q40" s="18"/>
      <c r="R40" s="18" t="s">
        <v>569</v>
      </c>
      <c r="S40" s="18" t="s">
        <v>1047</v>
      </c>
      <c r="T40" s="18"/>
    </row>
    <row r="41" spans="1:20">
      <c r="A41" s="4">
        <v>37</v>
      </c>
      <c r="B41" s="17" t="s">
        <v>62</v>
      </c>
      <c r="C41" s="86" t="s">
        <v>643</v>
      </c>
      <c r="D41" s="48" t="s">
        <v>25</v>
      </c>
      <c r="E41" s="70" t="s">
        <v>644</v>
      </c>
      <c r="F41" s="18"/>
      <c r="G41" s="66">
        <v>16</v>
      </c>
      <c r="H41" s="66">
        <v>20</v>
      </c>
      <c r="I41" s="60">
        <f t="shared" si="0"/>
        <v>36</v>
      </c>
      <c r="J41" s="71">
        <v>9859818314</v>
      </c>
      <c r="K41" s="18" t="s">
        <v>790</v>
      </c>
      <c r="L41" s="18" t="s">
        <v>247</v>
      </c>
      <c r="M41" s="18">
        <v>9401452483</v>
      </c>
      <c r="N41" s="18" t="s">
        <v>268</v>
      </c>
      <c r="O41" s="18">
        <v>6026213010</v>
      </c>
      <c r="P41" s="24" t="s">
        <v>1144</v>
      </c>
      <c r="Q41" s="18" t="s">
        <v>110</v>
      </c>
      <c r="R41" s="18" t="s">
        <v>269</v>
      </c>
      <c r="S41" s="18" t="s">
        <v>1047</v>
      </c>
      <c r="T41" s="18"/>
    </row>
    <row r="42" spans="1:20">
      <c r="A42" s="4">
        <v>38</v>
      </c>
      <c r="B42" s="17" t="s">
        <v>63</v>
      </c>
      <c r="C42" s="86" t="s">
        <v>645</v>
      </c>
      <c r="D42" s="48" t="s">
        <v>25</v>
      </c>
      <c r="E42" s="70" t="s">
        <v>646</v>
      </c>
      <c r="F42" s="18"/>
      <c r="G42" s="66">
        <v>26</v>
      </c>
      <c r="H42" s="66">
        <v>21</v>
      </c>
      <c r="I42" s="60">
        <f t="shared" si="0"/>
        <v>47</v>
      </c>
      <c r="J42" s="71">
        <v>9957525017</v>
      </c>
      <c r="K42" s="18" t="s">
        <v>790</v>
      </c>
      <c r="L42" s="18" t="s">
        <v>247</v>
      </c>
      <c r="M42" s="18">
        <v>9401452484</v>
      </c>
      <c r="N42" s="18"/>
      <c r="O42" s="18"/>
      <c r="P42" s="24"/>
      <c r="Q42" s="18"/>
      <c r="R42" s="18" t="s">
        <v>560</v>
      </c>
      <c r="S42" s="18" t="s">
        <v>1047</v>
      </c>
      <c r="T42" s="18"/>
    </row>
    <row r="43" spans="1:20">
      <c r="A43" s="4">
        <v>39</v>
      </c>
      <c r="B43" s="17" t="s">
        <v>62</v>
      </c>
      <c r="C43" s="86" t="s">
        <v>647</v>
      </c>
      <c r="D43" s="48" t="s">
        <v>25</v>
      </c>
      <c r="E43" s="70" t="s">
        <v>648</v>
      </c>
      <c r="F43" s="18"/>
      <c r="G43" s="66">
        <v>26</v>
      </c>
      <c r="H43" s="66">
        <v>20</v>
      </c>
      <c r="I43" s="60">
        <f t="shared" si="0"/>
        <v>46</v>
      </c>
      <c r="J43" s="71">
        <v>9954324939</v>
      </c>
      <c r="K43" s="18" t="s">
        <v>790</v>
      </c>
      <c r="L43" s="18" t="s">
        <v>247</v>
      </c>
      <c r="M43" s="18">
        <v>9401452485</v>
      </c>
      <c r="N43" s="18" t="s">
        <v>791</v>
      </c>
      <c r="O43" s="18">
        <v>6026213043</v>
      </c>
      <c r="P43" s="24"/>
      <c r="Q43" s="18"/>
      <c r="R43" s="18" t="s">
        <v>258</v>
      </c>
      <c r="S43" s="18" t="s">
        <v>1047</v>
      </c>
      <c r="T43" s="18"/>
    </row>
    <row r="44" spans="1:20">
      <c r="A44" s="4">
        <v>40</v>
      </c>
      <c r="B44" s="17" t="s">
        <v>63</v>
      </c>
      <c r="C44" s="86" t="s">
        <v>649</v>
      </c>
      <c r="D44" s="48" t="s">
        <v>25</v>
      </c>
      <c r="E44" s="70" t="s">
        <v>650</v>
      </c>
      <c r="F44" s="18"/>
      <c r="G44" s="66">
        <v>39</v>
      </c>
      <c r="H44" s="66">
        <v>18</v>
      </c>
      <c r="I44" s="60">
        <f t="shared" si="0"/>
        <v>57</v>
      </c>
      <c r="J44" s="71">
        <v>8761890593</v>
      </c>
      <c r="K44" s="18" t="s">
        <v>790</v>
      </c>
      <c r="L44" s="18" t="s">
        <v>247</v>
      </c>
      <c r="M44" s="18">
        <v>9401452486</v>
      </c>
      <c r="N44" s="18" t="s">
        <v>791</v>
      </c>
      <c r="O44" s="18">
        <v>6026213043</v>
      </c>
      <c r="P44" s="24"/>
      <c r="Q44" s="18"/>
      <c r="R44" s="18" t="s">
        <v>269</v>
      </c>
      <c r="S44" s="18" t="s">
        <v>1047</v>
      </c>
      <c r="T44" s="18"/>
    </row>
    <row r="45" spans="1:20">
      <c r="A45" s="4">
        <v>41</v>
      </c>
      <c r="B45" s="17" t="s">
        <v>62</v>
      </c>
      <c r="C45" s="86" t="s">
        <v>651</v>
      </c>
      <c r="D45" s="48" t="s">
        <v>25</v>
      </c>
      <c r="E45" s="70" t="s">
        <v>652</v>
      </c>
      <c r="F45" s="18"/>
      <c r="G45" s="66">
        <v>28</v>
      </c>
      <c r="H45" s="66">
        <v>15</v>
      </c>
      <c r="I45" s="60">
        <f t="shared" si="0"/>
        <v>43</v>
      </c>
      <c r="J45" s="71">
        <v>8486518105</v>
      </c>
      <c r="K45" s="18" t="s">
        <v>790</v>
      </c>
      <c r="L45" s="18" t="s">
        <v>247</v>
      </c>
      <c r="M45" s="18">
        <v>9401452487</v>
      </c>
      <c r="N45" s="18" t="s">
        <v>287</v>
      </c>
      <c r="O45" s="18">
        <v>9854793413</v>
      </c>
      <c r="P45" s="24" t="s">
        <v>1145</v>
      </c>
      <c r="Q45" s="18" t="s">
        <v>78</v>
      </c>
      <c r="R45" s="18" t="s">
        <v>569</v>
      </c>
      <c r="S45" s="18" t="s">
        <v>1047</v>
      </c>
      <c r="T45" s="18"/>
    </row>
    <row r="46" spans="1:20">
      <c r="A46" s="4">
        <v>42</v>
      </c>
      <c r="B46" s="17" t="s">
        <v>63</v>
      </c>
      <c r="C46" s="86" t="s">
        <v>653</v>
      </c>
      <c r="D46" s="48" t="s">
        <v>25</v>
      </c>
      <c r="E46" s="70" t="s">
        <v>654</v>
      </c>
      <c r="F46" s="18"/>
      <c r="G46" s="66">
        <v>36</v>
      </c>
      <c r="H46" s="66">
        <v>21</v>
      </c>
      <c r="I46" s="60">
        <f t="shared" si="0"/>
        <v>57</v>
      </c>
      <c r="J46" s="71">
        <v>9957353050</v>
      </c>
      <c r="K46" s="18" t="s">
        <v>790</v>
      </c>
      <c r="L46" s="18" t="s">
        <v>247</v>
      </c>
      <c r="M46" s="18">
        <v>9401452488</v>
      </c>
      <c r="N46" s="18" t="s">
        <v>287</v>
      </c>
      <c r="O46" s="18">
        <v>9854793413</v>
      </c>
      <c r="P46" s="24"/>
      <c r="Q46" s="18"/>
      <c r="R46" s="18" t="s">
        <v>792</v>
      </c>
      <c r="S46" s="18" t="s">
        <v>1047</v>
      </c>
      <c r="T46" s="18"/>
    </row>
    <row r="47" spans="1:20">
      <c r="A47" s="4">
        <v>43</v>
      </c>
      <c r="B47" s="17" t="s">
        <v>62</v>
      </c>
      <c r="C47" s="86" t="s">
        <v>655</v>
      </c>
      <c r="D47" s="48" t="s">
        <v>25</v>
      </c>
      <c r="E47" s="70" t="s">
        <v>656</v>
      </c>
      <c r="F47" s="18"/>
      <c r="G47" s="66">
        <v>32</v>
      </c>
      <c r="H47" s="66">
        <v>35</v>
      </c>
      <c r="I47" s="60">
        <f t="shared" si="0"/>
        <v>67</v>
      </c>
      <c r="J47" s="71">
        <v>9435335544</v>
      </c>
      <c r="K47" s="18" t="s">
        <v>790</v>
      </c>
      <c r="L47" s="18" t="s">
        <v>247</v>
      </c>
      <c r="M47" s="18">
        <v>9401452489</v>
      </c>
      <c r="N47" s="18" t="s">
        <v>793</v>
      </c>
      <c r="O47" s="18">
        <v>7896273982</v>
      </c>
      <c r="P47" s="24"/>
      <c r="Q47" s="18"/>
      <c r="R47" s="18" t="s">
        <v>794</v>
      </c>
      <c r="S47" s="18" t="s">
        <v>1047</v>
      </c>
      <c r="T47" s="18"/>
    </row>
    <row r="48" spans="1:20">
      <c r="A48" s="4">
        <v>44</v>
      </c>
      <c r="B48" s="17" t="s">
        <v>63</v>
      </c>
      <c r="C48" s="86" t="s">
        <v>657</v>
      </c>
      <c r="D48" s="48" t="s">
        <v>25</v>
      </c>
      <c r="E48" s="70" t="s">
        <v>658</v>
      </c>
      <c r="F48" s="18"/>
      <c r="G48" s="66">
        <v>14</v>
      </c>
      <c r="H48" s="66">
        <v>31</v>
      </c>
      <c r="I48" s="60">
        <f t="shared" si="0"/>
        <v>45</v>
      </c>
      <c r="J48" s="71">
        <v>9707038184</v>
      </c>
      <c r="K48" s="18" t="s">
        <v>790</v>
      </c>
      <c r="L48" s="18" t="s">
        <v>247</v>
      </c>
      <c r="M48" s="18">
        <v>9401452490</v>
      </c>
      <c r="N48" s="18" t="s">
        <v>795</v>
      </c>
      <c r="O48" s="18">
        <v>9678872928</v>
      </c>
      <c r="P48" s="24"/>
      <c r="Q48" s="18"/>
      <c r="R48" s="18" t="s">
        <v>275</v>
      </c>
      <c r="S48" s="18" t="s">
        <v>1047</v>
      </c>
      <c r="T48" s="18"/>
    </row>
    <row r="49" spans="1:20">
      <c r="A49" s="4">
        <v>45</v>
      </c>
      <c r="B49" s="17" t="s">
        <v>62</v>
      </c>
      <c r="C49" s="86" t="s">
        <v>659</v>
      </c>
      <c r="D49" s="48" t="s">
        <v>25</v>
      </c>
      <c r="E49" s="70" t="s">
        <v>660</v>
      </c>
      <c r="F49" s="18"/>
      <c r="G49" s="66">
        <v>28</v>
      </c>
      <c r="H49" s="66">
        <v>31</v>
      </c>
      <c r="I49" s="60">
        <f t="shared" si="0"/>
        <v>59</v>
      </c>
      <c r="J49" s="71">
        <v>9957856638</v>
      </c>
      <c r="K49" s="18" t="s">
        <v>790</v>
      </c>
      <c r="L49" s="18" t="s">
        <v>247</v>
      </c>
      <c r="M49" s="18">
        <v>9401452491</v>
      </c>
      <c r="N49" s="18" t="s">
        <v>292</v>
      </c>
      <c r="O49" s="18">
        <v>6026213016</v>
      </c>
      <c r="P49" s="24" t="s">
        <v>1146</v>
      </c>
      <c r="Q49" s="18" t="s">
        <v>428</v>
      </c>
      <c r="R49" s="18" t="s">
        <v>293</v>
      </c>
      <c r="S49" s="18" t="s">
        <v>1047</v>
      </c>
      <c r="T49" s="18"/>
    </row>
    <row r="50" spans="1:20">
      <c r="A50" s="4">
        <v>46</v>
      </c>
      <c r="B50" s="17" t="s">
        <v>63</v>
      </c>
      <c r="C50" s="86" t="s">
        <v>661</v>
      </c>
      <c r="D50" s="48" t="s">
        <v>25</v>
      </c>
      <c r="E50" s="70" t="s">
        <v>662</v>
      </c>
      <c r="F50" s="18"/>
      <c r="G50" s="66">
        <v>17</v>
      </c>
      <c r="H50" s="66">
        <v>33</v>
      </c>
      <c r="I50" s="60">
        <f t="shared" si="0"/>
        <v>50</v>
      </c>
      <c r="J50" s="71">
        <v>8011976674</v>
      </c>
      <c r="K50" s="18" t="s">
        <v>790</v>
      </c>
      <c r="L50" s="18" t="s">
        <v>247</v>
      </c>
      <c r="M50" s="18">
        <v>9401452492</v>
      </c>
      <c r="N50" s="18" t="s">
        <v>292</v>
      </c>
      <c r="O50" s="18">
        <v>6026213016</v>
      </c>
      <c r="P50" s="24"/>
      <c r="Q50" s="18"/>
      <c r="R50" s="18" t="s">
        <v>79</v>
      </c>
      <c r="S50" s="18" t="s">
        <v>1047</v>
      </c>
      <c r="T50" s="18"/>
    </row>
    <row r="51" spans="1:20">
      <c r="A51" s="4">
        <v>47</v>
      </c>
      <c r="B51" s="17" t="s">
        <v>62</v>
      </c>
      <c r="C51" s="86" t="s">
        <v>663</v>
      </c>
      <c r="D51" s="48" t="s">
        <v>25</v>
      </c>
      <c r="E51" s="70" t="s">
        <v>664</v>
      </c>
      <c r="F51" s="18"/>
      <c r="G51" s="66">
        <v>21</v>
      </c>
      <c r="H51" s="66">
        <v>16</v>
      </c>
      <c r="I51" s="60">
        <f t="shared" si="0"/>
        <v>37</v>
      </c>
      <c r="J51" s="71">
        <v>9957633599</v>
      </c>
      <c r="K51" s="18" t="s">
        <v>790</v>
      </c>
      <c r="L51" s="18" t="s">
        <v>247</v>
      </c>
      <c r="M51" s="18">
        <v>9401452493</v>
      </c>
      <c r="N51" s="18" t="s">
        <v>268</v>
      </c>
      <c r="O51" s="18">
        <v>9854793386</v>
      </c>
      <c r="P51" s="24"/>
      <c r="Q51" s="18"/>
      <c r="R51" s="18" t="s">
        <v>275</v>
      </c>
      <c r="S51" s="18" t="s">
        <v>1047</v>
      </c>
      <c r="T51" s="18"/>
    </row>
    <row r="52" spans="1:20">
      <c r="A52" s="4">
        <v>48</v>
      </c>
      <c r="B52" s="17" t="s">
        <v>63</v>
      </c>
      <c r="C52" s="86" t="s">
        <v>665</v>
      </c>
      <c r="D52" s="48" t="s">
        <v>25</v>
      </c>
      <c r="E52" s="70" t="s">
        <v>666</v>
      </c>
      <c r="F52" s="18"/>
      <c r="G52" s="66">
        <v>44</v>
      </c>
      <c r="H52" s="66">
        <v>21</v>
      </c>
      <c r="I52" s="60">
        <f t="shared" si="0"/>
        <v>65</v>
      </c>
      <c r="J52" s="71">
        <v>9954495985</v>
      </c>
      <c r="K52" s="18" t="s">
        <v>790</v>
      </c>
      <c r="L52" s="18" t="s">
        <v>247</v>
      </c>
      <c r="M52" s="18">
        <v>9401452494</v>
      </c>
      <c r="N52" s="18" t="s">
        <v>796</v>
      </c>
      <c r="O52" s="18">
        <v>8011384637</v>
      </c>
      <c r="P52" s="24"/>
      <c r="Q52" s="18"/>
      <c r="R52" s="18" t="s">
        <v>560</v>
      </c>
      <c r="S52" s="18" t="s">
        <v>1047</v>
      </c>
      <c r="T52" s="18"/>
    </row>
    <row r="53" spans="1:20">
      <c r="A53" s="4">
        <v>49</v>
      </c>
      <c r="B53" s="17" t="s">
        <v>62</v>
      </c>
      <c r="C53" s="86" t="s">
        <v>667</v>
      </c>
      <c r="D53" s="48" t="s">
        <v>25</v>
      </c>
      <c r="E53" s="70" t="s">
        <v>668</v>
      </c>
      <c r="F53" s="18"/>
      <c r="G53" s="66">
        <v>29</v>
      </c>
      <c r="H53" s="66">
        <v>28</v>
      </c>
      <c r="I53" s="60">
        <f t="shared" si="0"/>
        <v>57</v>
      </c>
      <c r="J53" s="71">
        <v>9678571246</v>
      </c>
      <c r="K53" s="18" t="s">
        <v>790</v>
      </c>
      <c r="L53" s="18" t="s">
        <v>247</v>
      </c>
      <c r="M53" s="18">
        <v>9401452495</v>
      </c>
      <c r="N53" s="18" t="s">
        <v>796</v>
      </c>
      <c r="O53" s="18">
        <v>6026213071</v>
      </c>
      <c r="P53" s="24" t="s">
        <v>1147</v>
      </c>
      <c r="Q53" s="18" t="s">
        <v>169</v>
      </c>
      <c r="R53" s="18" t="s">
        <v>252</v>
      </c>
      <c r="S53" s="18" t="s">
        <v>1047</v>
      </c>
      <c r="T53" s="18"/>
    </row>
    <row r="54" spans="1:20">
      <c r="A54" s="4">
        <v>50</v>
      </c>
      <c r="B54" s="17" t="s">
        <v>63</v>
      </c>
      <c r="C54" s="86" t="s">
        <v>669</v>
      </c>
      <c r="D54" s="48" t="s">
        <v>25</v>
      </c>
      <c r="E54" s="70" t="s">
        <v>670</v>
      </c>
      <c r="F54" s="18"/>
      <c r="G54" s="66">
        <v>18</v>
      </c>
      <c r="H54" s="66">
        <v>30</v>
      </c>
      <c r="I54" s="60">
        <f t="shared" si="0"/>
        <v>48</v>
      </c>
      <c r="J54" s="71">
        <v>9678317701</v>
      </c>
      <c r="K54" s="18" t="s">
        <v>790</v>
      </c>
      <c r="L54" s="18" t="s">
        <v>247</v>
      </c>
      <c r="M54" s="18">
        <v>9401452496</v>
      </c>
      <c r="N54" s="18" t="s">
        <v>796</v>
      </c>
      <c r="O54" s="18">
        <v>6026213071</v>
      </c>
      <c r="P54" s="24"/>
      <c r="Q54" s="18"/>
      <c r="R54" s="18" t="s">
        <v>275</v>
      </c>
      <c r="S54" s="18" t="s">
        <v>1047</v>
      </c>
      <c r="T54" s="18"/>
    </row>
    <row r="55" spans="1:20">
      <c r="A55" s="4">
        <v>51</v>
      </c>
      <c r="B55" s="17" t="s">
        <v>62</v>
      </c>
      <c r="C55" s="86" t="s">
        <v>671</v>
      </c>
      <c r="D55" s="48" t="s">
        <v>25</v>
      </c>
      <c r="E55" s="70" t="s">
        <v>672</v>
      </c>
      <c r="F55" s="18"/>
      <c r="G55" s="66">
        <v>2</v>
      </c>
      <c r="H55" s="66">
        <v>13</v>
      </c>
      <c r="I55" s="60">
        <f t="shared" si="0"/>
        <v>15</v>
      </c>
      <c r="J55" s="71">
        <v>9678247504</v>
      </c>
      <c r="K55" s="18" t="s">
        <v>790</v>
      </c>
      <c r="L55" s="18" t="s">
        <v>247</v>
      </c>
      <c r="M55" s="18">
        <v>9401452497</v>
      </c>
      <c r="N55" s="18" t="s">
        <v>796</v>
      </c>
      <c r="O55" s="18">
        <v>6026213071</v>
      </c>
      <c r="P55" s="24"/>
      <c r="Q55" s="18"/>
      <c r="R55" s="18" t="s">
        <v>252</v>
      </c>
      <c r="S55" s="18" t="s">
        <v>1047</v>
      </c>
      <c r="T55" s="18"/>
    </row>
    <row r="56" spans="1:20">
      <c r="A56" s="4">
        <v>52</v>
      </c>
      <c r="B56" s="17" t="s">
        <v>63</v>
      </c>
      <c r="C56" s="86" t="s">
        <v>673</v>
      </c>
      <c r="D56" s="48" t="s">
        <v>25</v>
      </c>
      <c r="E56" s="70" t="s">
        <v>674</v>
      </c>
      <c r="F56" s="18"/>
      <c r="G56" s="66">
        <v>35</v>
      </c>
      <c r="H56" s="66">
        <v>41</v>
      </c>
      <c r="I56" s="60">
        <f t="shared" si="0"/>
        <v>76</v>
      </c>
      <c r="J56" s="71">
        <v>8473086612</v>
      </c>
      <c r="K56" s="18" t="s">
        <v>797</v>
      </c>
      <c r="L56" s="78" t="s">
        <v>1027</v>
      </c>
      <c r="M56" s="77" t="s">
        <v>1028</v>
      </c>
      <c r="N56" s="18" t="s">
        <v>431</v>
      </c>
      <c r="O56" s="18">
        <v>9954910822</v>
      </c>
      <c r="P56" s="24"/>
      <c r="Q56" s="18"/>
      <c r="R56" s="18" t="s">
        <v>101</v>
      </c>
      <c r="S56" s="18" t="s">
        <v>1047</v>
      </c>
      <c r="T56" s="18"/>
    </row>
    <row r="57" spans="1:20">
      <c r="A57" s="4">
        <v>53</v>
      </c>
      <c r="B57" s="17" t="s">
        <v>62</v>
      </c>
      <c r="C57" s="86" t="s">
        <v>675</v>
      </c>
      <c r="D57" s="48" t="s">
        <v>25</v>
      </c>
      <c r="E57" s="70" t="s">
        <v>676</v>
      </c>
      <c r="F57" s="18"/>
      <c r="G57" s="66">
        <v>27</v>
      </c>
      <c r="H57" s="66">
        <v>40</v>
      </c>
      <c r="I57" s="60">
        <f t="shared" si="0"/>
        <v>67</v>
      </c>
      <c r="J57" s="71">
        <v>9957297739</v>
      </c>
      <c r="K57" s="18" t="s">
        <v>797</v>
      </c>
      <c r="L57" s="78" t="s">
        <v>1027</v>
      </c>
      <c r="M57" s="77" t="s">
        <v>1028</v>
      </c>
      <c r="N57" s="18" t="s">
        <v>431</v>
      </c>
      <c r="O57" s="18">
        <v>9954910822</v>
      </c>
      <c r="P57" s="24" t="s">
        <v>1148</v>
      </c>
      <c r="Q57" s="18" t="s">
        <v>123</v>
      </c>
      <c r="R57" s="18" t="s">
        <v>94</v>
      </c>
      <c r="S57" s="18" t="s">
        <v>1047</v>
      </c>
      <c r="T57" s="18"/>
    </row>
    <row r="58" spans="1:20">
      <c r="A58" s="4">
        <v>54</v>
      </c>
      <c r="B58" s="17" t="s">
        <v>63</v>
      </c>
      <c r="C58" s="87" t="s">
        <v>673</v>
      </c>
      <c r="D58" s="48" t="s">
        <v>25</v>
      </c>
      <c r="E58" s="70" t="s">
        <v>677</v>
      </c>
      <c r="F58" s="18"/>
      <c r="G58" s="66">
        <v>35</v>
      </c>
      <c r="H58" s="66">
        <v>41</v>
      </c>
      <c r="I58" s="60">
        <f t="shared" si="0"/>
        <v>76</v>
      </c>
      <c r="J58" s="71">
        <v>9957207246</v>
      </c>
      <c r="K58" s="18" t="s">
        <v>797</v>
      </c>
      <c r="L58" s="78" t="s">
        <v>1027</v>
      </c>
      <c r="M58" s="77" t="s">
        <v>1028</v>
      </c>
      <c r="N58" s="18" t="s">
        <v>431</v>
      </c>
      <c r="O58" s="18">
        <v>9954910822</v>
      </c>
      <c r="P58" s="24"/>
      <c r="Q58" s="18"/>
      <c r="R58" s="18" t="s">
        <v>79</v>
      </c>
      <c r="S58" s="18" t="s">
        <v>1047</v>
      </c>
      <c r="T58" s="18"/>
    </row>
    <row r="59" spans="1:20">
      <c r="A59" s="4">
        <v>55</v>
      </c>
      <c r="B59" s="17" t="s">
        <v>62</v>
      </c>
      <c r="C59" s="87" t="s">
        <v>675</v>
      </c>
      <c r="D59" s="48" t="s">
        <v>25</v>
      </c>
      <c r="E59" s="70" t="s">
        <v>678</v>
      </c>
      <c r="F59" s="18"/>
      <c r="G59" s="66">
        <v>47</v>
      </c>
      <c r="H59" s="66">
        <v>56</v>
      </c>
      <c r="I59" s="60">
        <f t="shared" si="0"/>
        <v>103</v>
      </c>
      <c r="J59" s="71">
        <v>9957015899</v>
      </c>
      <c r="K59" s="18" t="s">
        <v>797</v>
      </c>
      <c r="L59" s="78" t="s">
        <v>1027</v>
      </c>
      <c r="M59" s="77" t="s">
        <v>1028</v>
      </c>
      <c r="N59" s="18" t="s">
        <v>431</v>
      </c>
      <c r="O59" s="18">
        <v>9954910822</v>
      </c>
      <c r="P59" s="24"/>
      <c r="Q59" s="18"/>
      <c r="R59" s="18" t="s">
        <v>101</v>
      </c>
      <c r="S59" s="18" t="s">
        <v>1047</v>
      </c>
      <c r="T59" s="18"/>
    </row>
    <row r="60" spans="1:20">
      <c r="A60" s="4">
        <v>56</v>
      </c>
      <c r="B60" s="17" t="s">
        <v>63</v>
      </c>
      <c r="C60" s="87" t="s">
        <v>679</v>
      </c>
      <c r="D60" s="48" t="s">
        <v>25</v>
      </c>
      <c r="E60" s="70" t="s">
        <v>680</v>
      </c>
      <c r="F60" s="18"/>
      <c r="G60" s="66">
        <v>41</v>
      </c>
      <c r="H60" s="66">
        <v>45</v>
      </c>
      <c r="I60" s="60">
        <f t="shared" si="0"/>
        <v>86</v>
      </c>
      <c r="J60" s="71">
        <v>9577074173</v>
      </c>
      <c r="K60" s="18" t="s">
        <v>797</v>
      </c>
      <c r="L60" s="78" t="s">
        <v>1027</v>
      </c>
      <c r="M60" s="77" t="s">
        <v>1028</v>
      </c>
      <c r="N60" s="18" t="s">
        <v>431</v>
      </c>
      <c r="O60" s="18">
        <v>9954910822</v>
      </c>
      <c r="P60" s="24"/>
      <c r="Q60" s="18"/>
      <c r="R60" s="18" t="s">
        <v>82</v>
      </c>
      <c r="S60" s="18" t="s">
        <v>1047</v>
      </c>
      <c r="T60" s="18"/>
    </row>
    <row r="61" spans="1:20">
      <c r="A61" s="4">
        <v>57</v>
      </c>
      <c r="B61" s="17" t="s">
        <v>62</v>
      </c>
      <c r="C61" s="87" t="s">
        <v>681</v>
      </c>
      <c r="D61" s="48" t="s">
        <v>25</v>
      </c>
      <c r="E61" s="70" t="s">
        <v>682</v>
      </c>
      <c r="F61" s="18"/>
      <c r="G61" s="66">
        <v>27</v>
      </c>
      <c r="H61" s="66">
        <v>33</v>
      </c>
      <c r="I61" s="60">
        <f t="shared" si="0"/>
        <v>60</v>
      </c>
      <c r="J61" s="71">
        <v>9957647515</v>
      </c>
      <c r="K61" s="18" t="s">
        <v>797</v>
      </c>
      <c r="L61" s="78" t="s">
        <v>1027</v>
      </c>
      <c r="M61" s="77" t="s">
        <v>1028</v>
      </c>
      <c r="N61" s="18" t="s">
        <v>431</v>
      </c>
      <c r="O61" s="18">
        <v>9954910822</v>
      </c>
      <c r="P61" s="24" t="s">
        <v>1149</v>
      </c>
      <c r="Q61" s="18" t="s">
        <v>413</v>
      </c>
      <c r="R61" s="18" t="s">
        <v>85</v>
      </c>
      <c r="S61" s="18" t="s">
        <v>1047</v>
      </c>
      <c r="T61" s="18"/>
    </row>
    <row r="62" spans="1:20">
      <c r="A62" s="4">
        <v>58</v>
      </c>
      <c r="B62" s="17" t="s">
        <v>63</v>
      </c>
      <c r="C62" s="87" t="s">
        <v>683</v>
      </c>
      <c r="D62" s="48" t="s">
        <v>25</v>
      </c>
      <c r="E62" s="70" t="s">
        <v>684</v>
      </c>
      <c r="F62" s="18"/>
      <c r="G62" s="66">
        <v>19</v>
      </c>
      <c r="H62" s="66">
        <v>33</v>
      </c>
      <c r="I62" s="60">
        <f t="shared" si="0"/>
        <v>52</v>
      </c>
      <c r="J62" s="71">
        <v>9957893319</v>
      </c>
      <c r="K62" s="18" t="s">
        <v>797</v>
      </c>
      <c r="L62" s="78" t="s">
        <v>1027</v>
      </c>
      <c r="M62" s="77" t="s">
        <v>1028</v>
      </c>
      <c r="N62" s="18" t="s">
        <v>431</v>
      </c>
      <c r="O62" s="18">
        <v>9954910822</v>
      </c>
      <c r="P62" s="24"/>
      <c r="Q62" s="18"/>
      <c r="R62" s="18" t="s">
        <v>88</v>
      </c>
      <c r="S62" s="18" t="s">
        <v>1047</v>
      </c>
      <c r="T62" s="18"/>
    </row>
    <row r="63" spans="1:20">
      <c r="A63" s="4">
        <v>59</v>
      </c>
      <c r="B63" s="17" t="s">
        <v>62</v>
      </c>
      <c r="C63" s="87" t="s">
        <v>356</v>
      </c>
      <c r="D63" s="48" t="s">
        <v>25</v>
      </c>
      <c r="E63" s="70" t="s">
        <v>685</v>
      </c>
      <c r="F63" s="18"/>
      <c r="G63" s="66">
        <v>63</v>
      </c>
      <c r="H63" s="66">
        <v>58</v>
      </c>
      <c r="I63" s="60">
        <f t="shared" si="0"/>
        <v>121</v>
      </c>
      <c r="J63" s="71"/>
      <c r="K63" s="18" t="s">
        <v>797</v>
      </c>
      <c r="L63" s="78" t="s">
        <v>1027</v>
      </c>
      <c r="M63" s="77" t="s">
        <v>1028</v>
      </c>
      <c r="N63" s="18" t="s">
        <v>798</v>
      </c>
      <c r="O63" s="18">
        <v>6026213117</v>
      </c>
      <c r="P63" s="24"/>
      <c r="Q63" s="18"/>
      <c r="R63" s="18" t="s">
        <v>94</v>
      </c>
      <c r="S63" s="18" t="s">
        <v>1047</v>
      </c>
      <c r="T63" s="18"/>
    </row>
    <row r="64" spans="1:20">
      <c r="A64" s="4">
        <v>60</v>
      </c>
      <c r="B64" s="17" t="s">
        <v>63</v>
      </c>
      <c r="C64" s="87" t="s">
        <v>686</v>
      </c>
      <c r="D64" s="48" t="s">
        <v>25</v>
      </c>
      <c r="E64" s="70" t="s">
        <v>687</v>
      </c>
      <c r="F64" s="18"/>
      <c r="G64" s="66">
        <v>15</v>
      </c>
      <c r="H64" s="66">
        <v>11</v>
      </c>
      <c r="I64" s="60">
        <f t="shared" si="0"/>
        <v>26</v>
      </c>
      <c r="J64" s="71">
        <v>8761827471</v>
      </c>
      <c r="K64" s="18" t="s">
        <v>161</v>
      </c>
      <c r="L64" s="18" t="s">
        <v>162</v>
      </c>
      <c r="M64" s="18">
        <v>9864702355</v>
      </c>
      <c r="N64" s="18" t="s">
        <v>163</v>
      </c>
      <c r="O64" s="18">
        <v>8471904662</v>
      </c>
      <c r="P64" s="24"/>
      <c r="Q64" s="18"/>
      <c r="R64" s="18" t="s">
        <v>560</v>
      </c>
      <c r="S64" s="18" t="s">
        <v>1047</v>
      </c>
      <c r="T64" s="18"/>
    </row>
    <row r="65" spans="1:20">
      <c r="A65" s="4">
        <v>61</v>
      </c>
      <c r="B65" s="17" t="s">
        <v>62</v>
      </c>
      <c r="C65" s="87" t="s">
        <v>688</v>
      </c>
      <c r="D65" s="48" t="s">
        <v>25</v>
      </c>
      <c r="E65" s="70" t="s">
        <v>689</v>
      </c>
      <c r="F65" s="18"/>
      <c r="G65" s="66">
        <v>25</v>
      </c>
      <c r="H65" s="66">
        <v>40</v>
      </c>
      <c r="I65" s="60">
        <f t="shared" si="0"/>
        <v>65</v>
      </c>
      <c r="J65" s="71">
        <v>8011670324</v>
      </c>
      <c r="K65" s="18" t="s">
        <v>161</v>
      </c>
      <c r="L65" s="18" t="s">
        <v>162</v>
      </c>
      <c r="M65" s="18">
        <v>9864702356</v>
      </c>
      <c r="N65" s="18" t="s">
        <v>163</v>
      </c>
      <c r="O65" s="18">
        <v>8471904662</v>
      </c>
      <c r="P65" s="24" t="s">
        <v>1150</v>
      </c>
      <c r="Q65" s="18" t="s">
        <v>110</v>
      </c>
      <c r="R65" s="18" t="s">
        <v>269</v>
      </c>
      <c r="S65" s="18" t="s">
        <v>1047</v>
      </c>
      <c r="T65" s="18"/>
    </row>
    <row r="66" spans="1:20">
      <c r="A66" s="4">
        <v>62</v>
      </c>
      <c r="B66" s="17" t="s">
        <v>63</v>
      </c>
      <c r="C66" s="87" t="s">
        <v>690</v>
      </c>
      <c r="D66" s="48" t="s">
        <v>25</v>
      </c>
      <c r="E66" s="70" t="s">
        <v>691</v>
      </c>
      <c r="F66" s="18"/>
      <c r="G66" s="66">
        <v>17</v>
      </c>
      <c r="H66" s="66">
        <v>28</v>
      </c>
      <c r="I66" s="60">
        <f t="shared" si="0"/>
        <v>45</v>
      </c>
      <c r="J66" s="71">
        <v>9957666794</v>
      </c>
      <c r="K66" s="18" t="s">
        <v>161</v>
      </c>
      <c r="L66" s="18" t="s">
        <v>162</v>
      </c>
      <c r="M66" s="18">
        <v>9864702357</v>
      </c>
      <c r="N66" s="18" t="s">
        <v>163</v>
      </c>
      <c r="O66" s="18">
        <v>8471904662</v>
      </c>
      <c r="P66" s="24"/>
      <c r="Q66" s="18"/>
      <c r="R66" s="18" t="s">
        <v>275</v>
      </c>
      <c r="S66" s="18" t="s">
        <v>1047</v>
      </c>
      <c r="T66" s="18"/>
    </row>
    <row r="67" spans="1:20">
      <c r="A67" s="4">
        <v>63</v>
      </c>
      <c r="B67" s="17" t="s">
        <v>62</v>
      </c>
      <c r="C67" s="87" t="s">
        <v>692</v>
      </c>
      <c r="D67" s="48" t="s">
        <v>25</v>
      </c>
      <c r="E67" s="70" t="s">
        <v>693</v>
      </c>
      <c r="F67" s="18"/>
      <c r="G67" s="66">
        <v>14</v>
      </c>
      <c r="H67" s="66">
        <v>14</v>
      </c>
      <c r="I67" s="60">
        <f t="shared" si="0"/>
        <v>28</v>
      </c>
      <c r="J67" s="71">
        <v>9706682357</v>
      </c>
      <c r="K67" s="18" t="s">
        <v>161</v>
      </c>
      <c r="L67" s="18" t="s">
        <v>162</v>
      </c>
      <c r="M67" s="18">
        <v>9864702358</v>
      </c>
      <c r="N67" s="18" t="s">
        <v>163</v>
      </c>
      <c r="O67" s="18">
        <v>8471904662</v>
      </c>
      <c r="P67" s="24"/>
      <c r="Q67" s="18"/>
      <c r="R67" s="18" t="s">
        <v>275</v>
      </c>
      <c r="S67" s="18" t="s">
        <v>1047</v>
      </c>
      <c r="T67" s="18"/>
    </row>
    <row r="68" spans="1:20">
      <c r="A68" s="4">
        <v>64</v>
      </c>
      <c r="B68" s="17" t="s">
        <v>63</v>
      </c>
      <c r="C68" s="87" t="s">
        <v>494</v>
      </c>
      <c r="D68" s="48" t="s">
        <v>25</v>
      </c>
      <c r="E68" s="70" t="s">
        <v>694</v>
      </c>
      <c r="F68" s="18"/>
      <c r="G68" s="66">
        <v>11</v>
      </c>
      <c r="H68" s="66">
        <v>20</v>
      </c>
      <c r="I68" s="60">
        <f t="shared" si="0"/>
        <v>31</v>
      </c>
      <c r="J68" s="71">
        <v>8724891306</v>
      </c>
      <c r="K68" s="18" t="s">
        <v>161</v>
      </c>
      <c r="L68" s="18" t="s">
        <v>162</v>
      </c>
      <c r="M68" s="18">
        <v>9864702359</v>
      </c>
      <c r="N68" s="18" t="s">
        <v>1049</v>
      </c>
      <c r="O68" s="18">
        <v>8011479213</v>
      </c>
      <c r="P68" s="24"/>
      <c r="Q68" s="18"/>
      <c r="R68" s="18" t="s">
        <v>560</v>
      </c>
      <c r="S68" s="18" t="s">
        <v>1047</v>
      </c>
      <c r="T68" s="18"/>
    </row>
    <row r="69" spans="1:20">
      <c r="A69" s="4">
        <v>65</v>
      </c>
      <c r="B69" s="17" t="s">
        <v>62</v>
      </c>
      <c r="C69" s="87" t="s">
        <v>695</v>
      </c>
      <c r="D69" s="48" t="s">
        <v>25</v>
      </c>
      <c r="E69" s="70" t="s">
        <v>696</v>
      </c>
      <c r="F69" s="18"/>
      <c r="G69" s="66">
        <v>16</v>
      </c>
      <c r="H69" s="66">
        <v>18</v>
      </c>
      <c r="I69" s="60">
        <f t="shared" si="0"/>
        <v>34</v>
      </c>
      <c r="J69" s="71">
        <v>8471900297</v>
      </c>
      <c r="K69" s="18" t="s">
        <v>161</v>
      </c>
      <c r="L69" s="18" t="s">
        <v>162</v>
      </c>
      <c r="M69" s="18">
        <v>9864702360</v>
      </c>
      <c r="N69" s="18" t="s">
        <v>1049</v>
      </c>
      <c r="O69" s="18">
        <v>8011479213</v>
      </c>
      <c r="P69" s="24" t="s">
        <v>1151</v>
      </c>
      <c r="Q69" s="18" t="s">
        <v>78</v>
      </c>
      <c r="R69" s="18" t="s">
        <v>258</v>
      </c>
      <c r="S69" s="18" t="s">
        <v>1047</v>
      </c>
      <c r="T69" s="18"/>
    </row>
    <row r="70" spans="1:20">
      <c r="A70" s="4">
        <v>66</v>
      </c>
      <c r="B70" s="17" t="s">
        <v>63</v>
      </c>
      <c r="C70" s="87" t="s">
        <v>697</v>
      </c>
      <c r="D70" s="48" t="s">
        <v>25</v>
      </c>
      <c r="E70" s="70" t="s">
        <v>698</v>
      </c>
      <c r="F70" s="18"/>
      <c r="G70" s="66">
        <v>13</v>
      </c>
      <c r="H70" s="66">
        <v>13</v>
      </c>
      <c r="I70" s="60">
        <f t="shared" ref="I70:I133" si="1">SUM(G70:H70)</f>
        <v>26</v>
      </c>
      <c r="J70" s="71">
        <v>9678023843</v>
      </c>
      <c r="K70" s="18" t="s">
        <v>161</v>
      </c>
      <c r="L70" s="18" t="s">
        <v>162</v>
      </c>
      <c r="M70" s="18">
        <v>9864702361</v>
      </c>
      <c r="N70" s="18" t="s">
        <v>799</v>
      </c>
      <c r="O70" s="18">
        <v>9706169292</v>
      </c>
      <c r="P70" s="24"/>
      <c r="Q70" s="18"/>
      <c r="R70" s="18" t="s">
        <v>258</v>
      </c>
      <c r="S70" s="18" t="s">
        <v>1047</v>
      </c>
      <c r="T70" s="18"/>
    </row>
    <row r="71" spans="1:20">
      <c r="A71" s="4">
        <v>67</v>
      </c>
      <c r="B71" s="17" t="s">
        <v>62</v>
      </c>
      <c r="C71" s="87" t="s">
        <v>699</v>
      </c>
      <c r="D71" s="48" t="s">
        <v>25</v>
      </c>
      <c r="E71" s="70" t="s">
        <v>700</v>
      </c>
      <c r="F71" s="18"/>
      <c r="G71" s="66">
        <v>15</v>
      </c>
      <c r="H71" s="66">
        <v>12</v>
      </c>
      <c r="I71" s="60">
        <f t="shared" si="1"/>
        <v>27</v>
      </c>
      <c r="J71" s="71">
        <v>9854813014</v>
      </c>
      <c r="K71" s="18" t="s">
        <v>161</v>
      </c>
      <c r="L71" s="18" t="s">
        <v>162</v>
      </c>
      <c r="M71" s="18">
        <v>9864702362</v>
      </c>
      <c r="N71" s="18" t="s">
        <v>799</v>
      </c>
      <c r="O71" s="18">
        <v>9706169292</v>
      </c>
      <c r="P71" s="24"/>
      <c r="Q71" s="18"/>
      <c r="R71" s="18" t="s">
        <v>258</v>
      </c>
      <c r="S71" s="18" t="s">
        <v>1047</v>
      </c>
      <c r="T71" s="18"/>
    </row>
    <row r="72" spans="1:20">
      <c r="A72" s="4">
        <v>68</v>
      </c>
      <c r="B72" s="17" t="s">
        <v>63</v>
      </c>
      <c r="C72" s="87" t="s">
        <v>701</v>
      </c>
      <c r="D72" s="48" t="s">
        <v>25</v>
      </c>
      <c r="E72" s="70" t="s">
        <v>702</v>
      </c>
      <c r="F72" s="18"/>
      <c r="G72" s="66">
        <v>8</v>
      </c>
      <c r="H72" s="66">
        <v>20</v>
      </c>
      <c r="I72" s="60">
        <f t="shared" si="1"/>
        <v>28</v>
      </c>
      <c r="J72" s="71">
        <v>9957162739</v>
      </c>
      <c r="K72" s="18" t="s">
        <v>161</v>
      </c>
      <c r="L72" s="18" t="s">
        <v>162</v>
      </c>
      <c r="M72" s="18">
        <v>9864702363</v>
      </c>
      <c r="N72" s="18" t="s">
        <v>799</v>
      </c>
      <c r="O72" s="18">
        <v>9706169292</v>
      </c>
      <c r="P72" s="24"/>
      <c r="Q72" s="18"/>
      <c r="R72" s="18" t="s">
        <v>560</v>
      </c>
      <c r="S72" s="18" t="s">
        <v>1047</v>
      </c>
      <c r="T72" s="18"/>
    </row>
    <row r="73" spans="1:20">
      <c r="A73" s="4">
        <v>69</v>
      </c>
      <c r="B73" s="17" t="s">
        <v>62</v>
      </c>
      <c r="C73" s="87" t="s">
        <v>703</v>
      </c>
      <c r="D73" s="48" t="s">
        <v>25</v>
      </c>
      <c r="E73" s="70" t="s">
        <v>704</v>
      </c>
      <c r="F73" s="18"/>
      <c r="G73" s="66">
        <v>14</v>
      </c>
      <c r="H73" s="66">
        <v>19</v>
      </c>
      <c r="I73" s="60">
        <f t="shared" si="1"/>
        <v>33</v>
      </c>
      <c r="J73" s="71"/>
      <c r="K73" s="18" t="s">
        <v>161</v>
      </c>
      <c r="L73" s="18" t="s">
        <v>162</v>
      </c>
      <c r="M73" s="18">
        <v>9864702364</v>
      </c>
      <c r="N73" s="18" t="s">
        <v>799</v>
      </c>
      <c r="O73" s="18">
        <v>9706169292</v>
      </c>
      <c r="P73" s="24" t="s">
        <v>1152</v>
      </c>
      <c r="Q73" s="18" t="s">
        <v>428</v>
      </c>
      <c r="R73" s="18" t="s">
        <v>560</v>
      </c>
      <c r="S73" s="18" t="s">
        <v>1047</v>
      </c>
      <c r="T73" s="18"/>
    </row>
    <row r="74" spans="1:20">
      <c r="A74" s="4">
        <v>70</v>
      </c>
      <c r="B74" s="17" t="s">
        <v>63</v>
      </c>
      <c r="C74" s="87" t="s">
        <v>705</v>
      </c>
      <c r="D74" s="48" t="s">
        <v>25</v>
      </c>
      <c r="E74" s="70" t="s">
        <v>706</v>
      </c>
      <c r="F74" s="18"/>
      <c r="G74" s="66">
        <v>12</v>
      </c>
      <c r="H74" s="66">
        <v>17</v>
      </c>
      <c r="I74" s="60">
        <f t="shared" si="1"/>
        <v>29</v>
      </c>
      <c r="J74" s="71">
        <v>9678535625</v>
      </c>
      <c r="K74" s="18" t="s">
        <v>778</v>
      </c>
      <c r="L74" s="18" t="s">
        <v>563</v>
      </c>
      <c r="M74" s="18">
        <v>9401452496</v>
      </c>
      <c r="N74" s="18" t="s">
        <v>800</v>
      </c>
      <c r="O74" s="18">
        <v>6026213007</v>
      </c>
      <c r="P74" s="24"/>
      <c r="Q74" s="18"/>
      <c r="R74" s="18" t="s">
        <v>252</v>
      </c>
      <c r="S74" s="18" t="s">
        <v>1047</v>
      </c>
      <c r="T74" s="18"/>
    </row>
    <row r="75" spans="1:20">
      <c r="A75" s="4">
        <v>71</v>
      </c>
      <c r="B75" s="17" t="s">
        <v>62</v>
      </c>
      <c r="C75" s="87" t="s">
        <v>707</v>
      </c>
      <c r="D75" s="48" t="s">
        <v>25</v>
      </c>
      <c r="E75" s="70" t="s">
        <v>708</v>
      </c>
      <c r="F75" s="18"/>
      <c r="G75" s="66">
        <v>7</v>
      </c>
      <c r="H75" s="66">
        <v>16</v>
      </c>
      <c r="I75" s="60">
        <f t="shared" si="1"/>
        <v>23</v>
      </c>
      <c r="J75" s="71">
        <v>9613545695</v>
      </c>
      <c r="K75" s="18" t="s">
        <v>778</v>
      </c>
      <c r="L75" s="18" t="s">
        <v>563</v>
      </c>
      <c r="M75" s="18">
        <v>9401452497</v>
      </c>
      <c r="N75" s="18"/>
      <c r="O75" s="18"/>
      <c r="P75" s="24"/>
      <c r="Q75" s="18"/>
      <c r="R75" s="18" t="s">
        <v>249</v>
      </c>
      <c r="S75" s="18" t="s">
        <v>1047</v>
      </c>
      <c r="T75" s="18"/>
    </row>
    <row r="76" spans="1:20">
      <c r="A76" s="4">
        <v>72</v>
      </c>
      <c r="B76" s="17" t="s">
        <v>63</v>
      </c>
      <c r="C76" s="87" t="s">
        <v>709</v>
      </c>
      <c r="D76" s="48" t="s">
        <v>25</v>
      </c>
      <c r="E76" s="70" t="s">
        <v>710</v>
      </c>
      <c r="F76" s="18"/>
      <c r="G76" s="66">
        <v>46</v>
      </c>
      <c r="H76" s="66">
        <v>32</v>
      </c>
      <c r="I76" s="60">
        <f t="shared" si="1"/>
        <v>78</v>
      </c>
      <c r="J76" s="71">
        <v>9957286591</v>
      </c>
      <c r="K76" s="18" t="s">
        <v>778</v>
      </c>
      <c r="L76" s="18" t="s">
        <v>563</v>
      </c>
      <c r="M76" s="18">
        <v>9401452498</v>
      </c>
      <c r="N76" s="18" t="s">
        <v>779</v>
      </c>
      <c r="O76" s="18">
        <v>6026213034</v>
      </c>
      <c r="P76" s="24"/>
      <c r="Q76" s="18"/>
      <c r="R76" s="18" t="s">
        <v>252</v>
      </c>
      <c r="S76" s="18" t="s">
        <v>1047</v>
      </c>
      <c r="T76" s="18"/>
    </row>
    <row r="77" spans="1:20">
      <c r="A77" s="4">
        <v>73</v>
      </c>
      <c r="B77" s="17" t="s">
        <v>62</v>
      </c>
      <c r="C77" s="87" t="s">
        <v>711</v>
      </c>
      <c r="D77" s="48" t="s">
        <v>25</v>
      </c>
      <c r="E77" s="70" t="s">
        <v>712</v>
      </c>
      <c r="F77" s="18"/>
      <c r="G77" s="66">
        <v>32</v>
      </c>
      <c r="H77" s="66">
        <v>31</v>
      </c>
      <c r="I77" s="60">
        <f t="shared" si="1"/>
        <v>63</v>
      </c>
      <c r="J77" s="71">
        <v>9954814023</v>
      </c>
      <c r="K77" s="18" t="s">
        <v>778</v>
      </c>
      <c r="L77" s="18" t="s">
        <v>563</v>
      </c>
      <c r="M77" s="18">
        <v>9401452499</v>
      </c>
      <c r="N77" s="18"/>
      <c r="O77" s="18"/>
      <c r="P77" s="24" t="s">
        <v>1153</v>
      </c>
      <c r="Q77" s="18" t="s">
        <v>169</v>
      </c>
      <c r="R77" s="18" t="s">
        <v>252</v>
      </c>
      <c r="S77" s="18" t="s">
        <v>1047</v>
      </c>
      <c r="T77" s="18"/>
    </row>
    <row r="78" spans="1:20">
      <c r="A78" s="4">
        <v>74</v>
      </c>
      <c r="B78" s="17" t="s">
        <v>63</v>
      </c>
      <c r="C78" s="87" t="s">
        <v>713</v>
      </c>
      <c r="D78" s="48" t="s">
        <v>25</v>
      </c>
      <c r="E78" s="70" t="s">
        <v>714</v>
      </c>
      <c r="F78" s="18"/>
      <c r="G78" s="66">
        <v>14</v>
      </c>
      <c r="H78" s="66">
        <v>15</v>
      </c>
      <c r="I78" s="60">
        <f t="shared" si="1"/>
        <v>29</v>
      </c>
      <c r="J78" s="71">
        <v>9957799023</v>
      </c>
      <c r="K78" s="78" t="s">
        <v>1023</v>
      </c>
      <c r="L78" s="77" t="s">
        <v>1035</v>
      </c>
      <c r="M78" s="77" t="s">
        <v>420</v>
      </c>
      <c r="N78" s="18" t="s">
        <v>421</v>
      </c>
      <c r="O78" s="18"/>
      <c r="P78" s="24"/>
      <c r="Q78" s="18"/>
      <c r="R78" s="18" t="s">
        <v>275</v>
      </c>
      <c r="S78" s="18" t="s">
        <v>1047</v>
      </c>
      <c r="T78" s="18"/>
    </row>
    <row r="79" spans="1:20">
      <c r="A79" s="4">
        <v>75</v>
      </c>
      <c r="B79" s="17" t="s">
        <v>62</v>
      </c>
      <c r="C79" s="87" t="s">
        <v>715</v>
      </c>
      <c r="D79" s="48" t="s">
        <v>25</v>
      </c>
      <c r="E79" s="70" t="s">
        <v>716</v>
      </c>
      <c r="F79" s="18"/>
      <c r="G79" s="66">
        <v>20</v>
      </c>
      <c r="H79" s="66">
        <v>18</v>
      </c>
      <c r="I79" s="60">
        <f t="shared" si="1"/>
        <v>38</v>
      </c>
      <c r="J79" s="71">
        <v>9957455768</v>
      </c>
      <c r="K79" s="78" t="s">
        <v>1023</v>
      </c>
      <c r="L79" s="77" t="s">
        <v>1035</v>
      </c>
      <c r="M79" s="77" t="s">
        <v>420</v>
      </c>
      <c r="N79" s="18"/>
      <c r="O79" s="18"/>
      <c r="P79" s="24"/>
      <c r="Q79" s="18"/>
      <c r="R79" s="18" t="s">
        <v>272</v>
      </c>
      <c r="S79" s="18" t="s">
        <v>1047</v>
      </c>
      <c r="T79" s="18"/>
    </row>
    <row r="80" spans="1:20">
      <c r="A80" s="4">
        <v>76</v>
      </c>
      <c r="B80" s="17" t="s">
        <v>63</v>
      </c>
      <c r="C80" s="87" t="s">
        <v>717</v>
      </c>
      <c r="D80" s="48" t="s">
        <v>25</v>
      </c>
      <c r="E80" s="88" t="s">
        <v>718</v>
      </c>
      <c r="F80" s="18"/>
      <c r="G80" s="89">
        <v>34</v>
      </c>
      <c r="H80" s="89">
        <v>47</v>
      </c>
      <c r="I80" s="60">
        <f t="shared" si="1"/>
        <v>81</v>
      </c>
      <c r="J80" s="71">
        <v>9854465653</v>
      </c>
      <c r="K80" s="18" t="s">
        <v>784</v>
      </c>
      <c r="L80" s="18" t="s">
        <v>256</v>
      </c>
      <c r="M80" s="18">
        <v>8011128246</v>
      </c>
      <c r="N80" s="18" t="s">
        <v>801</v>
      </c>
      <c r="O80" s="18">
        <v>9957620956</v>
      </c>
      <c r="P80" s="24"/>
      <c r="Q80" s="18"/>
      <c r="R80" s="18" t="s">
        <v>275</v>
      </c>
      <c r="S80" s="18" t="s">
        <v>1047</v>
      </c>
      <c r="T80" s="18"/>
    </row>
    <row r="81" spans="1:20">
      <c r="A81" s="4">
        <v>77</v>
      </c>
      <c r="B81" s="17" t="s">
        <v>62</v>
      </c>
      <c r="C81" s="87" t="s">
        <v>719</v>
      </c>
      <c r="D81" s="48" t="s">
        <v>25</v>
      </c>
      <c r="E81" s="88" t="s">
        <v>720</v>
      </c>
      <c r="F81" s="18"/>
      <c r="G81" s="89">
        <v>30</v>
      </c>
      <c r="H81" s="89">
        <v>31</v>
      </c>
      <c r="I81" s="60">
        <f t="shared" si="1"/>
        <v>61</v>
      </c>
      <c r="J81" s="71">
        <v>8811997078</v>
      </c>
      <c r="K81" s="18" t="s">
        <v>784</v>
      </c>
      <c r="L81" s="18" t="s">
        <v>1045</v>
      </c>
      <c r="M81" s="18">
        <v>936535848</v>
      </c>
      <c r="N81" s="18" t="s">
        <v>801</v>
      </c>
      <c r="O81" s="18">
        <v>9957620956</v>
      </c>
      <c r="P81" s="24" t="s">
        <v>1154</v>
      </c>
      <c r="Q81" s="18" t="s">
        <v>123</v>
      </c>
      <c r="R81" s="18" t="s">
        <v>269</v>
      </c>
      <c r="S81" s="18" t="s">
        <v>1047</v>
      </c>
      <c r="T81" s="18"/>
    </row>
    <row r="82" spans="1:20">
      <c r="A82" s="4">
        <v>78</v>
      </c>
      <c r="B82" s="17" t="s">
        <v>63</v>
      </c>
      <c r="C82" s="87" t="s">
        <v>721</v>
      </c>
      <c r="D82" s="48" t="s">
        <v>25</v>
      </c>
      <c r="E82" s="88" t="s">
        <v>722</v>
      </c>
      <c r="F82" s="18"/>
      <c r="G82" s="89">
        <v>22</v>
      </c>
      <c r="H82" s="89">
        <v>30</v>
      </c>
      <c r="I82" s="60">
        <f t="shared" si="1"/>
        <v>52</v>
      </c>
      <c r="J82" s="71">
        <v>9854475259</v>
      </c>
      <c r="K82" s="18" t="s">
        <v>784</v>
      </c>
      <c r="L82" s="18" t="s">
        <v>1045</v>
      </c>
      <c r="M82" s="18">
        <v>936535848</v>
      </c>
      <c r="N82" s="18" t="s">
        <v>801</v>
      </c>
      <c r="O82" s="18">
        <v>9957620956</v>
      </c>
      <c r="P82" s="24"/>
      <c r="Q82" s="18"/>
      <c r="R82" s="18" t="s">
        <v>275</v>
      </c>
      <c r="S82" s="18" t="s">
        <v>1047</v>
      </c>
      <c r="T82" s="18"/>
    </row>
    <row r="83" spans="1:20">
      <c r="A83" s="4">
        <v>79</v>
      </c>
      <c r="B83" s="17" t="s">
        <v>62</v>
      </c>
      <c r="C83" s="87" t="s">
        <v>723</v>
      </c>
      <c r="D83" s="48" t="s">
        <v>25</v>
      </c>
      <c r="E83" s="88" t="s">
        <v>724</v>
      </c>
      <c r="F83" s="18"/>
      <c r="G83" s="89">
        <v>36</v>
      </c>
      <c r="H83" s="89">
        <v>50</v>
      </c>
      <c r="I83" s="60">
        <f t="shared" si="1"/>
        <v>86</v>
      </c>
      <c r="J83" s="71">
        <v>8011124579</v>
      </c>
      <c r="K83" s="18" t="s">
        <v>784</v>
      </c>
      <c r="L83" s="18" t="s">
        <v>1045</v>
      </c>
      <c r="M83" s="18">
        <v>936535848</v>
      </c>
      <c r="N83" s="18" t="s">
        <v>802</v>
      </c>
      <c r="O83" s="18">
        <v>9859816140</v>
      </c>
      <c r="P83" s="24"/>
      <c r="Q83" s="18"/>
      <c r="R83" s="18" t="s">
        <v>272</v>
      </c>
      <c r="S83" s="18" t="s">
        <v>1047</v>
      </c>
      <c r="T83" s="18"/>
    </row>
    <row r="84" spans="1:20">
      <c r="A84" s="4">
        <v>80</v>
      </c>
      <c r="B84" s="17" t="s">
        <v>63</v>
      </c>
      <c r="C84" s="87" t="s">
        <v>725</v>
      </c>
      <c r="D84" s="48" t="s">
        <v>25</v>
      </c>
      <c r="E84" s="88" t="s">
        <v>726</v>
      </c>
      <c r="F84" s="18"/>
      <c r="G84" s="89">
        <v>27</v>
      </c>
      <c r="H84" s="89">
        <v>40</v>
      </c>
      <c r="I84" s="60">
        <f t="shared" si="1"/>
        <v>67</v>
      </c>
      <c r="J84" s="71">
        <v>9859822381</v>
      </c>
      <c r="K84" s="18" t="s">
        <v>784</v>
      </c>
      <c r="L84" s="18" t="s">
        <v>1045</v>
      </c>
      <c r="M84" s="18">
        <v>936535848</v>
      </c>
      <c r="N84" s="18" t="s">
        <v>803</v>
      </c>
      <c r="O84" s="18">
        <v>6026213075</v>
      </c>
      <c r="P84" s="24"/>
      <c r="Q84" s="18"/>
      <c r="R84" s="18" t="s">
        <v>293</v>
      </c>
      <c r="S84" s="18" t="s">
        <v>1047</v>
      </c>
      <c r="T84" s="18"/>
    </row>
    <row r="85" spans="1:20">
      <c r="A85" s="4">
        <v>81</v>
      </c>
      <c r="B85" s="17" t="s">
        <v>62</v>
      </c>
      <c r="C85" s="87" t="s">
        <v>727</v>
      </c>
      <c r="D85" s="48" t="s">
        <v>25</v>
      </c>
      <c r="E85" s="70" t="s">
        <v>728</v>
      </c>
      <c r="F85" s="18"/>
      <c r="G85" s="66">
        <v>29</v>
      </c>
      <c r="H85" s="66">
        <v>40</v>
      </c>
      <c r="I85" s="60">
        <f t="shared" si="1"/>
        <v>69</v>
      </c>
      <c r="J85" s="71">
        <v>9678243198</v>
      </c>
      <c r="K85" s="18" t="s">
        <v>784</v>
      </c>
      <c r="L85" s="18" t="s">
        <v>1045</v>
      </c>
      <c r="M85" s="18">
        <v>936535848</v>
      </c>
      <c r="N85" s="18" t="s">
        <v>803</v>
      </c>
      <c r="O85" s="18">
        <v>6026213075</v>
      </c>
      <c r="P85" s="24" t="s">
        <v>1155</v>
      </c>
      <c r="Q85" s="18" t="s">
        <v>413</v>
      </c>
      <c r="R85" s="18" t="s">
        <v>444</v>
      </c>
      <c r="S85" s="18" t="s">
        <v>1047</v>
      </c>
      <c r="T85" s="18"/>
    </row>
    <row r="86" spans="1:20">
      <c r="A86" s="4">
        <v>82</v>
      </c>
      <c r="B86" s="17" t="s">
        <v>63</v>
      </c>
      <c r="C86" s="87" t="s">
        <v>729</v>
      </c>
      <c r="D86" s="48" t="s">
        <v>25</v>
      </c>
      <c r="E86" s="70" t="s">
        <v>730</v>
      </c>
      <c r="F86" s="18"/>
      <c r="G86" s="66">
        <v>16</v>
      </c>
      <c r="H86" s="66">
        <v>31</v>
      </c>
      <c r="I86" s="60">
        <f t="shared" si="1"/>
        <v>47</v>
      </c>
      <c r="J86" s="71">
        <v>8812006425</v>
      </c>
      <c r="K86" s="18" t="s">
        <v>784</v>
      </c>
      <c r="L86" s="18" t="s">
        <v>1045</v>
      </c>
      <c r="M86" s="18">
        <v>936535848</v>
      </c>
      <c r="N86" s="18" t="s">
        <v>803</v>
      </c>
      <c r="O86" s="18">
        <v>6026213075</v>
      </c>
      <c r="P86" s="24"/>
      <c r="Q86" s="18"/>
      <c r="R86" s="18" t="s">
        <v>79</v>
      </c>
      <c r="S86" s="18" t="s">
        <v>1047</v>
      </c>
      <c r="T86" s="18"/>
    </row>
    <row r="87" spans="1:20">
      <c r="A87" s="4">
        <v>83</v>
      </c>
      <c r="B87" s="17" t="s">
        <v>62</v>
      </c>
      <c r="C87" s="87" t="s">
        <v>731</v>
      </c>
      <c r="D87" s="48" t="s">
        <v>25</v>
      </c>
      <c r="E87" s="70" t="s">
        <v>732</v>
      </c>
      <c r="F87" s="18"/>
      <c r="G87" s="66">
        <v>16</v>
      </c>
      <c r="H87" s="66">
        <v>30</v>
      </c>
      <c r="I87" s="60">
        <f t="shared" si="1"/>
        <v>46</v>
      </c>
      <c r="J87" s="71">
        <v>7399296332</v>
      </c>
      <c r="K87" s="18" t="s">
        <v>784</v>
      </c>
      <c r="L87" s="18" t="s">
        <v>1045</v>
      </c>
      <c r="M87" s="18">
        <v>936535848</v>
      </c>
      <c r="N87" s="18" t="s">
        <v>803</v>
      </c>
      <c r="O87" s="18">
        <v>6026213075</v>
      </c>
      <c r="P87" s="24"/>
      <c r="Q87" s="18"/>
      <c r="R87" s="18" t="s">
        <v>293</v>
      </c>
      <c r="S87" s="18" t="s">
        <v>1047</v>
      </c>
      <c r="T87" s="18"/>
    </row>
    <row r="88" spans="1:20">
      <c r="A88" s="4">
        <v>84</v>
      </c>
      <c r="B88" s="17" t="s">
        <v>63</v>
      </c>
      <c r="C88" s="87" t="s">
        <v>733</v>
      </c>
      <c r="D88" s="48" t="s">
        <v>25</v>
      </c>
      <c r="E88" s="88" t="s">
        <v>734</v>
      </c>
      <c r="F88" s="18"/>
      <c r="G88" s="89">
        <v>22</v>
      </c>
      <c r="H88" s="89">
        <v>30</v>
      </c>
      <c r="I88" s="60">
        <f t="shared" si="1"/>
        <v>52</v>
      </c>
      <c r="J88" s="71">
        <v>8486439318</v>
      </c>
      <c r="K88" s="18" t="s">
        <v>804</v>
      </c>
      <c r="L88" s="18" t="s">
        <v>805</v>
      </c>
      <c r="M88" s="18">
        <v>9954919344</v>
      </c>
      <c r="N88" s="18" t="s">
        <v>806</v>
      </c>
      <c r="O88" s="18">
        <v>9435489942</v>
      </c>
      <c r="P88" s="24"/>
      <c r="Q88" s="18"/>
      <c r="R88" s="18" t="s">
        <v>293</v>
      </c>
      <c r="S88" s="18" t="s">
        <v>1047</v>
      </c>
      <c r="T88" s="18"/>
    </row>
    <row r="89" spans="1:20">
      <c r="A89" s="4">
        <v>85</v>
      </c>
      <c r="B89" s="17" t="s">
        <v>62</v>
      </c>
      <c r="C89" s="87" t="s">
        <v>735</v>
      </c>
      <c r="D89" s="48" t="s">
        <v>25</v>
      </c>
      <c r="E89" s="88" t="s">
        <v>736</v>
      </c>
      <c r="F89" s="18"/>
      <c r="G89" s="89">
        <v>26</v>
      </c>
      <c r="H89" s="89">
        <v>36</v>
      </c>
      <c r="I89" s="60">
        <f t="shared" si="1"/>
        <v>62</v>
      </c>
      <c r="J89" s="71">
        <v>8876721354</v>
      </c>
      <c r="K89" s="18" t="s">
        <v>804</v>
      </c>
      <c r="L89" s="18" t="s">
        <v>805</v>
      </c>
      <c r="M89" s="18">
        <v>9954919344</v>
      </c>
      <c r="N89" s="18" t="s">
        <v>807</v>
      </c>
      <c r="O89" s="18">
        <v>6026213085</v>
      </c>
      <c r="P89" s="24" t="s">
        <v>1156</v>
      </c>
      <c r="Q89" s="18" t="s">
        <v>110</v>
      </c>
      <c r="R89" s="18" t="s">
        <v>79</v>
      </c>
      <c r="S89" s="18" t="s">
        <v>1047</v>
      </c>
      <c r="T89" s="18"/>
    </row>
    <row r="90" spans="1:20">
      <c r="A90" s="4">
        <v>86</v>
      </c>
      <c r="B90" s="17" t="s">
        <v>63</v>
      </c>
      <c r="C90" s="87" t="s">
        <v>737</v>
      </c>
      <c r="D90" s="48" t="s">
        <v>25</v>
      </c>
      <c r="E90" s="88" t="s">
        <v>738</v>
      </c>
      <c r="F90" s="18"/>
      <c r="G90" s="89">
        <v>14</v>
      </c>
      <c r="H90" s="89">
        <v>34</v>
      </c>
      <c r="I90" s="60">
        <f t="shared" si="1"/>
        <v>48</v>
      </c>
      <c r="J90" s="71">
        <v>9678242746</v>
      </c>
      <c r="K90" s="18" t="s">
        <v>804</v>
      </c>
      <c r="L90" s="18" t="s">
        <v>805</v>
      </c>
      <c r="M90" s="18">
        <v>9954919344</v>
      </c>
      <c r="N90" s="18" t="s">
        <v>808</v>
      </c>
      <c r="O90" s="18">
        <v>6026213027</v>
      </c>
      <c r="P90" s="24"/>
      <c r="Q90" s="18"/>
      <c r="R90" s="18" t="s">
        <v>272</v>
      </c>
      <c r="S90" s="18" t="s">
        <v>1047</v>
      </c>
      <c r="T90" s="18"/>
    </row>
    <row r="91" spans="1:20">
      <c r="A91" s="4">
        <v>87</v>
      </c>
      <c r="B91" s="17" t="s">
        <v>62</v>
      </c>
      <c r="C91" s="87" t="s">
        <v>739</v>
      </c>
      <c r="D91" s="48" t="s">
        <v>25</v>
      </c>
      <c r="E91" s="70" t="s">
        <v>740</v>
      </c>
      <c r="F91" s="18"/>
      <c r="G91" s="66">
        <v>15</v>
      </c>
      <c r="H91" s="66">
        <v>17</v>
      </c>
      <c r="I91" s="60">
        <f t="shared" si="1"/>
        <v>32</v>
      </c>
      <c r="J91" s="71">
        <v>8403827759</v>
      </c>
      <c r="K91" s="18" t="s">
        <v>804</v>
      </c>
      <c r="L91" s="18" t="s">
        <v>805</v>
      </c>
      <c r="M91" s="18">
        <v>9954919344</v>
      </c>
      <c r="N91" s="18" t="s">
        <v>808</v>
      </c>
      <c r="O91" s="18">
        <v>6026213027</v>
      </c>
      <c r="P91" s="24"/>
      <c r="Q91" s="18"/>
      <c r="R91" s="18" t="s">
        <v>293</v>
      </c>
      <c r="S91" s="18" t="s">
        <v>1047</v>
      </c>
      <c r="T91" s="18"/>
    </row>
    <row r="92" spans="1:20">
      <c r="A92" s="4">
        <v>88</v>
      </c>
      <c r="B92" s="17" t="s">
        <v>63</v>
      </c>
      <c r="C92" s="87" t="s">
        <v>741</v>
      </c>
      <c r="D92" s="48" t="s">
        <v>25</v>
      </c>
      <c r="E92" s="70" t="s">
        <v>742</v>
      </c>
      <c r="F92" s="18"/>
      <c r="G92" s="66">
        <v>16</v>
      </c>
      <c r="H92" s="66">
        <v>18</v>
      </c>
      <c r="I92" s="60">
        <f t="shared" si="1"/>
        <v>34</v>
      </c>
      <c r="J92" s="71">
        <v>9678457053</v>
      </c>
      <c r="K92" s="18" t="s">
        <v>804</v>
      </c>
      <c r="L92" s="18" t="s">
        <v>805</v>
      </c>
      <c r="M92" s="18">
        <v>9954919344</v>
      </c>
      <c r="N92" s="18" t="s">
        <v>808</v>
      </c>
      <c r="O92" s="18">
        <v>6026213027</v>
      </c>
      <c r="P92" s="24"/>
      <c r="Q92" s="18"/>
      <c r="R92" s="18" t="s">
        <v>293</v>
      </c>
      <c r="S92" s="18" t="s">
        <v>1047</v>
      </c>
      <c r="T92" s="18"/>
    </row>
    <row r="93" spans="1:20">
      <c r="A93" s="4">
        <v>89</v>
      </c>
      <c r="B93" s="17" t="s">
        <v>62</v>
      </c>
      <c r="C93" s="87" t="s">
        <v>743</v>
      </c>
      <c r="D93" s="48" t="s">
        <v>25</v>
      </c>
      <c r="E93" s="70" t="s">
        <v>744</v>
      </c>
      <c r="F93" s="18"/>
      <c r="G93" s="66">
        <v>23</v>
      </c>
      <c r="H93" s="66">
        <v>42</v>
      </c>
      <c r="I93" s="60">
        <f t="shared" si="1"/>
        <v>65</v>
      </c>
      <c r="J93" s="71">
        <v>9954947997</v>
      </c>
      <c r="K93" s="18" t="s">
        <v>804</v>
      </c>
      <c r="L93" s="18" t="s">
        <v>805</v>
      </c>
      <c r="M93" s="18">
        <v>9954919344</v>
      </c>
      <c r="N93" s="18" t="s">
        <v>808</v>
      </c>
      <c r="O93" s="18">
        <v>6026213027</v>
      </c>
      <c r="P93" s="24" t="s">
        <v>1157</v>
      </c>
      <c r="Q93" s="18" t="s">
        <v>78</v>
      </c>
      <c r="R93" s="18" t="s">
        <v>444</v>
      </c>
      <c r="S93" s="18" t="s">
        <v>1047</v>
      </c>
      <c r="T93" s="18"/>
    </row>
    <row r="94" spans="1:20">
      <c r="A94" s="4">
        <v>90</v>
      </c>
      <c r="B94" s="17" t="s">
        <v>63</v>
      </c>
      <c r="C94" s="87" t="s">
        <v>745</v>
      </c>
      <c r="D94" s="48" t="s">
        <v>25</v>
      </c>
      <c r="E94" s="70" t="s">
        <v>746</v>
      </c>
      <c r="F94" s="18"/>
      <c r="G94" s="66">
        <v>15</v>
      </c>
      <c r="H94" s="66">
        <v>38</v>
      </c>
      <c r="I94" s="60">
        <f t="shared" si="1"/>
        <v>53</v>
      </c>
      <c r="J94" s="71">
        <v>9957408240</v>
      </c>
      <c r="K94" s="18" t="s">
        <v>809</v>
      </c>
      <c r="L94" s="18" t="s">
        <v>810</v>
      </c>
      <c r="M94" s="18">
        <v>9613106531</v>
      </c>
      <c r="N94" s="18" t="s">
        <v>811</v>
      </c>
      <c r="O94" s="18">
        <v>6026213107</v>
      </c>
      <c r="P94" s="24"/>
      <c r="Q94" s="18"/>
      <c r="R94" s="18" t="s">
        <v>79</v>
      </c>
      <c r="S94" s="18" t="s">
        <v>1047</v>
      </c>
      <c r="T94" s="18"/>
    </row>
    <row r="95" spans="1:20">
      <c r="A95" s="4">
        <v>91</v>
      </c>
      <c r="B95" s="17" t="s">
        <v>62</v>
      </c>
      <c r="C95" s="87" t="s">
        <v>747</v>
      </c>
      <c r="D95" s="48" t="s">
        <v>25</v>
      </c>
      <c r="E95" s="88" t="s">
        <v>748</v>
      </c>
      <c r="F95" s="18"/>
      <c r="G95" s="89">
        <v>27</v>
      </c>
      <c r="H95" s="89">
        <v>33</v>
      </c>
      <c r="I95" s="60">
        <f t="shared" si="1"/>
        <v>60</v>
      </c>
      <c r="J95" s="71">
        <v>7379169414</v>
      </c>
      <c r="K95" s="18" t="s">
        <v>809</v>
      </c>
      <c r="L95" s="18" t="s">
        <v>810</v>
      </c>
      <c r="M95" s="18">
        <v>9613106532</v>
      </c>
      <c r="N95" s="18" t="s">
        <v>811</v>
      </c>
      <c r="O95" s="18">
        <v>6026213107</v>
      </c>
      <c r="P95" s="24"/>
      <c r="Q95" s="18"/>
      <c r="R95" s="18" t="s">
        <v>101</v>
      </c>
      <c r="S95" s="18" t="s">
        <v>1047</v>
      </c>
      <c r="T95" s="18"/>
    </row>
    <row r="96" spans="1:20">
      <c r="A96" s="4">
        <v>92</v>
      </c>
      <c r="B96" s="17" t="s">
        <v>63</v>
      </c>
      <c r="C96" s="87" t="s">
        <v>749</v>
      </c>
      <c r="D96" s="48" t="s">
        <v>25</v>
      </c>
      <c r="E96" s="88" t="s">
        <v>750</v>
      </c>
      <c r="F96" s="18"/>
      <c r="G96" s="89">
        <v>26</v>
      </c>
      <c r="H96" s="89">
        <v>29</v>
      </c>
      <c r="I96" s="60">
        <f t="shared" si="1"/>
        <v>55</v>
      </c>
      <c r="J96" s="71">
        <v>8011937224</v>
      </c>
      <c r="K96" s="18" t="s">
        <v>812</v>
      </c>
      <c r="L96" s="18" t="s">
        <v>813</v>
      </c>
      <c r="M96" s="18">
        <v>9957317597</v>
      </c>
      <c r="N96" s="18" t="s">
        <v>814</v>
      </c>
      <c r="O96" s="18">
        <v>6026213098</v>
      </c>
      <c r="P96" s="24"/>
      <c r="Q96" s="18"/>
      <c r="R96" s="18" t="s">
        <v>444</v>
      </c>
      <c r="S96" s="18" t="s">
        <v>1047</v>
      </c>
      <c r="T96" s="18"/>
    </row>
    <row r="97" spans="1:20">
      <c r="A97" s="4">
        <v>93</v>
      </c>
      <c r="B97" s="17" t="s">
        <v>62</v>
      </c>
      <c r="C97" s="87" t="s">
        <v>751</v>
      </c>
      <c r="D97" s="48" t="s">
        <v>25</v>
      </c>
      <c r="E97" s="88" t="s">
        <v>752</v>
      </c>
      <c r="F97" s="18"/>
      <c r="G97" s="89">
        <v>19</v>
      </c>
      <c r="H97" s="89">
        <v>32</v>
      </c>
      <c r="I97" s="60">
        <f t="shared" si="1"/>
        <v>51</v>
      </c>
      <c r="J97" s="71">
        <v>9957546419</v>
      </c>
      <c r="K97" s="18" t="s">
        <v>812</v>
      </c>
      <c r="L97" s="18" t="s">
        <v>813</v>
      </c>
      <c r="M97" s="18">
        <v>9957317598</v>
      </c>
      <c r="N97" s="18" t="s">
        <v>814</v>
      </c>
      <c r="O97" s="18">
        <v>6026213098</v>
      </c>
      <c r="P97" s="24" t="s">
        <v>1158</v>
      </c>
      <c r="Q97" s="18" t="s">
        <v>428</v>
      </c>
      <c r="R97" s="18" t="s">
        <v>101</v>
      </c>
      <c r="S97" s="18" t="s">
        <v>1047</v>
      </c>
      <c r="T97" s="18"/>
    </row>
    <row r="98" spans="1:20">
      <c r="A98" s="4">
        <v>94</v>
      </c>
      <c r="B98" s="17" t="s">
        <v>63</v>
      </c>
      <c r="C98" s="87" t="s">
        <v>753</v>
      </c>
      <c r="D98" s="48" t="s">
        <v>25</v>
      </c>
      <c r="E98" s="70" t="s">
        <v>754</v>
      </c>
      <c r="F98" s="18"/>
      <c r="G98" s="66">
        <v>13</v>
      </c>
      <c r="H98" s="66">
        <v>24</v>
      </c>
      <c r="I98" s="60">
        <f t="shared" si="1"/>
        <v>37</v>
      </c>
      <c r="J98" s="71">
        <v>8042959081</v>
      </c>
      <c r="K98" s="18" t="s">
        <v>812</v>
      </c>
      <c r="L98" s="18" t="s">
        <v>813</v>
      </c>
      <c r="M98" s="18">
        <v>9957317599</v>
      </c>
      <c r="N98" s="18" t="s">
        <v>814</v>
      </c>
      <c r="O98" s="18">
        <v>6026213098</v>
      </c>
      <c r="P98" s="24"/>
      <c r="Q98" s="18"/>
      <c r="R98" s="18" t="s">
        <v>82</v>
      </c>
      <c r="S98" s="18" t="s">
        <v>1047</v>
      </c>
      <c r="T98" s="18"/>
    </row>
    <row r="99" spans="1:20">
      <c r="A99" s="4">
        <v>95</v>
      </c>
      <c r="B99" s="17" t="s">
        <v>62</v>
      </c>
      <c r="C99" s="87" t="s">
        <v>755</v>
      </c>
      <c r="D99" s="48" t="s">
        <v>25</v>
      </c>
      <c r="E99" s="70" t="s">
        <v>756</v>
      </c>
      <c r="F99" s="18"/>
      <c r="G99" s="66">
        <v>33</v>
      </c>
      <c r="H99" s="66">
        <v>44</v>
      </c>
      <c r="I99" s="60">
        <f t="shared" si="1"/>
        <v>77</v>
      </c>
      <c r="J99" s="71">
        <v>8812028515</v>
      </c>
      <c r="K99" s="18" t="s">
        <v>812</v>
      </c>
      <c r="L99" s="18" t="s">
        <v>813</v>
      </c>
      <c r="M99" s="18">
        <v>9957317600</v>
      </c>
      <c r="N99" s="18" t="s">
        <v>814</v>
      </c>
      <c r="O99" s="18">
        <v>6026213098</v>
      </c>
      <c r="P99" s="24"/>
      <c r="Q99" s="18"/>
      <c r="R99" s="18" t="s">
        <v>94</v>
      </c>
      <c r="S99" s="18" t="s">
        <v>1047</v>
      </c>
      <c r="T99" s="18"/>
    </row>
    <row r="100" spans="1:20">
      <c r="A100" s="4">
        <v>96</v>
      </c>
      <c r="B100" s="17" t="s">
        <v>63</v>
      </c>
      <c r="C100" s="87" t="s">
        <v>757</v>
      </c>
      <c r="D100" s="48" t="s">
        <v>25</v>
      </c>
      <c r="E100" s="88" t="s">
        <v>758</v>
      </c>
      <c r="F100" s="18"/>
      <c r="G100" s="89">
        <v>13</v>
      </c>
      <c r="H100" s="89">
        <v>32</v>
      </c>
      <c r="I100" s="60">
        <f t="shared" si="1"/>
        <v>45</v>
      </c>
      <c r="J100" s="71">
        <v>9954931298</v>
      </c>
      <c r="K100" s="18" t="s">
        <v>815</v>
      </c>
      <c r="L100" s="18" t="s">
        <v>816</v>
      </c>
      <c r="M100" s="18"/>
      <c r="N100" s="18" t="s">
        <v>817</v>
      </c>
      <c r="O100" s="18">
        <v>6026213012</v>
      </c>
      <c r="P100" s="24"/>
      <c r="Q100" s="18"/>
      <c r="R100" s="18" t="s">
        <v>104</v>
      </c>
      <c r="S100" s="18" t="s">
        <v>1047</v>
      </c>
      <c r="T100" s="18"/>
    </row>
    <row r="101" spans="1:20">
      <c r="A101" s="4">
        <v>97</v>
      </c>
      <c r="B101" s="17" t="s">
        <v>62</v>
      </c>
      <c r="C101" s="87" t="s">
        <v>759</v>
      </c>
      <c r="D101" s="48" t="s">
        <v>25</v>
      </c>
      <c r="E101" s="70" t="s">
        <v>760</v>
      </c>
      <c r="F101" s="18"/>
      <c r="G101" s="66">
        <v>17</v>
      </c>
      <c r="H101" s="66">
        <v>22</v>
      </c>
      <c r="I101" s="60">
        <f t="shared" si="1"/>
        <v>39</v>
      </c>
      <c r="J101" s="71">
        <v>8486709655</v>
      </c>
      <c r="K101" s="18" t="s">
        <v>815</v>
      </c>
      <c r="L101" s="18" t="s">
        <v>816</v>
      </c>
      <c r="M101" s="18"/>
      <c r="N101" s="18" t="s">
        <v>817</v>
      </c>
      <c r="O101" s="18">
        <v>6026213012</v>
      </c>
      <c r="P101" s="24" t="s">
        <v>1159</v>
      </c>
      <c r="Q101" s="18" t="s">
        <v>123</v>
      </c>
      <c r="R101" s="18" t="s">
        <v>88</v>
      </c>
      <c r="S101" s="18" t="s">
        <v>1047</v>
      </c>
      <c r="T101" s="18"/>
    </row>
    <row r="102" spans="1:20">
      <c r="A102" s="4">
        <v>98</v>
      </c>
      <c r="B102" s="17" t="s">
        <v>63</v>
      </c>
      <c r="C102" s="87" t="s">
        <v>761</v>
      </c>
      <c r="D102" s="48" t="s">
        <v>25</v>
      </c>
      <c r="E102" s="70" t="s">
        <v>762</v>
      </c>
      <c r="F102" s="18"/>
      <c r="G102" s="66">
        <v>28</v>
      </c>
      <c r="H102" s="66">
        <v>44</v>
      </c>
      <c r="I102" s="60">
        <f t="shared" si="1"/>
        <v>72</v>
      </c>
      <c r="J102" s="71">
        <v>9613743133</v>
      </c>
      <c r="K102" s="18" t="s">
        <v>815</v>
      </c>
      <c r="L102" s="18" t="s">
        <v>816</v>
      </c>
      <c r="M102" s="18"/>
      <c r="N102" s="18" t="s">
        <v>817</v>
      </c>
      <c r="O102" s="18">
        <v>6026213012</v>
      </c>
      <c r="P102" s="24"/>
      <c r="Q102" s="18"/>
      <c r="R102" s="18" t="s">
        <v>94</v>
      </c>
      <c r="S102" s="18" t="s">
        <v>1047</v>
      </c>
      <c r="T102" s="18"/>
    </row>
    <row r="103" spans="1:20">
      <c r="A103" s="4">
        <v>99</v>
      </c>
      <c r="B103" s="17" t="s">
        <v>62</v>
      </c>
      <c r="C103" s="87" t="s">
        <v>763</v>
      </c>
      <c r="D103" s="48" t="s">
        <v>25</v>
      </c>
      <c r="E103" s="88" t="s">
        <v>764</v>
      </c>
      <c r="F103" s="18"/>
      <c r="G103" s="89">
        <v>22</v>
      </c>
      <c r="H103" s="89">
        <v>30</v>
      </c>
      <c r="I103" s="60">
        <f t="shared" si="1"/>
        <v>52</v>
      </c>
      <c r="J103" s="71">
        <v>9577810470</v>
      </c>
      <c r="K103" s="18" t="s">
        <v>815</v>
      </c>
      <c r="L103" s="18" t="s">
        <v>816</v>
      </c>
      <c r="M103" s="18"/>
      <c r="N103" s="18"/>
      <c r="O103" s="18"/>
      <c r="P103" s="24"/>
      <c r="Q103" s="18"/>
      <c r="R103" s="18" t="s">
        <v>104</v>
      </c>
      <c r="S103" s="18" t="s">
        <v>1047</v>
      </c>
      <c r="T103" s="18"/>
    </row>
    <row r="104" spans="1:20">
      <c r="A104" s="4">
        <v>100</v>
      </c>
      <c r="B104" s="17" t="s">
        <v>63</v>
      </c>
      <c r="C104" s="87" t="s">
        <v>765</v>
      </c>
      <c r="D104" s="48" t="s">
        <v>25</v>
      </c>
      <c r="E104" s="88" t="s">
        <v>766</v>
      </c>
      <c r="F104" s="18"/>
      <c r="G104" s="89">
        <v>63</v>
      </c>
      <c r="H104" s="89">
        <v>50</v>
      </c>
      <c r="I104" s="60">
        <f t="shared" si="1"/>
        <v>113</v>
      </c>
      <c r="J104" s="71">
        <v>7399649767</v>
      </c>
      <c r="K104" s="18" t="s">
        <v>815</v>
      </c>
      <c r="L104" s="18" t="s">
        <v>816</v>
      </c>
      <c r="M104" s="18"/>
      <c r="N104" s="18" t="s">
        <v>818</v>
      </c>
      <c r="O104" s="18">
        <v>6026213068</v>
      </c>
      <c r="P104" s="24"/>
      <c r="Q104" s="18"/>
      <c r="R104" s="18" t="s">
        <v>94</v>
      </c>
      <c r="S104" s="18" t="s">
        <v>1047</v>
      </c>
      <c r="T104" s="18"/>
    </row>
    <row r="105" spans="1:20">
      <c r="A105" s="4">
        <v>101</v>
      </c>
      <c r="B105" s="17" t="s">
        <v>62</v>
      </c>
      <c r="C105" s="87" t="s">
        <v>767</v>
      </c>
      <c r="D105" s="48" t="s">
        <v>25</v>
      </c>
      <c r="E105" s="88" t="s">
        <v>768</v>
      </c>
      <c r="F105" s="18"/>
      <c r="G105" s="89">
        <v>62</v>
      </c>
      <c r="H105" s="89">
        <v>63</v>
      </c>
      <c r="I105" s="60">
        <f t="shared" si="1"/>
        <v>125</v>
      </c>
      <c r="J105" s="71">
        <v>9854629684</v>
      </c>
      <c r="K105" s="18" t="s">
        <v>815</v>
      </c>
      <c r="L105" s="18" t="s">
        <v>816</v>
      </c>
      <c r="M105" s="18"/>
      <c r="N105" s="18" t="s">
        <v>819</v>
      </c>
      <c r="O105" s="18">
        <v>6026213025</v>
      </c>
      <c r="P105" s="24"/>
      <c r="Q105" s="18"/>
      <c r="R105" s="18" t="s">
        <v>543</v>
      </c>
      <c r="S105" s="18" t="s">
        <v>1047</v>
      </c>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101</v>
      </c>
      <c r="D165" s="21"/>
      <c r="E165" s="13"/>
      <c r="F165" s="21"/>
      <c r="G165" s="61">
        <f>SUM(G5:G164)</f>
        <v>2466</v>
      </c>
      <c r="H165" s="61">
        <f>SUM(H5:H164)</f>
        <v>2863</v>
      </c>
      <c r="I165" s="61">
        <f>SUM(I5:I164)</f>
        <v>5329</v>
      </c>
      <c r="J165" s="21"/>
      <c r="K165" s="21"/>
      <c r="L165" s="21"/>
      <c r="M165" s="21"/>
      <c r="N165" s="21"/>
      <c r="O165" s="21"/>
      <c r="P165" s="14"/>
      <c r="Q165" s="21"/>
      <c r="R165" s="21"/>
      <c r="S165" s="21"/>
      <c r="T165" s="12"/>
    </row>
    <row r="166" spans="1:20">
      <c r="A166" s="44" t="s">
        <v>62</v>
      </c>
      <c r="B166" s="10">
        <f>COUNTIF(B$5:B$164,"Team 1")</f>
        <v>51</v>
      </c>
      <c r="C166" s="44" t="s">
        <v>25</v>
      </c>
      <c r="D166" s="10">
        <f>COUNTIF(D5:D164,"Anganwadi")</f>
        <v>101</v>
      </c>
    </row>
    <row r="167" spans="1:20">
      <c r="A167" s="44" t="s">
        <v>63</v>
      </c>
      <c r="B167" s="10">
        <f>COUNTIF(B$6:B$164,"Team 2")</f>
        <v>50</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85" zoomScaleNormal="85" workbookViewId="0">
      <pane xSplit="3" ySplit="4" topLeftCell="D47" activePane="bottomRight" state="frozen"/>
      <selection pane="topRight" activeCell="C1" sqref="C1"/>
      <selection pane="bottomLeft" activeCell="A5" sqref="A5"/>
      <selection pane="bottomRight" activeCell="J56" sqref="J56"/>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55" t="s">
        <v>70</v>
      </c>
      <c r="B1" s="155"/>
      <c r="C1" s="155"/>
      <c r="D1" s="56"/>
      <c r="E1" s="56"/>
      <c r="F1" s="56"/>
      <c r="G1" s="56"/>
      <c r="H1" s="56"/>
      <c r="I1" s="56"/>
      <c r="J1" s="56"/>
      <c r="K1" s="56"/>
      <c r="L1" s="56"/>
      <c r="M1" s="56"/>
      <c r="N1" s="56"/>
      <c r="O1" s="56"/>
      <c r="P1" s="56"/>
      <c r="Q1" s="56"/>
      <c r="R1" s="56"/>
      <c r="S1" s="56"/>
    </row>
    <row r="2" spans="1:20">
      <c r="A2" s="151" t="s">
        <v>59</v>
      </c>
      <c r="B2" s="152"/>
      <c r="C2" s="152"/>
      <c r="D2" s="25">
        <v>43678</v>
      </c>
      <c r="E2" s="22"/>
      <c r="F2" s="22"/>
      <c r="G2" s="22"/>
      <c r="H2" s="22"/>
      <c r="I2" s="22"/>
      <c r="J2" s="22"/>
      <c r="K2" s="22"/>
      <c r="L2" s="22"/>
      <c r="M2" s="22"/>
      <c r="N2" s="22"/>
      <c r="O2" s="22"/>
      <c r="P2" s="22"/>
      <c r="Q2" s="22"/>
      <c r="R2" s="22"/>
      <c r="S2" s="22"/>
    </row>
    <row r="3" spans="1:20" ht="24" customHeight="1">
      <c r="A3" s="147" t="s">
        <v>14</v>
      </c>
      <c r="B3" s="149" t="s">
        <v>61</v>
      </c>
      <c r="C3" s="146" t="s">
        <v>7</v>
      </c>
      <c r="D3" s="146" t="s">
        <v>55</v>
      </c>
      <c r="E3" s="146" t="s">
        <v>16</v>
      </c>
      <c r="F3" s="153" t="s">
        <v>17</v>
      </c>
      <c r="G3" s="146" t="s">
        <v>8</v>
      </c>
      <c r="H3" s="146"/>
      <c r="I3" s="146"/>
      <c r="J3" s="146" t="s">
        <v>31</v>
      </c>
      <c r="K3" s="149" t="s">
        <v>33</v>
      </c>
      <c r="L3" s="149" t="s">
        <v>50</v>
      </c>
      <c r="M3" s="149" t="s">
        <v>51</v>
      </c>
      <c r="N3" s="149" t="s">
        <v>34</v>
      </c>
      <c r="O3" s="149" t="s">
        <v>35</v>
      </c>
      <c r="P3" s="147" t="s">
        <v>54</v>
      </c>
      <c r="Q3" s="146" t="s">
        <v>52</v>
      </c>
      <c r="R3" s="146" t="s">
        <v>32</v>
      </c>
      <c r="S3" s="146" t="s">
        <v>53</v>
      </c>
      <c r="T3" s="146" t="s">
        <v>13</v>
      </c>
    </row>
    <row r="4" spans="1:20" ht="25.5" customHeight="1">
      <c r="A4" s="147"/>
      <c r="B4" s="154"/>
      <c r="C4" s="146"/>
      <c r="D4" s="146"/>
      <c r="E4" s="146"/>
      <c r="F4" s="153"/>
      <c r="G4" s="23" t="s">
        <v>9</v>
      </c>
      <c r="H4" s="23" t="s">
        <v>10</v>
      </c>
      <c r="I4" s="23" t="s">
        <v>11</v>
      </c>
      <c r="J4" s="146"/>
      <c r="K4" s="150"/>
      <c r="L4" s="150"/>
      <c r="M4" s="150"/>
      <c r="N4" s="150"/>
      <c r="O4" s="150"/>
      <c r="P4" s="147"/>
      <c r="Q4" s="147"/>
      <c r="R4" s="146"/>
      <c r="S4" s="146"/>
      <c r="T4" s="146"/>
    </row>
    <row r="5" spans="1:20">
      <c r="A5" s="4">
        <v>1</v>
      </c>
      <c r="B5" s="17" t="s">
        <v>62</v>
      </c>
      <c r="C5" s="74" t="s">
        <v>820</v>
      </c>
      <c r="D5" s="18" t="s">
        <v>23</v>
      </c>
      <c r="E5" s="66" t="s">
        <v>821</v>
      </c>
      <c r="F5" s="66" t="s">
        <v>74</v>
      </c>
      <c r="G5" s="67">
        <v>76</v>
      </c>
      <c r="H5" s="67">
        <v>88</v>
      </c>
      <c r="I5" s="60">
        <f>SUM(G5:H5)</f>
        <v>164</v>
      </c>
      <c r="J5" s="75">
        <v>9954910969</v>
      </c>
      <c r="K5" s="18" t="s">
        <v>896</v>
      </c>
      <c r="L5" s="76" t="s">
        <v>1030</v>
      </c>
      <c r="M5" s="77" t="s">
        <v>1031</v>
      </c>
      <c r="N5" s="18" t="s">
        <v>897</v>
      </c>
      <c r="O5" s="18">
        <v>6026213067</v>
      </c>
      <c r="P5" s="24" t="s">
        <v>1161</v>
      </c>
      <c r="Q5" s="18"/>
      <c r="R5" s="18" t="s">
        <v>94</v>
      </c>
      <c r="S5" s="18" t="s">
        <v>1047</v>
      </c>
      <c r="T5" s="18"/>
    </row>
    <row r="6" spans="1:20">
      <c r="A6" s="4">
        <v>2</v>
      </c>
      <c r="B6" s="17" t="s">
        <v>63</v>
      </c>
      <c r="C6" s="86" t="s">
        <v>822</v>
      </c>
      <c r="D6" s="18" t="s">
        <v>25</v>
      </c>
      <c r="E6" s="70" t="s">
        <v>823</v>
      </c>
      <c r="F6" s="18"/>
      <c r="G6" s="66">
        <v>25</v>
      </c>
      <c r="H6" s="66">
        <v>28</v>
      </c>
      <c r="I6" s="60">
        <f t="shared" ref="I6:I69" si="0">SUM(G6:H6)</f>
        <v>53</v>
      </c>
      <c r="J6" s="66">
        <v>9613360704</v>
      </c>
      <c r="K6" s="18" t="s">
        <v>898</v>
      </c>
      <c r="L6" s="18" t="s">
        <v>813</v>
      </c>
      <c r="M6" s="18">
        <v>9957317597</v>
      </c>
      <c r="N6" s="18" t="s">
        <v>814</v>
      </c>
      <c r="O6" s="18">
        <v>6026213098</v>
      </c>
      <c r="P6" s="24"/>
      <c r="Q6" s="18"/>
      <c r="R6" s="18" t="s">
        <v>88</v>
      </c>
      <c r="S6" s="18" t="s">
        <v>1047</v>
      </c>
      <c r="T6" s="18"/>
    </row>
    <row r="7" spans="1:20">
      <c r="A7" s="4">
        <v>3</v>
      </c>
      <c r="B7" s="17" t="s">
        <v>62</v>
      </c>
      <c r="C7" s="74" t="s">
        <v>824</v>
      </c>
      <c r="D7" s="18" t="s">
        <v>23</v>
      </c>
      <c r="E7" s="66" t="s">
        <v>825</v>
      </c>
      <c r="F7" s="66" t="s">
        <v>74</v>
      </c>
      <c r="G7" s="67">
        <v>23</v>
      </c>
      <c r="H7" s="67">
        <v>30</v>
      </c>
      <c r="I7" s="60">
        <f t="shared" si="0"/>
        <v>53</v>
      </c>
      <c r="J7" s="75">
        <v>7399655120</v>
      </c>
      <c r="K7" s="18" t="s">
        <v>896</v>
      </c>
      <c r="L7" s="76" t="s">
        <v>1030</v>
      </c>
      <c r="M7" s="77" t="s">
        <v>1031</v>
      </c>
      <c r="N7" s="18" t="s">
        <v>264</v>
      </c>
      <c r="O7" s="18">
        <v>6026213089</v>
      </c>
      <c r="P7" s="24"/>
      <c r="Q7" s="18"/>
      <c r="R7" s="18" t="s">
        <v>85</v>
      </c>
      <c r="S7" s="18" t="s">
        <v>1047</v>
      </c>
      <c r="T7" s="18"/>
    </row>
    <row r="8" spans="1:20">
      <c r="A8" s="4">
        <v>4</v>
      </c>
      <c r="B8" s="17" t="s">
        <v>63</v>
      </c>
      <c r="C8" s="74" t="s">
        <v>826</v>
      </c>
      <c r="D8" s="18" t="s">
        <v>23</v>
      </c>
      <c r="E8" s="66" t="s">
        <v>827</v>
      </c>
      <c r="F8" s="66" t="s">
        <v>74</v>
      </c>
      <c r="G8" s="67">
        <v>75</v>
      </c>
      <c r="H8" s="67">
        <v>75</v>
      </c>
      <c r="I8" s="60">
        <f t="shared" si="0"/>
        <v>150</v>
      </c>
      <c r="J8" s="75">
        <v>9401028672</v>
      </c>
      <c r="K8" s="18" t="s">
        <v>896</v>
      </c>
      <c r="L8" s="76" t="s">
        <v>1030</v>
      </c>
      <c r="M8" s="77" t="s">
        <v>1031</v>
      </c>
      <c r="N8" s="18" t="s">
        <v>264</v>
      </c>
      <c r="O8" s="18">
        <v>6026213089</v>
      </c>
      <c r="P8" s="24"/>
      <c r="Q8" s="18"/>
      <c r="R8" s="18" t="s">
        <v>79</v>
      </c>
      <c r="S8" s="18" t="s">
        <v>1047</v>
      </c>
      <c r="T8" s="18"/>
    </row>
    <row r="9" spans="1:20">
      <c r="A9" s="4">
        <v>5</v>
      </c>
      <c r="B9" s="17" t="s">
        <v>62</v>
      </c>
      <c r="C9" s="86" t="s">
        <v>828</v>
      </c>
      <c r="D9" s="18" t="s">
        <v>25</v>
      </c>
      <c r="E9" s="70" t="s">
        <v>829</v>
      </c>
      <c r="F9" s="18"/>
      <c r="G9" s="66">
        <v>34</v>
      </c>
      <c r="H9" s="66">
        <v>30</v>
      </c>
      <c r="I9" s="60">
        <f t="shared" si="0"/>
        <v>64</v>
      </c>
      <c r="J9" s="66">
        <v>9957654882</v>
      </c>
      <c r="K9" s="18" t="s">
        <v>896</v>
      </c>
      <c r="L9" s="76" t="s">
        <v>1030</v>
      </c>
      <c r="M9" s="77" t="s">
        <v>1031</v>
      </c>
      <c r="N9" s="18" t="s">
        <v>303</v>
      </c>
      <c r="O9" s="18">
        <v>602613087</v>
      </c>
      <c r="P9" s="24" t="s">
        <v>1160</v>
      </c>
      <c r="Q9" s="18"/>
      <c r="R9" s="18" t="s">
        <v>94</v>
      </c>
      <c r="S9" s="18" t="s">
        <v>1047</v>
      </c>
      <c r="T9" s="18"/>
    </row>
    <row r="10" spans="1:20">
      <c r="A10" s="4">
        <v>6</v>
      </c>
      <c r="B10" s="17" t="s">
        <v>63</v>
      </c>
      <c r="C10" s="86" t="s">
        <v>830</v>
      </c>
      <c r="D10" s="18" t="s">
        <v>25</v>
      </c>
      <c r="E10" s="70" t="s">
        <v>831</v>
      </c>
      <c r="F10" s="18"/>
      <c r="G10" s="66">
        <v>17</v>
      </c>
      <c r="H10" s="66">
        <v>30</v>
      </c>
      <c r="I10" s="60">
        <f t="shared" si="0"/>
        <v>47</v>
      </c>
      <c r="J10" s="66">
        <v>9613525996</v>
      </c>
      <c r="K10" s="18" t="s">
        <v>896</v>
      </c>
      <c r="L10" s="76" t="s">
        <v>1030</v>
      </c>
      <c r="M10" s="77" t="s">
        <v>1031</v>
      </c>
      <c r="N10" s="18" t="s">
        <v>264</v>
      </c>
      <c r="O10" s="18">
        <v>6026213089</v>
      </c>
      <c r="P10" s="24"/>
      <c r="Q10" s="18"/>
      <c r="R10" s="18" t="s">
        <v>111</v>
      </c>
      <c r="S10" s="18" t="s">
        <v>1047</v>
      </c>
      <c r="T10" s="18"/>
    </row>
    <row r="11" spans="1:20">
      <c r="A11" s="4">
        <v>7</v>
      </c>
      <c r="B11" s="17" t="s">
        <v>62</v>
      </c>
      <c r="C11" s="74" t="s">
        <v>832</v>
      </c>
      <c r="D11" s="18" t="s">
        <v>23</v>
      </c>
      <c r="E11" s="66" t="s">
        <v>833</v>
      </c>
      <c r="F11" s="66" t="s">
        <v>74</v>
      </c>
      <c r="G11" s="67">
        <v>17</v>
      </c>
      <c r="H11" s="67">
        <v>9</v>
      </c>
      <c r="I11" s="60">
        <f t="shared" si="0"/>
        <v>26</v>
      </c>
      <c r="J11" s="75">
        <v>9864568306</v>
      </c>
      <c r="K11" s="18" t="s">
        <v>898</v>
      </c>
      <c r="L11" s="18" t="s">
        <v>813</v>
      </c>
      <c r="M11" s="18">
        <v>9957317597</v>
      </c>
      <c r="N11" s="18" t="s">
        <v>814</v>
      </c>
      <c r="O11" s="18">
        <v>6026213098</v>
      </c>
      <c r="P11" s="24"/>
      <c r="Q11" s="18"/>
      <c r="R11" s="18" t="s">
        <v>549</v>
      </c>
      <c r="S11" s="18" t="s">
        <v>1047</v>
      </c>
      <c r="T11" s="18"/>
    </row>
    <row r="12" spans="1:20">
      <c r="A12" s="4">
        <v>8</v>
      </c>
      <c r="B12" s="17" t="s">
        <v>63</v>
      </c>
      <c r="C12" s="74" t="s">
        <v>834</v>
      </c>
      <c r="D12" s="18" t="s">
        <v>23</v>
      </c>
      <c r="E12" s="66" t="s">
        <v>835</v>
      </c>
      <c r="F12" s="66" t="s">
        <v>74</v>
      </c>
      <c r="G12" s="67">
        <v>24</v>
      </c>
      <c r="H12" s="67">
        <v>22</v>
      </c>
      <c r="I12" s="60">
        <f t="shared" si="0"/>
        <v>46</v>
      </c>
      <c r="J12" s="75">
        <v>9613796095</v>
      </c>
      <c r="K12" s="18" t="s">
        <v>898</v>
      </c>
      <c r="L12" s="18" t="s">
        <v>813</v>
      </c>
      <c r="M12" s="18">
        <v>9957317598</v>
      </c>
      <c r="N12" s="18" t="s">
        <v>814</v>
      </c>
      <c r="O12" s="18">
        <v>6026213098</v>
      </c>
      <c r="P12" s="24"/>
      <c r="Q12" s="18"/>
      <c r="R12" s="18" t="s">
        <v>94</v>
      </c>
      <c r="S12" s="18" t="s">
        <v>1047</v>
      </c>
      <c r="T12" s="18"/>
    </row>
    <row r="13" spans="1:20">
      <c r="A13" s="4">
        <v>9</v>
      </c>
      <c r="B13" s="17" t="s">
        <v>62</v>
      </c>
      <c r="C13" s="86" t="s">
        <v>836</v>
      </c>
      <c r="D13" s="18" t="s">
        <v>25</v>
      </c>
      <c r="E13" s="70" t="s">
        <v>837</v>
      </c>
      <c r="F13" s="18"/>
      <c r="G13" s="66">
        <v>27</v>
      </c>
      <c r="H13" s="66">
        <v>35</v>
      </c>
      <c r="I13" s="60">
        <f t="shared" si="0"/>
        <v>62</v>
      </c>
      <c r="J13" s="66">
        <v>9854725541</v>
      </c>
      <c r="K13" s="18" t="s">
        <v>896</v>
      </c>
      <c r="L13" s="76" t="s">
        <v>1030</v>
      </c>
      <c r="M13" s="77" t="s">
        <v>1031</v>
      </c>
      <c r="N13" s="18" t="s">
        <v>897</v>
      </c>
      <c r="O13" s="18">
        <v>6026213067</v>
      </c>
      <c r="P13" s="24" t="s">
        <v>1162</v>
      </c>
      <c r="Q13" s="18"/>
      <c r="R13" s="18" t="s">
        <v>101</v>
      </c>
      <c r="S13" s="18" t="s">
        <v>1047</v>
      </c>
      <c r="T13" s="18"/>
    </row>
    <row r="14" spans="1:20">
      <c r="A14" s="4">
        <v>10</v>
      </c>
      <c r="B14" s="17" t="s">
        <v>63</v>
      </c>
      <c r="C14" s="86" t="s">
        <v>838</v>
      </c>
      <c r="D14" s="18" t="s">
        <v>25</v>
      </c>
      <c r="E14" s="70" t="s">
        <v>839</v>
      </c>
      <c r="F14" s="18"/>
      <c r="G14" s="66">
        <v>16</v>
      </c>
      <c r="H14" s="66">
        <v>23</v>
      </c>
      <c r="I14" s="60">
        <f t="shared" si="0"/>
        <v>39</v>
      </c>
      <c r="J14" s="66">
        <v>9678425338</v>
      </c>
      <c r="K14" s="18" t="s">
        <v>896</v>
      </c>
      <c r="L14" s="76" t="s">
        <v>1030</v>
      </c>
      <c r="M14" s="77" t="s">
        <v>1031</v>
      </c>
      <c r="N14" s="18" t="s">
        <v>897</v>
      </c>
      <c r="O14" s="18">
        <v>6026213067</v>
      </c>
      <c r="P14" s="24"/>
      <c r="Q14" s="18"/>
      <c r="R14" s="18" t="s">
        <v>82</v>
      </c>
      <c r="S14" s="18" t="s">
        <v>1047</v>
      </c>
      <c r="T14" s="18"/>
    </row>
    <row r="15" spans="1:20">
      <c r="A15" s="4">
        <v>11</v>
      </c>
      <c r="B15" s="17" t="s">
        <v>62</v>
      </c>
      <c r="C15" s="74" t="s">
        <v>840</v>
      </c>
      <c r="D15" s="18" t="s">
        <v>23</v>
      </c>
      <c r="E15" s="66" t="s">
        <v>841</v>
      </c>
      <c r="F15" s="66" t="s">
        <v>74</v>
      </c>
      <c r="G15" s="67">
        <v>76</v>
      </c>
      <c r="H15" s="67">
        <v>64</v>
      </c>
      <c r="I15" s="60">
        <f t="shared" si="0"/>
        <v>140</v>
      </c>
      <c r="J15" s="75">
        <v>9954215345</v>
      </c>
      <c r="K15" s="18" t="s">
        <v>896</v>
      </c>
      <c r="L15" s="76" t="s">
        <v>1030</v>
      </c>
      <c r="M15" s="77" t="s">
        <v>1031</v>
      </c>
      <c r="N15" s="18" t="s">
        <v>897</v>
      </c>
      <c r="O15" s="18">
        <v>6026213067</v>
      </c>
      <c r="P15" s="24"/>
      <c r="Q15" s="18"/>
      <c r="R15" s="18" t="s">
        <v>88</v>
      </c>
      <c r="S15" s="18" t="s">
        <v>1047</v>
      </c>
      <c r="T15" s="18"/>
    </row>
    <row r="16" spans="1:20">
      <c r="A16" s="4">
        <v>12</v>
      </c>
      <c r="B16" s="17" t="s">
        <v>63</v>
      </c>
      <c r="C16" s="86" t="s">
        <v>842</v>
      </c>
      <c r="D16" s="18" t="s">
        <v>25</v>
      </c>
      <c r="E16" s="70" t="s">
        <v>843</v>
      </c>
      <c r="F16" s="18"/>
      <c r="G16" s="66">
        <v>16</v>
      </c>
      <c r="H16" s="66">
        <v>23</v>
      </c>
      <c r="I16" s="60">
        <f t="shared" si="0"/>
        <v>39</v>
      </c>
      <c r="J16" s="66">
        <v>8721879912</v>
      </c>
      <c r="K16" s="18" t="s">
        <v>896</v>
      </c>
      <c r="L16" s="76" t="s">
        <v>1030</v>
      </c>
      <c r="M16" s="77" t="s">
        <v>1031</v>
      </c>
      <c r="N16" s="18" t="s">
        <v>415</v>
      </c>
      <c r="O16" s="18">
        <v>6026213089</v>
      </c>
      <c r="P16" s="24"/>
      <c r="Q16" s="18"/>
      <c r="R16" s="18" t="s">
        <v>94</v>
      </c>
      <c r="S16" s="18" t="s">
        <v>1047</v>
      </c>
      <c r="T16" s="18"/>
    </row>
    <row r="17" spans="1:20">
      <c r="A17" s="4">
        <v>13</v>
      </c>
      <c r="B17" s="17" t="s">
        <v>62</v>
      </c>
      <c r="C17" s="86" t="s">
        <v>844</v>
      </c>
      <c r="D17" s="18" t="s">
        <v>25</v>
      </c>
      <c r="E17" s="70" t="s">
        <v>845</v>
      </c>
      <c r="F17" s="18"/>
      <c r="G17" s="66">
        <v>28</v>
      </c>
      <c r="H17" s="66">
        <v>34</v>
      </c>
      <c r="I17" s="60">
        <f t="shared" si="0"/>
        <v>62</v>
      </c>
      <c r="J17" s="66">
        <v>7896613283</v>
      </c>
      <c r="K17" s="18" t="s">
        <v>896</v>
      </c>
      <c r="L17" s="76" t="s">
        <v>1030</v>
      </c>
      <c r="M17" s="77" t="s">
        <v>1031</v>
      </c>
      <c r="N17" s="18" t="s">
        <v>415</v>
      </c>
      <c r="O17" s="18">
        <v>6026213089</v>
      </c>
      <c r="P17" s="24" t="s">
        <v>1163</v>
      </c>
      <c r="Q17" s="18"/>
      <c r="R17" s="18" t="s">
        <v>85</v>
      </c>
      <c r="S17" s="18" t="s">
        <v>1047</v>
      </c>
      <c r="T17" s="18"/>
    </row>
    <row r="18" spans="1:20">
      <c r="A18" s="4">
        <v>14</v>
      </c>
      <c r="B18" s="17" t="s">
        <v>63</v>
      </c>
      <c r="C18" s="86" t="s">
        <v>846</v>
      </c>
      <c r="D18" s="18" t="s">
        <v>25</v>
      </c>
      <c r="E18" s="70" t="s">
        <v>847</v>
      </c>
      <c r="F18" s="18"/>
      <c r="G18" s="66">
        <v>27</v>
      </c>
      <c r="H18" s="66">
        <v>36</v>
      </c>
      <c r="I18" s="60">
        <f t="shared" si="0"/>
        <v>63</v>
      </c>
      <c r="J18" s="66">
        <v>9854687973</v>
      </c>
      <c r="K18" s="18" t="s">
        <v>896</v>
      </c>
      <c r="L18" s="76" t="s">
        <v>1030</v>
      </c>
      <c r="M18" s="77" t="s">
        <v>1031</v>
      </c>
      <c r="N18" s="18" t="s">
        <v>415</v>
      </c>
      <c r="O18" s="18">
        <v>6026213089</v>
      </c>
      <c r="P18" s="24"/>
      <c r="Q18" s="18"/>
      <c r="R18" s="18" t="s">
        <v>85</v>
      </c>
      <c r="S18" s="18" t="s">
        <v>1047</v>
      </c>
      <c r="T18" s="18"/>
    </row>
    <row r="19" spans="1:20">
      <c r="A19" s="4">
        <v>15</v>
      </c>
      <c r="B19" s="17" t="s">
        <v>62</v>
      </c>
      <c r="C19" s="74" t="s">
        <v>840</v>
      </c>
      <c r="D19" s="18" t="s">
        <v>23</v>
      </c>
      <c r="E19" s="66" t="s">
        <v>841</v>
      </c>
      <c r="F19" s="66" t="s">
        <v>74</v>
      </c>
      <c r="G19" s="19">
        <v>60</v>
      </c>
      <c r="H19" s="19">
        <v>60</v>
      </c>
      <c r="I19" s="60">
        <f t="shared" si="0"/>
        <v>120</v>
      </c>
      <c r="J19" s="75">
        <v>9954215345</v>
      </c>
      <c r="K19" s="18" t="s">
        <v>896</v>
      </c>
      <c r="L19" s="76" t="s">
        <v>1030</v>
      </c>
      <c r="M19" s="77" t="s">
        <v>1031</v>
      </c>
      <c r="N19" s="18" t="s">
        <v>1042</v>
      </c>
      <c r="O19" s="18">
        <v>6026213039</v>
      </c>
      <c r="P19" s="24"/>
      <c r="Q19" s="18"/>
      <c r="R19" s="18" t="s">
        <v>549</v>
      </c>
      <c r="S19" s="18" t="s">
        <v>1047</v>
      </c>
      <c r="T19" s="18"/>
    </row>
    <row r="20" spans="1:20">
      <c r="A20" s="4">
        <v>16</v>
      </c>
      <c r="B20" s="17" t="s">
        <v>63</v>
      </c>
      <c r="C20" s="74" t="s">
        <v>848</v>
      </c>
      <c r="D20" s="18" t="s">
        <v>23</v>
      </c>
      <c r="E20" s="58" t="s">
        <v>849</v>
      </c>
      <c r="F20" s="66" t="s">
        <v>74</v>
      </c>
      <c r="G20" s="67">
        <v>95</v>
      </c>
      <c r="H20" s="67">
        <v>110</v>
      </c>
      <c r="I20" s="60">
        <f t="shared" si="0"/>
        <v>205</v>
      </c>
      <c r="J20" s="75">
        <v>7399920945</v>
      </c>
      <c r="K20" s="18" t="s">
        <v>896</v>
      </c>
      <c r="L20" s="76" t="s">
        <v>1030</v>
      </c>
      <c r="M20" s="77" t="s">
        <v>1031</v>
      </c>
      <c r="N20" s="18" t="s">
        <v>897</v>
      </c>
      <c r="O20" s="18">
        <v>6026213067</v>
      </c>
      <c r="P20" s="24"/>
      <c r="Q20" s="18"/>
      <c r="R20" s="18" t="s">
        <v>104</v>
      </c>
      <c r="S20" s="18" t="s">
        <v>1047</v>
      </c>
      <c r="T20" s="18"/>
    </row>
    <row r="21" spans="1:20">
      <c r="A21" s="4">
        <v>17</v>
      </c>
      <c r="B21" s="17" t="s">
        <v>62</v>
      </c>
      <c r="C21" s="74" t="s">
        <v>850</v>
      </c>
      <c r="D21" s="18" t="s">
        <v>23</v>
      </c>
      <c r="E21" s="58" t="s">
        <v>851</v>
      </c>
      <c r="F21" s="66">
        <v>7</v>
      </c>
      <c r="G21" s="67">
        <v>104</v>
      </c>
      <c r="H21" s="67">
        <v>90</v>
      </c>
      <c r="I21" s="60">
        <f t="shared" si="0"/>
        <v>194</v>
      </c>
      <c r="J21" s="75"/>
      <c r="K21" s="18" t="s">
        <v>896</v>
      </c>
      <c r="L21" s="76" t="s">
        <v>1030</v>
      </c>
      <c r="M21" s="77" t="s">
        <v>1031</v>
      </c>
      <c r="N21" s="18" t="s">
        <v>897</v>
      </c>
      <c r="O21" s="18">
        <v>6026213067</v>
      </c>
      <c r="P21" s="24" t="s">
        <v>1164</v>
      </c>
      <c r="Q21" s="18"/>
      <c r="R21" s="18" t="s">
        <v>549</v>
      </c>
      <c r="S21" s="18" t="s">
        <v>1047</v>
      </c>
      <c r="T21" s="18"/>
    </row>
    <row r="22" spans="1:20">
      <c r="A22" s="4">
        <v>18</v>
      </c>
      <c r="B22" s="17" t="s">
        <v>63</v>
      </c>
      <c r="C22" s="74" t="s">
        <v>852</v>
      </c>
      <c r="D22" s="18" t="s">
        <v>23</v>
      </c>
      <c r="E22" s="58" t="s">
        <v>853</v>
      </c>
      <c r="F22" s="66" t="s">
        <v>74</v>
      </c>
      <c r="G22" s="67">
        <v>38</v>
      </c>
      <c r="H22" s="67">
        <v>36</v>
      </c>
      <c r="I22" s="60">
        <f t="shared" si="0"/>
        <v>74</v>
      </c>
      <c r="J22" s="75">
        <v>9864550054</v>
      </c>
      <c r="K22" s="18" t="s">
        <v>896</v>
      </c>
      <c r="L22" s="76" t="s">
        <v>1030</v>
      </c>
      <c r="M22" s="77" t="s">
        <v>1031</v>
      </c>
      <c r="N22" s="18" t="s">
        <v>303</v>
      </c>
      <c r="O22" s="18">
        <v>6026213087</v>
      </c>
      <c r="P22" s="24"/>
      <c r="Q22" s="18"/>
      <c r="R22" s="18" t="s">
        <v>543</v>
      </c>
      <c r="S22" s="18" t="s">
        <v>1047</v>
      </c>
      <c r="T22" s="18"/>
    </row>
    <row r="23" spans="1:20">
      <c r="A23" s="4">
        <v>19</v>
      </c>
      <c r="B23" s="17" t="s">
        <v>62</v>
      </c>
      <c r="C23" s="74" t="s">
        <v>244</v>
      </c>
      <c r="D23" s="18" t="s">
        <v>23</v>
      </c>
      <c r="E23" s="58" t="s">
        <v>245</v>
      </c>
      <c r="F23" s="66" t="s">
        <v>74</v>
      </c>
      <c r="G23" s="67">
        <v>23</v>
      </c>
      <c r="H23" s="67">
        <v>24</v>
      </c>
      <c r="I23" s="60">
        <f t="shared" si="0"/>
        <v>47</v>
      </c>
      <c r="J23" s="75">
        <v>9954411029</v>
      </c>
      <c r="K23" s="18" t="s">
        <v>246</v>
      </c>
      <c r="L23" s="18" t="s">
        <v>247</v>
      </c>
      <c r="M23" s="18">
        <v>8761942558</v>
      </c>
      <c r="N23" s="18" t="s">
        <v>248</v>
      </c>
      <c r="O23" s="18">
        <v>6026213116</v>
      </c>
      <c r="P23" s="24"/>
      <c r="Q23" s="18"/>
      <c r="R23" s="18" t="s">
        <v>249</v>
      </c>
      <c r="S23" s="18" t="s">
        <v>1047</v>
      </c>
      <c r="T23" s="18"/>
    </row>
    <row r="24" spans="1:20">
      <c r="A24" s="4">
        <v>20</v>
      </c>
      <c r="B24" s="17" t="s">
        <v>63</v>
      </c>
      <c r="C24" s="74" t="s">
        <v>250</v>
      </c>
      <c r="D24" s="18" t="s">
        <v>23</v>
      </c>
      <c r="E24" s="58" t="s">
        <v>251</v>
      </c>
      <c r="F24" s="66" t="s">
        <v>97</v>
      </c>
      <c r="G24" s="67">
        <v>51</v>
      </c>
      <c r="H24" s="67">
        <v>33</v>
      </c>
      <c r="I24" s="60">
        <f t="shared" si="0"/>
        <v>84</v>
      </c>
      <c r="J24" s="75">
        <v>9854818045</v>
      </c>
      <c r="K24" s="18" t="s">
        <v>246</v>
      </c>
      <c r="L24" s="18"/>
      <c r="M24" s="18"/>
      <c r="N24" s="18" t="s">
        <v>248</v>
      </c>
      <c r="O24" s="18">
        <v>6026213116</v>
      </c>
      <c r="P24" s="24"/>
      <c r="Q24" s="18"/>
      <c r="R24" s="18" t="s">
        <v>252</v>
      </c>
      <c r="S24" s="18" t="s">
        <v>1047</v>
      </c>
      <c r="T24" s="18"/>
    </row>
    <row r="25" spans="1:20">
      <c r="A25" s="4">
        <v>21</v>
      </c>
      <c r="B25" s="17" t="s">
        <v>62</v>
      </c>
      <c r="C25" s="74" t="s">
        <v>253</v>
      </c>
      <c r="D25" s="18" t="s">
        <v>23</v>
      </c>
      <c r="E25" s="58" t="s">
        <v>254</v>
      </c>
      <c r="F25" s="66" t="s">
        <v>74</v>
      </c>
      <c r="G25" s="67">
        <v>33</v>
      </c>
      <c r="H25" s="67">
        <v>33</v>
      </c>
      <c r="I25" s="60">
        <f t="shared" si="0"/>
        <v>66</v>
      </c>
      <c r="J25" s="75">
        <v>9859774824</v>
      </c>
      <c r="K25" s="18" t="s">
        <v>255</v>
      </c>
      <c r="L25" s="18" t="s">
        <v>256</v>
      </c>
      <c r="M25" s="18">
        <v>8011128246</v>
      </c>
      <c r="N25" s="18" t="s">
        <v>257</v>
      </c>
      <c r="O25" s="18">
        <v>6026213118</v>
      </c>
      <c r="P25" s="24" t="s">
        <v>1165</v>
      </c>
      <c r="Q25" s="18"/>
      <c r="R25" s="18" t="s">
        <v>258</v>
      </c>
      <c r="S25" s="18" t="s">
        <v>1047</v>
      </c>
      <c r="T25" s="18"/>
    </row>
    <row r="26" spans="1:20">
      <c r="A26" s="4">
        <v>22</v>
      </c>
      <c r="B26" s="17" t="s">
        <v>63</v>
      </c>
      <c r="C26" s="74" t="s">
        <v>266</v>
      </c>
      <c r="D26" s="18" t="s">
        <v>23</v>
      </c>
      <c r="E26" s="58" t="s">
        <v>267</v>
      </c>
      <c r="F26" s="66" t="s">
        <v>74</v>
      </c>
      <c r="G26" s="67">
        <v>22</v>
      </c>
      <c r="H26" s="67">
        <v>15</v>
      </c>
      <c r="I26" s="60">
        <f t="shared" si="0"/>
        <v>37</v>
      </c>
      <c r="J26" s="75">
        <v>9678454614</v>
      </c>
      <c r="K26" s="18" t="s">
        <v>246</v>
      </c>
      <c r="L26" s="18" t="s">
        <v>247</v>
      </c>
      <c r="M26" s="18">
        <v>8761942558</v>
      </c>
      <c r="N26" s="18" t="s">
        <v>268</v>
      </c>
      <c r="O26" s="18">
        <v>6026213010</v>
      </c>
      <c r="P26" s="24"/>
      <c r="Q26" s="18"/>
      <c r="R26" s="18" t="s">
        <v>269</v>
      </c>
      <c r="S26" s="18" t="s">
        <v>1047</v>
      </c>
      <c r="T26" s="18"/>
    </row>
    <row r="27" spans="1:20">
      <c r="A27" s="4">
        <v>23</v>
      </c>
      <c r="B27" s="17" t="s">
        <v>62</v>
      </c>
      <c r="C27" s="74" t="s">
        <v>270</v>
      </c>
      <c r="D27" s="18" t="s">
        <v>23</v>
      </c>
      <c r="E27" s="58" t="s">
        <v>271</v>
      </c>
      <c r="F27" s="66" t="s">
        <v>74</v>
      </c>
      <c r="G27" s="67">
        <v>37</v>
      </c>
      <c r="H27" s="67">
        <v>42</v>
      </c>
      <c r="I27" s="60">
        <f t="shared" si="0"/>
        <v>79</v>
      </c>
      <c r="J27" s="75">
        <v>9859161828</v>
      </c>
      <c r="K27" s="18" t="s">
        <v>246</v>
      </c>
      <c r="L27" s="18" t="s">
        <v>247</v>
      </c>
      <c r="M27" s="18">
        <v>8761942558</v>
      </c>
      <c r="N27" s="18" t="s">
        <v>268</v>
      </c>
      <c r="O27" s="18">
        <v>6026213010</v>
      </c>
      <c r="P27" s="24"/>
      <c r="Q27" s="18"/>
      <c r="R27" s="18" t="s">
        <v>272</v>
      </c>
      <c r="S27" s="18" t="s">
        <v>1047</v>
      </c>
      <c r="T27" s="18"/>
    </row>
    <row r="28" spans="1:20">
      <c r="A28" s="4">
        <v>24</v>
      </c>
      <c r="B28" s="17" t="s">
        <v>63</v>
      </c>
      <c r="C28" s="74" t="s">
        <v>273</v>
      </c>
      <c r="D28" s="18" t="s">
        <v>23</v>
      </c>
      <c r="E28" s="58" t="s">
        <v>274</v>
      </c>
      <c r="F28" s="66" t="s">
        <v>74</v>
      </c>
      <c r="G28" s="67">
        <v>56</v>
      </c>
      <c r="H28" s="67">
        <v>74</v>
      </c>
      <c r="I28" s="60">
        <f t="shared" si="0"/>
        <v>130</v>
      </c>
      <c r="J28" s="75"/>
      <c r="K28" s="18" t="s">
        <v>246</v>
      </c>
      <c r="L28" s="18" t="s">
        <v>247</v>
      </c>
      <c r="M28" s="18">
        <v>8761942558</v>
      </c>
      <c r="N28" s="18" t="s">
        <v>268</v>
      </c>
      <c r="O28" s="18">
        <v>6026213010</v>
      </c>
      <c r="P28" s="24"/>
      <c r="Q28" s="18"/>
      <c r="R28" s="18" t="s">
        <v>275</v>
      </c>
      <c r="S28" s="18" t="s">
        <v>1047</v>
      </c>
      <c r="T28" s="18"/>
    </row>
    <row r="29" spans="1:20">
      <c r="A29" s="4">
        <v>25</v>
      </c>
      <c r="B29" s="17" t="s">
        <v>62</v>
      </c>
      <c r="C29" s="74" t="s">
        <v>283</v>
      </c>
      <c r="D29" s="18" t="s">
        <v>23</v>
      </c>
      <c r="E29" s="58" t="s">
        <v>284</v>
      </c>
      <c r="F29" s="66" t="s">
        <v>74</v>
      </c>
      <c r="G29" s="67">
        <v>16</v>
      </c>
      <c r="H29" s="67">
        <v>15</v>
      </c>
      <c r="I29" s="60">
        <f t="shared" si="0"/>
        <v>31</v>
      </c>
      <c r="J29" s="75">
        <v>9854562659</v>
      </c>
      <c r="K29" s="18" t="s">
        <v>246</v>
      </c>
      <c r="L29" s="18" t="s">
        <v>247</v>
      </c>
      <c r="M29" s="18">
        <v>8761942558</v>
      </c>
      <c r="N29" s="18" t="s">
        <v>257</v>
      </c>
      <c r="O29" s="18">
        <v>6026213118</v>
      </c>
      <c r="P29" s="24" t="s">
        <v>1166</v>
      </c>
      <c r="Q29" s="18"/>
      <c r="R29" s="18" t="s">
        <v>252</v>
      </c>
      <c r="S29" s="18" t="s">
        <v>1047</v>
      </c>
      <c r="T29" s="18"/>
    </row>
    <row r="30" spans="1:20">
      <c r="A30" s="4">
        <v>26</v>
      </c>
      <c r="B30" s="17" t="s">
        <v>63</v>
      </c>
      <c r="C30" s="74" t="s">
        <v>285</v>
      </c>
      <c r="D30" s="18" t="s">
        <v>23</v>
      </c>
      <c r="E30" s="58" t="s">
        <v>286</v>
      </c>
      <c r="F30" s="66" t="s">
        <v>74</v>
      </c>
      <c r="G30" s="67">
        <v>11</v>
      </c>
      <c r="H30" s="67">
        <v>17</v>
      </c>
      <c r="I30" s="60">
        <f t="shared" si="0"/>
        <v>28</v>
      </c>
      <c r="J30" s="75">
        <v>7896506141</v>
      </c>
      <c r="K30" s="18" t="s">
        <v>246</v>
      </c>
      <c r="L30" s="18" t="s">
        <v>247</v>
      </c>
      <c r="M30" s="18">
        <v>8761942558</v>
      </c>
      <c r="N30" s="18" t="s">
        <v>287</v>
      </c>
      <c r="O30" s="18">
        <v>6026213065</v>
      </c>
      <c r="P30" s="24"/>
      <c r="Q30" s="18"/>
      <c r="R30" s="18" t="s">
        <v>252</v>
      </c>
      <c r="S30" s="18" t="s">
        <v>1047</v>
      </c>
      <c r="T30" s="18"/>
    </row>
    <row r="31" spans="1:20">
      <c r="A31" s="4">
        <v>27</v>
      </c>
      <c r="B31" s="17" t="s">
        <v>62</v>
      </c>
      <c r="C31" s="74" t="s">
        <v>288</v>
      </c>
      <c r="D31" s="18" t="s">
        <v>23</v>
      </c>
      <c r="E31" s="58" t="s">
        <v>289</v>
      </c>
      <c r="F31" s="66" t="s">
        <v>74</v>
      </c>
      <c r="G31" s="67">
        <v>15</v>
      </c>
      <c r="H31" s="67">
        <v>11</v>
      </c>
      <c r="I31" s="60">
        <f t="shared" si="0"/>
        <v>26</v>
      </c>
      <c r="J31" s="75">
        <v>9854326922</v>
      </c>
      <c r="K31" s="18" t="s">
        <v>246</v>
      </c>
      <c r="L31" s="18" t="s">
        <v>247</v>
      </c>
      <c r="M31" s="18">
        <v>8761942558</v>
      </c>
      <c r="N31" s="18" t="s">
        <v>287</v>
      </c>
      <c r="O31" s="18">
        <v>6026213065</v>
      </c>
      <c r="P31" s="24"/>
      <c r="Q31" s="18"/>
      <c r="R31" s="18" t="s">
        <v>258</v>
      </c>
      <c r="S31" s="18" t="s">
        <v>1047</v>
      </c>
      <c r="T31" s="18"/>
    </row>
    <row r="32" spans="1:20">
      <c r="A32" s="4">
        <v>28</v>
      </c>
      <c r="B32" s="17" t="s">
        <v>63</v>
      </c>
      <c r="C32" s="74" t="s">
        <v>290</v>
      </c>
      <c r="D32" s="18" t="s">
        <v>23</v>
      </c>
      <c r="E32" s="58" t="s">
        <v>291</v>
      </c>
      <c r="F32" s="66" t="s">
        <v>74</v>
      </c>
      <c r="G32" s="67">
        <v>13</v>
      </c>
      <c r="H32" s="67">
        <v>22</v>
      </c>
      <c r="I32" s="60">
        <f t="shared" si="0"/>
        <v>35</v>
      </c>
      <c r="J32" s="75">
        <v>9854328371</v>
      </c>
      <c r="K32" s="18" t="s">
        <v>246</v>
      </c>
      <c r="L32" s="18" t="s">
        <v>247</v>
      </c>
      <c r="M32" s="18">
        <v>8761942558</v>
      </c>
      <c r="N32" s="18" t="s">
        <v>292</v>
      </c>
      <c r="O32" s="18">
        <v>6026213016</v>
      </c>
      <c r="P32" s="24"/>
      <c r="Q32" s="18"/>
      <c r="R32" s="18" t="s">
        <v>293</v>
      </c>
      <c r="S32" s="18" t="s">
        <v>1047</v>
      </c>
      <c r="T32" s="18"/>
    </row>
    <row r="33" spans="1:20">
      <c r="A33" s="4">
        <v>29</v>
      </c>
      <c r="B33" s="17" t="s">
        <v>62</v>
      </c>
      <c r="C33" s="74" t="s">
        <v>299</v>
      </c>
      <c r="D33" s="18" t="s">
        <v>23</v>
      </c>
      <c r="E33" s="58" t="s">
        <v>300</v>
      </c>
      <c r="F33" s="66" t="s">
        <v>301</v>
      </c>
      <c r="G33" s="67">
        <v>155</v>
      </c>
      <c r="H33" s="67">
        <v>166</v>
      </c>
      <c r="I33" s="60">
        <f t="shared" si="0"/>
        <v>321</v>
      </c>
      <c r="J33" s="75">
        <v>9859312989</v>
      </c>
      <c r="K33" s="18" t="s">
        <v>255</v>
      </c>
      <c r="L33" s="18" t="s">
        <v>256</v>
      </c>
      <c r="M33" s="18">
        <v>8011128246</v>
      </c>
      <c r="N33" s="18" t="s">
        <v>257</v>
      </c>
      <c r="O33" s="18">
        <v>6026213118</v>
      </c>
      <c r="P33" s="24" t="s">
        <v>1167</v>
      </c>
      <c r="Q33" s="18"/>
      <c r="R33" s="18" t="s">
        <v>275</v>
      </c>
      <c r="S33" s="18" t="s">
        <v>1047</v>
      </c>
      <c r="T33" s="18"/>
    </row>
    <row r="34" spans="1:20">
      <c r="A34" s="4">
        <v>30</v>
      </c>
      <c r="B34" s="17" t="s">
        <v>63</v>
      </c>
      <c r="C34" s="74" t="s">
        <v>854</v>
      </c>
      <c r="D34" s="18" t="s">
        <v>23</v>
      </c>
      <c r="E34" s="58" t="s">
        <v>855</v>
      </c>
      <c r="F34" s="66" t="s">
        <v>74</v>
      </c>
      <c r="G34" s="67">
        <v>25</v>
      </c>
      <c r="H34" s="67">
        <v>19</v>
      </c>
      <c r="I34" s="60">
        <f t="shared" si="0"/>
        <v>44</v>
      </c>
      <c r="J34" s="75">
        <v>9954116864</v>
      </c>
      <c r="K34" s="18" t="s">
        <v>255</v>
      </c>
      <c r="L34" s="18" t="s">
        <v>256</v>
      </c>
      <c r="M34" s="18">
        <v>8011128246</v>
      </c>
      <c r="N34" s="18" t="s">
        <v>786</v>
      </c>
      <c r="O34" s="18">
        <v>6026213057</v>
      </c>
      <c r="P34" s="24"/>
      <c r="Q34" s="18"/>
      <c r="R34" s="18" t="s">
        <v>560</v>
      </c>
      <c r="S34" s="18" t="s">
        <v>1047</v>
      </c>
      <c r="T34" s="18"/>
    </row>
    <row r="35" spans="1:20">
      <c r="A35" s="4">
        <v>31</v>
      </c>
      <c r="B35" s="17" t="s">
        <v>62</v>
      </c>
      <c r="C35" s="74" t="s">
        <v>856</v>
      </c>
      <c r="D35" s="18" t="s">
        <v>23</v>
      </c>
      <c r="E35" s="58" t="s">
        <v>857</v>
      </c>
      <c r="F35" s="66" t="s">
        <v>74</v>
      </c>
      <c r="G35" s="67">
        <v>32</v>
      </c>
      <c r="H35" s="67">
        <v>22</v>
      </c>
      <c r="I35" s="60">
        <f t="shared" si="0"/>
        <v>54</v>
      </c>
      <c r="J35" s="75">
        <v>9678965738</v>
      </c>
      <c r="K35" s="18" t="s">
        <v>255</v>
      </c>
      <c r="L35" s="18" t="s">
        <v>256</v>
      </c>
      <c r="M35" s="18">
        <v>8011128246</v>
      </c>
      <c r="N35" s="18" t="s">
        <v>257</v>
      </c>
      <c r="O35" s="18">
        <v>6026213118</v>
      </c>
      <c r="P35" s="24"/>
      <c r="Q35" s="18"/>
      <c r="R35" s="18" t="s">
        <v>275</v>
      </c>
      <c r="S35" s="18" t="s">
        <v>1047</v>
      </c>
      <c r="T35" s="18"/>
    </row>
    <row r="36" spans="1:20">
      <c r="A36" s="4">
        <v>32</v>
      </c>
      <c r="B36" s="17" t="s">
        <v>63</v>
      </c>
      <c r="C36" s="74" t="s">
        <v>308</v>
      </c>
      <c r="D36" s="18" t="s">
        <v>23</v>
      </c>
      <c r="E36" s="58" t="s">
        <v>309</v>
      </c>
      <c r="F36" s="66">
        <v>8</v>
      </c>
      <c r="G36" s="67">
        <v>207</v>
      </c>
      <c r="H36" s="67">
        <v>226</v>
      </c>
      <c r="I36" s="60">
        <f t="shared" si="0"/>
        <v>433</v>
      </c>
      <c r="J36" s="75"/>
      <c r="K36" s="18" t="s">
        <v>255</v>
      </c>
      <c r="L36" s="18" t="s">
        <v>256</v>
      </c>
      <c r="M36" s="18">
        <v>8011128246</v>
      </c>
      <c r="N36" s="18" t="s">
        <v>257</v>
      </c>
      <c r="O36" s="18">
        <v>6026213118</v>
      </c>
      <c r="P36" s="24"/>
      <c r="Q36" s="18"/>
      <c r="R36" s="18" t="s">
        <v>272</v>
      </c>
      <c r="S36" s="18" t="s">
        <v>1047</v>
      </c>
      <c r="T36" s="18"/>
    </row>
    <row r="37" spans="1:20">
      <c r="A37" s="4">
        <v>33</v>
      </c>
      <c r="B37" s="17" t="s">
        <v>62</v>
      </c>
      <c r="C37" s="74" t="s">
        <v>858</v>
      </c>
      <c r="D37" s="18" t="s">
        <v>23</v>
      </c>
      <c r="E37" s="58" t="s">
        <v>859</v>
      </c>
      <c r="F37" s="66" t="s">
        <v>74</v>
      </c>
      <c r="G37" s="67">
        <v>82</v>
      </c>
      <c r="H37" s="67">
        <v>89</v>
      </c>
      <c r="I37" s="60">
        <f t="shared" si="0"/>
        <v>171</v>
      </c>
      <c r="J37" s="75">
        <v>9954882095</v>
      </c>
      <c r="K37" s="18" t="s">
        <v>246</v>
      </c>
      <c r="L37" s="18" t="s">
        <v>247</v>
      </c>
      <c r="M37" s="18">
        <v>9954895393</v>
      </c>
      <c r="N37" s="18" t="s">
        <v>268</v>
      </c>
      <c r="O37" s="18">
        <v>6026213010</v>
      </c>
      <c r="P37" s="24" t="s">
        <v>1168</v>
      </c>
      <c r="Q37" s="18"/>
      <c r="R37" s="18" t="s">
        <v>293</v>
      </c>
      <c r="S37" s="18" t="s">
        <v>1047</v>
      </c>
      <c r="T37" s="18"/>
    </row>
    <row r="38" spans="1:20">
      <c r="A38" s="4">
        <v>34</v>
      </c>
      <c r="B38" s="17" t="s">
        <v>63</v>
      </c>
      <c r="C38" s="74" t="s">
        <v>860</v>
      </c>
      <c r="D38" s="18" t="s">
        <v>23</v>
      </c>
      <c r="E38" s="58" t="s">
        <v>861</v>
      </c>
      <c r="F38" s="66">
        <v>3</v>
      </c>
      <c r="G38" s="67">
        <v>387</v>
      </c>
      <c r="H38" s="67">
        <v>323</v>
      </c>
      <c r="I38" s="60">
        <f t="shared" si="0"/>
        <v>710</v>
      </c>
      <c r="J38" s="75"/>
      <c r="K38" s="18" t="s">
        <v>246</v>
      </c>
      <c r="L38" s="18" t="s">
        <v>247</v>
      </c>
      <c r="M38" s="18">
        <v>9954895393</v>
      </c>
      <c r="N38" s="18" t="s">
        <v>268</v>
      </c>
      <c r="O38" s="18">
        <v>6026213010</v>
      </c>
      <c r="P38" s="24"/>
      <c r="Q38" s="18"/>
      <c r="R38" s="18" t="s">
        <v>275</v>
      </c>
      <c r="S38" s="18" t="s">
        <v>1047</v>
      </c>
      <c r="T38" s="18"/>
    </row>
    <row r="39" spans="1:20">
      <c r="A39" s="4">
        <v>35</v>
      </c>
      <c r="B39" s="17" t="s">
        <v>62</v>
      </c>
      <c r="C39" s="74" t="s">
        <v>862</v>
      </c>
      <c r="D39" s="18" t="s">
        <v>23</v>
      </c>
      <c r="E39" s="58" t="s">
        <v>863</v>
      </c>
      <c r="F39" s="66" t="s">
        <v>74</v>
      </c>
      <c r="G39" s="67">
        <v>31</v>
      </c>
      <c r="H39" s="67">
        <v>18</v>
      </c>
      <c r="I39" s="60">
        <f t="shared" si="0"/>
        <v>49</v>
      </c>
      <c r="J39" s="75">
        <v>9957002199</v>
      </c>
      <c r="K39" s="18" t="s">
        <v>246</v>
      </c>
      <c r="L39" s="18" t="s">
        <v>247</v>
      </c>
      <c r="M39" s="18">
        <v>9954895393</v>
      </c>
      <c r="N39" s="18" t="s">
        <v>793</v>
      </c>
      <c r="O39" s="18">
        <v>6026213092</v>
      </c>
      <c r="P39" s="24"/>
      <c r="Q39" s="18"/>
      <c r="R39" s="18" t="s">
        <v>560</v>
      </c>
      <c r="S39" s="18" t="s">
        <v>1047</v>
      </c>
      <c r="T39" s="18"/>
    </row>
    <row r="40" spans="1:20">
      <c r="A40" s="4">
        <v>36</v>
      </c>
      <c r="B40" s="17" t="s">
        <v>63</v>
      </c>
      <c r="C40" s="74" t="s">
        <v>864</v>
      </c>
      <c r="D40" s="18" t="s">
        <v>23</v>
      </c>
      <c r="E40" s="58" t="s">
        <v>865</v>
      </c>
      <c r="F40" s="66" t="s">
        <v>74</v>
      </c>
      <c r="G40" s="67">
        <v>198</v>
      </c>
      <c r="H40" s="67">
        <v>105</v>
      </c>
      <c r="I40" s="60">
        <f t="shared" si="0"/>
        <v>303</v>
      </c>
      <c r="J40" s="75">
        <v>9854426123</v>
      </c>
      <c r="K40" s="18" t="s">
        <v>572</v>
      </c>
      <c r="L40" s="18" t="s">
        <v>1043</v>
      </c>
      <c r="M40" s="18">
        <v>9678535893</v>
      </c>
      <c r="N40" s="18" t="s">
        <v>787</v>
      </c>
      <c r="O40" s="18">
        <v>6026213064</v>
      </c>
      <c r="P40" s="24"/>
      <c r="Q40" s="18"/>
      <c r="R40" s="18" t="s">
        <v>573</v>
      </c>
      <c r="S40" s="18" t="s">
        <v>1047</v>
      </c>
      <c r="T40" s="18"/>
    </row>
    <row r="41" spans="1:20">
      <c r="A41" s="4">
        <v>37</v>
      </c>
      <c r="B41" s="17" t="s">
        <v>62</v>
      </c>
      <c r="C41" s="74" t="s">
        <v>500</v>
      </c>
      <c r="D41" s="18" t="s">
        <v>23</v>
      </c>
      <c r="E41" s="58" t="s">
        <v>536</v>
      </c>
      <c r="F41" s="66" t="s">
        <v>97</v>
      </c>
      <c r="G41" s="67">
        <v>124</v>
      </c>
      <c r="H41" s="67">
        <v>144</v>
      </c>
      <c r="I41" s="60">
        <f t="shared" si="0"/>
        <v>268</v>
      </c>
      <c r="J41" s="75">
        <v>9854688637</v>
      </c>
      <c r="K41" s="18" t="s">
        <v>572</v>
      </c>
      <c r="L41" s="18" t="s">
        <v>1043</v>
      </c>
      <c r="M41" s="18">
        <v>9678535893</v>
      </c>
      <c r="N41" s="18" t="s">
        <v>787</v>
      </c>
      <c r="O41" s="18">
        <v>6026213064</v>
      </c>
      <c r="P41" s="24" t="s">
        <v>1169</v>
      </c>
      <c r="Q41" s="18"/>
      <c r="R41" s="18" t="s">
        <v>573</v>
      </c>
      <c r="S41" s="18" t="s">
        <v>1047</v>
      </c>
      <c r="T41" s="18"/>
    </row>
    <row r="42" spans="1:20">
      <c r="A42" s="4">
        <v>38</v>
      </c>
      <c r="B42" s="17" t="s">
        <v>63</v>
      </c>
      <c r="C42" s="74" t="s">
        <v>866</v>
      </c>
      <c r="D42" s="18" t="s">
        <v>23</v>
      </c>
      <c r="E42" s="58" t="s">
        <v>867</v>
      </c>
      <c r="F42" s="66" t="s">
        <v>74</v>
      </c>
      <c r="G42" s="67">
        <v>16</v>
      </c>
      <c r="H42" s="67">
        <v>16</v>
      </c>
      <c r="I42" s="60">
        <f t="shared" si="0"/>
        <v>32</v>
      </c>
      <c r="J42" s="75"/>
      <c r="K42" s="18" t="s">
        <v>246</v>
      </c>
      <c r="L42" s="18" t="s">
        <v>247</v>
      </c>
      <c r="M42" s="18">
        <v>9954895393</v>
      </c>
      <c r="N42" s="18" t="s">
        <v>292</v>
      </c>
      <c r="O42" s="18">
        <v>6026213016</v>
      </c>
      <c r="P42" s="24"/>
      <c r="Q42" s="18"/>
      <c r="R42" s="18" t="s">
        <v>293</v>
      </c>
      <c r="S42" s="18" t="s">
        <v>1047</v>
      </c>
      <c r="T42" s="18"/>
    </row>
    <row r="43" spans="1:20">
      <c r="A43" s="4">
        <v>39</v>
      </c>
      <c r="B43" s="17" t="s">
        <v>62</v>
      </c>
      <c r="C43" s="74" t="s">
        <v>868</v>
      </c>
      <c r="D43" s="18" t="s">
        <v>23</v>
      </c>
      <c r="E43" s="58" t="s">
        <v>869</v>
      </c>
      <c r="F43" s="66" t="s">
        <v>74</v>
      </c>
      <c r="G43" s="67">
        <v>22</v>
      </c>
      <c r="H43" s="67">
        <v>29</v>
      </c>
      <c r="I43" s="60">
        <f t="shared" si="0"/>
        <v>51</v>
      </c>
      <c r="J43" s="75">
        <v>9435413625</v>
      </c>
      <c r="K43" s="18" t="s">
        <v>572</v>
      </c>
      <c r="L43" s="18" t="s">
        <v>1043</v>
      </c>
      <c r="M43" s="18">
        <v>9678535893</v>
      </c>
      <c r="N43" s="18" t="s">
        <v>787</v>
      </c>
      <c r="O43" s="18">
        <v>6026213064</v>
      </c>
      <c r="P43" s="24"/>
      <c r="Q43" s="18"/>
      <c r="R43" s="18" t="s">
        <v>792</v>
      </c>
      <c r="S43" s="18" t="s">
        <v>1047</v>
      </c>
      <c r="T43" s="18"/>
    </row>
    <row r="44" spans="1:20">
      <c r="A44" s="4">
        <v>40</v>
      </c>
      <c r="B44" s="17" t="s">
        <v>63</v>
      </c>
      <c r="C44" s="74" t="s">
        <v>870</v>
      </c>
      <c r="D44" s="18" t="s">
        <v>23</v>
      </c>
      <c r="E44" s="58" t="s">
        <v>871</v>
      </c>
      <c r="F44" s="66" t="s">
        <v>74</v>
      </c>
      <c r="G44" s="67">
        <v>33</v>
      </c>
      <c r="H44" s="67">
        <v>32</v>
      </c>
      <c r="I44" s="60">
        <f t="shared" si="0"/>
        <v>65</v>
      </c>
      <c r="J44" s="75">
        <v>9954597854</v>
      </c>
      <c r="K44" s="18" t="s">
        <v>572</v>
      </c>
      <c r="L44" s="18" t="s">
        <v>247</v>
      </c>
      <c r="M44" s="18">
        <v>9954895393</v>
      </c>
      <c r="N44" s="18" t="s">
        <v>795</v>
      </c>
      <c r="O44" s="18">
        <v>6026213095</v>
      </c>
      <c r="P44" s="24"/>
      <c r="Q44" s="18"/>
      <c r="R44" s="18" t="s">
        <v>258</v>
      </c>
      <c r="S44" s="18" t="s">
        <v>1047</v>
      </c>
      <c r="T44" s="18"/>
    </row>
    <row r="45" spans="1:20">
      <c r="A45" s="4">
        <v>41</v>
      </c>
      <c r="B45" s="17" t="s">
        <v>62</v>
      </c>
      <c r="C45" s="74" t="s">
        <v>872</v>
      </c>
      <c r="D45" s="18" t="s">
        <v>23</v>
      </c>
      <c r="E45" s="58" t="s">
        <v>873</v>
      </c>
      <c r="F45" s="66" t="s">
        <v>74</v>
      </c>
      <c r="G45" s="67">
        <v>13</v>
      </c>
      <c r="H45" s="67">
        <v>18</v>
      </c>
      <c r="I45" s="60">
        <f t="shared" si="0"/>
        <v>31</v>
      </c>
      <c r="J45" s="75">
        <v>9957015789</v>
      </c>
      <c r="K45" s="18" t="s">
        <v>572</v>
      </c>
      <c r="L45" s="18" t="s">
        <v>1043</v>
      </c>
      <c r="M45" s="18">
        <v>9678535893</v>
      </c>
      <c r="N45" s="18" t="s">
        <v>566</v>
      </c>
      <c r="O45" s="18"/>
      <c r="P45" s="24" t="s">
        <v>1170</v>
      </c>
      <c r="Q45" s="18"/>
      <c r="R45" s="18" t="s">
        <v>794</v>
      </c>
      <c r="S45" s="18" t="s">
        <v>1047</v>
      </c>
      <c r="T45" s="18"/>
    </row>
    <row r="46" spans="1:20">
      <c r="A46" s="4">
        <v>42</v>
      </c>
      <c r="B46" s="17" t="s">
        <v>63</v>
      </c>
      <c r="C46" s="74" t="s">
        <v>874</v>
      </c>
      <c r="D46" s="18" t="s">
        <v>23</v>
      </c>
      <c r="E46" s="58" t="s">
        <v>875</v>
      </c>
      <c r="F46" s="66" t="s">
        <v>74</v>
      </c>
      <c r="G46" s="67">
        <v>5</v>
      </c>
      <c r="H46" s="67">
        <v>5</v>
      </c>
      <c r="I46" s="60">
        <f t="shared" si="0"/>
        <v>10</v>
      </c>
      <c r="J46" s="75">
        <v>9613767302</v>
      </c>
      <c r="K46" s="18" t="s">
        <v>572</v>
      </c>
      <c r="L46" s="18" t="s">
        <v>1043</v>
      </c>
      <c r="M46" s="18">
        <v>9678535893</v>
      </c>
      <c r="N46" s="18"/>
      <c r="O46" s="18"/>
      <c r="P46" s="24"/>
      <c r="Q46" s="18"/>
      <c r="R46" s="18" t="s">
        <v>792</v>
      </c>
      <c r="S46" s="18" t="s">
        <v>1047</v>
      </c>
      <c r="T46" s="18"/>
    </row>
    <row r="47" spans="1:20">
      <c r="A47" s="4">
        <v>43</v>
      </c>
      <c r="B47" s="17" t="s">
        <v>62</v>
      </c>
      <c r="C47" s="74" t="s">
        <v>876</v>
      </c>
      <c r="D47" s="18" t="s">
        <v>23</v>
      </c>
      <c r="E47" s="58" t="s">
        <v>877</v>
      </c>
      <c r="F47" s="66">
        <v>8</v>
      </c>
      <c r="G47" s="67">
        <v>69</v>
      </c>
      <c r="H47" s="67">
        <v>51</v>
      </c>
      <c r="I47" s="60">
        <f t="shared" si="0"/>
        <v>120</v>
      </c>
      <c r="J47" s="75"/>
      <c r="K47" s="18" t="s">
        <v>778</v>
      </c>
      <c r="L47" s="18" t="s">
        <v>1043</v>
      </c>
      <c r="M47" s="18">
        <v>9678535893</v>
      </c>
      <c r="N47" s="18" t="s">
        <v>899</v>
      </c>
      <c r="O47" s="18">
        <v>6026213113</v>
      </c>
      <c r="P47" s="24"/>
      <c r="Q47" s="18"/>
      <c r="R47" s="18" t="s">
        <v>252</v>
      </c>
      <c r="S47" s="18" t="s">
        <v>1047</v>
      </c>
      <c r="T47" s="18"/>
    </row>
    <row r="48" spans="1:20">
      <c r="A48" s="4">
        <v>44</v>
      </c>
      <c r="B48" s="17" t="s">
        <v>63</v>
      </c>
      <c r="C48" s="74" t="s">
        <v>359</v>
      </c>
      <c r="D48" s="18" t="s">
        <v>23</v>
      </c>
      <c r="E48" s="58" t="s">
        <v>378</v>
      </c>
      <c r="F48" s="66" t="s">
        <v>97</v>
      </c>
      <c r="G48" s="67">
        <v>253</v>
      </c>
      <c r="H48" s="67">
        <v>200</v>
      </c>
      <c r="I48" s="60">
        <f t="shared" si="0"/>
        <v>453</v>
      </c>
      <c r="J48" s="75"/>
      <c r="K48" s="18" t="s">
        <v>402</v>
      </c>
      <c r="L48" s="18" t="s">
        <v>1044</v>
      </c>
      <c r="M48" s="18">
        <v>7086970923</v>
      </c>
      <c r="N48" s="18" t="s">
        <v>440</v>
      </c>
      <c r="O48" s="18">
        <v>6026213017</v>
      </c>
      <c r="P48" s="24"/>
      <c r="Q48" s="18"/>
      <c r="R48" s="18" t="s">
        <v>249</v>
      </c>
      <c r="S48" s="18" t="s">
        <v>1047</v>
      </c>
      <c r="T48" s="18"/>
    </row>
    <row r="49" spans="1:20">
      <c r="A49" s="4">
        <v>45</v>
      </c>
      <c r="B49" s="17" t="s">
        <v>62</v>
      </c>
      <c r="C49" s="74" t="s">
        <v>878</v>
      </c>
      <c r="D49" s="18" t="s">
        <v>23</v>
      </c>
      <c r="E49" s="58" t="s">
        <v>879</v>
      </c>
      <c r="F49" s="66" t="s">
        <v>74</v>
      </c>
      <c r="G49" s="67">
        <v>14</v>
      </c>
      <c r="H49" s="67">
        <v>15</v>
      </c>
      <c r="I49" s="60">
        <f t="shared" si="0"/>
        <v>29</v>
      </c>
      <c r="J49" s="75">
        <v>9854917256</v>
      </c>
      <c r="K49" s="18" t="s">
        <v>778</v>
      </c>
      <c r="L49" s="18" t="s">
        <v>563</v>
      </c>
      <c r="M49" s="18">
        <v>9957391798</v>
      </c>
      <c r="N49" s="18" t="s">
        <v>779</v>
      </c>
      <c r="O49" s="18">
        <v>6026213034</v>
      </c>
      <c r="P49" s="24" t="s">
        <v>1171</v>
      </c>
      <c r="Q49" s="18"/>
      <c r="R49" s="18" t="s">
        <v>252</v>
      </c>
      <c r="S49" s="18" t="s">
        <v>1047</v>
      </c>
      <c r="T49" s="18"/>
    </row>
    <row r="50" spans="1:20">
      <c r="A50" s="4">
        <v>46</v>
      </c>
      <c r="B50" s="17" t="s">
        <v>63</v>
      </c>
      <c r="C50" s="74" t="s">
        <v>880</v>
      </c>
      <c r="D50" s="18" t="s">
        <v>23</v>
      </c>
      <c r="E50" s="58" t="s">
        <v>881</v>
      </c>
      <c r="F50" s="66" t="s">
        <v>74</v>
      </c>
      <c r="G50" s="67">
        <v>10</v>
      </c>
      <c r="H50" s="67">
        <v>16</v>
      </c>
      <c r="I50" s="60">
        <f t="shared" si="0"/>
        <v>26</v>
      </c>
      <c r="J50" s="75">
        <v>9954408746</v>
      </c>
      <c r="K50" s="18" t="s">
        <v>778</v>
      </c>
      <c r="L50" s="18" t="s">
        <v>1043</v>
      </c>
      <c r="M50" s="18">
        <v>9678535893</v>
      </c>
      <c r="N50" s="18" t="s">
        <v>779</v>
      </c>
      <c r="O50" s="18">
        <v>6026213034</v>
      </c>
      <c r="P50" s="24"/>
      <c r="Q50" s="18"/>
      <c r="R50" s="18" t="s">
        <v>794</v>
      </c>
      <c r="S50" s="18" t="s">
        <v>1047</v>
      </c>
      <c r="T50" s="18"/>
    </row>
    <row r="51" spans="1:20">
      <c r="A51" s="4">
        <v>47</v>
      </c>
      <c r="B51" s="17" t="s">
        <v>62</v>
      </c>
      <c r="C51" s="74" t="s">
        <v>882</v>
      </c>
      <c r="D51" s="18" t="s">
        <v>23</v>
      </c>
      <c r="E51" s="58" t="s">
        <v>883</v>
      </c>
      <c r="F51" s="66" t="s">
        <v>74</v>
      </c>
      <c r="G51" s="67">
        <v>27</v>
      </c>
      <c r="H51" s="67">
        <v>25</v>
      </c>
      <c r="I51" s="60">
        <f t="shared" si="0"/>
        <v>52</v>
      </c>
      <c r="J51" s="75">
        <v>9678530265</v>
      </c>
      <c r="K51" s="18" t="s">
        <v>778</v>
      </c>
      <c r="L51" s="18" t="s">
        <v>1043</v>
      </c>
      <c r="M51" s="18">
        <v>9678535893</v>
      </c>
      <c r="N51" s="18" t="s">
        <v>779</v>
      </c>
      <c r="O51" s="18">
        <v>6026213034</v>
      </c>
      <c r="P51" s="24"/>
      <c r="Q51" s="18"/>
      <c r="R51" s="18" t="s">
        <v>794</v>
      </c>
      <c r="S51" s="18" t="s">
        <v>1047</v>
      </c>
      <c r="T51" s="18"/>
    </row>
    <row r="52" spans="1:20">
      <c r="A52" s="4">
        <v>48</v>
      </c>
      <c r="B52" s="17" t="s">
        <v>63</v>
      </c>
      <c r="C52" s="74" t="s">
        <v>884</v>
      </c>
      <c r="D52" s="18" t="s">
        <v>23</v>
      </c>
      <c r="E52" s="58" t="s">
        <v>885</v>
      </c>
      <c r="F52" s="66" t="s">
        <v>97</v>
      </c>
      <c r="G52" s="67">
        <v>57</v>
      </c>
      <c r="H52" s="67">
        <v>35</v>
      </c>
      <c r="I52" s="60">
        <f t="shared" si="0"/>
        <v>92</v>
      </c>
      <c r="J52" s="75">
        <v>9957114832</v>
      </c>
      <c r="K52" s="18" t="s">
        <v>778</v>
      </c>
      <c r="L52" s="18" t="s">
        <v>563</v>
      </c>
      <c r="M52" s="18">
        <v>9957391798</v>
      </c>
      <c r="N52" s="18" t="s">
        <v>779</v>
      </c>
      <c r="O52" s="18">
        <v>6026213034</v>
      </c>
      <c r="P52" s="24"/>
      <c r="Q52" s="18"/>
      <c r="R52" s="18" t="s">
        <v>569</v>
      </c>
      <c r="S52" s="18" t="s">
        <v>1047</v>
      </c>
      <c r="T52" s="18"/>
    </row>
    <row r="53" spans="1:20">
      <c r="A53" s="4">
        <v>49</v>
      </c>
      <c r="B53" s="17" t="s">
        <v>63</v>
      </c>
      <c r="C53" s="90" t="s">
        <v>886</v>
      </c>
      <c r="D53" s="51" t="s">
        <v>23</v>
      </c>
      <c r="E53" s="90" t="s">
        <v>887</v>
      </c>
      <c r="F53" s="91" t="s">
        <v>301</v>
      </c>
      <c r="G53" s="20">
        <v>70</v>
      </c>
      <c r="H53" s="20">
        <v>80</v>
      </c>
      <c r="I53" s="60">
        <f t="shared" si="0"/>
        <v>150</v>
      </c>
      <c r="J53" s="53">
        <v>9954436609</v>
      </c>
      <c r="K53" s="51" t="s">
        <v>778</v>
      </c>
      <c r="L53" s="18" t="s">
        <v>563</v>
      </c>
      <c r="M53" s="18">
        <v>9957391798</v>
      </c>
      <c r="N53" s="18" t="s">
        <v>779</v>
      </c>
      <c r="O53" s="18">
        <v>6026213034</v>
      </c>
      <c r="P53" s="52" t="s">
        <v>1172</v>
      </c>
      <c r="Q53" s="51"/>
      <c r="R53" s="51" t="s">
        <v>258</v>
      </c>
      <c r="S53" s="18" t="s">
        <v>1047</v>
      </c>
      <c r="T53" s="18"/>
    </row>
    <row r="54" spans="1:20">
      <c r="A54" s="4">
        <v>50</v>
      </c>
      <c r="B54" s="17" t="s">
        <v>62</v>
      </c>
      <c r="C54" s="74" t="s">
        <v>888</v>
      </c>
      <c r="D54" s="18" t="s">
        <v>23</v>
      </c>
      <c r="E54" s="58" t="s">
        <v>889</v>
      </c>
      <c r="F54" s="66" t="s">
        <v>74</v>
      </c>
      <c r="G54" s="67">
        <v>6</v>
      </c>
      <c r="H54" s="67">
        <v>8</v>
      </c>
      <c r="I54" s="60">
        <f t="shared" si="0"/>
        <v>14</v>
      </c>
      <c r="J54" s="75">
        <v>9954054427</v>
      </c>
      <c r="K54" s="18" t="s">
        <v>402</v>
      </c>
      <c r="L54" s="18" t="s">
        <v>162</v>
      </c>
      <c r="M54" s="18">
        <v>9864702355</v>
      </c>
      <c r="N54" s="18" t="s">
        <v>566</v>
      </c>
      <c r="O54" s="18"/>
      <c r="P54" s="24"/>
      <c r="Q54" s="18"/>
      <c r="R54" s="18" t="s">
        <v>252</v>
      </c>
      <c r="S54" s="18" t="s">
        <v>1047</v>
      </c>
      <c r="T54" s="18"/>
    </row>
    <row r="55" spans="1:20">
      <c r="A55" s="4">
        <v>51</v>
      </c>
      <c r="B55" s="17" t="s">
        <v>63</v>
      </c>
      <c r="C55" s="74" t="s">
        <v>890</v>
      </c>
      <c r="D55" s="18" t="s">
        <v>23</v>
      </c>
      <c r="E55" s="58" t="s">
        <v>891</v>
      </c>
      <c r="F55" s="66" t="s">
        <v>74</v>
      </c>
      <c r="G55" s="67">
        <v>33</v>
      </c>
      <c r="H55" s="67">
        <v>26</v>
      </c>
      <c r="I55" s="60">
        <f t="shared" si="0"/>
        <v>59</v>
      </c>
      <c r="J55" s="75">
        <v>8486417664</v>
      </c>
      <c r="K55" s="18" t="s">
        <v>402</v>
      </c>
      <c r="L55" s="18" t="s">
        <v>162</v>
      </c>
      <c r="M55" s="18">
        <v>9864702355</v>
      </c>
      <c r="N55" s="18" t="s">
        <v>163</v>
      </c>
      <c r="O55" s="18">
        <v>6026213045</v>
      </c>
      <c r="P55" s="24"/>
      <c r="Q55" s="18"/>
      <c r="R55" s="18" t="s">
        <v>258</v>
      </c>
      <c r="S55" s="18" t="s">
        <v>1047</v>
      </c>
      <c r="T55" s="18"/>
    </row>
    <row r="56" spans="1:20">
      <c r="A56" s="4">
        <v>52</v>
      </c>
      <c r="B56" s="17" t="s">
        <v>62</v>
      </c>
      <c r="C56" s="74" t="s">
        <v>892</v>
      </c>
      <c r="D56" s="18" t="s">
        <v>23</v>
      </c>
      <c r="E56" s="58" t="s">
        <v>893</v>
      </c>
      <c r="F56" s="66" t="s">
        <v>74</v>
      </c>
      <c r="G56" s="67">
        <v>31</v>
      </c>
      <c r="H56" s="67">
        <v>34</v>
      </c>
      <c r="I56" s="60">
        <f t="shared" si="0"/>
        <v>65</v>
      </c>
      <c r="J56" s="75">
        <v>9957114673</v>
      </c>
      <c r="K56" s="18" t="s">
        <v>402</v>
      </c>
      <c r="L56" s="18" t="s">
        <v>162</v>
      </c>
      <c r="M56" s="18">
        <v>9864702355</v>
      </c>
      <c r="N56" s="18" t="s">
        <v>163</v>
      </c>
      <c r="O56" s="18"/>
      <c r="P56" s="24"/>
      <c r="Q56" s="18"/>
      <c r="R56" s="18" t="s">
        <v>258</v>
      </c>
      <c r="S56" s="18" t="s">
        <v>1047</v>
      </c>
      <c r="T56" s="18"/>
    </row>
    <row r="57" spans="1:20">
      <c r="A57" s="4">
        <v>53</v>
      </c>
      <c r="B57" s="17" t="s">
        <v>63</v>
      </c>
      <c r="C57" s="74" t="s">
        <v>894</v>
      </c>
      <c r="D57" s="18" t="s">
        <v>23</v>
      </c>
      <c r="E57" s="58" t="s">
        <v>895</v>
      </c>
      <c r="F57" s="66" t="s">
        <v>74</v>
      </c>
      <c r="G57" s="67">
        <v>38</v>
      </c>
      <c r="H57" s="67">
        <v>47</v>
      </c>
      <c r="I57" s="60">
        <f t="shared" si="0"/>
        <v>85</v>
      </c>
      <c r="J57" s="75"/>
      <c r="K57" s="18" t="s">
        <v>398</v>
      </c>
      <c r="L57" s="78" t="s">
        <v>1023</v>
      </c>
      <c r="M57" s="77" t="s">
        <v>1035</v>
      </c>
      <c r="N57" s="18" t="s">
        <v>166</v>
      </c>
      <c r="O57" s="18">
        <v>6026213037</v>
      </c>
      <c r="P57" s="24" t="s">
        <v>1173</v>
      </c>
      <c r="Q57" s="18"/>
      <c r="R57" s="18" t="s">
        <v>560</v>
      </c>
      <c r="S57" s="18" t="s">
        <v>1047</v>
      </c>
      <c r="T57" s="18"/>
    </row>
    <row r="58" spans="1:20">
      <c r="A58" s="4">
        <v>54</v>
      </c>
      <c r="B58" s="17"/>
      <c r="C58" s="18"/>
      <c r="D58" s="18"/>
      <c r="E58" s="19"/>
      <c r="F58" s="18"/>
      <c r="G58" s="19"/>
      <c r="H58" s="19"/>
      <c r="I58" s="60">
        <f t="shared" si="0"/>
        <v>0</v>
      </c>
      <c r="J58" s="18"/>
      <c r="K58" s="18"/>
      <c r="L58" s="18"/>
      <c r="M58" s="18"/>
      <c r="N58" s="18"/>
      <c r="O58" s="18"/>
      <c r="P58" s="24"/>
      <c r="Q58" s="18"/>
      <c r="R58" s="18"/>
      <c r="S58" s="18"/>
      <c r="T58" s="18"/>
    </row>
    <row r="59" spans="1:20">
      <c r="A59" s="4">
        <v>55</v>
      </c>
      <c r="B59" s="17"/>
      <c r="C59" s="18"/>
      <c r="D59" s="18"/>
      <c r="E59" s="19"/>
      <c r="F59" s="18"/>
      <c r="G59" s="19"/>
      <c r="H59" s="19"/>
      <c r="I59" s="60">
        <f t="shared" si="0"/>
        <v>0</v>
      </c>
      <c r="J59" s="18"/>
      <c r="K59" s="18"/>
      <c r="L59" s="18"/>
      <c r="M59" s="18"/>
      <c r="N59" s="18"/>
      <c r="O59" s="18"/>
      <c r="P59" s="24"/>
      <c r="Q59" s="18"/>
      <c r="R59" s="18"/>
      <c r="S59" s="18"/>
      <c r="T59" s="18"/>
    </row>
    <row r="60" spans="1:20">
      <c r="A60" s="4">
        <v>56</v>
      </c>
      <c r="B60" s="17"/>
      <c r="C60" s="18"/>
      <c r="D60" s="18"/>
      <c r="E60" s="19"/>
      <c r="F60" s="18"/>
      <c r="G60" s="19"/>
      <c r="H60" s="19"/>
      <c r="I60" s="60">
        <f t="shared" si="0"/>
        <v>0</v>
      </c>
      <c r="J60" s="18"/>
      <c r="K60" s="18"/>
      <c r="L60" s="18"/>
      <c r="M60" s="18"/>
      <c r="N60" s="18"/>
      <c r="O60" s="18"/>
      <c r="P60" s="24"/>
      <c r="Q60" s="18"/>
      <c r="R60" s="18"/>
      <c r="S60" s="18"/>
      <c r="T60" s="18"/>
    </row>
    <row r="61" spans="1:20">
      <c r="A61" s="4">
        <v>57</v>
      </c>
      <c r="B61" s="17"/>
      <c r="C61" s="18"/>
      <c r="D61" s="18"/>
      <c r="E61" s="19"/>
      <c r="F61" s="18"/>
      <c r="G61" s="19"/>
      <c r="H61" s="19"/>
      <c r="I61" s="60">
        <f t="shared" si="0"/>
        <v>0</v>
      </c>
      <c r="J61" s="18"/>
      <c r="K61" s="18"/>
      <c r="L61" s="18"/>
      <c r="M61" s="18"/>
      <c r="N61" s="18"/>
      <c r="O61" s="18"/>
      <c r="P61" s="24"/>
      <c r="Q61" s="18"/>
      <c r="R61" s="18"/>
      <c r="S61" s="18"/>
      <c r="T61" s="18"/>
    </row>
    <row r="62" spans="1:20">
      <c r="A62" s="4">
        <v>58</v>
      </c>
      <c r="B62" s="17"/>
      <c r="C62" s="18"/>
      <c r="D62" s="18"/>
      <c r="E62" s="19"/>
      <c r="F62" s="18"/>
      <c r="G62" s="19"/>
      <c r="H62" s="19"/>
      <c r="I62" s="60">
        <f t="shared" si="0"/>
        <v>0</v>
      </c>
      <c r="J62" s="18"/>
      <c r="K62" s="18"/>
      <c r="L62" s="18"/>
      <c r="M62" s="18"/>
      <c r="N62" s="18"/>
      <c r="O62" s="18"/>
      <c r="P62" s="24"/>
      <c r="Q62" s="18"/>
      <c r="R62" s="18"/>
      <c r="S62" s="18"/>
      <c r="T62" s="18"/>
    </row>
    <row r="63" spans="1:20">
      <c r="A63" s="4">
        <v>59</v>
      </c>
      <c r="B63" s="17"/>
      <c r="C63" s="18"/>
      <c r="D63" s="18"/>
      <c r="E63" s="19"/>
      <c r="F63" s="18"/>
      <c r="G63" s="19"/>
      <c r="H63" s="19"/>
      <c r="I63" s="60">
        <f t="shared" si="0"/>
        <v>0</v>
      </c>
      <c r="J63" s="18"/>
      <c r="K63" s="18"/>
      <c r="L63" s="18"/>
      <c r="M63" s="18"/>
      <c r="N63" s="18"/>
      <c r="O63" s="18"/>
      <c r="P63" s="24"/>
      <c r="Q63" s="18"/>
      <c r="R63" s="18"/>
      <c r="S63" s="18"/>
      <c r="T63" s="18"/>
    </row>
    <row r="64" spans="1:20">
      <c r="A64" s="4">
        <v>60</v>
      </c>
      <c r="B64" s="17"/>
      <c r="C64" s="18"/>
      <c r="D64" s="18"/>
      <c r="E64" s="19"/>
      <c r="F64" s="18"/>
      <c r="G64" s="19"/>
      <c r="H64" s="19"/>
      <c r="I64" s="60">
        <f t="shared" si="0"/>
        <v>0</v>
      </c>
      <c r="J64" s="18"/>
      <c r="K64" s="18"/>
      <c r="L64" s="18"/>
      <c r="M64" s="18"/>
      <c r="N64" s="18"/>
      <c r="O64" s="18"/>
      <c r="P64" s="24"/>
      <c r="Q64" s="18"/>
      <c r="R64" s="18"/>
      <c r="S64" s="18"/>
      <c r="T64" s="18"/>
    </row>
    <row r="65" spans="1:20">
      <c r="A65" s="4">
        <v>61</v>
      </c>
      <c r="B65" s="17"/>
      <c r="C65" s="18"/>
      <c r="D65" s="18"/>
      <c r="E65" s="19"/>
      <c r="F65" s="18"/>
      <c r="G65" s="19"/>
      <c r="H65" s="19"/>
      <c r="I65" s="60">
        <f t="shared" si="0"/>
        <v>0</v>
      </c>
      <c r="J65" s="18"/>
      <c r="K65" s="18"/>
      <c r="L65" s="18"/>
      <c r="M65" s="18"/>
      <c r="N65" s="18"/>
      <c r="O65" s="18"/>
      <c r="P65" s="24"/>
      <c r="Q65" s="18"/>
      <c r="R65" s="18"/>
      <c r="S65" s="18"/>
      <c r="T65" s="18"/>
    </row>
    <row r="66" spans="1:20">
      <c r="A66" s="4">
        <v>62</v>
      </c>
      <c r="B66" s="17"/>
      <c r="C66" s="18"/>
      <c r="D66" s="18"/>
      <c r="E66" s="19"/>
      <c r="F66" s="18"/>
      <c r="G66" s="19"/>
      <c r="H66" s="19"/>
      <c r="I66" s="60">
        <f t="shared" si="0"/>
        <v>0</v>
      </c>
      <c r="J66" s="18"/>
      <c r="K66" s="18"/>
      <c r="L66" s="18"/>
      <c r="M66" s="18"/>
      <c r="N66" s="18"/>
      <c r="O66" s="18"/>
      <c r="P66" s="24"/>
      <c r="Q66" s="18"/>
      <c r="R66" s="18"/>
      <c r="S66" s="18"/>
      <c r="T66" s="18"/>
    </row>
    <row r="67" spans="1:20">
      <c r="A67" s="4">
        <v>63</v>
      </c>
      <c r="B67" s="17"/>
      <c r="C67" s="18"/>
      <c r="D67" s="18"/>
      <c r="E67" s="19"/>
      <c r="F67" s="18"/>
      <c r="G67" s="19"/>
      <c r="H67" s="19"/>
      <c r="I67" s="60">
        <f t="shared" si="0"/>
        <v>0</v>
      </c>
      <c r="J67" s="18"/>
      <c r="K67" s="18"/>
      <c r="L67" s="18"/>
      <c r="M67" s="18"/>
      <c r="N67" s="18"/>
      <c r="O67" s="18"/>
      <c r="P67" s="24"/>
      <c r="Q67" s="18"/>
      <c r="R67" s="18"/>
      <c r="S67" s="18"/>
      <c r="T67" s="18"/>
    </row>
    <row r="68" spans="1:20">
      <c r="A68" s="4">
        <v>64</v>
      </c>
      <c r="B68" s="17"/>
      <c r="C68" s="18"/>
      <c r="D68" s="18"/>
      <c r="E68" s="19"/>
      <c r="F68" s="18"/>
      <c r="G68" s="19"/>
      <c r="H68" s="19"/>
      <c r="I68" s="60">
        <f t="shared" si="0"/>
        <v>0</v>
      </c>
      <c r="J68" s="18"/>
      <c r="K68" s="18"/>
      <c r="L68" s="18"/>
      <c r="M68" s="18"/>
      <c r="N68" s="18"/>
      <c r="O68" s="18"/>
      <c r="P68" s="24"/>
      <c r="Q68" s="18"/>
      <c r="R68" s="18"/>
      <c r="S68" s="18"/>
      <c r="T68" s="18"/>
    </row>
    <row r="69" spans="1:20">
      <c r="A69" s="4">
        <v>65</v>
      </c>
      <c r="B69" s="17"/>
      <c r="C69" s="18"/>
      <c r="D69" s="18"/>
      <c r="E69" s="19"/>
      <c r="F69" s="18"/>
      <c r="G69" s="19"/>
      <c r="H69" s="19"/>
      <c r="I69" s="60">
        <f t="shared" si="0"/>
        <v>0</v>
      </c>
      <c r="J69" s="18"/>
      <c r="K69" s="18"/>
      <c r="L69" s="18"/>
      <c r="M69" s="18"/>
      <c r="N69" s="18"/>
      <c r="O69" s="18"/>
      <c r="P69" s="24"/>
      <c r="Q69" s="18"/>
      <c r="R69" s="18"/>
      <c r="S69" s="18"/>
      <c r="T69" s="18"/>
    </row>
    <row r="70" spans="1:20">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60">
        <f t="shared" si="1"/>
        <v>0</v>
      </c>
      <c r="J71" s="18"/>
      <c r="K71" s="18"/>
      <c r="L71" s="18"/>
      <c r="M71" s="18"/>
      <c r="N71" s="18"/>
      <c r="O71" s="18"/>
      <c r="P71" s="24"/>
      <c r="Q71" s="18"/>
      <c r="R71" s="18"/>
      <c r="S71" s="18"/>
      <c r="T71" s="18"/>
    </row>
    <row r="72" spans="1:20">
      <c r="A72" s="4">
        <v>68</v>
      </c>
      <c r="B72" s="17"/>
      <c r="C72" s="18"/>
      <c r="D72" s="18"/>
      <c r="E72" s="19"/>
      <c r="F72" s="18"/>
      <c r="G72" s="19"/>
      <c r="H72" s="19"/>
      <c r="I72" s="60">
        <f t="shared" si="1"/>
        <v>0</v>
      </c>
      <c r="J72" s="18"/>
      <c r="K72" s="18"/>
      <c r="L72" s="18"/>
      <c r="M72" s="18"/>
      <c r="N72" s="18"/>
      <c r="O72" s="18"/>
      <c r="P72" s="24"/>
      <c r="Q72" s="18"/>
      <c r="R72" s="18"/>
      <c r="S72" s="18"/>
      <c r="T72" s="18"/>
    </row>
    <row r="73" spans="1:20">
      <c r="A73" s="4">
        <v>69</v>
      </c>
      <c r="B73" s="17"/>
      <c r="C73" s="18"/>
      <c r="D73" s="18"/>
      <c r="E73" s="19"/>
      <c r="F73" s="18"/>
      <c r="G73" s="19"/>
      <c r="H73" s="19"/>
      <c r="I73" s="60">
        <f t="shared" si="1"/>
        <v>0</v>
      </c>
      <c r="J73" s="18"/>
      <c r="K73" s="18"/>
      <c r="L73" s="18"/>
      <c r="M73" s="18"/>
      <c r="N73" s="18"/>
      <c r="O73" s="18"/>
      <c r="P73" s="24"/>
      <c r="Q73" s="18"/>
      <c r="R73" s="18"/>
      <c r="S73" s="18"/>
      <c r="T73" s="18"/>
    </row>
    <row r="74" spans="1:20">
      <c r="A74" s="4">
        <v>70</v>
      </c>
      <c r="B74" s="17"/>
      <c r="C74" s="18"/>
      <c r="D74" s="18"/>
      <c r="E74" s="19"/>
      <c r="F74" s="18"/>
      <c r="G74" s="19"/>
      <c r="H74" s="19"/>
      <c r="I74" s="60">
        <f t="shared" si="1"/>
        <v>0</v>
      </c>
      <c r="J74" s="18"/>
      <c r="K74" s="18"/>
      <c r="L74" s="18"/>
      <c r="M74" s="18"/>
      <c r="N74" s="18"/>
      <c r="O74" s="18"/>
      <c r="P74" s="24"/>
      <c r="Q74" s="18"/>
      <c r="R74" s="18"/>
      <c r="S74" s="18"/>
      <c r="T74" s="18"/>
    </row>
    <row r="75" spans="1:20">
      <c r="A75" s="4">
        <v>71</v>
      </c>
      <c r="B75" s="17"/>
      <c r="C75" s="18"/>
      <c r="D75" s="18"/>
      <c r="E75" s="19"/>
      <c r="F75" s="18"/>
      <c r="G75" s="19"/>
      <c r="H75" s="19"/>
      <c r="I75" s="60">
        <f t="shared" si="1"/>
        <v>0</v>
      </c>
      <c r="J75" s="18"/>
      <c r="K75" s="18"/>
      <c r="L75" s="18"/>
      <c r="M75" s="18"/>
      <c r="N75" s="18"/>
      <c r="O75" s="18"/>
      <c r="P75" s="24"/>
      <c r="Q75" s="18"/>
      <c r="R75" s="18"/>
      <c r="S75" s="18"/>
      <c r="T75" s="18"/>
    </row>
    <row r="76" spans="1:20">
      <c r="A76" s="4">
        <v>72</v>
      </c>
      <c r="B76" s="17"/>
      <c r="C76" s="18"/>
      <c r="D76" s="18"/>
      <c r="E76" s="19"/>
      <c r="F76" s="18"/>
      <c r="G76" s="19"/>
      <c r="H76" s="19"/>
      <c r="I76" s="60">
        <f t="shared" si="1"/>
        <v>0</v>
      </c>
      <c r="J76" s="18"/>
      <c r="K76" s="18"/>
      <c r="L76" s="18"/>
      <c r="M76" s="18"/>
      <c r="N76" s="18"/>
      <c r="O76" s="18"/>
      <c r="P76" s="24"/>
      <c r="Q76" s="18"/>
      <c r="R76" s="18"/>
      <c r="S76" s="18"/>
      <c r="T76" s="18"/>
    </row>
    <row r="77" spans="1:20">
      <c r="A77" s="4">
        <v>73</v>
      </c>
      <c r="B77" s="17"/>
      <c r="C77" s="18"/>
      <c r="D77" s="18"/>
      <c r="E77" s="19"/>
      <c r="F77" s="18"/>
      <c r="G77" s="19"/>
      <c r="H77" s="19"/>
      <c r="I77" s="60">
        <f t="shared" si="1"/>
        <v>0</v>
      </c>
      <c r="J77" s="18"/>
      <c r="K77" s="18"/>
      <c r="L77" s="18"/>
      <c r="M77" s="18"/>
      <c r="N77" s="18"/>
      <c r="O77" s="18"/>
      <c r="P77" s="24"/>
      <c r="Q77" s="18"/>
      <c r="R77" s="18"/>
      <c r="S77" s="18"/>
      <c r="T77" s="18"/>
    </row>
    <row r="78" spans="1:20">
      <c r="A78" s="4">
        <v>74</v>
      </c>
      <c r="B78" s="17"/>
      <c r="C78" s="48"/>
      <c r="D78" s="48"/>
      <c r="E78" s="19"/>
      <c r="F78" s="48"/>
      <c r="G78" s="19"/>
      <c r="H78" s="19"/>
      <c r="I78" s="60">
        <f t="shared" si="1"/>
        <v>0</v>
      </c>
      <c r="J78" s="48"/>
      <c r="K78" s="48"/>
      <c r="L78" s="48"/>
      <c r="M78" s="48"/>
      <c r="N78" s="48"/>
      <c r="O78" s="48"/>
      <c r="P78" s="24"/>
      <c r="Q78" s="18"/>
      <c r="R78" s="18"/>
      <c r="S78" s="18"/>
      <c r="T78" s="18"/>
    </row>
    <row r="79" spans="1:20">
      <c r="A79" s="4">
        <v>75</v>
      </c>
      <c r="B79" s="17"/>
      <c r="C79" s="18"/>
      <c r="D79" s="18"/>
      <c r="E79" s="19"/>
      <c r="F79" s="18"/>
      <c r="G79" s="19"/>
      <c r="H79" s="19"/>
      <c r="I79" s="60">
        <f t="shared" si="1"/>
        <v>0</v>
      </c>
      <c r="J79" s="18"/>
      <c r="K79" s="18"/>
      <c r="L79" s="18"/>
      <c r="M79" s="18"/>
      <c r="N79" s="18"/>
      <c r="O79" s="18"/>
      <c r="P79" s="24"/>
      <c r="Q79" s="18"/>
      <c r="R79" s="18"/>
      <c r="S79" s="18"/>
      <c r="T79" s="18"/>
    </row>
    <row r="80" spans="1:20">
      <c r="A80" s="4">
        <v>76</v>
      </c>
      <c r="B80" s="17"/>
      <c r="C80" s="18"/>
      <c r="D80" s="18"/>
      <c r="E80" s="19"/>
      <c r="F80" s="18"/>
      <c r="G80" s="19"/>
      <c r="H80" s="19"/>
      <c r="I80" s="60">
        <f t="shared" si="1"/>
        <v>0</v>
      </c>
      <c r="J80" s="18"/>
      <c r="K80" s="18"/>
      <c r="L80" s="18"/>
      <c r="M80" s="18"/>
      <c r="N80" s="18"/>
      <c r="O80" s="18"/>
      <c r="P80" s="24"/>
      <c r="Q80" s="18"/>
      <c r="R80" s="18"/>
      <c r="S80" s="18"/>
      <c r="T80" s="18"/>
    </row>
    <row r="81" spans="1:20">
      <c r="A81" s="4">
        <v>77</v>
      </c>
      <c r="B81" s="17"/>
      <c r="C81" s="18"/>
      <c r="D81" s="18"/>
      <c r="E81" s="19"/>
      <c r="F81" s="18"/>
      <c r="G81" s="19"/>
      <c r="H81" s="19"/>
      <c r="I81" s="60">
        <f t="shared" si="1"/>
        <v>0</v>
      </c>
      <c r="J81" s="18"/>
      <c r="K81" s="18"/>
      <c r="L81" s="18"/>
      <c r="M81" s="18"/>
      <c r="N81" s="18"/>
      <c r="O81" s="18"/>
      <c r="P81" s="24"/>
      <c r="Q81" s="18"/>
      <c r="R81" s="18"/>
      <c r="S81" s="18"/>
      <c r="T81" s="18"/>
    </row>
    <row r="82" spans="1:20">
      <c r="A82" s="4">
        <v>78</v>
      </c>
      <c r="B82" s="17"/>
      <c r="C82" s="18"/>
      <c r="D82" s="18"/>
      <c r="E82" s="19"/>
      <c r="F82" s="18"/>
      <c r="G82" s="19"/>
      <c r="H82" s="19"/>
      <c r="I82" s="60">
        <f t="shared" si="1"/>
        <v>0</v>
      </c>
      <c r="J82" s="18"/>
      <c r="K82" s="18"/>
      <c r="L82" s="18"/>
      <c r="M82" s="18"/>
      <c r="N82" s="18"/>
      <c r="O82" s="18"/>
      <c r="P82" s="24"/>
      <c r="Q82" s="18"/>
      <c r="R82" s="18"/>
      <c r="S82" s="1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53</v>
      </c>
      <c r="D165" s="21"/>
      <c r="E165" s="13"/>
      <c r="F165" s="21"/>
      <c r="G165" s="61">
        <f>SUM(G5:G164)</f>
        <v>2993</v>
      </c>
      <c r="H165" s="61">
        <f>SUM(H5:H164)</f>
        <v>2858</v>
      </c>
      <c r="I165" s="61">
        <f>SUM(I5:I164)</f>
        <v>5851</v>
      </c>
      <c r="J165" s="21"/>
      <c r="K165" s="21"/>
      <c r="L165" s="21"/>
      <c r="M165" s="21"/>
      <c r="N165" s="21"/>
      <c r="O165" s="21"/>
      <c r="P165" s="14"/>
      <c r="Q165" s="21"/>
      <c r="R165" s="21"/>
      <c r="S165" s="21"/>
      <c r="T165" s="12"/>
    </row>
    <row r="166" spans="1:20">
      <c r="A166" s="44" t="s">
        <v>62</v>
      </c>
      <c r="B166" s="10">
        <f>COUNTIF(B$5:B$164,"Team 1")</f>
        <v>26</v>
      </c>
      <c r="C166" s="44" t="s">
        <v>25</v>
      </c>
      <c r="D166" s="10">
        <f>COUNTIF(D5:D164,"Anganwadi")</f>
        <v>8</v>
      </c>
    </row>
    <row r="167" spans="1:20">
      <c r="A167" s="44" t="s">
        <v>63</v>
      </c>
      <c r="B167" s="10">
        <f>COUNTIF(B$6:B$164,"Team 2")</f>
        <v>27</v>
      </c>
      <c r="C167" s="44" t="s">
        <v>23</v>
      </c>
      <c r="D167" s="10">
        <f>COUNTIF(D5:D164,"School")</f>
        <v>45</v>
      </c>
    </row>
  </sheetData>
  <sheetProtection password="8527" sheet="1" objects="1" scenarios="1"/>
  <mergeCells count="20">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84" zoomScaleNormal="84" workbookViewId="0">
      <pane xSplit="3" ySplit="4" topLeftCell="D38" activePane="bottomRight" state="frozen"/>
      <selection pane="topRight" activeCell="C1" sqref="C1"/>
      <selection pane="bottomLeft" activeCell="A5" sqref="A5"/>
      <selection pane="bottomRight" activeCell="P16" sqref="P16"/>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55" t="s">
        <v>70</v>
      </c>
      <c r="B1" s="155"/>
      <c r="C1" s="155"/>
      <c r="D1" s="56"/>
      <c r="E1" s="56"/>
      <c r="F1" s="56"/>
      <c r="G1" s="56"/>
      <c r="H1" s="56"/>
      <c r="I1" s="56"/>
      <c r="J1" s="56"/>
      <c r="K1" s="56"/>
      <c r="L1" s="56"/>
      <c r="M1" s="157"/>
      <c r="N1" s="157"/>
      <c r="O1" s="157"/>
      <c r="P1" s="157"/>
      <c r="Q1" s="157"/>
      <c r="R1" s="157"/>
      <c r="S1" s="157"/>
      <c r="T1" s="157"/>
    </row>
    <row r="2" spans="1:20">
      <c r="A2" s="151" t="s">
        <v>59</v>
      </c>
      <c r="B2" s="152"/>
      <c r="C2" s="152"/>
      <c r="D2" s="25">
        <v>43709</v>
      </c>
      <c r="E2" s="22"/>
      <c r="F2" s="22"/>
      <c r="G2" s="22"/>
      <c r="H2" s="22"/>
      <c r="I2" s="22"/>
      <c r="J2" s="22"/>
      <c r="K2" s="22"/>
      <c r="L2" s="22"/>
      <c r="M2" s="22"/>
      <c r="N2" s="22"/>
      <c r="O2" s="22"/>
      <c r="P2" s="22"/>
      <c r="Q2" s="22"/>
      <c r="R2" s="22"/>
      <c r="S2" s="22"/>
    </row>
    <row r="3" spans="1:20" ht="24" customHeight="1">
      <c r="A3" s="147" t="s">
        <v>14</v>
      </c>
      <c r="B3" s="149" t="s">
        <v>61</v>
      </c>
      <c r="C3" s="146" t="s">
        <v>7</v>
      </c>
      <c r="D3" s="146" t="s">
        <v>55</v>
      </c>
      <c r="E3" s="146" t="s">
        <v>16</v>
      </c>
      <c r="F3" s="153" t="s">
        <v>17</v>
      </c>
      <c r="G3" s="146" t="s">
        <v>8</v>
      </c>
      <c r="H3" s="146"/>
      <c r="I3" s="146"/>
      <c r="J3" s="146" t="s">
        <v>31</v>
      </c>
      <c r="K3" s="149" t="s">
        <v>33</v>
      </c>
      <c r="L3" s="149" t="s">
        <v>50</v>
      </c>
      <c r="M3" s="149" t="s">
        <v>51</v>
      </c>
      <c r="N3" s="149" t="s">
        <v>34</v>
      </c>
      <c r="O3" s="149" t="s">
        <v>35</v>
      </c>
      <c r="P3" s="147" t="s">
        <v>54</v>
      </c>
      <c r="Q3" s="146" t="s">
        <v>52</v>
      </c>
      <c r="R3" s="146" t="s">
        <v>32</v>
      </c>
      <c r="S3" s="146" t="s">
        <v>53</v>
      </c>
      <c r="T3" s="146" t="s">
        <v>13</v>
      </c>
    </row>
    <row r="4" spans="1:20" ht="25.5" customHeight="1">
      <c r="A4" s="147"/>
      <c r="B4" s="154"/>
      <c r="C4" s="146"/>
      <c r="D4" s="146"/>
      <c r="E4" s="146"/>
      <c r="F4" s="153"/>
      <c r="G4" s="23" t="s">
        <v>9</v>
      </c>
      <c r="H4" s="23" t="s">
        <v>10</v>
      </c>
      <c r="I4" s="23" t="s">
        <v>11</v>
      </c>
      <c r="J4" s="146"/>
      <c r="K4" s="150"/>
      <c r="L4" s="150"/>
      <c r="M4" s="150"/>
      <c r="N4" s="150"/>
      <c r="O4" s="150"/>
      <c r="P4" s="147"/>
      <c r="Q4" s="147"/>
      <c r="R4" s="146"/>
      <c r="S4" s="146"/>
      <c r="T4" s="146"/>
    </row>
    <row r="5" spans="1:20">
      <c r="A5" s="4">
        <v>1</v>
      </c>
      <c r="B5" s="17" t="s">
        <v>62</v>
      </c>
      <c r="C5" s="74" t="s">
        <v>900</v>
      </c>
      <c r="D5" s="18" t="s">
        <v>23</v>
      </c>
      <c r="E5" s="58" t="s">
        <v>901</v>
      </c>
      <c r="F5" s="66" t="s">
        <v>74</v>
      </c>
      <c r="G5" s="67">
        <v>18</v>
      </c>
      <c r="H5" s="67">
        <v>17</v>
      </c>
      <c r="I5" s="62">
        <f>SUM(G5:H5)</f>
        <v>35</v>
      </c>
      <c r="J5" s="75"/>
      <c r="K5" s="18" t="s">
        <v>398</v>
      </c>
      <c r="L5" s="78" t="s">
        <v>1023</v>
      </c>
      <c r="M5" s="77" t="s">
        <v>1035</v>
      </c>
      <c r="N5" s="18" t="s">
        <v>121</v>
      </c>
      <c r="O5" s="18">
        <v>6026213108</v>
      </c>
      <c r="P5" s="24" t="s">
        <v>991</v>
      </c>
      <c r="Q5" s="18" t="s">
        <v>110</v>
      </c>
      <c r="R5" s="18" t="s">
        <v>269</v>
      </c>
      <c r="S5" s="18" t="s">
        <v>1047</v>
      </c>
      <c r="T5" s="18"/>
    </row>
    <row r="6" spans="1:20">
      <c r="A6" s="4">
        <v>2</v>
      </c>
      <c r="B6" s="17" t="s">
        <v>63</v>
      </c>
      <c r="C6" s="74" t="s">
        <v>902</v>
      </c>
      <c r="D6" s="18" t="s">
        <v>23</v>
      </c>
      <c r="E6" s="58" t="s">
        <v>903</v>
      </c>
      <c r="F6" s="66" t="s">
        <v>74</v>
      </c>
      <c r="G6" s="67">
        <v>10</v>
      </c>
      <c r="H6" s="67">
        <v>17</v>
      </c>
      <c r="I6" s="62">
        <f t="shared" ref="I6:I69" si="0">SUM(G6:H6)</f>
        <v>27</v>
      </c>
      <c r="J6" s="75">
        <v>8486417587</v>
      </c>
      <c r="K6" s="18" t="s">
        <v>402</v>
      </c>
      <c r="L6" s="18" t="s">
        <v>162</v>
      </c>
      <c r="M6" s="18">
        <v>9864702355</v>
      </c>
      <c r="N6" s="18" t="s">
        <v>121</v>
      </c>
      <c r="O6" s="18">
        <v>6026213108</v>
      </c>
      <c r="P6" s="24"/>
      <c r="Q6" s="18"/>
      <c r="R6" s="18" t="s">
        <v>252</v>
      </c>
      <c r="S6" s="18" t="s">
        <v>1047</v>
      </c>
      <c r="T6" s="18"/>
    </row>
    <row r="7" spans="1:20">
      <c r="A7" s="4">
        <v>3</v>
      </c>
      <c r="B7" s="17" t="s">
        <v>62</v>
      </c>
      <c r="C7" s="74" t="s">
        <v>904</v>
      </c>
      <c r="D7" s="18" t="s">
        <v>23</v>
      </c>
      <c r="E7" s="58" t="s">
        <v>905</v>
      </c>
      <c r="F7" s="66" t="s">
        <v>74</v>
      </c>
      <c r="G7" s="67">
        <v>11</v>
      </c>
      <c r="H7" s="67">
        <v>12</v>
      </c>
      <c r="I7" s="62">
        <f t="shared" si="0"/>
        <v>23</v>
      </c>
      <c r="J7" s="75">
        <v>9954465780</v>
      </c>
      <c r="K7" s="18" t="s">
        <v>398</v>
      </c>
      <c r="L7" s="78" t="s">
        <v>1023</v>
      </c>
      <c r="M7" s="77" t="s">
        <v>1035</v>
      </c>
      <c r="N7" s="18" t="s">
        <v>121</v>
      </c>
      <c r="O7" s="18">
        <v>6026213108</v>
      </c>
      <c r="P7" s="24"/>
      <c r="Q7" s="18"/>
      <c r="R7" s="18" t="s">
        <v>293</v>
      </c>
      <c r="S7" s="18" t="s">
        <v>1047</v>
      </c>
      <c r="T7" s="18"/>
    </row>
    <row r="8" spans="1:20">
      <c r="A8" s="4">
        <v>4</v>
      </c>
      <c r="B8" s="17" t="s">
        <v>63</v>
      </c>
      <c r="C8" s="74" t="s">
        <v>906</v>
      </c>
      <c r="D8" s="18" t="s">
        <v>23</v>
      </c>
      <c r="E8" s="58" t="s">
        <v>907</v>
      </c>
      <c r="F8" s="66" t="s">
        <v>74</v>
      </c>
      <c r="G8" s="67">
        <v>13</v>
      </c>
      <c r="H8" s="67">
        <v>10</v>
      </c>
      <c r="I8" s="62">
        <f t="shared" si="0"/>
        <v>23</v>
      </c>
      <c r="J8" s="75">
        <v>9954954036</v>
      </c>
      <c r="K8" s="18" t="s">
        <v>398</v>
      </c>
      <c r="L8" s="78" t="s">
        <v>1023</v>
      </c>
      <c r="M8" s="77" t="s">
        <v>1035</v>
      </c>
      <c r="N8" s="18" t="s">
        <v>121</v>
      </c>
      <c r="O8" s="18">
        <v>6026213108</v>
      </c>
      <c r="P8" s="24"/>
      <c r="Q8" s="18"/>
      <c r="R8" s="18" t="s">
        <v>275</v>
      </c>
      <c r="S8" s="18" t="s">
        <v>1047</v>
      </c>
      <c r="T8" s="18"/>
    </row>
    <row r="9" spans="1:20">
      <c r="A9" s="4">
        <v>5</v>
      </c>
      <c r="B9" s="17" t="s">
        <v>62</v>
      </c>
      <c r="C9" s="74" t="s">
        <v>908</v>
      </c>
      <c r="D9" s="18" t="s">
        <v>23</v>
      </c>
      <c r="E9" s="58" t="s">
        <v>909</v>
      </c>
      <c r="F9" s="66" t="s">
        <v>97</v>
      </c>
      <c r="G9" s="67">
        <v>78</v>
      </c>
      <c r="H9" s="67">
        <v>76</v>
      </c>
      <c r="I9" s="62">
        <f t="shared" si="0"/>
        <v>154</v>
      </c>
      <c r="J9" s="75"/>
      <c r="K9" s="18" t="s">
        <v>398</v>
      </c>
      <c r="L9" s="78" t="s">
        <v>1023</v>
      </c>
      <c r="M9" s="77" t="s">
        <v>1035</v>
      </c>
      <c r="N9" s="18" t="s">
        <v>421</v>
      </c>
      <c r="O9" s="18">
        <v>6026213078</v>
      </c>
      <c r="P9" s="24" t="s">
        <v>992</v>
      </c>
      <c r="Q9" s="18" t="s">
        <v>78</v>
      </c>
      <c r="R9" s="18" t="s">
        <v>79</v>
      </c>
      <c r="S9" s="18" t="s">
        <v>1047</v>
      </c>
      <c r="T9" s="18"/>
    </row>
    <row r="10" spans="1:20">
      <c r="A10" s="4">
        <v>6</v>
      </c>
      <c r="B10" s="17" t="s">
        <v>63</v>
      </c>
      <c r="C10" s="74" t="s">
        <v>108</v>
      </c>
      <c r="D10" s="18" t="s">
        <v>23</v>
      </c>
      <c r="E10" s="58" t="s">
        <v>910</v>
      </c>
      <c r="F10" s="66" t="s">
        <v>74</v>
      </c>
      <c r="G10" s="67">
        <v>20</v>
      </c>
      <c r="H10" s="67">
        <v>11</v>
      </c>
      <c r="I10" s="62">
        <f t="shared" si="0"/>
        <v>31</v>
      </c>
      <c r="J10" s="75"/>
      <c r="K10" s="18" t="s">
        <v>398</v>
      </c>
      <c r="L10" s="78" t="s">
        <v>1023</v>
      </c>
      <c r="M10" s="77" t="s">
        <v>1035</v>
      </c>
      <c r="N10" s="18" t="s">
        <v>183</v>
      </c>
      <c r="O10" s="18">
        <v>6026213036</v>
      </c>
      <c r="P10" s="24"/>
      <c r="Q10" s="18"/>
      <c r="R10" s="18" t="s">
        <v>85</v>
      </c>
      <c r="S10" s="18" t="s">
        <v>1047</v>
      </c>
      <c r="T10" s="18"/>
    </row>
    <row r="11" spans="1:20">
      <c r="A11" s="4">
        <v>7</v>
      </c>
      <c r="B11" s="17" t="s">
        <v>62</v>
      </c>
      <c r="C11" s="74" t="s">
        <v>911</v>
      </c>
      <c r="D11" s="18" t="s">
        <v>23</v>
      </c>
      <c r="E11" s="58" t="s">
        <v>912</v>
      </c>
      <c r="F11" s="66" t="s">
        <v>97</v>
      </c>
      <c r="G11" s="67">
        <v>22</v>
      </c>
      <c r="H11" s="67">
        <v>16</v>
      </c>
      <c r="I11" s="62">
        <f t="shared" si="0"/>
        <v>38</v>
      </c>
      <c r="J11" s="75"/>
      <c r="K11" s="18" t="s">
        <v>398</v>
      </c>
      <c r="L11" s="78" t="s">
        <v>1023</v>
      </c>
      <c r="M11" s="77" t="s">
        <v>1035</v>
      </c>
      <c r="N11" s="18" t="s">
        <v>183</v>
      </c>
      <c r="O11" s="18">
        <v>6026213036</v>
      </c>
      <c r="P11" s="24" t="s">
        <v>993</v>
      </c>
      <c r="Q11" s="18" t="s">
        <v>169</v>
      </c>
      <c r="R11" s="18" t="s">
        <v>94</v>
      </c>
      <c r="S11" s="18" t="s">
        <v>1047</v>
      </c>
      <c r="T11" s="18"/>
    </row>
    <row r="12" spans="1:20">
      <c r="A12" s="4">
        <v>8</v>
      </c>
      <c r="B12" s="17" t="s">
        <v>63</v>
      </c>
      <c r="C12" s="74" t="s">
        <v>913</v>
      </c>
      <c r="D12" s="18" t="s">
        <v>23</v>
      </c>
      <c r="E12" s="58" t="s">
        <v>914</v>
      </c>
      <c r="F12" s="66" t="s">
        <v>74</v>
      </c>
      <c r="G12" s="67">
        <v>15</v>
      </c>
      <c r="H12" s="67">
        <v>16</v>
      </c>
      <c r="I12" s="62">
        <f t="shared" si="0"/>
        <v>31</v>
      </c>
      <c r="J12" s="75">
        <v>9854561136</v>
      </c>
      <c r="K12" s="18" t="s">
        <v>402</v>
      </c>
      <c r="L12" s="18" t="s">
        <v>162</v>
      </c>
      <c r="M12" s="18">
        <v>9864702355</v>
      </c>
      <c r="N12" s="18" t="s">
        <v>163</v>
      </c>
      <c r="O12" s="18">
        <v>6026213045</v>
      </c>
      <c r="P12" s="24"/>
      <c r="Q12" s="18"/>
      <c r="R12" s="18" t="s">
        <v>258</v>
      </c>
      <c r="S12" s="18" t="s">
        <v>1047</v>
      </c>
      <c r="T12" s="18"/>
    </row>
    <row r="13" spans="1:20">
      <c r="A13" s="4">
        <v>9</v>
      </c>
      <c r="B13" s="17" t="s">
        <v>62</v>
      </c>
      <c r="C13" s="74" t="s">
        <v>915</v>
      </c>
      <c r="D13" s="18" t="s">
        <v>23</v>
      </c>
      <c r="E13" s="58" t="s">
        <v>916</v>
      </c>
      <c r="F13" s="66" t="s">
        <v>97</v>
      </c>
      <c r="G13" s="67">
        <v>25</v>
      </c>
      <c r="H13" s="67">
        <v>25</v>
      </c>
      <c r="I13" s="62">
        <f t="shared" si="0"/>
        <v>50</v>
      </c>
      <c r="J13" s="75">
        <v>9954446225</v>
      </c>
      <c r="K13" s="18" t="s">
        <v>402</v>
      </c>
      <c r="L13" s="18" t="s">
        <v>162</v>
      </c>
      <c r="M13" s="18">
        <v>9864702355</v>
      </c>
      <c r="N13" s="18" t="s">
        <v>163</v>
      </c>
      <c r="O13" s="18">
        <v>6026213045</v>
      </c>
      <c r="P13" s="24"/>
      <c r="Q13" s="18"/>
      <c r="R13" s="18" t="s">
        <v>560</v>
      </c>
      <c r="S13" s="18" t="s">
        <v>1047</v>
      </c>
      <c r="T13" s="18"/>
    </row>
    <row r="14" spans="1:20">
      <c r="A14" s="4">
        <v>10</v>
      </c>
      <c r="B14" s="17" t="s">
        <v>63</v>
      </c>
      <c r="C14" s="74" t="s">
        <v>917</v>
      </c>
      <c r="D14" s="18" t="s">
        <v>23</v>
      </c>
      <c r="E14" s="58" t="s">
        <v>918</v>
      </c>
      <c r="F14" s="66" t="s">
        <v>74</v>
      </c>
      <c r="G14" s="67">
        <v>10</v>
      </c>
      <c r="H14" s="67">
        <v>17</v>
      </c>
      <c r="I14" s="62">
        <f t="shared" si="0"/>
        <v>27</v>
      </c>
      <c r="J14" s="75"/>
      <c r="K14" s="18" t="s">
        <v>402</v>
      </c>
      <c r="L14" s="18" t="s">
        <v>162</v>
      </c>
      <c r="M14" s="18">
        <v>9864702355</v>
      </c>
      <c r="N14" s="18" t="s">
        <v>163</v>
      </c>
      <c r="O14" s="18">
        <v>6026213045</v>
      </c>
      <c r="P14" s="24"/>
      <c r="Q14" s="18"/>
      <c r="R14" s="18" t="s">
        <v>293</v>
      </c>
      <c r="S14" s="18" t="s">
        <v>1047</v>
      </c>
      <c r="T14" s="18"/>
    </row>
    <row r="15" spans="1:20">
      <c r="A15" s="4">
        <v>11</v>
      </c>
      <c r="B15" s="17" t="s">
        <v>62</v>
      </c>
      <c r="C15" s="74" t="s">
        <v>919</v>
      </c>
      <c r="D15" s="18" t="s">
        <v>23</v>
      </c>
      <c r="E15" s="58" t="s">
        <v>920</v>
      </c>
      <c r="F15" s="66" t="s">
        <v>74</v>
      </c>
      <c r="G15" s="67">
        <v>13</v>
      </c>
      <c r="H15" s="67">
        <v>14</v>
      </c>
      <c r="I15" s="62">
        <f t="shared" si="0"/>
        <v>27</v>
      </c>
      <c r="J15" s="75">
        <v>9957292891</v>
      </c>
      <c r="K15" s="18" t="s">
        <v>402</v>
      </c>
      <c r="L15" s="18" t="s">
        <v>162</v>
      </c>
      <c r="M15" s="18">
        <v>9864702355</v>
      </c>
      <c r="N15" s="18" t="s">
        <v>163</v>
      </c>
      <c r="O15" s="18">
        <v>6026213045</v>
      </c>
      <c r="P15" s="24" t="s">
        <v>994</v>
      </c>
      <c r="Q15" s="18" t="s">
        <v>123</v>
      </c>
      <c r="R15" s="18" t="s">
        <v>275</v>
      </c>
      <c r="S15" s="18" t="s">
        <v>1047</v>
      </c>
      <c r="T15" s="18"/>
    </row>
    <row r="16" spans="1:20">
      <c r="A16" s="4">
        <v>12</v>
      </c>
      <c r="B16" s="17" t="s">
        <v>63</v>
      </c>
      <c r="C16" s="74" t="s">
        <v>921</v>
      </c>
      <c r="D16" s="18" t="s">
        <v>23</v>
      </c>
      <c r="E16" s="58" t="s">
        <v>922</v>
      </c>
      <c r="F16" s="66" t="s">
        <v>74</v>
      </c>
      <c r="G16" s="67">
        <v>132</v>
      </c>
      <c r="H16" s="67">
        <v>109</v>
      </c>
      <c r="I16" s="62">
        <f t="shared" si="0"/>
        <v>241</v>
      </c>
      <c r="J16" s="75">
        <v>9954324425</v>
      </c>
      <c r="K16" s="18" t="s">
        <v>995</v>
      </c>
      <c r="L16" s="18" t="s">
        <v>76</v>
      </c>
      <c r="M16" s="18">
        <v>9401452485</v>
      </c>
      <c r="N16" s="18" t="s">
        <v>996</v>
      </c>
      <c r="O16" s="18">
        <v>6026213072</v>
      </c>
      <c r="P16" s="24" t="s">
        <v>997</v>
      </c>
      <c r="Q16" s="18" t="s">
        <v>998</v>
      </c>
      <c r="R16" s="18" t="s">
        <v>275</v>
      </c>
      <c r="S16" s="18" t="s">
        <v>1047</v>
      </c>
      <c r="T16" s="18"/>
    </row>
    <row r="17" spans="1:20">
      <c r="A17" s="4">
        <v>13</v>
      </c>
      <c r="B17" s="17" t="s">
        <v>62</v>
      </c>
      <c r="C17" s="74" t="s">
        <v>923</v>
      </c>
      <c r="D17" s="18" t="s">
        <v>23</v>
      </c>
      <c r="E17" s="58" t="s">
        <v>924</v>
      </c>
      <c r="F17" s="66" t="s">
        <v>74</v>
      </c>
      <c r="G17" s="67">
        <v>68</v>
      </c>
      <c r="H17" s="67">
        <v>78</v>
      </c>
      <c r="I17" s="62">
        <f t="shared" si="0"/>
        <v>146</v>
      </c>
      <c r="J17" s="75">
        <v>9957103866</v>
      </c>
      <c r="K17" s="18" t="s">
        <v>995</v>
      </c>
      <c r="L17" s="18" t="s">
        <v>76</v>
      </c>
      <c r="M17" s="18">
        <v>9401452485</v>
      </c>
      <c r="N17" s="18" t="s">
        <v>996</v>
      </c>
      <c r="O17" s="18">
        <v>6026213072</v>
      </c>
      <c r="P17" s="24" t="s">
        <v>999</v>
      </c>
      <c r="Q17" s="18" t="s">
        <v>78</v>
      </c>
      <c r="R17" s="18" t="s">
        <v>293</v>
      </c>
      <c r="S17" s="18" t="s">
        <v>1047</v>
      </c>
      <c r="T17" s="18"/>
    </row>
    <row r="18" spans="1:20">
      <c r="A18" s="4">
        <v>14</v>
      </c>
      <c r="B18" s="17" t="s">
        <v>63</v>
      </c>
      <c r="C18" s="74" t="s">
        <v>925</v>
      </c>
      <c r="D18" s="18" t="s">
        <v>23</v>
      </c>
      <c r="E18" s="58" t="s">
        <v>926</v>
      </c>
      <c r="F18" s="66" t="s">
        <v>74</v>
      </c>
      <c r="G18" s="67">
        <v>104</v>
      </c>
      <c r="H18" s="67">
        <v>106</v>
      </c>
      <c r="I18" s="62">
        <f t="shared" si="0"/>
        <v>210</v>
      </c>
      <c r="J18" s="75">
        <v>9954256398</v>
      </c>
      <c r="K18" s="18" t="s">
        <v>995</v>
      </c>
      <c r="L18" s="18" t="s">
        <v>76</v>
      </c>
      <c r="M18" s="18">
        <v>9401452485</v>
      </c>
      <c r="N18" s="18" t="s">
        <v>996</v>
      </c>
      <c r="O18" s="18">
        <v>6026213072</v>
      </c>
      <c r="P18" s="24"/>
      <c r="Q18" s="18"/>
      <c r="R18" s="18" t="s">
        <v>85</v>
      </c>
      <c r="S18" s="18" t="s">
        <v>1047</v>
      </c>
      <c r="T18" s="18"/>
    </row>
    <row r="19" spans="1:20">
      <c r="A19" s="4">
        <v>15</v>
      </c>
      <c r="B19" s="17" t="s">
        <v>62</v>
      </c>
      <c r="C19" s="74" t="s">
        <v>927</v>
      </c>
      <c r="D19" s="18" t="s">
        <v>23</v>
      </c>
      <c r="E19" s="58" t="s">
        <v>928</v>
      </c>
      <c r="F19" s="66" t="s">
        <v>97</v>
      </c>
      <c r="G19" s="67">
        <v>142</v>
      </c>
      <c r="H19" s="67">
        <v>114</v>
      </c>
      <c r="I19" s="62">
        <f t="shared" si="0"/>
        <v>256</v>
      </c>
      <c r="J19" s="75">
        <v>9954567250</v>
      </c>
      <c r="K19" s="18" t="s">
        <v>995</v>
      </c>
      <c r="L19" s="18" t="s">
        <v>76</v>
      </c>
      <c r="M19" s="18">
        <v>9401452485</v>
      </c>
      <c r="N19" s="18" t="s">
        <v>996</v>
      </c>
      <c r="O19" s="18">
        <v>6026213072</v>
      </c>
      <c r="P19" s="24" t="s">
        <v>1000</v>
      </c>
      <c r="Q19" s="18" t="s">
        <v>428</v>
      </c>
      <c r="R19" s="18" t="s">
        <v>275</v>
      </c>
      <c r="S19" s="18" t="s">
        <v>1047</v>
      </c>
      <c r="T19" s="18"/>
    </row>
    <row r="20" spans="1:20">
      <c r="A20" s="4">
        <v>16</v>
      </c>
      <c r="B20" s="17" t="s">
        <v>63</v>
      </c>
      <c r="C20" s="74" t="s">
        <v>929</v>
      </c>
      <c r="D20" s="18" t="s">
        <v>23</v>
      </c>
      <c r="E20" s="58" t="s">
        <v>930</v>
      </c>
      <c r="F20" s="66">
        <v>8</v>
      </c>
      <c r="G20" s="67">
        <v>0</v>
      </c>
      <c r="H20" s="67">
        <v>47</v>
      </c>
      <c r="I20" s="62">
        <f t="shared" si="0"/>
        <v>47</v>
      </c>
      <c r="J20" s="75"/>
      <c r="K20" s="18" t="s">
        <v>995</v>
      </c>
      <c r="L20" s="18" t="s">
        <v>400</v>
      </c>
      <c r="M20" s="18">
        <v>9401452496</v>
      </c>
      <c r="N20" s="18" t="s">
        <v>1048</v>
      </c>
      <c r="O20" s="18">
        <v>6026213018</v>
      </c>
      <c r="P20" s="24"/>
      <c r="Q20" s="18"/>
      <c r="R20" s="18" t="s">
        <v>258</v>
      </c>
      <c r="S20" s="18" t="s">
        <v>1047</v>
      </c>
      <c r="T20" s="18"/>
    </row>
    <row r="21" spans="1:20">
      <c r="A21" s="4">
        <v>17</v>
      </c>
      <c r="B21" s="17" t="s">
        <v>62</v>
      </c>
      <c r="C21" s="74" t="s">
        <v>931</v>
      </c>
      <c r="D21" s="18" t="s">
        <v>23</v>
      </c>
      <c r="E21" s="58" t="s">
        <v>932</v>
      </c>
      <c r="F21" s="66">
        <v>7</v>
      </c>
      <c r="G21" s="67">
        <v>38</v>
      </c>
      <c r="H21" s="67">
        <v>38</v>
      </c>
      <c r="I21" s="62">
        <f t="shared" si="0"/>
        <v>76</v>
      </c>
      <c r="J21" s="75"/>
      <c r="K21" s="18" t="s">
        <v>896</v>
      </c>
      <c r="L21" s="76" t="s">
        <v>1030</v>
      </c>
      <c r="M21" s="77" t="s">
        <v>1031</v>
      </c>
      <c r="N21" s="18" t="s">
        <v>897</v>
      </c>
      <c r="O21" s="18">
        <v>6026213067</v>
      </c>
      <c r="P21" s="24" t="s">
        <v>1001</v>
      </c>
      <c r="Q21" s="18" t="s">
        <v>123</v>
      </c>
      <c r="R21" s="18" t="s">
        <v>293</v>
      </c>
      <c r="S21" s="18" t="s">
        <v>1047</v>
      </c>
      <c r="T21" s="18"/>
    </row>
    <row r="22" spans="1:20">
      <c r="A22" s="4">
        <v>18</v>
      </c>
      <c r="B22" s="17" t="s">
        <v>63</v>
      </c>
      <c r="C22" s="74" t="s">
        <v>933</v>
      </c>
      <c r="D22" s="18" t="s">
        <v>23</v>
      </c>
      <c r="E22" s="58" t="s">
        <v>934</v>
      </c>
      <c r="F22" s="66">
        <v>8</v>
      </c>
      <c r="G22" s="67">
        <v>22</v>
      </c>
      <c r="H22" s="67">
        <v>26</v>
      </c>
      <c r="I22" s="62">
        <f t="shared" si="0"/>
        <v>48</v>
      </c>
      <c r="J22" s="75"/>
      <c r="K22" s="18" t="s">
        <v>995</v>
      </c>
      <c r="L22" s="18" t="s">
        <v>400</v>
      </c>
      <c r="M22" s="18">
        <v>9401452496</v>
      </c>
      <c r="N22" s="18" t="s">
        <v>996</v>
      </c>
      <c r="O22" s="18">
        <v>6026213072</v>
      </c>
      <c r="P22" s="24"/>
      <c r="Q22" s="18"/>
      <c r="R22" s="18" t="s">
        <v>293</v>
      </c>
      <c r="S22" s="18" t="s">
        <v>1047</v>
      </c>
      <c r="T22" s="18"/>
    </row>
    <row r="23" spans="1:20">
      <c r="A23" s="4">
        <v>19</v>
      </c>
      <c r="B23" s="17" t="s">
        <v>62</v>
      </c>
      <c r="C23" s="74" t="s">
        <v>935</v>
      </c>
      <c r="D23" s="18" t="s">
        <v>23</v>
      </c>
      <c r="E23" s="58" t="s">
        <v>936</v>
      </c>
      <c r="F23" s="66" t="s">
        <v>74</v>
      </c>
      <c r="G23" s="67">
        <v>16</v>
      </c>
      <c r="H23" s="67">
        <v>17</v>
      </c>
      <c r="I23" s="62">
        <f t="shared" si="0"/>
        <v>33</v>
      </c>
      <c r="J23" s="75">
        <v>9678151822</v>
      </c>
      <c r="K23" s="18" t="s">
        <v>1002</v>
      </c>
      <c r="L23" s="78" t="s">
        <v>1027</v>
      </c>
      <c r="M23" s="77" t="s">
        <v>1028</v>
      </c>
      <c r="N23" s="18" t="s">
        <v>1003</v>
      </c>
      <c r="O23" s="18">
        <v>6026213011</v>
      </c>
      <c r="P23" s="24" t="s">
        <v>1004</v>
      </c>
      <c r="Q23" s="18" t="s">
        <v>413</v>
      </c>
      <c r="R23" s="18" t="s">
        <v>94</v>
      </c>
      <c r="S23" s="18" t="s">
        <v>1047</v>
      </c>
      <c r="T23" s="18"/>
    </row>
    <row r="24" spans="1:20">
      <c r="A24" s="4">
        <v>20</v>
      </c>
      <c r="B24" s="17" t="s">
        <v>63</v>
      </c>
      <c r="C24" s="74" t="s">
        <v>937</v>
      </c>
      <c r="D24" s="18" t="s">
        <v>23</v>
      </c>
      <c r="E24" s="58" t="s">
        <v>938</v>
      </c>
      <c r="F24" s="66" t="s">
        <v>74</v>
      </c>
      <c r="G24" s="67">
        <v>9</v>
      </c>
      <c r="H24" s="67">
        <v>12</v>
      </c>
      <c r="I24" s="62">
        <f t="shared" si="0"/>
        <v>21</v>
      </c>
      <c r="J24" s="75">
        <v>9859312802</v>
      </c>
      <c r="K24" s="18" t="s">
        <v>1002</v>
      </c>
      <c r="L24" s="78" t="s">
        <v>1027</v>
      </c>
      <c r="M24" s="77" t="s">
        <v>1028</v>
      </c>
      <c r="N24" s="18" t="s">
        <v>1003</v>
      </c>
      <c r="O24" s="18">
        <v>6026213011</v>
      </c>
      <c r="P24" s="24"/>
      <c r="Q24" s="18"/>
      <c r="R24" s="18" t="s">
        <v>85</v>
      </c>
      <c r="S24" s="18" t="s">
        <v>1047</v>
      </c>
      <c r="T24" s="18"/>
    </row>
    <row r="25" spans="1:20">
      <c r="A25" s="4">
        <v>21</v>
      </c>
      <c r="B25" s="17" t="s">
        <v>62</v>
      </c>
      <c r="C25" s="74" t="s">
        <v>939</v>
      </c>
      <c r="D25" s="18" t="s">
        <v>23</v>
      </c>
      <c r="E25" s="58" t="s">
        <v>940</v>
      </c>
      <c r="F25" s="66" t="s">
        <v>74</v>
      </c>
      <c r="G25" s="67">
        <v>28</v>
      </c>
      <c r="H25" s="67">
        <v>40</v>
      </c>
      <c r="I25" s="62">
        <f t="shared" si="0"/>
        <v>68</v>
      </c>
      <c r="J25" s="75">
        <v>9454436557</v>
      </c>
      <c r="K25" s="18" t="s">
        <v>1005</v>
      </c>
      <c r="L25" s="18" t="s">
        <v>1024</v>
      </c>
      <c r="M25" s="18">
        <v>9678245348</v>
      </c>
      <c r="N25" s="18" t="s">
        <v>1006</v>
      </c>
      <c r="O25" s="18">
        <v>6026213009</v>
      </c>
      <c r="P25" s="24"/>
      <c r="Q25" s="18"/>
      <c r="R25" s="18" t="s">
        <v>111</v>
      </c>
      <c r="S25" s="18" t="s">
        <v>1047</v>
      </c>
      <c r="T25" s="18"/>
    </row>
    <row r="26" spans="1:20">
      <c r="A26" s="4">
        <v>22</v>
      </c>
      <c r="B26" s="17" t="s">
        <v>63</v>
      </c>
      <c r="C26" s="74" t="s">
        <v>941</v>
      </c>
      <c r="D26" s="18" t="s">
        <v>23</v>
      </c>
      <c r="E26" s="58" t="s">
        <v>942</v>
      </c>
      <c r="F26" s="66" t="s">
        <v>97</v>
      </c>
      <c r="G26" s="67">
        <v>56</v>
      </c>
      <c r="H26" s="67">
        <v>49</v>
      </c>
      <c r="I26" s="62">
        <f t="shared" si="0"/>
        <v>105</v>
      </c>
      <c r="J26" s="75">
        <v>9954315445</v>
      </c>
      <c r="K26" s="18" t="s">
        <v>1005</v>
      </c>
      <c r="L26" s="18" t="s">
        <v>1024</v>
      </c>
      <c r="M26" s="18">
        <v>9678245348</v>
      </c>
      <c r="N26" s="18" t="s">
        <v>410</v>
      </c>
      <c r="O26" s="18">
        <v>6026213099</v>
      </c>
      <c r="P26" s="24" t="s">
        <v>1007</v>
      </c>
      <c r="Q26" s="18" t="s">
        <v>110</v>
      </c>
      <c r="R26" s="18" t="s">
        <v>272</v>
      </c>
      <c r="S26" s="18" t="s">
        <v>1047</v>
      </c>
      <c r="T26" s="18"/>
    </row>
    <row r="27" spans="1:20">
      <c r="A27" s="4">
        <v>23</v>
      </c>
      <c r="B27" s="17" t="s">
        <v>62</v>
      </c>
      <c r="C27" s="74" t="s">
        <v>943</v>
      </c>
      <c r="D27" s="18" t="s">
        <v>23</v>
      </c>
      <c r="E27" s="58" t="s">
        <v>944</v>
      </c>
      <c r="F27" s="66" t="s">
        <v>74</v>
      </c>
      <c r="G27" s="67">
        <v>14</v>
      </c>
      <c r="H27" s="67">
        <v>7</v>
      </c>
      <c r="I27" s="62">
        <f t="shared" si="0"/>
        <v>21</v>
      </c>
      <c r="J27" s="75">
        <v>9508034760</v>
      </c>
      <c r="K27" s="18" t="s">
        <v>1005</v>
      </c>
      <c r="L27" s="18" t="s">
        <v>1024</v>
      </c>
      <c r="M27" s="18">
        <v>9678245348</v>
      </c>
      <c r="N27" s="18"/>
      <c r="O27" s="18"/>
      <c r="P27" s="24"/>
      <c r="Q27" s="18"/>
      <c r="R27" s="18" t="s">
        <v>275</v>
      </c>
      <c r="S27" s="18" t="s">
        <v>1047</v>
      </c>
      <c r="T27" s="18"/>
    </row>
    <row r="28" spans="1:20">
      <c r="A28" s="4">
        <v>24</v>
      </c>
      <c r="B28" s="17" t="s">
        <v>63</v>
      </c>
      <c r="C28" s="74" t="s">
        <v>945</v>
      </c>
      <c r="D28" s="18" t="s">
        <v>23</v>
      </c>
      <c r="E28" s="58" t="s">
        <v>946</v>
      </c>
      <c r="F28" s="66" t="s">
        <v>74</v>
      </c>
      <c r="G28" s="67">
        <v>153</v>
      </c>
      <c r="H28" s="67">
        <v>137</v>
      </c>
      <c r="I28" s="62">
        <f t="shared" si="0"/>
        <v>290</v>
      </c>
      <c r="J28" s="75">
        <v>9508444555</v>
      </c>
      <c r="K28" s="18" t="s">
        <v>1005</v>
      </c>
      <c r="L28" s="18" t="s">
        <v>1024</v>
      </c>
      <c r="M28" s="18">
        <v>9678245348</v>
      </c>
      <c r="N28" s="18" t="s">
        <v>315</v>
      </c>
      <c r="O28" s="18">
        <v>6026213021</v>
      </c>
      <c r="P28" s="24" t="s">
        <v>1008</v>
      </c>
      <c r="Q28" s="18" t="s">
        <v>78</v>
      </c>
      <c r="R28" s="18" t="s">
        <v>293</v>
      </c>
      <c r="S28" s="18" t="s">
        <v>1047</v>
      </c>
      <c r="T28" s="18"/>
    </row>
    <row r="29" spans="1:20">
      <c r="A29" s="4">
        <v>25</v>
      </c>
      <c r="B29" s="17" t="s">
        <v>62</v>
      </c>
      <c r="C29" s="74" t="s">
        <v>947</v>
      </c>
      <c r="D29" s="18" t="s">
        <v>23</v>
      </c>
      <c r="E29" s="58" t="s">
        <v>948</v>
      </c>
      <c r="F29" s="66" t="s">
        <v>74</v>
      </c>
      <c r="G29" s="67">
        <v>48</v>
      </c>
      <c r="H29" s="67">
        <v>47</v>
      </c>
      <c r="I29" s="62">
        <f t="shared" si="0"/>
        <v>95</v>
      </c>
      <c r="J29" s="75">
        <v>9957206393</v>
      </c>
      <c r="K29" s="18" t="s">
        <v>1005</v>
      </c>
      <c r="L29" s="18" t="s">
        <v>1024</v>
      </c>
      <c r="M29" s="18">
        <v>9678245348</v>
      </c>
      <c r="N29" s="18" t="s">
        <v>315</v>
      </c>
      <c r="O29" s="18">
        <v>6026213021</v>
      </c>
      <c r="P29" s="24"/>
      <c r="Q29" s="18"/>
      <c r="R29" s="18" t="s">
        <v>444</v>
      </c>
      <c r="S29" s="18" t="s">
        <v>1047</v>
      </c>
      <c r="T29" s="18"/>
    </row>
    <row r="30" spans="1:20">
      <c r="A30" s="4">
        <v>26</v>
      </c>
      <c r="B30" s="17" t="s">
        <v>63</v>
      </c>
      <c r="C30" s="74" t="s">
        <v>949</v>
      </c>
      <c r="D30" s="18" t="s">
        <v>23</v>
      </c>
      <c r="E30" s="58" t="s">
        <v>950</v>
      </c>
      <c r="F30" s="66" t="s">
        <v>74</v>
      </c>
      <c r="G30" s="67">
        <v>38</v>
      </c>
      <c r="H30" s="67">
        <v>39</v>
      </c>
      <c r="I30" s="62">
        <f t="shared" si="0"/>
        <v>77</v>
      </c>
      <c r="J30" s="75">
        <v>9707610801</v>
      </c>
      <c r="K30" s="18" t="s">
        <v>1005</v>
      </c>
      <c r="L30" s="18" t="s">
        <v>1024</v>
      </c>
      <c r="M30" s="18">
        <v>9678245348</v>
      </c>
      <c r="N30" s="18" t="s">
        <v>315</v>
      </c>
      <c r="O30" s="18">
        <v>6026213021</v>
      </c>
      <c r="P30" s="24" t="s">
        <v>1009</v>
      </c>
      <c r="Q30" s="18" t="s">
        <v>428</v>
      </c>
      <c r="R30" s="18" t="s">
        <v>79</v>
      </c>
      <c r="S30" s="18" t="s">
        <v>1047</v>
      </c>
      <c r="T30" s="18"/>
    </row>
    <row r="31" spans="1:20">
      <c r="A31" s="4">
        <v>27</v>
      </c>
      <c r="B31" s="17" t="s">
        <v>62</v>
      </c>
      <c r="C31" s="74" t="s">
        <v>951</v>
      </c>
      <c r="D31" s="18" t="s">
        <v>23</v>
      </c>
      <c r="E31" s="58" t="s">
        <v>952</v>
      </c>
      <c r="F31" s="66" t="s">
        <v>74</v>
      </c>
      <c r="G31" s="67">
        <v>36</v>
      </c>
      <c r="H31" s="67">
        <v>25</v>
      </c>
      <c r="I31" s="62">
        <f t="shared" si="0"/>
        <v>61</v>
      </c>
      <c r="J31" s="75">
        <v>9954328089</v>
      </c>
      <c r="K31" s="18" t="s">
        <v>1005</v>
      </c>
      <c r="L31" s="18" t="s">
        <v>1024</v>
      </c>
      <c r="M31" s="18">
        <v>9678245348</v>
      </c>
      <c r="N31" s="18" t="s">
        <v>315</v>
      </c>
      <c r="O31" s="18">
        <v>6026213021</v>
      </c>
      <c r="P31" s="24"/>
      <c r="Q31" s="18"/>
      <c r="R31" s="18" t="s">
        <v>444</v>
      </c>
      <c r="S31" s="18" t="s">
        <v>1047</v>
      </c>
      <c r="T31" s="18"/>
    </row>
    <row r="32" spans="1:20">
      <c r="A32" s="4">
        <v>28</v>
      </c>
      <c r="B32" s="17" t="s">
        <v>63</v>
      </c>
      <c r="C32" s="74" t="s">
        <v>953</v>
      </c>
      <c r="D32" s="18" t="s">
        <v>23</v>
      </c>
      <c r="E32" s="58" t="s">
        <v>954</v>
      </c>
      <c r="F32" s="66" t="s">
        <v>74</v>
      </c>
      <c r="G32" s="67">
        <v>32</v>
      </c>
      <c r="H32" s="67">
        <v>22</v>
      </c>
      <c r="I32" s="62">
        <f t="shared" si="0"/>
        <v>54</v>
      </c>
      <c r="J32" s="75">
        <v>8753992865</v>
      </c>
      <c r="K32" s="18" t="s">
        <v>1005</v>
      </c>
      <c r="L32" s="18" t="s">
        <v>1024</v>
      </c>
      <c r="M32" s="18">
        <v>9678245348</v>
      </c>
      <c r="N32" s="18" t="s">
        <v>315</v>
      </c>
      <c r="O32" s="18">
        <v>6026213021</v>
      </c>
      <c r="P32" s="24"/>
      <c r="Q32" s="18"/>
      <c r="R32" s="18" t="s">
        <v>293</v>
      </c>
      <c r="S32" s="18" t="s">
        <v>1047</v>
      </c>
      <c r="T32" s="18"/>
    </row>
    <row r="33" spans="1:20">
      <c r="A33" s="4">
        <v>29</v>
      </c>
      <c r="B33" s="17" t="s">
        <v>62</v>
      </c>
      <c r="C33" s="74" t="s">
        <v>955</v>
      </c>
      <c r="D33" s="18" t="s">
        <v>23</v>
      </c>
      <c r="E33" s="58" t="s">
        <v>956</v>
      </c>
      <c r="F33" s="66" t="s">
        <v>74</v>
      </c>
      <c r="G33" s="67">
        <v>18</v>
      </c>
      <c r="H33" s="67">
        <v>14</v>
      </c>
      <c r="I33" s="62">
        <f t="shared" si="0"/>
        <v>32</v>
      </c>
      <c r="J33" s="75">
        <v>9706266320</v>
      </c>
      <c r="K33" s="18" t="s">
        <v>896</v>
      </c>
      <c r="L33" s="76" t="s">
        <v>1030</v>
      </c>
      <c r="M33" s="77" t="s">
        <v>1031</v>
      </c>
      <c r="N33" s="18" t="s">
        <v>303</v>
      </c>
      <c r="O33" s="18">
        <v>6026213087</v>
      </c>
      <c r="P33" s="24" t="s">
        <v>1010</v>
      </c>
      <c r="Q33" s="18" t="s">
        <v>169</v>
      </c>
      <c r="R33" s="18" t="s">
        <v>85</v>
      </c>
      <c r="S33" s="18" t="s">
        <v>1047</v>
      </c>
      <c r="T33" s="18"/>
    </row>
    <row r="34" spans="1:20">
      <c r="A34" s="4">
        <v>30</v>
      </c>
      <c r="B34" s="17" t="s">
        <v>63</v>
      </c>
      <c r="C34" s="74" t="s">
        <v>957</v>
      </c>
      <c r="D34" s="18" t="s">
        <v>23</v>
      </c>
      <c r="E34" s="58" t="s">
        <v>958</v>
      </c>
      <c r="F34" s="66" t="s">
        <v>74</v>
      </c>
      <c r="G34" s="67">
        <v>13</v>
      </c>
      <c r="H34" s="67">
        <v>10</v>
      </c>
      <c r="I34" s="62">
        <f t="shared" si="0"/>
        <v>23</v>
      </c>
      <c r="J34" s="75">
        <v>9954954036</v>
      </c>
      <c r="K34" s="18" t="s">
        <v>896</v>
      </c>
      <c r="L34" s="76" t="s">
        <v>1030</v>
      </c>
      <c r="M34" s="77" t="s">
        <v>1031</v>
      </c>
      <c r="N34" s="18" t="s">
        <v>303</v>
      </c>
      <c r="O34" s="18">
        <v>6026213087</v>
      </c>
      <c r="P34" s="24"/>
      <c r="Q34" s="18"/>
      <c r="R34" s="18" t="s">
        <v>85</v>
      </c>
      <c r="S34" s="18" t="s">
        <v>1047</v>
      </c>
      <c r="T34" s="18"/>
    </row>
    <row r="35" spans="1:20">
      <c r="A35" s="4">
        <v>31</v>
      </c>
      <c r="B35" s="17" t="s">
        <v>62</v>
      </c>
      <c r="C35" s="74" t="s">
        <v>959</v>
      </c>
      <c r="D35" s="18" t="s">
        <v>23</v>
      </c>
      <c r="E35" s="58" t="s">
        <v>960</v>
      </c>
      <c r="F35" s="66" t="s">
        <v>74</v>
      </c>
      <c r="G35" s="67">
        <v>24</v>
      </c>
      <c r="H35" s="67">
        <v>24</v>
      </c>
      <c r="I35" s="62">
        <f t="shared" si="0"/>
        <v>48</v>
      </c>
      <c r="J35" s="75">
        <v>9954936926</v>
      </c>
      <c r="K35" s="18" t="s">
        <v>896</v>
      </c>
      <c r="L35" s="76" t="s">
        <v>1030</v>
      </c>
      <c r="M35" s="77" t="s">
        <v>1031</v>
      </c>
      <c r="N35" s="18" t="s">
        <v>303</v>
      </c>
      <c r="O35" s="18">
        <v>6026213087</v>
      </c>
      <c r="P35" s="24"/>
      <c r="Q35" s="18"/>
      <c r="R35" s="18" t="s">
        <v>94</v>
      </c>
      <c r="S35" s="18" t="s">
        <v>1047</v>
      </c>
      <c r="T35" s="18"/>
    </row>
    <row r="36" spans="1:20">
      <c r="A36" s="4">
        <v>32</v>
      </c>
      <c r="B36" s="17" t="s">
        <v>63</v>
      </c>
      <c r="C36" s="74" t="s">
        <v>961</v>
      </c>
      <c r="D36" s="18" t="s">
        <v>23</v>
      </c>
      <c r="E36" s="58" t="s">
        <v>962</v>
      </c>
      <c r="F36" s="66" t="s">
        <v>74</v>
      </c>
      <c r="G36" s="67">
        <v>18</v>
      </c>
      <c r="H36" s="67">
        <v>18</v>
      </c>
      <c r="I36" s="62">
        <f t="shared" si="0"/>
        <v>36</v>
      </c>
      <c r="J36" s="75"/>
      <c r="K36" s="18" t="s">
        <v>896</v>
      </c>
      <c r="L36" s="76" t="s">
        <v>1030</v>
      </c>
      <c r="M36" s="77" t="s">
        <v>1031</v>
      </c>
      <c r="N36" s="18" t="s">
        <v>303</v>
      </c>
      <c r="O36" s="18">
        <v>6026213087</v>
      </c>
      <c r="P36" s="24"/>
      <c r="Q36" s="18"/>
      <c r="R36" s="18" t="s">
        <v>94</v>
      </c>
      <c r="S36" s="18" t="s">
        <v>1047</v>
      </c>
      <c r="T36" s="18"/>
    </row>
    <row r="37" spans="1:20">
      <c r="A37" s="4">
        <v>33</v>
      </c>
      <c r="B37" s="17" t="s">
        <v>62</v>
      </c>
      <c r="C37" s="74" t="s">
        <v>963</v>
      </c>
      <c r="D37" s="18" t="s">
        <v>23</v>
      </c>
      <c r="E37" s="58" t="s">
        <v>964</v>
      </c>
      <c r="F37" s="66" t="s">
        <v>74</v>
      </c>
      <c r="G37" s="67">
        <v>5</v>
      </c>
      <c r="H37" s="67">
        <v>10</v>
      </c>
      <c r="I37" s="62">
        <f t="shared" si="0"/>
        <v>15</v>
      </c>
      <c r="J37" s="75">
        <v>9954655196</v>
      </c>
      <c r="K37" s="18" t="s">
        <v>394</v>
      </c>
      <c r="L37" s="18" t="s">
        <v>1026</v>
      </c>
      <c r="M37" s="18">
        <v>9706319790</v>
      </c>
      <c r="N37" s="18" t="s">
        <v>1011</v>
      </c>
      <c r="O37" s="18">
        <v>6026213100</v>
      </c>
      <c r="P37" s="24" t="s">
        <v>1012</v>
      </c>
      <c r="Q37" s="18" t="s">
        <v>123</v>
      </c>
      <c r="R37" s="18" t="s">
        <v>101</v>
      </c>
      <c r="S37" s="18" t="s">
        <v>1047</v>
      </c>
      <c r="T37" s="18"/>
    </row>
    <row r="38" spans="1:20">
      <c r="A38" s="4">
        <v>34</v>
      </c>
      <c r="B38" s="17" t="s">
        <v>63</v>
      </c>
      <c r="C38" s="74" t="s">
        <v>965</v>
      </c>
      <c r="D38" s="18" t="s">
        <v>23</v>
      </c>
      <c r="E38" s="58" t="s">
        <v>966</v>
      </c>
      <c r="F38" s="66" t="s">
        <v>74</v>
      </c>
      <c r="G38" s="67">
        <v>16</v>
      </c>
      <c r="H38" s="67">
        <v>26</v>
      </c>
      <c r="I38" s="62">
        <f t="shared" si="0"/>
        <v>42</v>
      </c>
      <c r="J38" s="75"/>
      <c r="K38" s="18" t="s">
        <v>1005</v>
      </c>
      <c r="L38" s="18" t="s">
        <v>1024</v>
      </c>
      <c r="M38" s="18">
        <v>9678245348</v>
      </c>
      <c r="N38" s="18" t="s">
        <v>554</v>
      </c>
      <c r="O38" s="18">
        <v>6026213059</v>
      </c>
      <c r="P38" s="24"/>
      <c r="Q38" s="18"/>
      <c r="R38" s="18" t="s">
        <v>101</v>
      </c>
      <c r="S38" s="18" t="s">
        <v>1047</v>
      </c>
      <c r="T38" s="18"/>
    </row>
    <row r="39" spans="1:20">
      <c r="A39" s="4">
        <v>35</v>
      </c>
      <c r="B39" s="17" t="s">
        <v>62</v>
      </c>
      <c r="C39" s="74" t="s">
        <v>967</v>
      </c>
      <c r="D39" s="18" t="s">
        <v>23</v>
      </c>
      <c r="E39" s="58" t="s">
        <v>968</v>
      </c>
      <c r="F39" s="66" t="s">
        <v>97</v>
      </c>
      <c r="G39" s="67">
        <v>21</v>
      </c>
      <c r="H39" s="67">
        <v>30</v>
      </c>
      <c r="I39" s="62">
        <f t="shared" si="0"/>
        <v>51</v>
      </c>
      <c r="J39" s="75">
        <v>9678624613</v>
      </c>
      <c r="K39" s="18" t="s">
        <v>1005</v>
      </c>
      <c r="L39" s="18" t="s">
        <v>1024</v>
      </c>
      <c r="M39" s="18">
        <v>9678245348</v>
      </c>
      <c r="N39" s="18" t="s">
        <v>554</v>
      </c>
      <c r="O39" s="18">
        <v>6026213059</v>
      </c>
      <c r="P39" s="24"/>
      <c r="Q39" s="18"/>
      <c r="R39" s="18" t="s">
        <v>111</v>
      </c>
      <c r="S39" s="18" t="s">
        <v>1047</v>
      </c>
      <c r="T39" s="18"/>
    </row>
    <row r="40" spans="1:20">
      <c r="A40" s="4">
        <v>36</v>
      </c>
      <c r="B40" s="17" t="s">
        <v>63</v>
      </c>
      <c r="C40" s="74" t="s">
        <v>969</v>
      </c>
      <c r="D40" s="18" t="s">
        <v>23</v>
      </c>
      <c r="E40" s="58" t="s">
        <v>970</v>
      </c>
      <c r="F40" s="66" t="s">
        <v>74</v>
      </c>
      <c r="G40" s="67">
        <v>12</v>
      </c>
      <c r="H40" s="67">
        <v>8</v>
      </c>
      <c r="I40" s="62">
        <f t="shared" si="0"/>
        <v>20</v>
      </c>
      <c r="J40" s="75">
        <v>9954419493</v>
      </c>
      <c r="K40" s="18" t="s">
        <v>769</v>
      </c>
      <c r="L40" s="18" t="s">
        <v>770</v>
      </c>
      <c r="M40" s="18">
        <v>7896741247</v>
      </c>
      <c r="N40" s="18" t="s">
        <v>772</v>
      </c>
      <c r="O40" s="18">
        <v>6026213086</v>
      </c>
      <c r="P40" s="24"/>
      <c r="Q40" s="18"/>
      <c r="R40" s="18" t="s">
        <v>293</v>
      </c>
      <c r="S40" s="18" t="s">
        <v>1047</v>
      </c>
      <c r="T40" s="18"/>
    </row>
    <row r="41" spans="1:20">
      <c r="A41" s="4">
        <v>37</v>
      </c>
      <c r="B41" s="17" t="s">
        <v>62</v>
      </c>
      <c r="C41" s="74" t="s">
        <v>971</v>
      </c>
      <c r="D41" s="18" t="s">
        <v>23</v>
      </c>
      <c r="E41" s="58" t="s">
        <v>972</v>
      </c>
      <c r="F41" s="66" t="s">
        <v>74</v>
      </c>
      <c r="G41" s="67">
        <v>16</v>
      </c>
      <c r="H41" s="67">
        <v>21</v>
      </c>
      <c r="I41" s="62">
        <f t="shared" si="0"/>
        <v>37</v>
      </c>
      <c r="J41" s="75">
        <v>9954310834</v>
      </c>
      <c r="K41" s="18" t="s">
        <v>784</v>
      </c>
      <c r="L41" s="18" t="s">
        <v>256</v>
      </c>
      <c r="M41" s="18">
        <v>8011128246</v>
      </c>
      <c r="N41" s="18" t="s">
        <v>1013</v>
      </c>
      <c r="O41" s="18">
        <v>6026213112</v>
      </c>
      <c r="P41" s="24" t="s">
        <v>1014</v>
      </c>
      <c r="Q41" s="18" t="s">
        <v>413</v>
      </c>
      <c r="R41" s="18" t="s">
        <v>275</v>
      </c>
      <c r="S41" s="18" t="s">
        <v>1047</v>
      </c>
      <c r="T41" s="18"/>
    </row>
    <row r="42" spans="1:20">
      <c r="A42" s="4">
        <v>38</v>
      </c>
      <c r="B42" s="17" t="s">
        <v>63</v>
      </c>
      <c r="C42" s="74" t="s">
        <v>973</v>
      </c>
      <c r="D42" s="18" t="s">
        <v>23</v>
      </c>
      <c r="E42" s="58" t="s">
        <v>974</v>
      </c>
      <c r="F42" s="66" t="s">
        <v>74</v>
      </c>
      <c r="G42" s="67">
        <v>9</v>
      </c>
      <c r="H42" s="67">
        <v>17</v>
      </c>
      <c r="I42" s="62">
        <f t="shared" si="0"/>
        <v>26</v>
      </c>
      <c r="J42" s="75">
        <v>9957620967</v>
      </c>
      <c r="K42" s="18" t="s">
        <v>778</v>
      </c>
      <c r="L42" s="18" t="s">
        <v>563</v>
      </c>
      <c r="M42" s="18">
        <v>9401452496</v>
      </c>
      <c r="N42" s="18" t="s">
        <v>899</v>
      </c>
      <c r="O42" s="18">
        <v>6026213113</v>
      </c>
      <c r="P42" s="24"/>
      <c r="Q42" s="18"/>
      <c r="R42" s="18" t="s">
        <v>293</v>
      </c>
      <c r="S42" s="18" t="s">
        <v>1047</v>
      </c>
      <c r="T42" s="18"/>
    </row>
    <row r="43" spans="1:20">
      <c r="A43" s="4">
        <v>39</v>
      </c>
      <c r="B43" s="17" t="s">
        <v>62</v>
      </c>
      <c r="C43" s="74" t="s">
        <v>975</v>
      </c>
      <c r="D43" s="18" t="s">
        <v>23</v>
      </c>
      <c r="E43" s="58" t="s">
        <v>976</v>
      </c>
      <c r="F43" s="66" t="s">
        <v>74</v>
      </c>
      <c r="G43" s="67">
        <v>39</v>
      </c>
      <c r="H43" s="67">
        <v>41</v>
      </c>
      <c r="I43" s="62">
        <f t="shared" si="0"/>
        <v>80</v>
      </c>
      <c r="J43" s="75">
        <v>9954939813</v>
      </c>
      <c r="K43" s="18" t="s">
        <v>778</v>
      </c>
      <c r="L43" s="18" t="s">
        <v>563</v>
      </c>
      <c r="M43" s="18">
        <v>9401452496</v>
      </c>
      <c r="N43" s="18" t="s">
        <v>899</v>
      </c>
      <c r="O43" s="18">
        <v>6026213113</v>
      </c>
      <c r="P43" s="24"/>
      <c r="Q43" s="18"/>
      <c r="R43" s="18" t="s">
        <v>560</v>
      </c>
      <c r="S43" s="18" t="s">
        <v>1047</v>
      </c>
      <c r="T43" s="18"/>
    </row>
    <row r="44" spans="1:20">
      <c r="A44" s="4">
        <v>40</v>
      </c>
      <c r="B44" s="17" t="s">
        <v>63</v>
      </c>
      <c r="C44" s="74" t="s">
        <v>977</v>
      </c>
      <c r="D44" s="18" t="s">
        <v>23</v>
      </c>
      <c r="E44" s="58" t="s">
        <v>978</v>
      </c>
      <c r="F44" s="66" t="s">
        <v>74</v>
      </c>
      <c r="G44" s="67">
        <v>25</v>
      </c>
      <c r="H44" s="67">
        <v>26</v>
      </c>
      <c r="I44" s="62">
        <f t="shared" si="0"/>
        <v>51</v>
      </c>
      <c r="J44" s="75">
        <v>9854432136</v>
      </c>
      <c r="K44" s="18" t="s">
        <v>778</v>
      </c>
      <c r="L44" s="18" t="s">
        <v>563</v>
      </c>
      <c r="M44" s="18">
        <v>9401452496</v>
      </c>
      <c r="N44" s="18" t="s">
        <v>1015</v>
      </c>
      <c r="O44" s="18">
        <v>6026213052</v>
      </c>
      <c r="P44" s="24" t="s">
        <v>1016</v>
      </c>
      <c r="Q44" s="18" t="s">
        <v>110</v>
      </c>
      <c r="R44" s="18" t="s">
        <v>275</v>
      </c>
      <c r="S44" s="18" t="s">
        <v>1047</v>
      </c>
      <c r="T44" s="18"/>
    </row>
    <row r="45" spans="1:20">
      <c r="A45" s="4">
        <v>41</v>
      </c>
      <c r="B45" s="17" t="s">
        <v>62</v>
      </c>
      <c r="C45" s="74" t="s">
        <v>979</v>
      </c>
      <c r="D45" s="18" t="s">
        <v>23</v>
      </c>
      <c r="E45" s="58" t="s">
        <v>980</v>
      </c>
      <c r="F45" s="66" t="s">
        <v>74</v>
      </c>
      <c r="G45" s="67">
        <v>28</v>
      </c>
      <c r="H45" s="67">
        <v>24</v>
      </c>
      <c r="I45" s="62">
        <f t="shared" si="0"/>
        <v>52</v>
      </c>
      <c r="J45" s="75">
        <v>8472854372</v>
      </c>
      <c r="K45" s="18" t="s">
        <v>778</v>
      </c>
      <c r="L45" s="18" t="s">
        <v>563</v>
      </c>
      <c r="M45" s="18">
        <v>9401452496</v>
      </c>
      <c r="N45" s="18" t="s">
        <v>781</v>
      </c>
      <c r="O45" s="18">
        <v>6026213024</v>
      </c>
      <c r="P45" s="24"/>
      <c r="Q45" s="18"/>
      <c r="R45" s="18" t="s">
        <v>258</v>
      </c>
      <c r="S45" s="18" t="s">
        <v>1047</v>
      </c>
      <c r="T45" s="18"/>
    </row>
    <row r="46" spans="1:20">
      <c r="A46" s="4">
        <v>42</v>
      </c>
      <c r="B46" s="17" t="s">
        <v>63</v>
      </c>
      <c r="C46" s="74" t="s">
        <v>981</v>
      </c>
      <c r="D46" s="18" t="s">
        <v>23</v>
      </c>
      <c r="E46" s="58" t="s">
        <v>982</v>
      </c>
      <c r="F46" s="66" t="s">
        <v>74</v>
      </c>
      <c r="G46" s="67">
        <v>25</v>
      </c>
      <c r="H46" s="67">
        <v>25</v>
      </c>
      <c r="I46" s="62">
        <f t="shared" si="0"/>
        <v>50</v>
      </c>
      <c r="J46" s="75">
        <v>9854849015</v>
      </c>
      <c r="K46" s="18" t="s">
        <v>778</v>
      </c>
      <c r="L46" s="18" t="s">
        <v>563</v>
      </c>
      <c r="M46" s="18">
        <v>9401452496</v>
      </c>
      <c r="N46" s="18" t="s">
        <v>779</v>
      </c>
      <c r="O46" s="18">
        <v>6026213034</v>
      </c>
      <c r="P46" s="24"/>
      <c r="Q46" s="18"/>
      <c r="R46" s="18" t="s">
        <v>249</v>
      </c>
      <c r="S46" s="18" t="s">
        <v>1047</v>
      </c>
      <c r="T46" s="18"/>
    </row>
    <row r="47" spans="1:20">
      <c r="A47" s="4">
        <v>43</v>
      </c>
      <c r="B47" s="17" t="s">
        <v>62</v>
      </c>
      <c r="C47" s="74" t="s">
        <v>886</v>
      </c>
      <c r="D47" s="18" t="s">
        <v>23</v>
      </c>
      <c r="E47" s="58" t="s">
        <v>887</v>
      </c>
      <c r="F47" s="66" t="s">
        <v>301</v>
      </c>
      <c r="G47" s="67">
        <v>70</v>
      </c>
      <c r="H47" s="67">
        <v>80</v>
      </c>
      <c r="I47" s="62">
        <f t="shared" si="0"/>
        <v>150</v>
      </c>
      <c r="J47" s="75">
        <v>9954436609</v>
      </c>
      <c r="K47" s="18" t="s">
        <v>778</v>
      </c>
      <c r="L47" s="18" t="s">
        <v>563</v>
      </c>
      <c r="M47" s="18">
        <v>9401452496</v>
      </c>
      <c r="N47" s="18" t="s">
        <v>779</v>
      </c>
      <c r="O47" s="18">
        <v>6026213034</v>
      </c>
      <c r="P47" s="24" t="s">
        <v>1017</v>
      </c>
      <c r="Q47" s="18" t="s">
        <v>78</v>
      </c>
      <c r="R47" s="18" t="s">
        <v>258</v>
      </c>
      <c r="S47" s="18" t="s">
        <v>1047</v>
      </c>
      <c r="T47" s="18"/>
    </row>
    <row r="48" spans="1:20" ht="33">
      <c r="A48" s="4">
        <v>44</v>
      </c>
      <c r="B48" s="17" t="s">
        <v>63</v>
      </c>
      <c r="C48" s="74" t="s">
        <v>983</v>
      </c>
      <c r="D48" s="18" t="s">
        <v>23</v>
      </c>
      <c r="E48" s="58" t="s">
        <v>984</v>
      </c>
      <c r="F48" s="66" t="s">
        <v>74</v>
      </c>
      <c r="G48" s="67">
        <v>4</v>
      </c>
      <c r="H48" s="67">
        <v>8</v>
      </c>
      <c r="I48" s="62">
        <f t="shared" si="0"/>
        <v>12</v>
      </c>
      <c r="J48" s="75">
        <v>9954954135</v>
      </c>
      <c r="K48" s="18" t="s">
        <v>1018</v>
      </c>
      <c r="L48" s="18" t="s">
        <v>774</v>
      </c>
      <c r="M48" s="18">
        <v>6001886517</v>
      </c>
      <c r="N48" s="18" t="s">
        <v>783</v>
      </c>
      <c r="O48" s="18">
        <v>6026213101</v>
      </c>
      <c r="P48" s="24" t="s">
        <v>1017</v>
      </c>
      <c r="Q48" s="18" t="s">
        <v>78</v>
      </c>
      <c r="R48" s="18" t="s">
        <v>293</v>
      </c>
      <c r="S48" s="18" t="s">
        <v>1047</v>
      </c>
      <c r="T48" s="18"/>
    </row>
    <row r="49" spans="1:20" ht="33">
      <c r="A49" s="4">
        <v>45</v>
      </c>
      <c r="B49" s="17" t="s">
        <v>62</v>
      </c>
      <c r="C49" s="74" t="s">
        <v>985</v>
      </c>
      <c r="D49" s="18" t="s">
        <v>23</v>
      </c>
      <c r="E49" s="58" t="s">
        <v>986</v>
      </c>
      <c r="F49" s="66">
        <v>5</v>
      </c>
      <c r="G49" s="67">
        <v>228</v>
      </c>
      <c r="H49" s="67">
        <v>250</v>
      </c>
      <c r="I49" s="62">
        <f t="shared" si="0"/>
        <v>478</v>
      </c>
      <c r="J49" s="75">
        <v>943539169</v>
      </c>
      <c r="K49" s="18" t="s">
        <v>1018</v>
      </c>
      <c r="L49" s="18" t="s">
        <v>774</v>
      </c>
      <c r="M49" s="18">
        <v>6001886517</v>
      </c>
      <c r="N49" s="18" t="s">
        <v>783</v>
      </c>
      <c r="O49" s="18">
        <v>6026213101</v>
      </c>
      <c r="P49" s="24" t="s">
        <v>1019</v>
      </c>
      <c r="Q49" s="18" t="s">
        <v>1020</v>
      </c>
      <c r="R49" s="18" t="s">
        <v>275</v>
      </c>
      <c r="S49" s="18" t="s">
        <v>1047</v>
      </c>
      <c r="T49" s="18"/>
    </row>
    <row r="50" spans="1:20" ht="33">
      <c r="A50" s="4">
        <v>46</v>
      </c>
      <c r="B50" s="17" t="s">
        <v>63</v>
      </c>
      <c r="C50" s="74" t="s">
        <v>987</v>
      </c>
      <c r="D50" s="18" t="s">
        <v>23</v>
      </c>
      <c r="E50" s="58" t="s">
        <v>988</v>
      </c>
      <c r="F50" s="66" t="s">
        <v>74</v>
      </c>
      <c r="G50" s="67">
        <v>18</v>
      </c>
      <c r="H50" s="67">
        <v>16</v>
      </c>
      <c r="I50" s="62">
        <f t="shared" si="0"/>
        <v>34</v>
      </c>
      <c r="J50" s="75">
        <v>9854724342</v>
      </c>
      <c r="K50" s="18" t="s">
        <v>1018</v>
      </c>
      <c r="L50" s="18" t="s">
        <v>774</v>
      </c>
      <c r="M50" s="18">
        <v>6001886517</v>
      </c>
      <c r="N50" s="18" t="s">
        <v>783</v>
      </c>
      <c r="O50" s="18">
        <v>6026213101</v>
      </c>
      <c r="P50" s="24" t="s">
        <v>1021</v>
      </c>
      <c r="Q50" s="18" t="s">
        <v>110</v>
      </c>
      <c r="R50" s="18" t="s">
        <v>293</v>
      </c>
      <c r="S50" s="18" t="s">
        <v>1047</v>
      </c>
      <c r="T50" s="18"/>
    </row>
    <row r="51" spans="1:20">
      <c r="A51" s="4">
        <v>47</v>
      </c>
      <c r="B51" s="17" t="s">
        <v>62</v>
      </c>
      <c r="C51" s="74" t="s">
        <v>989</v>
      </c>
      <c r="D51" s="18" t="s">
        <v>23</v>
      </c>
      <c r="E51" s="58" t="s">
        <v>990</v>
      </c>
      <c r="F51" s="66" t="s">
        <v>97</v>
      </c>
      <c r="G51" s="67">
        <v>34</v>
      </c>
      <c r="H51" s="67">
        <v>25</v>
      </c>
      <c r="I51" s="62">
        <f t="shared" si="0"/>
        <v>59</v>
      </c>
      <c r="J51" s="75"/>
      <c r="K51" s="18"/>
      <c r="L51" s="18"/>
      <c r="M51" s="18"/>
      <c r="N51" s="18" t="s">
        <v>783</v>
      </c>
      <c r="O51" s="18">
        <v>6026213101</v>
      </c>
      <c r="P51" s="24"/>
      <c r="Q51" s="18"/>
      <c r="R51" s="18" t="s">
        <v>275</v>
      </c>
      <c r="S51" s="18" t="s">
        <v>1047</v>
      </c>
      <c r="T51" s="18"/>
    </row>
    <row r="52" spans="1:20">
      <c r="A52" s="4">
        <v>48</v>
      </c>
      <c r="B52" s="17" t="s">
        <v>63</v>
      </c>
      <c r="C52" s="18" t="s">
        <v>328</v>
      </c>
      <c r="D52" s="18" t="s">
        <v>25</v>
      </c>
      <c r="E52" s="19">
        <v>208</v>
      </c>
      <c r="F52" s="18"/>
      <c r="G52" s="48">
        <v>36</v>
      </c>
      <c r="H52" s="48">
        <v>33</v>
      </c>
      <c r="I52" s="62">
        <f t="shared" si="0"/>
        <v>69</v>
      </c>
      <c r="J52" s="18">
        <v>9864341132</v>
      </c>
      <c r="K52" s="18" t="s">
        <v>399</v>
      </c>
      <c r="L52" s="78" t="s">
        <v>400</v>
      </c>
      <c r="M52" s="78">
        <v>9401452486</v>
      </c>
      <c r="N52" s="78" t="s">
        <v>423</v>
      </c>
      <c r="O52" s="78">
        <v>9957286541</v>
      </c>
      <c r="P52" s="24" t="s">
        <v>1022</v>
      </c>
      <c r="Q52" s="18" t="s">
        <v>78</v>
      </c>
      <c r="R52" s="18" t="s">
        <v>252</v>
      </c>
      <c r="S52" s="18" t="s">
        <v>1047</v>
      </c>
      <c r="T52" s="18"/>
    </row>
    <row r="53" spans="1:20">
      <c r="A53" s="4">
        <v>49</v>
      </c>
      <c r="B53" s="17" t="s">
        <v>63</v>
      </c>
      <c r="C53" s="18" t="s">
        <v>329</v>
      </c>
      <c r="D53" s="18" t="s">
        <v>25</v>
      </c>
      <c r="E53" s="19">
        <v>209</v>
      </c>
      <c r="F53" s="18"/>
      <c r="G53" s="48">
        <v>32</v>
      </c>
      <c r="H53" s="48">
        <v>29</v>
      </c>
      <c r="I53" s="62">
        <f t="shared" si="0"/>
        <v>61</v>
      </c>
      <c r="J53" s="18">
        <v>9577413141</v>
      </c>
      <c r="K53" s="18" t="s">
        <v>399</v>
      </c>
      <c r="L53" s="78" t="s">
        <v>400</v>
      </c>
      <c r="M53" s="78">
        <v>9401452486</v>
      </c>
      <c r="N53" s="78" t="s">
        <v>424</v>
      </c>
      <c r="O53" s="78">
        <v>9706477286</v>
      </c>
      <c r="P53" s="24"/>
      <c r="Q53" s="18"/>
      <c r="R53" s="18" t="s">
        <v>252</v>
      </c>
      <c r="S53" s="18" t="s">
        <v>1047</v>
      </c>
      <c r="T53" s="18"/>
    </row>
    <row r="54" spans="1:20">
      <c r="A54" s="4">
        <v>50</v>
      </c>
      <c r="B54" s="17" t="s">
        <v>62</v>
      </c>
      <c r="C54" s="74" t="s">
        <v>862</v>
      </c>
      <c r="D54" s="18" t="s">
        <v>23</v>
      </c>
      <c r="E54" s="58" t="s">
        <v>863</v>
      </c>
      <c r="F54" s="66" t="s">
        <v>74</v>
      </c>
      <c r="G54" s="67">
        <v>31</v>
      </c>
      <c r="H54" s="67">
        <v>18</v>
      </c>
      <c r="I54" s="62">
        <f t="shared" si="0"/>
        <v>49</v>
      </c>
      <c r="J54" s="75">
        <v>9957002199</v>
      </c>
      <c r="K54" s="18" t="s">
        <v>246</v>
      </c>
      <c r="L54" s="18" t="s">
        <v>247</v>
      </c>
      <c r="M54" s="18">
        <v>8761942558</v>
      </c>
      <c r="N54" s="18" t="s">
        <v>793</v>
      </c>
      <c r="O54" s="18">
        <v>6026213092</v>
      </c>
      <c r="P54" s="24"/>
      <c r="Q54" s="18"/>
      <c r="R54" s="18" t="s">
        <v>560</v>
      </c>
      <c r="S54" s="18" t="s">
        <v>1047</v>
      </c>
      <c r="T54" s="18"/>
    </row>
    <row r="55" spans="1:20">
      <c r="A55" s="4">
        <v>51</v>
      </c>
      <c r="B55" s="17" t="s">
        <v>63</v>
      </c>
      <c r="C55" s="74" t="s">
        <v>866</v>
      </c>
      <c r="D55" s="18" t="s">
        <v>23</v>
      </c>
      <c r="E55" s="58" t="s">
        <v>867</v>
      </c>
      <c r="F55" s="66" t="s">
        <v>74</v>
      </c>
      <c r="G55" s="67">
        <v>28</v>
      </c>
      <c r="H55" s="67">
        <v>18</v>
      </c>
      <c r="I55" s="62">
        <f t="shared" si="0"/>
        <v>46</v>
      </c>
      <c r="J55" s="75"/>
      <c r="K55" s="18" t="s">
        <v>246</v>
      </c>
      <c r="L55" s="18" t="s">
        <v>247</v>
      </c>
      <c r="M55" s="18">
        <v>8761942558</v>
      </c>
      <c r="N55" s="18" t="s">
        <v>292</v>
      </c>
      <c r="O55" s="18">
        <v>6026213016</v>
      </c>
      <c r="P55" s="24"/>
      <c r="Q55" s="18"/>
      <c r="R55" s="18" t="s">
        <v>293</v>
      </c>
      <c r="S55" s="18" t="s">
        <v>1047</v>
      </c>
      <c r="T55" s="18"/>
    </row>
    <row r="56" spans="1:20">
      <c r="A56" s="4">
        <v>52</v>
      </c>
      <c r="B56" s="17"/>
      <c r="C56" s="58"/>
      <c r="D56" s="58"/>
      <c r="E56" s="17"/>
      <c r="F56" s="58"/>
      <c r="G56" s="17"/>
      <c r="H56" s="17"/>
      <c r="I56" s="62">
        <f t="shared" si="0"/>
        <v>0</v>
      </c>
      <c r="J56" s="58"/>
      <c r="K56" s="58"/>
      <c r="L56" s="58"/>
      <c r="M56" s="58"/>
      <c r="N56" s="58"/>
      <c r="O56" s="58"/>
      <c r="P56" s="49"/>
      <c r="Q56" s="48"/>
      <c r="R56" s="48"/>
      <c r="S56" s="18"/>
      <c r="T56" s="18"/>
    </row>
    <row r="57" spans="1:20">
      <c r="A57" s="4">
        <v>53</v>
      </c>
      <c r="B57" s="17"/>
      <c r="C57" s="48"/>
      <c r="D57" s="48"/>
      <c r="E57" s="19"/>
      <c r="F57" s="48"/>
      <c r="G57" s="19"/>
      <c r="H57" s="19"/>
      <c r="I57" s="62">
        <f t="shared" si="0"/>
        <v>0</v>
      </c>
      <c r="J57" s="48"/>
      <c r="K57" s="48"/>
      <c r="L57" s="48"/>
      <c r="M57" s="48"/>
      <c r="N57" s="48"/>
      <c r="O57" s="48"/>
      <c r="P57" s="49"/>
      <c r="Q57" s="48"/>
      <c r="R57" s="48"/>
      <c r="S57" s="18"/>
      <c r="T57" s="18"/>
    </row>
    <row r="58" spans="1:20">
      <c r="A58" s="4">
        <v>54</v>
      </c>
      <c r="B58" s="17"/>
      <c r="C58" s="48"/>
      <c r="D58" s="48"/>
      <c r="E58" s="19"/>
      <c r="F58" s="48"/>
      <c r="G58" s="19"/>
      <c r="H58" s="19"/>
      <c r="I58" s="62">
        <f t="shared" si="0"/>
        <v>0</v>
      </c>
      <c r="J58" s="48"/>
      <c r="K58" s="48"/>
      <c r="L58" s="48"/>
      <c r="M58" s="48"/>
      <c r="N58" s="48"/>
      <c r="O58" s="48"/>
      <c r="P58" s="49"/>
      <c r="Q58" s="48"/>
      <c r="R58" s="48"/>
      <c r="S58" s="18"/>
      <c r="T58" s="18"/>
    </row>
    <row r="59" spans="1:20">
      <c r="A59" s="4">
        <v>55</v>
      </c>
      <c r="B59" s="17"/>
      <c r="C59" s="48"/>
      <c r="D59" s="48"/>
      <c r="E59" s="19"/>
      <c r="F59" s="48"/>
      <c r="G59" s="19"/>
      <c r="H59" s="19"/>
      <c r="I59" s="62">
        <f t="shared" si="0"/>
        <v>0</v>
      </c>
      <c r="J59" s="48"/>
      <c r="K59" s="48"/>
      <c r="L59" s="48"/>
      <c r="M59" s="48"/>
      <c r="N59" s="48"/>
      <c r="O59" s="48"/>
      <c r="P59" s="49"/>
      <c r="Q59" s="48"/>
      <c r="R59" s="48"/>
      <c r="S59" s="18"/>
      <c r="T59" s="18"/>
    </row>
    <row r="60" spans="1:20">
      <c r="A60" s="4">
        <v>56</v>
      </c>
      <c r="B60" s="17"/>
      <c r="C60" s="48"/>
      <c r="D60" s="48"/>
      <c r="E60" s="19"/>
      <c r="F60" s="48"/>
      <c r="G60" s="19"/>
      <c r="H60" s="19"/>
      <c r="I60" s="62">
        <f t="shared" si="0"/>
        <v>0</v>
      </c>
      <c r="J60" s="48"/>
      <c r="K60" s="48"/>
      <c r="L60" s="48"/>
      <c r="M60" s="48"/>
      <c r="N60" s="48"/>
      <c r="O60" s="48"/>
      <c r="P60" s="49"/>
      <c r="Q60" s="48"/>
      <c r="R60" s="48"/>
      <c r="S60" s="18"/>
      <c r="T60" s="18"/>
    </row>
    <row r="61" spans="1:20">
      <c r="A61" s="4">
        <v>57</v>
      </c>
      <c r="B61" s="17"/>
      <c r="C61" s="48"/>
      <c r="D61" s="48"/>
      <c r="E61" s="19"/>
      <c r="F61" s="48"/>
      <c r="G61" s="19"/>
      <c r="H61" s="19"/>
      <c r="I61" s="62">
        <f t="shared" si="0"/>
        <v>0</v>
      </c>
      <c r="J61" s="48"/>
      <c r="K61" s="48"/>
      <c r="L61" s="48"/>
      <c r="M61" s="48"/>
      <c r="N61" s="48"/>
      <c r="O61" s="48"/>
      <c r="P61" s="49"/>
      <c r="Q61" s="48"/>
      <c r="R61" s="48"/>
      <c r="S61" s="18"/>
      <c r="T61" s="18"/>
    </row>
    <row r="62" spans="1:20">
      <c r="A62" s="4">
        <v>58</v>
      </c>
      <c r="B62" s="17"/>
      <c r="C62" s="48"/>
      <c r="D62" s="48"/>
      <c r="E62" s="19"/>
      <c r="F62" s="48"/>
      <c r="G62" s="19"/>
      <c r="H62" s="19"/>
      <c r="I62" s="62">
        <f t="shared" si="0"/>
        <v>0</v>
      </c>
      <c r="J62" s="48"/>
      <c r="K62" s="48"/>
      <c r="L62" s="48"/>
      <c r="M62" s="48"/>
      <c r="N62" s="48"/>
      <c r="O62" s="48"/>
      <c r="P62" s="49"/>
      <c r="Q62" s="48"/>
      <c r="R62" s="48"/>
      <c r="S62" s="18"/>
      <c r="T62" s="18"/>
    </row>
    <row r="63" spans="1:20">
      <c r="A63" s="4">
        <v>59</v>
      </c>
      <c r="B63" s="17"/>
      <c r="C63" s="58"/>
      <c r="D63" s="58"/>
      <c r="E63" s="17"/>
      <c r="F63" s="58"/>
      <c r="G63" s="17"/>
      <c r="H63" s="17"/>
      <c r="I63" s="62">
        <f t="shared" si="0"/>
        <v>0</v>
      </c>
      <c r="J63" s="58"/>
      <c r="K63" s="58"/>
      <c r="L63" s="58"/>
      <c r="M63" s="58"/>
      <c r="N63" s="58"/>
      <c r="O63" s="58"/>
      <c r="P63" s="49"/>
      <c r="Q63" s="48"/>
      <c r="R63" s="48"/>
      <c r="S63" s="18"/>
      <c r="T63" s="18"/>
    </row>
    <row r="64" spans="1:20">
      <c r="A64" s="4">
        <v>60</v>
      </c>
      <c r="B64" s="17"/>
      <c r="C64" s="48"/>
      <c r="D64" s="48"/>
      <c r="E64" s="19"/>
      <c r="F64" s="48"/>
      <c r="G64" s="19"/>
      <c r="H64" s="19"/>
      <c r="I64" s="62">
        <f t="shared" si="0"/>
        <v>0</v>
      </c>
      <c r="J64" s="48"/>
      <c r="K64" s="48"/>
      <c r="L64" s="48"/>
      <c r="M64" s="48"/>
      <c r="N64" s="48"/>
      <c r="O64" s="48"/>
      <c r="P64" s="49"/>
      <c r="Q64" s="48"/>
      <c r="R64" s="48"/>
      <c r="S64" s="18"/>
      <c r="T64" s="18"/>
    </row>
    <row r="65" spans="1:20">
      <c r="A65" s="4">
        <v>61</v>
      </c>
      <c r="B65" s="17"/>
      <c r="C65" s="48"/>
      <c r="D65" s="48"/>
      <c r="E65" s="19"/>
      <c r="F65" s="48"/>
      <c r="G65" s="19"/>
      <c r="H65" s="19"/>
      <c r="I65" s="62">
        <f t="shared" si="0"/>
        <v>0</v>
      </c>
      <c r="J65" s="48"/>
      <c r="K65" s="48"/>
      <c r="L65" s="48"/>
      <c r="M65" s="48"/>
      <c r="N65" s="48"/>
      <c r="O65" s="48"/>
      <c r="P65" s="49"/>
      <c r="Q65" s="48"/>
      <c r="R65" s="48"/>
      <c r="S65" s="18"/>
      <c r="T65" s="18"/>
    </row>
    <row r="66" spans="1:20">
      <c r="A66" s="4">
        <v>62</v>
      </c>
      <c r="B66" s="17"/>
      <c r="C66" s="48"/>
      <c r="D66" s="48"/>
      <c r="E66" s="19"/>
      <c r="F66" s="48"/>
      <c r="G66" s="19"/>
      <c r="H66" s="19"/>
      <c r="I66" s="62">
        <f t="shared" si="0"/>
        <v>0</v>
      </c>
      <c r="J66" s="48"/>
      <c r="K66" s="48"/>
      <c r="L66" s="48"/>
      <c r="M66" s="48"/>
      <c r="N66" s="48"/>
      <c r="O66" s="48"/>
      <c r="P66" s="49"/>
      <c r="Q66" s="48"/>
      <c r="R66" s="48"/>
      <c r="S66" s="18"/>
      <c r="T66" s="18"/>
    </row>
    <row r="67" spans="1:20">
      <c r="A67" s="4">
        <v>63</v>
      </c>
      <c r="B67" s="17"/>
      <c r="C67" s="48"/>
      <c r="D67" s="48"/>
      <c r="E67" s="19"/>
      <c r="F67" s="48"/>
      <c r="G67" s="19"/>
      <c r="H67" s="19"/>
      <c r="I67" s="62">
        <f t="shared" si="0"/>
        <v>0</v>
      </c>
      <c r="J67" s="48"/>
      <c r="K67" s="48"/>
      <c r="L67" s="48"/>
      <c r="M67" s="48"/>
      <c r="N67" s="48"/>
      <c r="O67" s="48"/>
      <c r="P67" s="49"/>
      <c r="Q67" s="48"/>
      <c r="R67" s="48"/>
      <c r="S67" s="18"/>
      <c r="T67" s="18"/>
    </row>
    <row r="68" spans="1:20">
      <c r="A68" s="4">
        <v>64</v>
      </c>
      <c r="B68" s="17"/>
      <c r="C68" s="48"/>
      <c r="D68" s="48"/>
      <c r="E68" s="19"/>
      <c r="F68" s="48"/>
      <c r="G68" s="19"/>
      <c r="H68" s="19"/>
      <c r="I68" s="62">
        <f t="shared" si="0"/>
        <v>0</v>
      </c>
      <c r="J68" s="48"/>
      <c r="K68" s="48"/>
      <c r="L68" s="48"/>
      <c r="M68" s="48"/>
      <c r="N68" s="48"/>
      <c r="O68" s="48"/>
      <c r="P68" s="49"/>
      <c r="Q68" s="48"/>
      <c r="R68" s="48"/>
      <c r="S68" s="18"/>
      <c r="T68" s="18"/>
    </row>
    <row r="69" spans="1:20">
      <c r="A69" s="4">
        <v>65</v>
      </c>
      <c r="B69" s="17"/>
      <c r="C69" s="48"/>
      <c r="D69" s="48"/>
      <c r="E69" s="19"/>
      <c r="F69" s="48"/>
      <c r="G69" s="19"/>
      <c r="H69" s="19"/>
      <c r="I69" s="62">
        <f t="shared" si="0"/>
        <v>0</v>
      </c>
      <c r="J69" s="48"/>
      <c r="K69" s="48"/>
      <c r="L69" s="48"/>
      <c r="M69" s="48"/>
      <c r="N69" s="48"/>
      <c r="O69" s="48"/>
      <c r="P69" s="49"/>
      <c r="Q69" s="48"/>
      <c r="R69" s="48"/>
      <c r="S69" s="18"/>
      <c r="T69" s="18"/>
    </row>
    <row r="70" spans="1:20">
      <c r="A70" s="4">
        <v>66</v>
      </c>
      <c r="B70" s="17"/>
      <c r="C70" s="48"/>
      <c r="D70" s="48"/>
      <c r="E70" s="19"/>
      <c r="F70" s="48"/>
      <c r="G70" s="19"/>
      <c r="H70" s="19"/>
      <c r="I70" s="62">
        <f t="shared" ref="I70:I133" si="1">SUM(G70:H70)</f>
        <v>0</v>
      </c>
      <c r="J70" s="48"/>
      <c r="K70" s="48"/>
      <c r="L70" s="48"/>
      <c r="M70" s="48"/>
      <c r="N70" s="48"/>
      <c r="O70" s="48"/>
      <c r="P70" s="49"/>
      <c r="Q70" s="48"/>
      <c r="R70" s="48"/>
      <c r="S70" s="18"/>
      <c r="T70" s="18"/>
    </row>
    <row r="71" spans="1:20">
      <c r="A71" s="4">
        <v>67</v>
      </c>
      <c r="B71" s="17"/>
      <c r="C71" s="48"/>
      <c r="D71" s="48"/>
      <c r="E71" s="19"/>
      <c r="F71" s="48"/>
      <c r="G71" s="19"/>
      <c r="H71" s="19"/>
      <c r="I71" s="62">
        <f t="shared" si="1"/>
        <v>0</v>
      </c>
      <c r="J71" s="48"/>
      <c r="K71" s="48"/>
      <c r="L71" s="48"/>
      <c r="M71" s="48"/>
      <c r="N71" s="48"/>
      <c r="O71" s="48"/>
      <c r="P71" s="49"/>
      <c r="Q71" s="48"/>
      <c r="R71" s="48"/>
      <c r="S71" s="18"/>
      <c r="T71" s="18"/>
    </row>
    <row r="72" spans="1:20">
      <c r="A72" s="4">
        <v>68</v>
      </c>
      <c r="B72" s="17"/>
      <c r="C72" s="48"/>
      <c r="D72" s="48"/>
      <c r="E72" s="19"/>
      <c r="F72" s="48"/>
      <c r="G72" s="19"/>
      <c r="H72" s="19"/>
      <c r="I72" s="62">
        <f t="shared" si="1"/>
        <v>0</v>
      </c>
      <c r="J72" s="48"/>
      <c r="K72" s="48"/>
      <c r="L72" s="48"/>
      <c r="M72" s="48"/>
      <c r="N72" s="48"/>
      <c r="O72" s="48"/>
      <c r="P72" s="49"/>
      <c r="Q72" s="48"/>
      <c r="R72" s="48"/>
      <c r="S72" s="18"/>
      <c r="T72" s="18"/>
    </row>
    <row r="73" spans="1:20">
      <c r="A73" s="4">
        <v>69</v>
      </c>
      <c r="B73" s="17"/>
      <c r="C73" s="18"/>
      <c r="D73" s="18"/>
      <c r="E73" s="19"/>
      <c r="F73" s="18"/>
      <c r="G73" s="19"/>
      <c r="H73" s="19"/>
      <c r="I73" s="62">
        <f t="shared" si="1"/>
        <v>0</v>
      </c>
      <c r="J73" s="18"/>
      <c r="K73" s="18"/>
      <c r="L73" s="18"/>
      <c r="M73" s="18"/>
      <c r="N73" s="18"/>
      <c r="O73" s="18"/>
      <c r="P73" s="24"/>
      <c r="Q73" s="18"/>
      <c r="R73" s="18"/>
      <c r="S73" s="18"/>
      <c r="T73" s="18"/>
    </row>
    <row r="74" spans="1:20">
      <c r="A74" s="4">
        <v>70</v>
      </c>
      <c r="B74" s="17"/>
      <c r="C74" s="18"/>
      <c r="D74" s="18"/>
      <c r="E74" s="19"/>
      <c r="F74" s="18"/>
      <c r="G74" s="19"/>
      <c r="H74" s="19"/>
      <c r="I74" s="62">
        <f t="shared" si="1"/>
        <v>0</v>
      </c>
      <c r="J74" s="18"/>
      <c r="K74" s="18"/>
      <c r="L74" s="18"/>
      <c r="M74" s="18"/>
      <c r="N74" s="18"/>
      <c r="O74" s="18"/>
      <c r="P74" s="24"/>
      <c r="Q74" s="18"/>
      <c r="R74" s="18"/>
      <c r="S74" s="18"/>
      <c r="T74" s="18"/>
    </row>
    <row r="75" spans="1:20">
      <c r="A75" s="4">
        <v>71</v>
      </c>
      <c r="B75" s="17"/>
      <c r="C75" s="18"/>
      <c r="D75" s="18"/>
      <c r="E75" s="19"/>
      <c r="F75" s="18"/>
      <c r="G75" s="19"/>
      <c r="H75" s="19"/>
      <c r="I75" s="62">
        <f t="shared" si="1"/>
        <v>0</v>
      </c>
      <c r="J75" s="18"/>
      <c r="K75" s="18"/>
      <c r="L75" s="18"/>
      <c r="M75" s="18"/>
      <c r="N75" s="18"/>
      <c r="O75" s="18"/>
      <c r="P75" s="24"/>
      <c r="Q75" s="18"/>
      <c r="R75" s="18"/>
      <c r="S75" s="18"/>
      <c r="T75" s="18"/>
    </row>
    <row r="76" spans="1:20">
      <c r="A76" s="4">
        <v>72</v>
      </c>
      <c r="B76" s="17"/>
      <c r="C76" s="18"/>
      <c r="D76" s="18"/>
      <c r="E76" s="19"/>
      <c r="F76" s="18"/>
      <c r="G76" s="19"/>
      <c r="H76" s="19"/>
      <c r="I76" s="62">
        <f t="shared" si="1"/>
        <v>0</v>
      </c>
      <c r="J76" s="18"/>
      <c r="K76" s="18"/>
      <c r="L76" s="18"/>
      <c r="M76" s="18"/>
      <c r="N76" s="18"/>
      <c r="O76" s="18"/>
      <c r="P76" s="24"/>
      <c r="Q76" s="18"/>
      <c r="R76" s="18"/>
      <c r="S76" s="18"/>
      <c r="T76" s="18"/>
    </row>
    <row r="77" spans="1:20">
      <c r="A77" s="4">
        <v>73</v>
      </c>
      <c r="B77" s="17"/>
      <c r="C77" s="18"/>
      <c r="D77" s="18"/>
      <c r="E77" s="19"/>
      <c r="F77" s="18"/>
      <c r="G77" s="19"/>
      <c r="H77" s="19"/>
      <c r="I77" s="62">
        <f t="shared" si="1"/>
        <v>0</v>
      </c>
      <c r="J77" s="18"/>
      <c r="K77" s="18"/>
      <c r="L77" s="18"/>
      <c r="M77" s="18"/>
      <c r="N77" s="18"/>
      <c r="O77" s="18"/>
      <c r="P77" s="24"/>
      <c r="Q77" s="18"/>
      <c r="R77" s="18"/>
      <c r="S77" s="18"/>
      <c r="T77" s="18"/>
    </row>
    <row r="78" spans="1:20">
      <c r="A78" s="4">
        <v>74</v>
      </c>
      <c r="B78" s="17"/>
      <c r="C78" s="18"/>
      <c r="D78" s="18"/>
      <c r="E78" s="19"/>
      <c r="F78" s="18"/>
      <c r="G78" s="19"/>
      <c r="H78" s="19"/>
      <c r="I78" s="62">
        <f t="shared" si="1"/>
        <v>0</v>
      </c>
      <c r="J78" s="18"/>
      <c r="K78" s="18"/>
      <c r="L78" s="18"/>
      <c r="M78" s="18"/>
      <c r="N78" s="18"/>
      <c r="O78" s="18"/>
      <c r="P78" s="24"/>
      <c r="Q78" s="18"/>
      <c r="R78" s="18"/>
      <c r="S78" s="18"/>
      <c r="T78" s="18"/>
    </row>
    <row r="79" spans="1:20">
      <c r="A79" s="4">
        <v>75</v>
      </c>
      <c r="B79" s="17"/>
      <c r="C79" s="18"/>
      <c r="D79" s="18"/>
      <c r="E79" s="19"/>
      <c r="F79" s="18"/>
      <c r="G79" s="19"/>
      <c r="H79" s="19"/>
      <c r="I79" s="62">
        <f t="shared" si="1"/>
        <v>0</v>
      </c>
      <c r="J79" s="18"/>
      <c r="K79" s="18"/>
      <c r="L79" s="18"/>
      <c r="M79" s="18"/>
      <c r="N79" s="18"/>
      <c r="O79" s="18"/>
      <c r="P79" s="24"/>
      <c r="Q79" s="18"/>
      <c r="R79" s="18"/>
      <c r="S79" s="18"/>
      <c r="T79" s="18"/>
    </row>
    <row r="80" spans="1:20">
      <c r="A80" s="4">
        <v>76</v>
      </c>
      <c r="B80" s="17"/>
      <c r="C80" s="18"/>
      <c r="D80" s="18"/>
      <c r="E80" s="19"/>
      <c r="F80" s="18"/>
      <c r="G80" s="19"/>
      <c r="H80" s="19"/>
      <c r="I80" s="62">
        <f t="shared" si="1"/>
        <v>0</v>
      </c>
      <c r="J80" s="18"/>
      <c r="K80" s="18"/>
      <c r="L80" s="18"/>
      <c r="M80" s="18"/>
      <c r="N80" s="18"/>
      <c r="O80" s="18"/>
      <c r="P80" s="24"/>
      <c r="Q80" s="18"/>
      <c r="R80" s="18"/>
      <c r="S80" s="18"/>
      <c r="T80" s="18"/>
    </row>
    <row r="81" spans="1:20">
      <c r="A81" s="4">
        <v>77</v>
      </c>
      <c r="B81" s="17"/>
      <c r="C81" s="18"/>
      <c r="D81" s="18"/>
      <c r="E81" s="19"/>
      <c r="F81" s="18"/>
      <c r="G81" s="19"/>
      <c r="H81" s="19"/>
      <c r="I81" s="62">
        <f t="shared" si="1"/>
        <v>0</v>
      </c>
      <c r="J81" s="18"/>
      <c r="K81" s="18"/>
      <c r="L81" s="18"/>
      <c r="M81" s="18"/>
      <c r="N81" s="18"/>
      <c r="O81" s="18"/>
      <c r="P81" s="24"/>
      <c r="Q81" s="18"/>
      <c r="R81" s="18"/>
      <c r="S81" s="18"/>
      <c r="T81" s="18"/>
    </row>
    <row r="82" spans="1:20">
      <c r="A82" s="4">
        <v>78</v>
      </c>
      <c r="B82" s="17"/>
      <c r="C82" s="18"/>
      <c r="D82" s="18"/>
      <c r="E82" s="19"/>
      <c r="F82" s="18"/>
      <c r="G82" s="19"/>
      <c r="H82" s="19"/>
      <c r="I82" s="62">
        <f t="shared" si="1"/>
        <v>0</v>
      </c>
      <c r="J82" s="18"/>
      <c r="K82" s="18"/>
      <c r="L82" s="18"/>
      <c r="M82" s="18"/>
      <c r="N82" s="18"/>
      <c r="O82" s="18"/>
      <c r="P82" s="24"/>
      <c r="Q82" s="18"/>
      <c r="R82" s="18"/>
      <c r="S82" s="18"/>
      <c r="T82" s="18"/>
    </row>
    <row r="83" spans="1:20">
      <c r="A83" s="4">
        <v>79</v>
      </c>
      <c r="B83" s="17"/>
      <c r="C83" s="18"/>
      <c r="D83" s="18"/>
      <c r="E83" s="19"/>
      <c r="F83" s="18"/>
      <c r="G83" s="19"/>
      <c r="H83" s="19"/>
      <c r="I83" s="62">
        <f t="shared" si="1"/>
        <v>0</v>
      </c>
      <c r="J83" s="18"/>
      <c r="K83" s="18"/>
      <c r="L83" s="18"/>
      <c r="M83" s="18"/>
      <c r="N83" s="18"/>
      <c r="O83" s="18"/>
      <c r="P83" s="24"/>
      <c r="Q83" s="18"/>
      <c r="R83" s="18"/>
      <c r="S83" s="18"/>
      <c r="T83" s="18"/>
    </row>
    <row r="84" spans="1:20">
      <c r="A84" s="4">
        <v>80</v>
      </c>
      <c r="B84" s="17"/>
      <c r="C84" s="18"/>
      <c r="D84" s="18"/>
      <c r="E84" s="19"/>
      <c r="F84" s="18"/>
      <c r="G84" s="19"/>
      <c r="H84" s="19"/>
      <c r="I84" s="62">
        <f t="shared" si="1"/>
        <v>0</v>
      </c>
      <c r="J84" s="18"/>
      <c r="K84" s="18"/>
      <c r="L84" s="18"/>
      <c r="M84" s="18"/>
      <c r="N84" s="18"/>
      <c r="O84" s="18"/>
      <c r="P84" s="24"/>
      <c r="Q84" s="18"/>
      <c r="R84" s="18"/>
      <c r="S84" s="18"/>
      <c r="T84" s="18"/>
    </row>
    <row r="85" spans="1:20">
      <c r="A85" s="4">
        <v>81</v>
      </c>
      <c r="B85" s="17"/>
      <c r="C85" s="18"/>
      <c r="D85" s="18"/>
      <c r="E85" s="19"/>
      <c r="F85" s="18"/>
      <c r="G85" s="19"/>
      <c r="H85" s="19"/>
      <c r="I85" s="62">
        <f t="shared" si="1"/>
        <v>0</v>
      </c>
      <c r="J85" s="18"/>
      <c r="K85" s="18"/>
      <c r="L85" s="18"/>
      <c r="M85" s="18"/>
      <c r="N85" s="18"/>
      <c r="O85" s="18"/>
      <c r="P85" s="24"/>
      <c r="Q85" s="18"/>
      <c r="R85" s="18"/>
      <c r="S85" s="18"/>
      <c r="T85" s="18"/>
    </row>
    <row r="86" spans="1:20">
      <c r="A86" s="4">
        <v>82</v>
      </c>
      <c r="B86" s="17"/>
      <c r="C86" s="18"/>
      <c r="D86" s="18"/>
      <c r="E86" s="19"/>
      <c r="F86" s="18"/>
      <c r="G86" s="19"/>
      <c r="H86" s="19"/>
      <c r="I86" s="62">
        <f t="shared" si="1"/>
        <v>0</v>
      </c>
      <c r="J86" s="18"/>
      <c r="K86" s="18"/>
      <c r="L86" s="18"/>
      <c r="M86" s="18"/>
      <c r="N86" s="18"/>
      <c r="O86" s="18"/>
      <c r="P86" s="24"/>
      <c r="Q86" s="18"/>
      <c r="R86" s="18"/>
      <c r="S86" s="18"/>
      <c r="T86" s="18"/>
    </row>
    <row r="87" spans="1:20">
      <c r="A87" s="4">
        <v>83</v>
      </c>
      <c r="B87" s="17"/>
      <c r="C87" s="18"/>
      <c r="D87" s="18"/>
      <c r="E87" s="19"/>
      <c r="F87" s="18"/>
      <c r="G87" s="19"/>
      <c r="H87" s="19"/>
      <c r="I87" s="62">
        <f t="shared" si="1"/>
        <v>0</v>
      </c>
      <c r="J87" s="18"/>
      <c r="K87" s="18"/>
      <c r="L87" s="18"/>
      <c r="M87" s="18"/>
      <c r="N87" s="18"/>
      <c r="O87" s="18"/>
      <c r="P87" s="24"/>
      <c r="Q87" s="18"/>
      <c r="R87" s="18"/>
      <c r="S87" s="18"/>
      <c r="T87" s="18"/>
    </row>
    <row r="88" spans="1:20">
      <c r="A88" s="4">
        <v>84</v>
      </c>
      <c r="B88" s="17"/>
      <c r="C88" s="18"/>
      <c r="D88" s="18"/>
      <c r="E88" s="19"/>
      <c r="F88" s="18"/>
      <c r="G88" s="19"/>
      <c r="H88" s="19"/>
      <c r="I88" s="62">
        <f t="shared" si="1"/>
        <v>0</v>
      </c>
      <c r="J88" s="18"/>
      <c r="K88" s="18"/>
      <c r="L88" s="18"/>
      <c r="M88" s="18"/>
      <c r="N88" s="18"/>
      <c r="O88" s="18"/>
      <c r="P88" s="24"/>
      <c r="Q88" s="18"/>
      <c r="R88" s="18"/>
      <c r="S88" s="18"/>
      <c r="T88" s="18"/>
    </row>
    <row r="89" spans="1:20">
      <c r="A89" s="4">
        <v>85</v>
      </c>
      <c r="B89" s="17"/>
      <c r="C89" s="18"/>
      <c r="D89" s="18"/>
      <c r="E89" s="19"/>
      <c r="F89" s="18"/>
      <c r="G89" s="19"/>
      <c r="H89" s="19"/>
      <c r="I89" s="62">
        <f t="shared" si="1"/>
        <v>0</v>
      </c>
      <c r="J89" s="18"/>
      <c r="K89" s="18"/>
      <c r="L89" s="18"/>
      <c r="M89" s="18"/>
      <c r="N89" s="18"/>
      <c r="O89" s="18"/>
      <c r="P89" s="24"/>
      <c r="Q89" s="18"/>
      <c r="R89" s="18"/>
      <c r="S89" s="18"/>
      <c r="T89" s="18"/>
    </row>
    <row r="90" spans="1:20">
      <c r="A90" s="4">
        <v>86</v>
      </c>
      <c r="B90" s="17"/>
      <c r="C90" s="18"/>
      <c r="D90" s="18"/>
      <c r="E90" s="19"/>
      <c r="F90" s="18"/>
      <c r="G90" s="19"/>
      <c r="H90" s="19"/>
      <c r="I90" s="62">
        <f t="shared" si="1"/>
        <v>0</v>
      </c>
      <c r="J90" s="18"/>
      <c r="K90" s="18"/>
      <c r="L90" s="18"/>
      <c r="M90" s="18"/>
      <c r="N90" s="18"/>
      <c r="O90" s="18"/>
      <c r="P90" s="24"/>
      <c r="Q90" s="18"/>
      <c r="R90" s="18"/>
      <c r="S90" s="18"/>
      <c r="T90" s="18"/>
    </row>
    <row r="91" spans="1:20">
      <c r="A91" s="4">
        <v>87</v>
      </c>
      <c r="B91" s="17"/>
      <c r="C91" s="18"/>
      <c r="D91" s="18"/>
      <c r="E91" s="19"/>
      <c r="F91" s="18"/>
      <c r="G91" s="19"/>
      <c r="H91" s="19"/>
      <c r="I91" s="62">
        <f t="shared" si="1"/>
        <v>0</v>
      </c>
      <c r="J91" s="18"/>
      <c r="K91" s="18"/>
      <c r="L91" s="18"/>
      <c r="M91" s="18"/>
      <c r="N91" s="18"/>
      <c r="O91" s="18"/>
      <c r="P91" s="24"/>
      <c r="Q91" s="18"/>
      <c r="R91" s="18"/>
      <c r="S91" s="18"/>
      <c r="T91" s="18"/>
    </row>
    <row r="92" spans="1:20">
      <c r="A92" s="4">
        <v>88</v>
      </c>
      <c r="B92" s="17"/>
      <c r="C92" s="18"/>
      <c r="D92" s="18"/>
      <c r="E92" s="19"/>
      <c r="F92" s="18"/>
      <c r="G92" s="19"/>
      <c r="H92" s="19"/>
      <c r="I92" s="62">
        <f t="shared" si="1"/>
        <v>0</v>
      </c>
      <c r="J92" s="18"/>
      <c r="K92" s="18"/>
      <c r="L92" s="18"/>
      <c r="M92" s="18"/>
      <c r="N92" s="18"/>
      <c r="O92" s="18"/>
      <c r="P92" s="24"/>
      <c r="Q92" s="18"/>
      <c r="R92" s="18"/>
      <c r="S92" s="18"/>
      <c r="T92" s="18"/>
    </row>
    <row r="93" spans="1:20">
      <c r="A93" s="4">
        <v>89</v>
      </c>
      <c r="B93" s="17"/>
      <c r="C93" s="18"/>
      <c r="D93" s="18"/>
      <c r="E93" s="19"/>
      <c r="F93" s="18"/>
      <c r="G93" s="19"/>
      <c r="H93" s="19"/>
      <c r="I93" s="62">
        <f t="shared" si="1"/>
        <v>0</v>
      </c>
      <c r="J93" s="18"/>
      <c r="K93" s="18"/>
      <c r="L93" s="18"/>
      <c r="M93" s="18"/>
      <c r="N93" s="18"/>
      <c r="O93" s="18"/>
      <c r="P93" s="24"/>
      <c r="Q93" s="18"/>
      <c r="R93" s="18"/>
      <c r="S93" s="18"/>
      <c r="T93" s="18"/>
    </row>
    <row r="94" spans="1:20">
      <c r="A94" s="4">
        <v>90</v>
      </c>
      <c r="B94" s="17"/>
      <c r="C94" s="18"/>
      <c r="D94" s="18"/>
      <c r="E94" s="19"/>
      <c r="F94" s="18"/>
      <c r="G94" s="19"/>
      <c r="H94" s="19"/>
      <c r="I94" s="62">
        <f t="shared" si="1"/>
        <v>0</v>
      </c>
      <c r="J94" s="18"/>
      <c r="K94" s="18"/>
      <c r="L94" s="18"/>
      <c r="M94" s="18"/>
      <c r="N94" s="18"/>
      <c r="O94" s="18"/>
      <c r="P94" s="24"/>
      <c r="Q94" s="18"/>
      <c r="R94" s="18"/>
      <c r="S94" s="18"/>
      <c r="T94" s="18"/>
    </row>
    <row r="95" spans="1:20">
      <c r="A95" s="4">
        <v>91</v>
      </c>
      <c r="B95" s="17"/>
      <c r="C95" s="18"/>
      <c r="D95" s="18"/>
      <c r="E95" s="19"/>
      <c r="F95" s="18"/>
      <c r="G95" s="19"/>
      <c r="H95" s="19"/>
      <c r="I95" s="62">
        <f t="shared" si="1"/>
        <v>0</v>
      </c>
      <c r="J95" s="18"/>
      <c r="K95" s="18"/>
      <c r="L95" s="18"/>
      <c r="M95" s="18"/>
      <c r="N95" s="18"/>
      <c r="O95" s="18"/>
      <c r="P95" s="24"/>
      <c r="Q95" s="18"/>
      <c r="R95" s="18"/>
      <c r="S95" s="18"/>
      <c r="T95" s="18"/>
    </row>
    <row r="96" spans="1:20">
      <c r="A96" s="4">
        <v>92</v>
      </c>
      <c r="B96" s="17"/>
      <c r="C96" s="18"/>
      <c r="D96" s="18"/>
      <c r="E96" s="19"/>
      <c r="F96" s="18"/>
      <c r="G96" s="19"/>
      <c r="H96" s="19"/>
      <c r="I96" s="62">
        <f t="shared" si="1"/>
        <v>0</v>
      </c>
      <c r="J96" s="18"/>
      <c r="K96" s="18"/>
      <c r="L96" s="18"/>
      <c r="M96" s="18"/>
      <c r="N96" s="18"/>
      <c r="O96" s="18"/>
      <c r="P96" s="24"/>
      <c r="Q96" s="18"/>
      <c r="R96" s="18"/>
      <c r="S96" s="18"/>
      <c r="T96" s="18"/>
    </row>
    <row r="97" spans="1:20">
      <c r="A97" s="4">
        <v>93</v>
      </c>
      <c r="B97" s="17"/>
      <c r="C97" s="18"/>
      <c r="D97" s="18"/>
      <c r="E97" s="19"/>
      <c r="F97" s="18"/>
      <c r="G97" s="19"/>
      <c r="H97" s="19"/>
      <c r="I97" s="62">
        <f t="shared" si="1"/>
        <v>0</v>
      </c>
      <c r="J97" s="18"/>
      <c r="K97" s="18"/>
      <c r="L97" s="18"/>
      <c r="M97" s="18"/>
      <c r="N97" s="18"/>
      <c r="O97" s="18"/>
      <c r="P97" s="24"/>
      <c r="Q97" s="18"/>
      <c r="R97" s="18"/>
      <c r="S97" s="18"/>
      <c r="T97" s="18"/>
    </row>
    <row r="98" spans="1:20">
      <c r="A98" s="4">
        <v>94</v>
      </c>
      <c r="B98" s="17"/>
      <c r="C98" s="48"/>
      <c r="D98" s="48"/>
      <c r="E98" s="19"/>
      <c r="F98" s="48"/>
      <c r="G98" s="19"/>
      <c r="H98" s="19"/>
      <c r="I98" s="62">
        <f t="shared" si="1"/>
        <v>0</v>
      </c>
      <c r="J98" s="48"/>
      <c r="K98" s="48"/>
      <c r="L98" s="48"/>
      <c r="M98" s="48"/>
      <c r="N98" s="48"/>
      <c r="O98" s="48"/>
      <c r="P98" s="24"/>
      <c r="Q98" s="18"/>
      <c r="R98" s="18"/>
      <c r="S98" s="18"/>
      <c r="T98" s="18"/>
    </row>
    <row r="99" spans="1:20">
      <c r="A99" s="4">
        <v>95</v>
      </c>
      <c r="B99" s="17"/>
      <c r="C99" s="18"/>
      <c r="D99" s="18"/>
      <c r="E99" s="19"/>
      <c r="F99" s="18"/>
      <c r="G99" s="19"/>
      <c r="H99" s="19"/>
      <c r="I99" s="62">
        <f t="shared" si="1"/>
        <v>0</v>
      </c>
      <c r="J99" s="18"/>
      <c r="K99" s="18"/>
      <c r="L99" s="18"/>
      <c r="M99" s="18"/>
      <c r="N99" s="18"/>
      <c r="O99" s="18"/>
      <c r="P99" s="24"/>
      <c r="Q99" s="18"/>
      <c r="R99" s="18"/>
      <c r="S99" s="18"/>
      <c r="T99" s="18"/>
    </row>
    <row r="100" spans="1:20">
      <c r="A100" s="4">
        <v>96</v>
      </c>
      <c r="B100" s="17"/>
      <c r="C100" s="18"/>
      <c r="D100" s="18"/>
      <c r="E100" s="19"/>
      <c r="F100" s="18"/>
      <c r="G100" s="19"/>
      <c r="H100" s="19"/>
      <c r="I100" s="62">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2">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2">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2">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2">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2">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2">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2">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2">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2">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2">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2">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2">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2">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2">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2">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2">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2">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2">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2">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2">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2">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2">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2">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2">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2">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2">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2">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2">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2">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2">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2">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2">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2">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2">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2">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2">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2">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2">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2">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2">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2">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2">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2">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2">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2">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2">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2">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2">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2">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2">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2">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2">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2">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2">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2">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2">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2">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2">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2">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2">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2">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2">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2">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2">
        <f t="shared" si="2"/>
        <v>0</v>
      </c>
      <c r="J164" s="18"/>
      <c r="K164" s="18"/>
      <c r="L164" s="18"/>
      <c r="M164" s="18"/>
      <c r="N164" s="18"/>
      <c r="O164" s="18"/>
      <c r="P164" s="24"/>
      <c r="Q164" s="18"/>
      <c r="R164" s="18"/>
      <c r="S164" s="18"/>
      <c r="T164" s="18"/>
    </row>
    <row r="165" spans="1:20">
      <c r="A165" s="21" t="s">
        <v>11</v>
      </c>
      <c r="B165" s="39"/>
      <c r="C165" s="21">
        <f>COUNTIFS(C6:C164,"*")</f>
        <v>50</v>
      </c>
      <c r="D165" s="21"/>
      <c r="E165" s="13"/>
      <c r="F165" s="21"/>
      <c r="G165" s="61">
        <f>SUM(G6:G164)</f>
        <v>1903</v>
      </c>
      <c r="H165" s="61">
        <f>SUM(H6:H164)</f>
        <v>1898</v>
      </c>
      <c r="I165" s="61">
        <f>SUM(I6:I164)</f>
        <v>3801</v>
      </c>
      <c r="J165" s="21"/>
      <c r="K165" s="21"/>
      <c r="L165" s="21"/>
      <c r="M165" s="21"/>
      <c r="N165" s="21"/>
      <c r="O165" s="21"/>
      <c r="P165" s="14"/>
      <c r="Q165" s="21"/>
      <c r="R165" s="21"/>
      <c r="S165" s="21"/>
      <c r="T165" s="12"/>
    </row>
    <row r="166" spans="1:20">
      <c r="A166" s="44" t="s">
        <v>62</v>
      </c>
      <c r="B166" s="10">
        <f>COUNTIF(B$5:B$164,"Team 1")</f>
        <v>25</v>
      </c>
      <c r="C166" s="44" t="s">
        <v>25</v>
      </c>
      <c r="D166" s="10">
        <f>COUNTIF(D6:D164,"Anganwadi")</f>
        <v>2</v>
      </c>
    </row>
    <row r="167" spans="1:20">
      <c r="A167" s="44" t="s">
        <v>63</v>
      </c>
      <c r="B167" s="10">
        <f>COUNTIF(B$6:B$164,"Team 2")</f>
        <v>26</v>
      </c>
      <c r="C167" s="44" t="s">
        <v>23</v>
      </c>
      <c r="D167" s="10">
        <f>COUNTIF(D6:D164,"School")</f>
        <v>48</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F12" sqref="F12"/>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59" t="s">
        <v>71</v>
      </c>
      <c r="B1" s="159"/>
      <c r="C1" s="159"/>
      <c r="D1" s="159"/>
      <c r="E1" s="159"/>
      <c r="F1" s="160"/>
      <c r="G1" s="160"/>
      <c r="H1" s="160"/>
      <c r="I1" s="160"/>
      <c r="J1" s="160"/>
    </row>
    <row r="2" spans="1:11" ht="25.5">
      <c r="A2" s="161" t="s">
        <v>0</v>
      </c>
      <c r="B2" s="162"/>
      <c r="C2" s="163" t="str">
        <f>'Block at a Glance'!C2:D2</f>
        <v>ASSAM</v>
      </c>
      <c r="D2" s="164"/>
      <c r="E2" s="27" t="s">
        <v>1</v>
      </c>
      <c r="F2" s="165"/>
      <c r="G2" s="166"/>
      <c r="H2" s="28" t="s">
        <v>24</v>
      </c>
      <c r="I2" s="165"/>
      <c r="J2" s="166"/>
    </row>
    <row r="3" spans="1:11" ht="28.5" customHeight="1">
      <c r="A3" s="170" t="s">
        <v>66</v>
      </c>
      <c r="B3" s="170"/>
      <c r="C3" s="170"/>
      <c r="D3" s="170"/>
      <c r="E3" s="170"/>
      <c r="F3" s="170"/>
      <c r="G3" s="170"/>
      <c r="H3" s="170"/>
      <c r="I3" s="170"/>
      <c r="J3" s="170"/>
    </row>
    <row r="4" spans="1:11">
      <c r="A4" s="169" t="s">
        <v>27</v>
      </c>
      <c r="B4" s="168" t="s">
        <v>28</v>
      </c>
      <c r="C4" s="167" t="s">
        <v>29</v>
      </c>
      <c r="D4" s="167" t="s">
        <v>36</v>
      </c>
      <c r="E4" s="167"/>
      <c r="F4" s="167"/>
      <c r="G4" s="167" t="s">
        <v>30</v>
      </c>
      <c r="H4" s="167" t="s">
        <v>37</v>
      </c>
      <c r="I4" s="167"/>
      <c r="J4" s="167"/>
    </row>
    <row r="5" spans="1:11" ht="22.5" customHeight="1">
      <c r="A5" s="169"/>
      <c r="B5" s="168"/>
      <c r="C5" s="167"/>
      <c r="D5" s="29" t="s">
        <v>9</v>
      </c>
      <c r="E5" s="29" t="s">
        <v>10</v>
      </c>
      <c r="F5" s="29" t="s">
        <v>11</v>
      </c>
      <c r="G5" s="167"/>
      <c r="H5" s="29" t="s">
        <v>9</v>
      </c>
      <c r="I5" s="29" t="s">
        <v>10</v>
      </c>
      <c r="J5" s="29" t="s">
        <v>11</v>
      </c>
    </row>
    <row r="6" spans="1:11" ht="22.5" customHeight="1">
      <c r="A6" s="45">
        <v>1</v>
      </c>
      <c r="B6" s="63">
        <v>43556</v>
      </c>
      <c r="C6" s="31">
        <f>COUNTIFS('April-19'!D$5:D$164,"Anganwadi")</f>
        <v>47</v>
      </c>
      <c r="D6" s="32">
        <f>SUMIF('April-19'!$D$5:$D$164,"Anganwadi",'April-19'!$G$5:$G$164)</f>
        <v>1244</v>
      </c>
      <c r="E6" s="32">
        <f>SUMIF('April-19'!$D$5:$D$164,"Anganwadi",'April-19'!$H$5:$H$164)</f>
        <v>1372</v>
      </c>
      <c r="F6" s="32">
        <f>+D6+E6</f>
        <v>2616</v>
      </c>
      <c r="G6" s="31">
        <f>COUNTIF('April-19'!D5:D164,"School")</f>
        <v>46</v>
      </c>
      <c r="H6" s="32">
        <f>SUMIF('April-19'!$D$5:$D$164,"School",'April-19'!$G$5:$G$164)</f>
        <v>2131</v>
      </c>
      <c r="I6" s="32">
        <f>SUMIF('April-19'!$D$5:$D$164,"School",'April-19'!$H$5:$H$164)</f>
        <v>2184</v>
      </c>
      <c r="J6" s="32">
        <f>+H6+I6</f>
        <v>4315</v>
      </c>
      <c r="K6" s="33"/>
    </row>
    <row r="7" spans="1:11" ht="22.5" customHeight="1">
      <c r="A7" s="30">
        <v>2</v>
      </c>
      <c r="B7" s="64">
        <v>43601</v>
      </c>
      <c r="C7" s="31">
        <f>COUNTIF('May-19'!D5:D164,"Anganwadi")</f>
        <v>46</v>
      </c>
      <c r="D7" s="32">
        <f>SUMIF('May-19'!$D$5:$D$164,"Anganwadi",'May-19'!$G$5:$G$164)</f>
        <v>1213</v>
      </c>
      <c r="E7" s="32">
        <f>SUMIF('May-19'!$D$5:$D$164,"Anganwadi",'May-19'!$H$5:$H$164)</f>
        <v>1420</v>
      </c>
      <c r="F7" s="32">
        <f t="shared" ref="F7:F11" si="0">+D7+E7</f>
        <v>2633</v>
      </c>
      <c r="G7" s="31">
        <f>COUNTIF('May-19'!D5:D164,"School")</f>
        <v>34</v>
      </c>
      <c r="H7" s="32">
        <f>SUMIF('May-19'!$D$5:$D$164,"School",'May-19'!$G$5:$G$164)</f>
        <v>1479</v>
      </c>
      <c r="I7" s="32">
        <f>SUMIF('May-19'!$D$5:$D$164,"School",'May-19'!$H$5:$H$164)</f>
        <v>1702</v>
      </c>
      <c r="J7" s="32">
        <f t="shared" ref="J7:J11" si="1">+H7+I7</f>
        <v>3181</v>
      </c>
    </row>
    <row r="8" spans="1:11" ht="22.5" customHeight="1">
      <c r="A8" s="30">
        <v>3</v>
      </c>
      <c r="B8" s="64">
        <v>43632</v>
      </c>
      <c r="C8" s="31">
        <f>COUNTIF('Jun-19'!D5:D164,"Anganwadi")</f>
        <v>54</v>
      </c>
      <c r="D8" s="32">
        <f>SUMIF('Jun-19'!$D$5:$D$164,"Anganwadi",'Jun-19'!$G$5:$G$164)</f>
        <v>1448</v>
      </c>
      <c r="E8" s="32">
        <f>SUMIF('Jun-19'!$D$5:$D$164,"Anganwadi",'Jun-19'!$H$5:$H$164)</f>
        <v>1573</v>
      </c>
      <c r="F8" s="32">
        <f t="shared" si="0"/>
        <v>3021</v>
      </c>
      <c r="G8" s="31">
        <f>COUNTIF('Jun-19'!D5:D164,"School")</f>
        <v>26</v>
      </c>
      <c r="H8" s="32">
        <f>SUMIF('Jun-19'!$D$5:$D$164,"School",'Jun-19'!$G$5:$G$164)</f>
        <v>2757</v>
      </c>
      <c r="I8" s="32">
        <f>SUMIF('Jun-19'!$D$5:$D$164,"School",'Jun-19'!$H$5:$H$164)</f>
        <v>2956</v>
      </c>
      <c r="J8" s="32">
        <f t="shared" si="1"/>
        <v>5713</v>
      </c>
    </row>
    <row r="9" spans="1:11" ht="22.5" customHeight="1">
      <c r="A9" s="30">
        <v>4</v>
      </c>
      <c r="B9" s="64">
        <v>43662</v>
      </c>
      <c r="C9" s="31">
        <f>COUNTIF('Jul-19'!D5:D164,"Anganwadi")</f>
        <v>101</v>
      </c>
      <c r="D9" s="32">
        <f>SUMIF('Jul-19'!$D$5:$D$164,"Anganwadi",'Jul-19'!$G$5:$G$164)</f>
        <v>2466</v>
      </c>
      <c r="E9" s="32">
        <f>SUMIF('Jul-19'!$D$5:$D$164,"Anganwadi",'Jul-19'!$H$5:$H$164)</f>
        <v>2863</v>
      </c>
      <c r="F9" s="32">
        <f t="shared" si="0"/>
        <v>5329</v>
      </c>
      <c r="G9" s="31">
        <f>COUNTIF('Jul-19'!D5:D164,"School")</f>
        <v>0</v>
      </c>
      <c r="H9" s="32">
        <f>SUMIF('Jul-19'!$D$5:$D$164,"School",'Jul-19'!$G$5:$G$164)</f>
        <v>0</v>
      </c>
      <c r="I9" s="32">
        <f>SUMIF('Jul-19'!$D$5:$D$164,"School",'Jul-19'!$H$5:$H$164)</f>
        <v>0</v>
      </c>
      <c r="J9" s="32">
        <f t="shared" si="1"/>
        <v>0</v>
      </c>
    </row>
    <row r="10" spans="1:11" ht="22.5" customHeight="1">
      <c r="A10" s="30">
        <v>5</v>
      </c>
      <c r="B10" s="64">
        <v>43693</v>
      </c>
      <c r="C10" s="31">
        <f>COUNTIF('Aug-19'!D5:D164,"Anganwadi")</f>
        <v>8</v>
      </c>
      <c r="D10" s="32">
        <f>SUMIF('Aug-19'!$D$5:$D$164,"Anganwadi",'Aug-19'!$G$5:$G$164)</f>
        <v>190</v>
      </c>
      <c r="E10" s="32">
        <f>SUMIF('Aug-19'!$D$5:$D$164,"Anganwadi",'Aug-19'!$H$5:$H$164)</f>
        <v>239</v>
      </c>
      <c r="F10" s="32">
        <f t="shared" si="0"/>
        <v>429</v>
      </c>
      <c r="G10" s="31">
        <f>COUNTIF('Aug-19'!D5:D164,"School")</f>
        <v>45</v>
      </c>
      <c r="H10" s="32">
        <f>SUMIF('Aug-19'!$D$5:$D$164,"School",'Aug-19'!$G$5:$G$164)</f>
        <v>2803</v>
      </c>
      <c r="I10" s="32">
        <f>SUMIF('Aug-19'!$D$5:$D$164,"School",'Aug-19'!$H$5:$H$164)</f>
        <v>2619</v>
      </c>
      <c r="J10" s="32">
        <f t="shared" si="1"/>
        <v>5422</v>
      </c>
    </row>
    <row r="11" spans="1:11" ht="22.5" customHeight="1">
      <c r="A11" s="30">
        <v>6</v>
      </c>
      <c r="B11" s="64">
        <v>43724</v>
      </c>
      <c r="C11" s="31">
        <f>COUNTIF('Sep-19'!D6:D164,"Anganwadi")</f>
        <v>2</v>
      </c>
      <c r="D11" s="32">
        <f>SUMIF('Sep-19'!$D$6:$D$164,"Anganwadi",'Sep-19'!$G$6:$G$164)</f>
        <v>68</v>
      </c>
      <c r="E11" s="32">
        <f>SUMIF('Sep-19'!$D$6:$D$164,"Anganwadi",'Sep-19'!$H$6:$H$164)</f>
        <v>62</v>
      </c>
      <c r="F11" s="32">
        <f t="shared" si="0"/>
        <v>130</v>
      </c>
      <c r="G11" s="31">
        <f>COUNTIF('Sep-19'!D6:D164,"School")</f>
        <v>48</v>
      </c>
      <c r="H11" s="32">
        <f>SUMIF('Sep-19'!$D$6:$D$164,"School",'Sep-19'!$G$6:$G$164)</f>
        <v>1835</v>
      </c>
      <c r="I11" s="32">
        <f>SUMIF('Sep-19'!$D$6:$D$164,"School",'Sep-19'!$H$6:$H$164)</f>
        <v>1836</v>
      </c>
      <c r="J11" s="32">
        <f t="shared" si="1"/>
        <v>3671</v>
      </c>
    </row>
    <row r="12" spans="1:11" ht="19.5" customHeight="1">
      <c r="A12" s="158" t="s">
        <v>38</v>
      </c>
      <c r="B12" s="158"/>
      <c r="C12" s="34">
        <f>SUM(C6:C11)</f>
        <v>258</v>
      </c>
      <c r="D12" s="34">
        <f t="shared" ref="D12:J12" si="2">SUM(D6:D11)</f>
        <v>6629</v>
      </c>
      <c r="E12" s="34">
        <f t="shared" si="2"/>
        <v>7529</v>
      </c>
      <c r="F12" s="34">
        <f t="shared" si="2"/>
        <v>14158</v>
      </c>
      <c r="G12" s="34">
        <f t="shared" si="2"/>
        <v>199</v>
      </c>
      <c r="H12" s="34">
        <f t="shared" si="2"/>
        <v>11005</v>
      </c>
      <c r="I12" s="34">
        <f t="shared" si="2"/>
        <v>11297</v>
      </c>
      <c r="J12" s="34">
        <f t="shared" si="2"/>
        <v>22302</v>
      </c>
    </row>
    <row r="14" spans="1:11">
      <c r="A14" s="174" t="s">
        <v>67</v>
      </c>
      <c r="B14" s="174"/>
      <c r="C14" s="174"/>
      <c r="D14" s="174"/>
      <c r="E14" s="174"/>
      <c r="F14" s="174"/>
    </row>
    <row r="15" spans="1:11" ht="82.5">
      <c r="A15" s="43" t="s">
        <v>27</v>
      </c>
      <c r="B15" s="42" t="s">
        <v>28</v>
      </c>
      <c r="C15" s="46" t="s">
        <v>64</v>
      </c>
      <c r="D15" s="41" t="s">
        <v>29</v>
      </c>
      <c r="E15" s="41" t="s">
        <v>30</v>
      </c>
      <c r="F15" s="41" t="s">
        <v>65</v>
      </c>
    </row>
    <row r="16" spans="1:11">
      <c r="A16" s="177">
        <v>1</v>
      </c>
      <c r="B16" s="175">
        <v>43571</v>
      </c>
      <c r="C16" s="47" t="s">
        <v>62</v>
      </c>
      <c r="D16" s="31">
        <f>COUNTIFS('April-19'!B$5:B$164,"Team 1",'April-19'!D$5:D$164,"Anganwadi")</f>
        <v>25</v>
      </c>
      <c r="E16" s="31">
        <f>COUNTIFS('April-19'!B$5:B$164,"Team 1",'April-19'!D$5:D$164,"School")</f>
        <v>22</v>
      </c>
      <c r="F16" s="32">
        <f>SUMIF('April-19'!$B$5:$B$164,"Team 1",'April-19'!$I$5:$I$164)</f>
        <v>3605</v>
      </c>
    </row>
    <row r="17" spans="1:6">
      <c r="A17" s="178"/>
      <c r="B17" s="176"/>
      <c r="C17" s="47" t="s">
        <v>63</v>
      </c>
      <c r="D17" s="31">
        <f>COUNTIFS('April-19'!B$5:B$164,"Team 2",'April-19'!D$5:D$164,"Anganwadi")</f>
        <v>22</v>
      </c>
      <c r="E17" s="31">
        <f>COUNTIFS('April-19'!B$5:B$164,"Team 2",'April-19'!D$5:D$164,"School")</f>
        <v>24</v>
      </c>
      <c r="F17" s="32">
        <f>SUMIF('April-19'!$B$5:$B$164,"Team 2",'April-19'!$I$5:$I$164)</f>
        <v>3275</v>
      </c>
    </row>
    <row r="18" spans="1:6">
      <c r="A18" s="177">
        <v>2</v>
      </c>
      <c r="B18" s="175">
        <v>43601</v>
      </c>
      <c r="C18" s="47" t="s">
        <v>62</v>
      </c>
      <c r="D18" s="31">
        <f>COUNTIFS('May-19'!B$5:B$164,"Team 1",'May-19'!D$5:D$164,"Anganwadi")</f>
        <v>24</v>
      </c>
      <c r="E18" s="31">
        <f>COUNTIFS('May-19'!B$5:B$164,"Team 1",'May-19'!D$5:D$164,"School")</f>
        <v>16</v>
      </c>
      <c r="F18" s="32">
        <f>SUMIF('May-19'!$B$5:$B$164,"Team 1",'May-19'!$I$5:$I$164)</f>
        <v>3037</v>
      </c>
    </row>
    <row r="19" spans="1:6">
      <c r="A19" s="178"/>
      <c r="B19" s="176"/>
      <c r="C19" s="47" t="s">
        <v>63</v>
      </c>
      <c r="D19" s="31">
        <f>COUNTIFS('May-19'!B$5:B$164,"Team 2",'May-19'!D$5:D$164,"Anganwadi")</f>
        <v>22</v>
      </c>
      <c r="E19" s="31">
        <f>COUNTIFS('May-19'!B$5:B$164,"Team 2",'May-19'!D$5:D$164,"School")</f>
        <v>18</v>
      </c>
      <c r="F19" s="32">
        <f>SUMIF('May-19'!$B$5:$B$164,"Team 2",'May-19'!$I$5:$I$164)</f>
        <v>2777</v>
      </c>
    </row>
    <row r="20" spans="1:6">
      <c r="A20" s="177">
        <v>3</v>
      </c>
      <c r="B20" s="175">
        <v>43632</v>
      </c>
      <c r="C20" s="47" t="s">
        <v>62</v>
      </c>
      <c r="D20" s="31">
        <f>COUNTIFS('Jun-19'!B$5:B$164,"Team 1",'Jun-19'!D$5:D$164,"Anganwadi")</f>
        <v>27</v>
      </c>
      <c r="E20" s="31">
        <f>COUNTIFS('Jun-19'!B$5:B$164,"Team 1",'Jun-19'!D$5:D$164,"School")</f>
        <v>13</v>
      </c>
      <c r="F20" s="32">
        <f>SUMIF('Jun-19'!$B$5:$B$164,"Team 1",'Jun-19'!$I$5:$I$164)</f>
        <v>4192</v>
      </c>
    </row>
    <row r="21" spans="1:6">
      <c r="A21" s="178"/>
      <c r="B21" s="176"/>
      <c r="C21" s="47" t="s">
        <v>63</v>
      </c>
      <c r="D21" s="31">
        <f>COUNTIFS('Jun-19'!B$5:B$164,"Team 2",'Jun-19'!D$5:D$164,"Anganwadi")</f>
        <v>27</v>
      </c>
      <c r="E21" s="31">
        <f>COUNTIFS('Jun-19'!B$5:B$164,"Team 2",'Jun-19'!D$5:D$164,"School")</f>
        <v>13</v>
      </c>
      <c r="F21" s="32">
        <f>SUMIF('Jun-19'!$B$5:$B$164,"Team 2",'Jun-19'!$I$5:$I$164)</f>
        <v>4542</v>
      </c>
    </row>
    <row r="22" spans="1:6">
      <c r="A22" s="177">
        <v>4</v>
      </c>
      <c r="B22" s="175">
        <v>43662</v>
      </c>
      <c r="C22" s="47" t="s">
        <v>62</v>
      </c>
      <c r="D22" s="31">
        <f>COUNTIFS('Jul-19'!B$5:B$164,"Team 1",'Jul-19'!D$5:D$164,"Anganwadi")</f>
        <v>51</v>
      </c>
      <c r="E22" s="31">
        <f>COUNTIFS('Jul-19'!B$5:B$164,"Team 1",'Jul-19'!D$5:D$164,"School")</f>
        <v>0</v>
      </c>
      <c r="F22" s="32">
        <f>SUMIF('Jul-19'!$B$5:$B$164,"Team 1",'Jul-19'!$I$5:$I$164)</f>
        <v>2722</v>
      </c>
    </row>
    <row r="23" spans="1:6">
      <c r="A23" s="178"/>
      <c r="B23" s="176"/>
      <c r="C23" s="47" t="s">
        <v>63</v>
      </c>
      <c r="D23" s="31">
        <f>COUNTIFS('Jul-19'!B$5:B$164,"Team 2",'Jul-19'!D$5:D$164,"Anganwadi")</f>
        <v>50</v>
      </c>
      <c r="E23" s="31">
        <f>COUNTIFS('Jul-19'!B$5:B$164,"Team 2",'Jul-19'!D$5:D$164,"School")</f>
        <v>0</v>
      </c>
      <c r="F23" s="32">
        <f>SUMIF('Jul-19'!$B$5:$B$164,"Team 2",'Jul-19'!$I$5:$I$164)</f>
        <v>2607</v>
      </c>
    </row>
    <row r="24" spans="1:6">
      <c r="A24" s="177">
        <v>5</v>
      </c>
      <c r="B24" s="175">
        <v>43693</v>
      </c>
      <c r="C24" s="47" t="s">
        <v>62</v>
      </c>
      <c r="D24" s="31">
        <f>COUNTIFS('Aug-19'!B$5:B$164,"Team 1",'Aug-19'!D$5:D$164,"Anganwadi")</f>
        <v>3</v>
      </c>
      <c r="E24" s="31">
        <f>COUNTIFS('Aug-19'!B$5:B$164,"Team 1",'Aug-19'!D$5:D$164,"School")</f>
        <v>23</v>
      </c>
      <c r="F24" s="32">
        <f>SUMIF('Aug-19'!$B$5:$B$164,"Team 1",'Aug-19'!$I$5:$I$164)</f>
        <v>2359</v>
      </c>
    </row>
    <row r="25" spans="1:6">
      <c r="A25" s="178"/>
      <c r="B25" s="176"/>
      <c r="C25" s="47" t="s">
        <v>63</v>
      </c>
      <c r="D25" s="31">
        <f>COUNTIFS('Aug-19'!B$5:B$164,"Team 2",'Aug-19'!D$5:D$164,"Anganwadi")</f>
        <v>5</v>
      </c>
      <c r="E25" s="31">
        <f>COUNTIFS('Aug-19'!B$5:B$164,"Team 2",'Aug-19'!D$5:D$164,"School")</f>
        <v>22</v>
      </c>
      <c r="F25" s="32">
        <f>SUMIF('Aug-19'!$B$5:$B$164,"Team 2",'Aug-19'!$I$5:$I$164)</f>
        <v>3492</v>
      </c>
    </row>
    <row r="26" spans="1:6">
      <c r="A26" s="177">
        <v>6</v>
      </c>
      <c r="B26" s="175">
        <v>43724</v>
      </c>
      <c r="C26" s="47" t="s">
        <v>62</v>
      </c>
      <c r="D26" s="31">
        <f>COUNTIFS('Sep-19'!B$5:B$164,"Team 1",'Sep-19'!D$5:D$164,"Anganwadi")</f>
        <v>0</v>
      </c>
      <c r="E26" s="31">
        <f>COUNTIFS('Sep-19'!B$5:B$164,"Team 1",'Sep-19'!D$5:D$164,"School")</f>
        <v>25</v>
      </c>
      <c r="F26" s="32">
        <f>SUMIF('Sep-19'!$B$5:$B$164,"Team 1",'Sep-19'!$I$5:$I$164)</f>
        <v>2134</v>
      </c>
    </row>
    <row r="27" spans="1:6">
      <c r="A27" s="178"/>
      <c r="B27" s="176"/>
      <c r="C27" s="47" t="s">
        <v>63</v>
      </c>
      <c r="D27" s="31">
        <f>COUNTIFS('Sep-19'!B$5:B$164,"Team 2",'Sep-19'!D$5:D$164,"Anganwadi")</f>
        <v>2</v>
      </c>
      <c r="E27" s="31">
        <f>COUNTIFS('Sep-19'!B$5:B$164,"Team 2",'Sep-19'!D$5:D$164,"School")</f>
        <v>24</v>
      </c>
      <c r="F27" s="32">
        <f>SUMIF('Sep-19'!$B$5:$B$164,"Team 2",'Sep-19'!$I$5:$I$164)</f>
        <v>1702</v>
      </c>
    </row>
    <row r="28" spans="1:6">
      <c r="A28" s="171" t="s">
        <v>38</v>
      </c>
      <c r="B28" s="172"/>
      <c r="C28" s="173"/>
      <c r="D28" s="40">
        <f>SUM(D16:D27)</f>
        <v>258</v>
      </c>
      <c r="E28" s="40">
        <f>SUM(E16:E27)</f>
        <v>200</v>
      </c>
      <c r="F28" s="40">
        <f>SUM(F16:F27)</f>
        <v>36444</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2019-06-03T15:50:48Z</dcterms:modified>
</cp:coreProperties>
</file>