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11" i="5"/>
  <c r="I50"/>
  <c r="I51"/>
  <c r="I52"/>
  <c r="I53"/>
  <c r="I47"/>
  <c r="I48"/>
  <c r="I49"/>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2"/>
  <c r="I13"/>
  <c r="I14"/>
  <c r="I15"/>
  <c r="I16"/>
  <c r="I17"/>
  <c r="I18"/>
  <c r="I19"/>
  <c r="I20"/>
  <c r="I21"/>
  <c r="I22"/>
  <c r="I23"/>
  <c r="I24"/>
  <c r="I25"/>
  <c r="I26"/>
  <c r="I27"/>
  <c r="I28"/>
  <c r="I29"/>
  <c r="I30"/>
  <c r="I31"/>
  <c r="I32"/>
  <c r="I33"/>
  <c r="I34"/>
  <c r="I35"/>
  <c r="I36"/>
  <c r="I37"/>
  <c r="I38"/>
  <c r="I39"/>
  <c r="I40"/>
  <c r="I41"/>
  <c r="I42"/>
  <c r="I43"/>
  <c r="I44"/>
  <c r="I45"/>
  <c r="I46"/>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<sst xmlns="http://schemas.openxmlformats.org/spreadsheetml/2006/main" count="2875" uniqueCount="652">
  <si>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</si>
  <si>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</si>
  <si>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</si>
  <si>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</si>
  <si>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</si>
  <si>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</si>
  <si>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</si>
  <si>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</si>
  <si>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</si>
  <si>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</si>
  <si>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</si>
  <si>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</si>
  <si>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</si>
  <si>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</si>
  <si>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</si>
  <si>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</si>
  <si>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</si>
  <si>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</si>
  <si>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</si>
  <si>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</si>
  <si>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</si>
  <si>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</si>
  <si>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</si>
  <si>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</si>
  <si>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</si>
  <si>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</si>
  <si>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</si>
  <si>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</si>
  <si>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</si>
  <si>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</si>
  <si>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</si>
  <si>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</si>
  <si>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</si>
  <si>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</si>
  <si>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</si>
  <si>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</si>
  <si>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</si>
  <si>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</si>
  <si>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</si>
  <si>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</si>
  <si>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</si>
  <si>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</si>
  <si>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</si>
  <si>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</si>
  <si>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</si>
  <si>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</si>
  <si>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</si>
  <si>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</si>
  <si>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</si>
  <si>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</si>
  <si>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</si>
  <si>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</si>
  <si>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</si>
  <si>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</si>
  <si>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</si>
  <si>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</si>
  <si>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</si>
  <si>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</si>
  <si>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</si>
  <si>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</si>
  <si>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</si>
  <si>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</si>
  <si>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</si>
  <si>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</si>
  <si>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</si>
  <si>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</si>
  <si>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</si>
  <si>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</si>
  <si>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</si>
  <si>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</si>
  <si>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</si>
  <si>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</si>
  <si>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 xml:space="preserve">Putikhal Labour Line </t>
  </si>
  <si>
    <t>Isabheel AWC</t>
  </si>
  <si>
    <t>Old Solamona AWC</t>
  </si>
  <si>
    <t xml:space="preserve">North Jherjeri AWC </t>
  </si>
  <si>
    <t>South Magura AWC</t>
  </si>
  <si>
    <t>Tezpur AWC</t>
  </si>
  <si>
    <t>Katanpur AWC</t>
  </si>
  <si>
    <t>Jecobnagar AWC</t>
  </si>
  <si>
    <t>Jerjheri Kadamtila AWC</t>
  </si>
  <si>
    <t>Baliapunjee  LAWC</t>
  </si>
  <si>
    <t>Balia Tangia AWC</t>
  </si>
  <si>
    <t>Sagolmua Middle Mhual Dam AWC</t>
  </si>
  <si>
    <t>149 No Balia Tangia Part- II AWC</t>
  </si>
  <si>
    <t>Nandigram Aditya Nagar AWC</t>
  </si>
  <si>
    <t>Nilkantapur AWC</t>
  </si>
  <si>
    <t>Junglee Line LPS</t>
  </si>
  <si>
    <t>Isabheel HS School</t>
  </si>
  <si>
    <t>1372 No Purba Isabheel LPS</t>
  </si>
  <si>
    <t>1244 No Isabheel LPS</t>
  </si>
  <si>
    <t>Isabheel 7 No Line LPS</t>
  </si>
  <si>
    <t>Mujjafar Ali LPS</t>
  </si>
  <si>
    <t>695 No Mohanpala LPS</t>
  </si>
  <si>
    <t>998 No Rashidpur LPS</t>
  </si>
  <si>
    <t>468 No South Katanpur LPS</t>
  </si>
  <si>
    <t>Radhamadavpur LPS</t>
  </si>
  <si>
    <t>131 No Longai Forest LPS</t>
  </si>
  <si>
    <t>Uttar Marugoan LPS</t>
  </si>
  <si>
    <t>495 No Ahmedulla LPS</t>
  </si>
  <si>
    <t>NS Solamona LPS</t>
  </si>
  <si>
    <t>SishuKalayan LPS</t>
  </si>
  <si>
    <t>981 No Old Solamaona LPS</t>
  </si>
  <si>
    <t>Monday</t>
  </si>
  <si>
    <t>Tuesday</t>
  </si>
  <si>
    <t>Wednesday</t>
  </si>
  <si>
    <t>Thursday</t>
  </si>
  <si>
    <t>Friday</t>
  </si>
  <si>
    <t>Saturday</t>
  </si>
  <si>
    <t>1323 No South Magura LPS</t>
  </si>
  <si>
    <t>Isharpar 2 LPS</t>
  </si>
  <si>
    <t>507 No Manikbond Punjee LPS</t>
  </si>
  <si>
    <t>860 No Marugoan Tribal LPS</t>
  </si>
  <si>
    <t>MHT-2</t>
  </si>
  <si>
    <t>MHT2</t>
  </si>
  <si>
    <t>North South Solamona LPS</t>
  </si>
  <si>
    <t>Dr. M.H Akand</t>
  </si>
  <si>
    <t>Dr. Biku Das</t>
  </si>
  <si>
    <t>MO</t>
  </si>
  <si>
    <t>bikudashojai@gmail.com</t>
  </si>
  <si>
    <t>Amser Ali</t>
  </si>
  <si>
    <t>Pharmacist</t>
  </si>
  <si>
    <t>amser0123ali@gmail.com</t>
  </si>
  <si>
    <t>Lily Das</t>
  </si>
  <si>
    <t>ANM</t>
  </si>
  <si>
    <t>Dr. A.M.A Kalam</t>
  </si>
  <si>
    <t>Dr. Mukesh Kanoo</t>
  </si>
  <si>
    <t>Mampi Acharjee</t>
  </si>
  <si>
    <t>drmukeshkanoo@gmail.com</t>
  </si>
  <si>
    <t>abumohdabulkalam@gmail.com</t>
  </si>
  <si>
    <t>mampiacharjee94@gmail.com</t>
  </si>
  <si>
    <t>dr.mhakand@gmail.com</t>
  </si>
  <si>
    <t>HS</t>
  </si>
  <si>
    <t>LP</t>
  </si>
  <si>
    <t>Isabheel S/C</t>
  </si>
  <si>
    <t>Sampa Nag</t>
  </si>
  <si>
    <t>Arunima Lohar</t>
  </si>
  <si>
    <t>Uttama Debi Goala</t>
  </si>
  <si>
    <t>9859567613</t>
  </si>
  <si>
    <t>9613821868</t>
  </si>
  <si>
    <t>Dipali Bunarjee</t>
  </si>
  <si>
    <t>9854762400</t>
  </si>
  <si>
    <t>Sabitri Chhetri</t>
  </si>
  <si>
    <t>7399962741</t>
  </si>
  <si>
    <t>Smriti Rani Das</t>
  </si>
  <si>
    <t>08014418742</t>
  </si>
  <si>
    <t>S. Premita Singha</t>
  </si>
  <si>
    <t>7 No Hafania LPS</t>
  </si>
  <si>
    <t>1034 No South Hafania LPS</t>
  </si>
  <si>
    <t>Anjana Rani Das</t>
  </si>
  <si>
    <t>9401841332</t>
  </si>
  <si>
    <t>Rangamati Forest S/C</t>
  </si>
  <si>
    <t>Krishna Robidas</t>
  </si>
  <si>
    <t>Solamona S/C</t>
  </si>
  <si>
    <t>Amita Paul</t>
  </si>
  <si>
    <t>7399528302</t>
  </si>
  <si>
    <t>8749825350</t>
  </si>
  <si>
    <t>Rajia Begum</t>
  </si>
  <si>
    <t>Asimganj S/C</t>
  </si>
  <si>
    <t>Gayatri Kanoo</t>
  </si>
  <si>
    <t>Kotamoni S/C</t>
  </si>
  <si>
    <t>Mayarun Nessa</t>
  </si>
  <si>
    <t>9577201510</t>
  </si>
  <si>
    <t>Monowara Begom</t>
  </si>
  <si>
    <t>Nurun Nessa</t>
  </si>
  <si>
    <t>9577986882</t>
  </si>
  <si>
    <t>Fatirun Nessa</t>
  </si>
  <si>
    <t>8811936591</t>
  </si>
  <si>
    <t>Rabiya Begum</t>
  </si>
  <si>
    <t>8472032606</t>
  </si>
  <si>
    <t>Varneiring Chiru</t>
  </si>
  <si>
    <t>Rillaljon Halam</t>
  </si>
  <si>
    <t>9615138347</t>
  </si>
  <si>
    <t>Roma Boti Sinha</t>
  </si>
  <si>
    <t>Baliapunjee S/C</t>
  </si>
  <si>
    <t>Khagrabazar S/C</t>
  </si>
  <si>
    <t>Liansangli Halam</t>
  </si>
  <si>
    <t>9485059113</t>
  </si>
  <si>
    <t xml:space="preserve">7 North Badejama </t>
  </si>
  <si>
    <t xml:space="preserve">217 Khalorpar </t>
  </si>
  <si>
    <t xml:space="preserve">269 North Badejama </t>
  </si>
  <si>
    <t>270 South Badejama</t>
  </si>
  <si>
    <t>33 Anala Chengurpar</t>
  </si>
  <si>
    <t>34 Teghoria Gangapar</t>
  </si>
  <si>
    <t>38 Amalagoan</t>
  </si>
  <si>
    <t>203 Amala</t>
  </si>
  <si>
    <t>204 Saidkhani</t>
  </si>
  <si>
    <t>5 Khalorpar</t>
  </si>
  <si>
    <t>35 Saidkhani</t>
  </si>
  <si>
    <t>36 Nogoria-I(A) (North)</t>
  </si>
  <si>
    <t>30 Nogoria-II(South)`</t>
  </si>
  <si>
    <t>37 Nogoria-II(B)(South)`</t>
  </si>
  <si>
    <t>202 Nogoria</t>
  </si>
  <si>
    <t>220 Gandharbakhani</t>
  </si>
  <si>
    <t>271 North Junaipatty</t>
  </si>
  <si>
    <t>272 Gandharbakhani</t>
  </si>
  <si>
    <t>275 Ilashpur</t>
  </si>
  <si>
    <t>201 Kuttarbond</t>
  </si>
  <si>
    <t>40 Kathargool</t>
  </si>
  <si>
    <t>13 Bandarkuna-I</t>
  </si>
  <si>
    <t>14 No Bandarkuna-II</t>
  </si>
  <si>
    <t>15 No bandarkuna Block-I</t>
  </si>
  <si>
    <t>16 No bandarkuna Block-II</t>
  </si>
  <si>
    <t>17 No Bandarkuna &amp; Eraligool Rly</t>
  </si>
  <si>
    <t>Tegoria S/C</t>
  </si>
  <si>
    <t>Rajashree Das</t>
  </si>
  <si>
    <t>Manju malakar</t>
  </si>
  <si>
    <t>Lucky rani das</t>
  </si>
  <si>
    <t>sabitri das</t>
  </si>
  <si>
    <t>Namita sharma choudhury</t>
  </si>
  <si>
    <t>dipti rudropaul</t>
  </si>
  <si>
    <t>Noghoria S/c</t>
  </si>
  <si>
    <t>Bhubhaneswari Sutradhar</t>
  </si>
  <si>
    <t>Asma Khanam</t>
  </si>
  <si>
    <t>Ayesha Siddika</t>
  </si>
  <si>
    <t>N/A</t>
  </si>
  <si>
    <t>Fateha Begam</t>
  </si>
  <si>
    <t>Dipti Mollik</t>
  </si>
  <si>
    <t>Baraigram S/C</t>
  </si>
  <si>
    <t>Shibani Das</t>
  </si>
  <si>
    <t>Sujala Das</t>
  </si>
  <si>
    <t>Archana Das</t>
  </si>
  <si>
    <t>Hafsa Begam</t>
  </si>
  <si>
    <t>Eraligool S/C</t>
  </si>
  <si>
    <t>Neharun Nessa Barbhuiya</t>
  </si>
  <si>
    <t>Jilia Begam</t>
  </si>
  <si>
    <t>Sat</t>
  </si>
  <si>
    <t>Mon</t>
  </si>
  <si>
    <t>Tue</t>
  </si>
  <si>
    <t>Thu</t>
  </si>
  <si>
    <t>Fri</t>
  </si>
  <si>
    <t>Wed</t>
  </si>
  <si>
    <t>1035 Kashergoan LPS</t>
  </si>
  <si>
    <t>18220320101</t>
  </si>
  <si>
    <t>38 No Bilbari LPS</t>
  </si>
  <si>
    <t>18220321408</t>
  </si>
  <si>
    <t>Chenjur LPS</t>
  </si>
  <si>
    <t>18220333005</t>
  </si>
  <si>
    <t>822 Mambari LPS</t>
  </si>
  <si>
    <t>18220328002</t>
  </si>
  <si>
    <t>249 Bazarghat LPS</t>
  </si>
  <si>
    <t>18220323101</t>
  </si>
  <si>
    <t>241 Krishnacharan LPS</t>
  </si>
  <si>
    <t>18220309801</t>
  </si>
  <si>
    <t>South/West Tilabari LPS</t>
  </si>
  <si>
    <t>18220320706</t>
  </si>
  <si>
    <t>1312 Bazarchali Mukambari LPS</t>
  </si>
  <si>
    <t>18220310002</t>
  </si>
  <si>
    <t>1336 Kartiktila LPS</t>
  </si>
  <si>
    <t>18220320302</t>
  </si>
  <si>
    <t>Pachim Kalumpar LPS</t>
  </si>
  <si>
    <t>18220319706</t>
  </si>
  <si>
    <t>1075 West Tilabari LPS</t>
  </si>
  <si>
    <t>18220317501</t>
  </si>
  <si>
    <t>147 Lakhipur LPS</t>
  </si>
  <si>
    <t>18220319802</t>
  </si>
  <si>
    <t>662 Uttar Bilbari LPS</t>
  </si>
  <si>
    <t>18220321801</t>
  </si>
  <si>
    <t>237 Moirangoan LPS</t>
  </si>
  <si>
    <t>18220308003</t>
  </si>
  <si>
    <t xml:space="preserve">Purbo Manbari EGS </t>
  </si>
  <si>
    <t>18220308102</t>
  </si>
  <si>
    <t>1053 Uttar Nayatila LPS</t>
  </si>
  <si>
    <t>18220308903</t>
  </si>
  <si>
    <t>1026 Nayachera LPS</t>
  </si>
  <si>
    <t>692 Mendibari LPS</t>
  </si>
  <si>
    <t>18220320201</t>
  </si>
  <si>
    <t>295 Hatirgool LPS</t>
  </si>
  <si>
    <t>18220320601</t>
  </si>
  <si>
    <t xml:space="preserve"> Sultanitila LPS</t>
  </si>
  <si>
    <t>18220310510</t>
  </si>
  <si>
    <t>776 Adamtila LPS</t>
  </si>
  <si>
    <t>18220310501</t>
  </si>
  <si>
    <t>240 Nayadhar LPS</t>
  </si>
  <si>
    <t>18220333001</t>
  </si>
  <si>
    <t>208 Tilabari LPS</t>
  </si>
  <si>
    <t>18220333004</t>
  </si>
  <si>
    <t>247 Bilbari LPS</t>
  </si>
  <si>
    <t>18220312204</t>
  </si>
  <si>
    <t>Bilbari S/C</t>
  </si>
  <si>
    <t>Rita Das</t>
  </si>
  <si>
    <t>Khajur Begam</t>
  </si>
  <si>
    <t>lucky rani chanda</t>
  </si>
  <si>
    <t>Tilabari S/C</t>
  </si>
  <si>
    <t>Bobani Chokrabaty</t>
  </si>
  <si>
    <t>Patherigoan S/C</t>
  </si>
  <si>
    <t>Sibani Sinha</t>
  </si>
  <si>
    <t>moni begam</t>
  </si>
  <si>
    <t>Durlovpur S/C</t>
  </si>
  <si>
    <t>Sumitra Das</t>
  </si>
  <si>
    <t>Gulenoor begum</t>
  </si>
  <si>
    <t>Adamtila S/c</t>
  </si>
  <si>
    <t>Mousumi Choudhary</t>
  </si>
  <si>
    <t>rekha goala</t>
  </si>
  <si>
    <t>Lakhipur S/C</t>
  </si>
  <si>
    <t>Reba Dey</t>
  </si>
  <si>
    <t>bharati sinha</t>
  </si>
  <si>
    <t>anjuli sinha</t>
  </si>
  <si>
    <t>Ibetambi sinha</t>
  </si>
  <si>
    <t>Moirangoan S/C</t>
  </si>
  <si>
    <t>Shipra Mohanta</t>
  </si>
  <si>
    <t>Ayesha khatun</t>
  </si>
  <si>
    <t>Nayadhar S/C</t>
  </si>
  <si>
    <t>Sunanda Malakar</t>
  </si>
  <si>
    <t xml:space="preserve"> 18 No Line Hathikhira </t>
  </si>
  <si>
    <t>Hathikhira  Ward-1</t>
  </si>
  <si>
    <t>Hathikhira  Ward-2</t>
  </si>
  <si>
    <t>Hathikhira  Ward-3</t>
  </si>
  <si>
    <t>18 No Hathikhira</t>
  </si>
  <si>
    <t xml:space="preserve">20 No Line Hathikhira </t>
  </si>
  <si>
    <t>20 No Line Hataicherra</t>
  </si>
  <si>
    <t>Solgoi Bazar</t>
  </si>
  <si>
    <t>8 No Line Solgoi</t>
  </si>
  <si>
    <t xml:space="preserve">Solgoi </t>
  </si>
  <si>
    <t>Hathikhira Line-2</t>
  </si>
  <si>
    <t>58 No Line Hataicherra</t>
  </si>
  <si>
    <t>Hathikhira Ward-4</t>
  </si>
  <si>
    <t>Patherkandi Rly Station</t>
  </si>
  <si>
    <t>Patherkandi Bazar</t>
  </si>
  <si>
    <t>Patherkandi South</t>
  </si>
  <si>
    <t>Patherkandi (M) Bazar</t>
  </si>
  <si>
    <t>Patherkandi Bazar-II</t>
  </si>
  <si>
    <t>patherkandi girls MES</t>
  </si>
  <si>
    <t>Pranavananda Bidyaniketan MES</t>
  </si>
  <si>
    <t>Hatairbond</t>
  </si>
  <si>
    <t>Jyoshna Malakar</t>
  </si>
  <si>
    <t>Gita Moni Kairi</t>
  </si>
  <si>
    <t>9577906040</t>
  </si>
  <si>
    <t>Nitu Singh</t>
  </si>
  <si>
    <t>9577986510</t>
  </si>
  <si>
    <t>9859800222</t>
  </si>
  <si>
    <t>8749974153</t>
  </si>
  <si>
    <t>7399689015</t>
  </si>
  <si>
    <t>Champabati Teli</t>
  </si>
  <si>
    <t>9613576898</t>
  </si>
  <si>
    <t>Solgoi</t>
  </si>
  <si>
    <t>Tapati Roy Astapati</t>
  </si>
  <si>
    <t>Sahana Parveen</t>
  </si>
  <si>
    <t>Lakhi Harijan</t>
  </si>
  <si>
    <t>Shipra Das</t>
  </si>
  <si>
    <t>Patherkandi</t>
  </si>
  <si>
    <t>Reba Rani Das</t>
  </si>
  <si>
    <t>Sima kapali</t>
  </si>
  <si>
    <t>Bela das</t>
  </si>
  <si>
    <t>champa sharma</t>
  </si>
  <si>
    <t>7399219031</t>
  </si>
  <si>
    <t>711 No Kalakhauri LPS</t>
  </si>
  <si>
    <t>18220337101</t>
  </si>
  <si>
    <t>364 Muradpur LPS</t>
  </si>
  <si>
    <t>18220323301</t>
  </si>
  <si>
    <t>S.K Memorial girls Pre-Senir Madrasa</t>
  </si>
  <si>
    <t>951 Mujamel AliLPS</t>
  </si>
  <si>
    <t>18220335401</t>
  </si>
  <si>
    <t>1181 Jonglortuk LPS</t>
  </si>
  <si>
    <t>18220326102</t>
  </si>
  <si>
    <t>238 Bagersanga LPS</t>
  </si>
  <si>
    <t>18220322901</t>
  </si>
  <si>
    <t>248 Nayagram LPS</t>
  </si>
  <si>
    <t>18220336501</t>
  </si>
  <si>
    <t>948 West Hapania LPS</t>
  </si>
  <si>
    <t>18220326401</t>
  </si>
  <si>
    <t>1034 South Hapania LPS</t>
  </si>
  <si>
    <t>18220326202</t>
  </si>
  <si>
    <t>Hazi Abdur Noor Pre Sr Madrasa</t>
  </si>
  <si>
    <t>18220323606</t>
  </si>
  <si>
    <t>1233 Garbanga LPS</t>
  </si>
  <si>
    <t>18220323501</t>
  </si>
  <si>
    <t>1174 Suehitra LPS</t>
  </si>
  <si>
    <t>18220335202</t>
  </si>
  <si>
    <t>Haitorkha MES</t>
  </si>
  <si>
    <t>18220340604</t>
  </si>
  <si>
    <t>UP</t>
  </si>
  <si>
    <t>Hathkhala ME Madrasa</t>
  </si>
  <si>
    <t>18220340602</t>
  </si>
  <si>
    <t>Purba Haitorkha LPS</t>
  </si>
  <si>
    <t>South Salehpur LPS</t>
  </si>
  <si>
    <t>Durlovpur Part-1 LPS</t>
  </si>
  <si>
    <t>H.A Madani MEM</t>
  </si>
  <si>
    <t>18220326604</t>
  </si>
  <si>
    <t>1045 Athaligoan LPS</t>
  </si>
  <si>
    <t>18220326101</t>
  </si>
  <si>
    <t>1316 Dakhin Chayabari LPS</t>
  </si>
  <si>
    <t>18220300902</t>
  </si>
  <si>
    <t>Moina S/c</t>
  </si>
  <si>
    <t>Dipti Rani Das</t>
  </si>
  <si>
    <t>Tulshi Das</t>
  </si>
  <si>
    <t>Karampur S/C</t>
  </si>
  <si>
    <t>Dipali Paul</t>
  </si>
  <si>
    <t>Khoitun Nessa</t>
  </si>
  <si>
    <t>Angur Nessa</t>
  </si>
  <si>
    <t>Dewbari S/C</t>
  </si>
  <si>
    <t>Rustana Begum Laskar</t>
  </si>
  <si>
    <t>Sultana Begum</t>
  </si>
  <si>
    <t>khaljur bibi</t>
  </si>
  <si>
    <t>Hemanti Chetri</t>
  </si>
  <si>
    <t>Samsun Nessa</t>
  </si>
  <si>
    <t>1063 No. Quazi Nazrul LPS</t>
  </si>
  <si>
    <t>721 No. Sijalabad LPS</t>
  </si>
  <si>
    <t>702 No. Gushergool LPS</t>
  </si>
  <si>
    <t>1068 No. Ahmedpur LPS</t>
  </si>
  <si>
    <t>Botoya LPS</t>
  </si>
  <si>
    <t xml:space="preserve"> Sunapur Banglatilla LPS</t>
  </si>
  <si>
    <t>673 No. Paulpara LPS</t>
  </si>
  <si>
    <t>369 No. Kutorbond LPS</t>
  </si>
  <si>
    <t>18220306002</t>
  </si>
  <si>
    <t>367 No. Saidkani LPS</t>
  </si>
  <si>
    <t>928 No. Dakshinbag LPS</t>
  </si>
  <si>
    <t>1065 No. Sayedbari LPS</t>
  </si>
  <si>
    <t>675 No. South Bandarkona LPS</t>
  </si>
  <si>
    <t>Cheragi ME Madrassa</t>
  </si>
  <si>
    <t>Radharaman Goswami Girls MES</t>
  </si>
  <si>
    <t>Ilashpur Nagharia MES</t>
  </si>
  <si>
    <t>Kalapar Tapsil ME School</t>
  </si>
  <si>
    <t>Bonaktilla LP</t>
  </si>
  <si>
    <t>West Ghandhavakhani LP</t>
  </si>
  <si>
    <t>362 No. Nagharia LPS</t>
  </si>
  <si>
    <t>North Chayabari LPS</t>
  </si>
  <si>
    <t>RLS MES</t>
  </si>
  <si>
    <t>Molong Tilla MES</t>
  </si>
  <si>
    <t>JM Institution</t>
  </si>
  <si>
    <t>Baraigram</t>
  </si>
  <si>
    <t>Mangali Roy</t>
  </si>
  <si>
    <t>9401676230</t>
  </si>
  <si>
    <t>Duhalia</t>
  </si>
  <si>
    <t>Swapna Da</t>
  </si>
  <si>
    <t>9401451091</t>
  </si>
  <si>
    <t>Kalika Sarkar nath</t>
  </si>
  <si>
    <t>South Bandarkuna</t>
  </si>
  <si>
    <t>Chaynus Begam</t>
  </si>
  <si>
    <t>9401451093</t>
  </si>
  <si>
    <t>Swapna Begam</t>
  </si>
  <si>
    <t>Eraligool</t>
  </si>
  <si>
    <t>Neharun Nessa Borbhuiyan</t>
  </si>
  <si>
    <t>9401451109</t>
  </si>
  <si>
    <t>Rukia Begam</t>
  </si>
  <si>
    <t>9859798778</t>
  </si>
  <si>
    <t>North Bandarkuna</t>
  </si>
  <si>
    <t>Ropa Nath</t>
  </si>
  <si>
    <t>Rina Begam</t>
  </si>
  <si>
    <t>Baroigram</t>
  </si>
  <si>
    <t>Subhona Paul</t>
  </si>
  <si>
    <t>Teghoria</t>
  </si>
  <si>
    <t>Shanta Deb</t>
  </si>
  <si>
    <t>9401451114</t>
  </si>
  <si>
    <t>Dipti Rani Rudra Paul</t>
  </si>
  <si>
    <t>Banglathal</t>
  </si>
  <si>
    <t>Nilufar Parveen</t>
  </si>
  <si>
    <t>9401451115</t>
  </si>
  <si>
    <t>Sahajan Begam</t>
  </si>
  <si>
    <t>Moina</t>
  </si>
  <si>
    <t>9401451113</t>
  </si>
  <si>
    <t>Roma Rani Shil</t>
  </si>
  <si>
    <t>Nogoria</t>
  </si>
  <si>
    <t xml:space="preserve">Bhubaneswari Sutradhar </t>
  </si>
  <si>
    <t>9401451110</t>
  </si>
  <si>
    <t>8486169925</t>
  </si>
  <si>
    <t>Janata Begam</t>
  </si>
  <si>
    <t>Raghurtook</t>
  </si>
  <si>
    <t>Amina Begam</t>
  </si>
  <si>
    <t>9859938874</t>
  </si>
  <si>
    <t>Sahana Begam</t>
  </si>
  <si>
    <t xml:space="preserve">997 Dakshin Hatairbond LPS </t>
  </si>
  <si>
    <t>582 Khagragura LPS</t>
  </si>
  <si>
    <t>160 Jherjheri JBS</t>
  </si>
  <si>
    <t>Uttar Purba Hatairbond LPS</t>
  </si>
  <si>
    <t>933 Bharatpur LPS</t>
  </si>
  <si>
    <t>400 Piplapunjee LPS</t>
  </si>
  <si>
    <t>1320 No Militarybond LPS</t>
  </si>
  <si>
    <t>513 No Rangamati LPS</t>
  </si>
  <si>
    <t>604 No Uttar Piplapunjee LPS</t>
  </si>
  <si>
    <t>1216 No Medlicherra LPS</t>
  </si>
  <si>
    <t>Mukamcherra LPS</t>
  </si>
  <si>
    <t>862 Pragati Hindi LPS</t>
  </si>
  <si>
    <t>603 Karimganj Bheel LPS</t>
  </si>
  <si>
    <t>745 No Isabheel LPS</t>
  </si>
  <si>
    <t>1318 No Saina Tapasil LPS</t>
  </si>
  <si>
    <t>817 No Jugicherra LPS</t>
  </si>
  <si>
    <t>990 Sagolmoa LPS</t>
  </si>
  <si>
    <t>Uttar Sagalmoa (EGS)</t>
  </si>
  <si>
    <t>1352 No Dakshin Bazaricherra LPS</t>
  </si>
  <si>
    <t>1091 No Chandrapur LPS</t>
  </si>
  <si>
    <t>475 No Murarichand LPS</t>
  </si>
  <si>
    <t>Jyotshna Malakar</t>
  </si>
  <si>
    <t>9401451088</t>
  </si>
  <si>
    <t>Sefali Deb</t>
  </si>
  <si>
    <t>9613504809</t>
  </si>
  <si>
    <t>Nurkha</t>
  </si>
  <si>
    <t>Ruthi Jonte</t>
  </si>
  <si>
    <t>Monimala Sinha</t>
  </si>
  <si>
    <t>Longai</t>
  </si>
  <si>
    <t>Bhabani Mahato</t>
  </si>
  <si>
    <t>9613100212</t>
  </si>
  <si>
    <t>Purnima Malakar</t>
  </si>
  <si>
    <t xml:space="preserve">Kotamoni </t>
  </si>
  <si>
    <t>Khagrabazar</t>
  </si>
  <si>
    <t>9435297916</t>
  </si>
  <si>
    <t>Nazma Begom</t>
  </si>
  <si>
    <t>Balipipla</t>
  </si>
  <si>
    <t>Padmashri Das</t>
  </si>
  <si>
    <t>9401451060</t>
  </si>
  <si>
    <t>Santana Das</t>
  </si>
  <si>
    <t>Manikbond</t>
  </si>
  <si>
    <t>Nguthanghnem Buhril</t>
  </si>
  <si>
    <t>9401342268</t>
  </si>
  <si>
    <t>Asia Khanam</t>
  </si>
  <si>
    <t xml:space="preserve">Rangamati </t>
  </si>
  <si>
    <t>9401451069</t>
  </si>
  <si>
    <t>Santi Rani Das</t>
  </si>
  <si>
    <t>Sita Kanoo</t>
  </si>
  <si>
    <t>Rangamati Forest</t>
  </si>
  <si>
    <t>Esther Lalbiekmoi</t>
  </si>
  <si>
    <t>Nisha Rani Das</t>
  </si>
  <si>
    <t>Isabheel</t>
  </si>
  <si>
    <t>9401451057</t>
  </si>
  <si>
    <t>Kolaboti Lohar</t>
  </si>
  <si>
    <t>Lowairpoa</t>
  </si>
  <si>
    <t>Samina Begam</t>
  </si>
  <si>
    <t>9613089741</t>
  </si>
  <si>
    <t>Sagolmoa</t>
  </si>
  <si>
    <t>Krishna Rabidas</t>
  </si>
  <si>
    <t>9401023532</t>
  </si>
  <si>
    <t>Rajia Begam</t>
  </si>
  <si>
    <t>Bazaricherra</t>
  </si>
  <si>
    <t>Gopa Das</t>
  </si>
  <si>
    <t>9401451059</t>
  </si>
  <si>
    <t>Radha Rani Das</t>
  </si>
  <si>
    <t>P.B.Shantinagar</t>
  </si>
  <si>
    <t>Basanti Nandi</t>
  </si>
  <si>
    <t>9854986642</t>
  </si>
  <si>
    <t>Ratna Rani Paul</t>
  </si>
  <si>
    <t>Nurkha AWC</t>
  </si>
  <si>
    <t>Manikbond AWC</t>
  </si>
  <si>
    <t>Pilplapinjee AWC</t>
  </si>
  <si>
    <t>Dewali FV AWC</t>
  </si>
  <si>
    <t>Nandigram AWC</t>
  </si>
  <si>
    <t>Rangamati &amp; Medlicherra AWC</t>
  </si>
  <si>
    <t>Magurapunjee AWC</t>
  </si>
  <si>
    <t>Dewali East AWC</t>
  </si>
  <si>
    <t>Piplacherra East AWC</t>
  </si>
  <si>
    <t>Rangamati Bazar AWC</t>
  </si>
  <si>
    <t>Medly AWC</t>
  </si>
  <si>
    <t>Jherjeri AWC</t>
  </si>
  <si>
    <t>Hatairbond East AWC</t>
  </si>
  <si>
    <t>Hatairbond West  AWC</t>
  </si>
  <si>
    <t>Jahanpur AWC</t>
  </si>
  <si>
    <t>Bazarghat AWC</t>
  </si>
  <si>
    <t>Sambhunagar AWC</t>
  </si>
  <si>
    <t>Kamnakpur AWC</t>
  </si>
  <si>
    <t>South Jherjeri AWC</t>
  </si>
  <si>
    <t>Khagragura North AWC</t>
  </si>
  <si>
    <t>Manikbond East AWC</t>
  </si>
  <si>
    <t>Kotamoni AWC</t>
  </si>
  <si>
    <t>South Hatairnond AWC</t>
  </si>
  <si>
    <t>Isarpar AWC</t>
  </si>
  <si>
    <t>Randhamadavpur AWC</t>
  </si>
  <si>
    <t>Randhamadavpur &amp; Isarpar  AWC</t>
  </si>
  <si>
    <t>8 No Isabheel AWC</t>
  </si>
  <si>
    <t>Isbheel &amp; Putikhal AWC</t>
  </si>
  <si>
    <t>Isabheel Line 12 &amp; 13 AWC</t>
  </si>
  <si>
    <t>Dosdowa AWC</t>
  </si>
  <si>
    <t>Ngurthanhnem Buhril</t>
  </si>
  <si>
    <t>9401342268, 9508989991</t>
  </si>
  <si>
    <t>Manikbond S/C</t>
  </si>
  <si>
    <t>Anima Malakar</t>
  </si>
  <si>
    <t>9612935640</t>
  </si>
  <si>
    <t>Bulen nei Chorei</t>
  </si>
  <si>
    <t>9856493189</t>
  </si>
  <si>
    <t>Dewbari</t>
  </si>
  <si>
    <t>Dipali Chakraborty</t>
  </si>
  <si>
    <t>Najmun nehar Khanam</t>
  </si>
  <si>
    <t>Car</t>
  </si>
  <si>
    <t>North solamona AWC</t>
  </si>
  <si>
    <t>Sutapa Biswas</t>
  </si>
  <si>
    <t>Niva Rani Das</t>
  </si>
  <si>
    <t>09856500211</t>
  </si>
  <si>
    <t>Jhulan Das</t>
  </si>
  <si>
    <t>9854891167</t>
  </si>
  <si>
    <t>9435419065</t>
  </si>
  <si>
    <t>Sita Kanu</t>
  </si>
  <si>
    <t>Swapna Sinha</t>
  </si>
  <si>
    <t>08014925517</t>
  </si>
  <si>
    <t>Momotaj Begam</t>
  </si>
  <si>
    <t>8471828237</t>
  </si>
  <si>
    <t>Gulenoor Begom</t>
  </si>
  <si>
    <t>8472035173</t>
  </si>
  <si>
    <t>9435423568, 9957166461</t>
  </si>
  <si>
    <t>Khagrbazar</t>
  </si>
  <si>
    <t>Jahanara Begam</t>
  </si>
  <si>
    <t>9957164233</t>
  </si>
  <si>
    <t>Amola Chenguripar AWC</t>
  </si>
  <si>
    <t>AWC</t>
  </si>
  <si>
    <t>Teghoria  Gangapar AWC</t>
  </si>
  <si>
    <t>Amola Goan AWC</t>
  </si>
  <si>
    <t xml:space="preserve">Amola AWC </t>
  </si>
  <si>
    <t>Saidkhani AWC</t>
  </si>
  <si>
    <t>Khalorpar AWC</t>
  </si>
  <si>
    <t>Arjunpur AWC</t>
  </si>
  <si>
    <t>Lama Arjunpur AWC</t>
  </si>
  <si>
    <t>Nijgram AWC</t>
  </si>
  <si>
    <t>Sunatula LP School</t>
  </si>
  <si>
    <t>18220313206</t>
  </si>
  <si>
    <t>847 No. Uttarkewti LP School</t>
  </si>
  <si>
    <t>18220312501</t>
  </si>
  <si>
    <t>South Salepur LP School</t>
  </si>
  <si>
    <t>18220316307</t>
  </si>
  <si>
    <t>Samaj Kalyan M.E. School (Vill.- Muraura)</t>
  </si>
  <si>
    <t>18220323305</t>
  </si>
  <si>
    <t>ME</t>
  </si>
  <si>
    <t>Nomita Sharma Choudhury</t>
  </si>
  <si>
    <t>Manju Malakar</t>
  </si>
  <si>
    <t xml:space="preserve">Moina </t>
  </si>
  <si>
    <t>Piyara Begam</t>
  </si>
  <si>
    <t>Runa Begam</t>
  </si>
  <si>
    <t>9854652076</t>
  </si>
  <si>
    <t>Keuti</t>
  </si>
  <si>
    <t>Ibemthoy Singha</t>
  </si>
  <si>
    <t>Swapna Tripura</t>
  </si>
  <si>
    <t>9954781304</t>
  </si>
  <si>
    <t xml:space="preserve">Kewti </t>
  </si>
  <si>
    <t>Majida Begam</t>
  </si>
  <si>
    <t>9859629603</t>
  </si>
  <si>
    <t>Sufia Begam</t>
  </si>
  <si>
    <t>9613628435</t>
  </si>
  <si>
    <t>9401765825</t>
  </si>
  <si>
    <t>Vitorgool</t>
  </si>
  <si>
    <t>Sikha Das</t>
  </si>
  <si>
    <t>9401451116</t>
  </si>
  <si>
    <t>Payara  Begum</t>
  </si>
  <si>
    <t>Dokin Katalgool LP School,</t>
  </si>
  <si>
    <t>1 Agu-19</t>
  </si>
  <si>
    <t>2 Agu-19</t>
  </si>
  <si>
    <t>3 Agu-19</t>
  </si>
  <si>
    <t>5 Agu-19</t>
  </si>
  <si>
    <t>6 Agu-19</t>
  </si>
  <si>
    <t>7 Agu-19</t>
  </si>
  <si>
    <t>8 Agu-19</t>
  </si>
  <si>
    <t>9 Agu-19</t>
  </si>
  <si>
    <t>10 Agu-19</t>
  </si>
  <si>
    <t>13 Agu-19</t>
  </si>
  <si>
    <t>16 Agu-19</t>
  </si>
  <si>
    <t>17 Agu-19</t>
  </si>
  <si>
    <t>19 Agu-19</t>
  </si>
  <si>
    <t>21 Agu-19</t>
  </si>
  <si>
    <t>22 Agu-19</t>
  </si>
  <si>
    <t>23 Agu-19</t>
  </si>
  <si>
    <t>26 Agu-19</t>
  </si>
  <si>
    <t>27 Agu-19</t>
  </si>
  <si>
    <t>29 Agu-19</t>
  </si>
  <si>
    <t>30 Agu-19</t>
  </si>
  <si>
    <t>Karimganj</t>
  </si>
  <si>
    <t>Mr. Ajoy Bushan</t>
  </si>
  <si>
    <t>Roshoraj Das</t>
  </si>
</sst>
</file>

<file path=xl/styles.xml><?xml version="1.0" encoding="utf-8"?>
<styleSheet xmlns="http://schemas.openxmlformats.org/spreadsheetml/2006/main">
  <numFmts count="1">
    <numFmt numFmtId="164" formatCode="[$-409]d/mmm/yy;@"/>
  </numFmts>
  <fonts count="3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u/>
      <sz val="11"/>
      <color theme="10"/>
      <name val="Calibri"/>
      <family val="2"/>
      <scheme val="minor"/>
    </font>
    <font>
      <sz val="12"/>
      <color theme="1"/>
      <name val="Cambria"/>
      <family val="1"/>
    </font>
    <font>
      <sz val="10"/>
      <color theme="1"/>
      <name val="Arial Narrow"/>
      <family val="2"/>
    </font>
    <font>
      <sz val="10"/>
      <color theme="1"/>
      <name val="Calibri"/>
      <family val="2"/>
      <scheme val="minor"/>
    </font>
    <font>
      <sz val="10"/>
      <color theme="1"/>
      <name val="Times New Roman"/>
      <family val="1"/>
    </font>
    <font>
      <sz val="10"/>
      <name val="Arial Narrow"/>
      <family val="2"/>
    </font>
    <font>
      <sz val="11"/>
      <name val="Cambria"/>
      <family val="1"/>
      <scheme val="major"/>
    </font>
    <font>
      <sz val="10"/>
      <name val="Arial"/>
      <family val="2"/>
    </font>
    <font>
      <sz val="10"/>
      <name val="Cambria"/>
      <family val="1"/>
      <scheme val="major"/>
    </font>
    <font>
      <sz val="9"/>
      <name val="Cambria"/>
      <family val="1"/>
      <scheme val="major"/>
    </font>
    <font>
      <sz val="8"/>
      <color indexed="8"/>
      <name val="Verdana"/>
      <family val="2"/>
    </font>
    <font>
      <sz val="11"/>
      <color theme="1"/>
      <name val="Times New Roman"/>
      <family val="1"/>
    </font>
    <font>
      <b/>
      <sz val="8"/>
      <color indexed="8"/>
      <name val="Verdana"/>
      <family val="2"/>
    </font>
    <font>
      <sz val="9"/>
      <color indexed="8"/>
      <name val="Calibri"/>
      <family val="2"/>
      <scheme val="minor"/>
    </font>
    <font>
      <sz val="9"/>
      <color theme="1"/>
      <name val="Calibri"/>
      <family val="2"/>
      <scheme val="minor"/>
    </font>
    <font>
      <b/>
      <sz val="12"/>
      <color theme="1"/>
      <name val="Cambria"/>
      <family val="1"/>
    </font>
    <font>
      <sz val="12"/>
      <color indexed="8"/>
      <name val="Cambria"/>
      <family val="1"/>
    </font>
    <font>
      <sz val="10"/>
      <color theme="1"/>
      <name val="Cambria"/>
      <family val="1"/>
      <scheme val="major"/>
    </font>
    <font>
      <sz val="8"/>
      <color indexed="8"/>
      <name val="Verdana"/>
      <charset val="1"/>
    </font>
    <font>
      <sz val="10"/>
      <color indexed="8"/>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22"/>
      </top>
      <bottom style="medium">
        <color indexed="8"/>
      </bottom>
      <diagonal/>
    </border>
  </borders>
  <cellStyleXfs count="8">
    <xf numFmtId="0" fontId="0" fillId="0" borderId="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7" fillId="0" borderId="0"/>
  </cellStyleXfs>
  <cellXfs count="23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Protection="1">
      <protection locked="0"/>
    </xf>
    <xf numFmtId="15" fontId="0" fillId="0" borderId="1" xfId="0" applyNumberFormat="1" applyBorder="1" applyProtection="1">
      <protection locked="0"/>
    </xf>
    <xf numFmtId="15" fontId="0" fillId="0" borderId="1" xfId="0" applyNumberFormat="1" applyBorder="1"/>
    <xf numFmtId="0" fontId="0" fillId="0" borderId="1" xfId="0" applyBorder="1"/>
    <xf numFmtId="0" fontId="18" fillId="0" borderId="1" xfId="1" applyFill="1" applyBorder="1" applyAlignment="1" applyProtection="1">
      <alignment vertical="center"/>
      <protection locked="0"/>
    </xf>
    <xf numFmtId="0" fontId="3" fillId="0" borderId="0" xfId="0" applyFont="1" applyProtection="1">
      <protection locked="0"/>
    </xf>
    <xf numFmtId="0" fontId="19" fillId="0" borderId="1" xfId="0" applyFont="1" applyBorder="1" applyAlignment="1" applyProtection="1">
      <alignment horizontal="center" vertical="center" wrapText="1"/>
      <protection locked="0"/>
    </xf>
    <xf numFmtId="49" fontId="19" fillId="0" borderId="1" xfId="0" applyNumberFormat="1" applyFont="1" applyBorder="1" applyAlignment="1" applyProtection="1">
      <alignment horizontal="center" vertical="center" wrapText="1"/>
      <protection locked="0"/>
    </xf>
    <xf numFmtId="49" fontId="19" fillId="10"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protection locked="0"/>
    </xf>
    <xf numFmtId="1" fontId="20" fillId="0" borderId="1" xfId="0" applyNumberFormat="1"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protection locked="0"/>
    </xf>
    <xf numFmtId="0" fontId="20" fillId="0" borderId="4" xfId="0" applyFont="1" applyFill="1" applyBorder="1" applyAlignment="1" applyProtection="1">
      <alignment horizontal="center"/>
      <protection locked="0"/>
    </xf>
    <xf numFmtId="0" fontId="20" fillId="0" borderId="11" xfId="0" applyFont="1" applyFill="1" applyBorder="1" applyAlignment="1" applyProtection="1">
      <alignment horizontal="center"/>
      <protection locked="0"/>
    </xf>
    <xf numFmtId="0" fontId="20" fillId="0" borderId="12" xfId="0" applyFont="1" applyFill="1" applyBorder="1" applyAlignment="1" applyProtection="1">
      <alignment horizontal="center"/>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protection locked="0"/>
    </xf>
    <xf numFmtId="15" fontId="0" fillId="0" borderId="1" xfId="0" applyNumberFormat="1" applyBorder="1"/>
    <xf numFmtId="0" fontId="0" fillId="0" borderId="1" xfId="0" applyBorder="1"/>
    <xf numFmtId="0" fontId="23"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wrapText="1"/>
      <protection locked="0"/>
    </xf>
    <xf numFmtId="0" fontId="20" fillId="0" borderId="0" xfId="0" applyFont="1" applyAlignment="1" applyProtection="1">
      <alignment horizontal="center"/>
      <protection locked="0"/>
    </xf>
    <xf numFmtId="1"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49" fontId="21" fillId="0" borderId="0" xfId="0" applyNumberFormat="1" applyFont="1" applyFill="1" applyBorder="1" applyAlignment="1" applyProtection="1">
      <alignment horizontal="center" vertical="center" wrapText="1"/>
      <protection locked="0"/>
    </xf>
    <xf numFmtId="0" fontId="21" fillId="10" borderId="1" xfId="0" applyFont="1" applyFill="1" applyBorder="1" applyAlignment="1" applyProtection="1">
      <alignment horizontal="center" vertical="center"/>
      <protection locked="0"/>
    </xf>
    <xf numFmtId="1" fontId="20" fillId="10" borderId="1" xfId="0" applyNumberFormat="1"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0" fillId="10"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wrapText="1"/>
      <protection locked="0"/>
    </xf>
    <xf numFmtId="0" fontId="20" fillId="10" borderId="0" xfId="0" applyFont="1" applyFill="1" applyAlignment="1" applyProtection="1">
      <alignment horizontal="center" vertical="center"/>
      <protection locked="0"/>
    </xf>
    <xf numFmtId="0" fontId="21" fillId="1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6" fillId="0" borderId="1" xfId="2" applyFont="1" applyFill="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1" fontId="24" fillId="0" borderId="1" xfId="0" applyNumberFormat="1" applyFont="1" applyBorder="1" applyAlignment="1" applyProtection="1">
      <alignment horizontal="center" vertical="center" wrapText="1"/>
      <protection locked="0"/>
    </xf>
    <xf numFmtId="0" fontId="26" fillId="0" borderId="1" xfId="3" applyFont="1" applyFill="1" applyBorder="1" applyAlignment="1" applyProtection="1">
      <alignment horizontal="center" vertical="center" wrapText="1"/>
      <protection locked="0"/>
    </xf>
    <xf numFmtId="0" fontId="26" fillId="0" borderId="1" xfId="4" applyFont="1" applyFill="1" applyBorder="1" applyAlignment="1" applyProtection="1">
      <alignment horizontal="center" vertical="center" wrapText="1"/>
      <protection locked="0"/>
    </xf>
    <xf numFmtId="0" fontId="24" fillId="0" borderId="1" xfId="0" applyFont="1" applyBorder="1" applyAlignment="1" applyProtection="1">
      <alignment horizontal="center"/>
      <protection locked="0"/>
    </xf>
    <xf numFmtId="0" fontId="26" fillId="0" borderId="1" xfId="5"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1" xfId="6"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8" fillId="0" borderId="13" xfId="0" applyFont="1" applyFill="1" applyBorder="1" applyAlignment="1" applyProtection="1">
      <alignment horizontal="center" vertical="top" wrapText="1"/>
      <protection locked="0"/>
    </xf>
    <xf numFmtId="0" fontId="0" fillId="0" borderId="1" xfId="0"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49" fontId="29" fillId="0" borderId="1" xfId="0" applyNumberFormat="1" applyFont="1" applyBorder="1" applyAlignment="1" applyProtection="1">
      <alignment horizontal="center" vertical="center" wrapText="1"/>
      <protection locked="0"/>
    </xf>
    <xf numFmtId="0" fontId="28" fillId="0" borderId="13" xfId="0" applyFont="1" applyFill="1" applyBorder="1" applyAlignment="1" applyProtection="1">
      <alignment vertical="top" wrapText="1"/>
      <protection locked="0"/>
    </xf>
    <xf numFmtId="0" fontId="29" fillId="10" borderId="1" xfId="0" applyFont="1" applyFill="1" applyBorder="1" applyAlignment="1" applyProtection="1">
      <alignment horizontal="center" vertical="center" wrapText="1"/>
      <protection locked="0"/>
    </xf>
    <xf numFmtId="1" fontId="26" fillId="0" borderId="1"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top" wrapText="1"/>
      <protection locked="0"/>
    </xf>
    <xf numFmtId="0" fontId="28" fillId="0" borderId="14" xfId="0" applyFont="1" applyFill="1" applyBorder="1" applyAlignment="1" applyProtection="1">
      <alignment horizontal="center" vertical="top" wrapText="1"/>
      <protection locked="0"/>
    </xf>
    <xf numFmtId="49" fontId="31" fillId="10" borderId="1" xfId="0" applyNumberFormat="1" applyFont="1" applyFill="1" applyBorder="1" applyAlignment="1" applyProtection="1">
      <alignment horizontal="center" vertical="center" wrapText="1"/>
      <protection locked="0"/>
    </xf>
    <xf numFmtId="0" fontId="32" fillId="10" borderId="1" xfId="0" applyFont="1" applyFill="1" applyBorder="1" applyAlignment="1" applyProtection="1">
      <alignment horizontal="center" vertical="center" wrapText="1"/>
      <protection locked="0"/>
    </xf>
    <xf numFmtId="0" fontId="23" fillId="10" borderId="2" xfId="0" applyFont="1" applyFill="1" applyBorder="1" applyAlignment="1" applyProtection="1">
      <alignment vertical="center" wrapText="1"/>
      <protection locked="0"/>
    </xf>
    <xf numFmtId="0" fontId="23" fillId="0" borderId="2" xfId="0" applyFont="1" applyBorder="1" applyAlignment="1" applyProtection="1">
      <alignment vertical="center"/>
      <protection locked="0"/>
    </xf>
    <xf numFmtId="0" fontId="33" fillId="0" borderId="1" xfId="0" applyFont="1" applyBorder="1" applyAlignment="1" applyProtection="1">
      <alignment horizontal="center" vertical="center" wrapText="1"/>
      <protection locked="0"/>
    </xf>
    <xf numFmtId="0" fontId="34" fillId="10" borderId="1" xfId="0" applyFont="1" applyFill="1" applyBorder="1" applyAlignment="1" applyProtection="1">
      <alignment horizontal="center" vertical="center" wrapText="1"/>
      <protection locked="0"/>
    </xf>
    <xf numFmtId="49" fontId="33" fillId="10" borderId="1" xfId="0" applyNumberFormat="1" applyFont="1" applyFill="1" applyBorder="1" applyAlignment="1" applyProtection="1">
      <alignment horizontal="center" vertical="center" wrapText="1"/>
      <protection locked="0"/>
    </xf>
    <xf numFmtId="0" fontId="33" fillId="10" borderId="1" xfId="0" applyFont="1" applyFill="1" applyBorder="1" applyAlignment="1" applyProtection="1">
      <alignment horizontal="center" vertical="center" wrapText="1"/>
      <protection locked="0"/>
    </xf>
    <xf numFmtId="49" fontId="19" fillId="10" borderId="7" xfId="0" applyNumberFormat="1" applyFont="1" applyFill="1" applyBorder="1" applyAlignment="1" applyProtection="1">
      <alignment horizontal="center" vertical="center" wrapText="1"/>
      <protection locked="0"/>
    </xf>
    <xf numFmtId="1" fontId="26" fillId="0" borderId="1" xfId="0" applyNumberFormat="1" applyFont="1" applyBorder="1" applyAlignment="1" applyProtection="1">
      <alignment horizontal="center" vertical="center" wrapText="1"/>
      <protection locked="0"/>
    </xf>
    <xf numFmtId="15" fontId="0" fillId="0" borderId="1" xfId="0" applyNumberFormat="1" applyBorder="1"/>
    <xf numFmtId="0" fontId="0" fillId="0" borderId="1" xfId="0" applyBorder="1"/>
    <xf numFmtId="49"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6" fillId="0" borderId="13" xfId="0" applyFont="1" applyFill="1" applyBorder="1" applyAlignment="1" applyProtection="1">
      <alignment vertical="top" wrapText="1"/>
      <protection locked="0"/>
    </xf>
    <xf numFmtId="0" fontId="26" fillId="0" borderId="1" xfId="0" applyFont="1" applyBorder="1" applyAlignment="1" applyProtection="1">
      <alignment horizontal="center" vertical="center"/>
      <protection locked="0"/>
    </xf>
    <xf numFmtId="0" fontId="26" fillId="0" borderId="1" xfId="7" applyFont="1" applyFill="1" applyBorder="1" applyAlignment="1" applyProtection="1">
      <alignment horizontal="center" vertical="center" wrapText="1"/>
      <protection locked="0"/>
    </xf>
    <xf numFmtId="15" fontId="0" fillId="0" borderId="1" xfId="0" applyNumberFormat="1" applyBorder="1"/>
    <xf numFmtId="0" fontId="0" fillId="0" borderId="1" xfId="0" applyBorder="1"/>
    <xf numFmtId="15" fontId="0" fillId="0" borderId="1" xfId="0" applyNumberFormat="1" applyBorder="1"/>
    <xf numFmtId="0" fontId="0" fillId="0" borderId="1" xfId="0" applyBorder="1"/>
    <xf numFmtId="15" fontId="0" fillId="0" borderId="1" xfId="0" applyNumberFormat="1" applyBorder="1"/>
    <xf numFmtId="0" fontId="0" fillId="0" borderId="1" xfId="0" applyBorder="1"/>
    <xf numFmtId="15" fontId="0" fillId="0" borderId="1" xfId="0" applyNumberFormat="1" applyBorder="1"/>
    <xf numFmtId="0" fontId="0" fillId="0" borderId="1" xfId="0" applyBorder="1"/>
    <xf numFmtId="15" fontId="0" fillId="0" borderId="1" xfId="0" applyNumberFormat="1" applyBorder="1"/>
    <xf numFmtId="0" fontId="0" fillId="0" borderId="1" xfId="0" applyBorder="1"/>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8">
    <cellStyle name="Hyperlink" xfId="1" builtinId="8"/>
    <cellStyle name="Normal" xfId="0" builtinId="0"/>
    <cellStyle name="Normal 2" xfId="5"/>
    <cellStyle name="Normal 4" xfId="4"/>
    <cellStyle name="Normal 5" xfId="6"/>
    <cellStyle name="Normal 6" xfId="3"/>
    <cellStyle name="Normal 7" xfId="2"/>
    <cellStyle name="Normal_Sheet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mhakand@gmail.com" TargetMode="External"/><Relationship Id="rId2" Type="http://schemas.openxmlformats.org/officeDocument/2006/relationships/hyperlink" Target="mailto:mampiacharjee94@gmail.com" TargetMode="External"/><Relationship Id="rId1" Type="http://schemas.openxmlformats.org/officeDocument/2006/relationships/hyperlink" Target="mailto:amser0123ali@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O4" sqref="O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78" t="s">
        <v>69</v>
      </c>
      <c r="B1" s="178"/>
      <c r="C1" s="178"/>
      <c r="D1" s="178"/>
      <c r="E1" s="178"/>
      <c r="F1" s="178"/>
      <c r="G1" s="178"/>
      <c r="H1" s="178"/>
      <c r="I1" s="178"/>
      <c r="J1" s="178"/>
      <c r="K1" s="178"/>
      <c r="L1" s="178"/>
      <c r="M1" s="178"/>
    </row>
    <row r="2" spans="1:14">
      <c r="A2" s="179" t="s">
        <v>0</v>
      </c>
      <c r="B2" s="179"/>
      <c r="C2" s="181" t="s">
        <v>68</v>
      </c>
      <c r="D2" s="182"/>
      <c r="E2" s="2" t="s">
        <v>1</v>
      </c>
      <c r="F2" s="194" t="s">
        <v>649</v>
      </c>
      <c r="G2" s="194"/>
      <c r="H2" s="194"/>
      <c r="I2" s="194"/>
      <c r="J2" s="194"/>
      <c r="K2" s="191" t="s">
        <v>24</v>
      </c>
      <c r="L2" s="191"/>
      <c r="M2" s="36" t="s">
        <v>340</v>
      </c>
    </row>
    <row r="3" spans="1:14" ht="7.5" customHeight="1">
      <c r="A3" s="157"/>
      <c r="B3" s="157"/>
      <c r="C3" s="157"/>
      <c r="D3" s="157"/>
      <c r="E3" s="157"/>
      <c r="F3" s="156"/>
      <c r="G3" s="156"/>
      <c r="H3" s="156"/>
      <c r="I3" s="156"/>
      <c r="J3" s="156"/>
      <c r="K3" s="158"/>
      <c r="L3" s="158"/>
      <c r="M3" s="158"/>
    </row>
    <row r="4" spans="1:14">
      <c r="A4" s="187" t="s">
        <v>2</v>
      </c>
      <c r="B4" s="188"/>
      <c r="C4" s="188"/>
      <c r="D4" s="188"/>
      <c r="E4" s="189"/>
      <c r="F4" s="156"/>
      <c r="G4" s="156"/>
      <c r="H4" s="156"/>
      <c r="I4" s="159" t="s">
        <v>60</v>
      </c>
      <c r="J4" s="159"/>
      <c r="K4" s="159"/>
      <c r="L4" s="159"/>
      <c r="M4" s="159"/>
    </row>
    <row r="5" spans="1:14" ht="18.75" customHeight="1">
      <c r="A5" s="154" t="s">
        <v>4</v>
      </c>
      <c r="B5" s="154"/>
      <c r="C5" s="172" t="s">
        <v>650</v>
      </c>
      <c r="D5" s="190"/>
      <c r="E5" s="173"/>
      <c r="F5" s="156"/>
      <c r="G5" s="156"/>
      <c r="H5" s="156"/>
      <c r="I5" s="183" t="s">
        <v>5</v>
      </c>
      <c r="J5" s="183"/>
      <c r="K5" s="184" t="s">
        <v>651</v>
      </c>
      <c r="L5" s="186"/>
      <c r="M5" s="185"/>
    </row>
    <row r="6" spans="1:14" ht="18.75" customHeight="1">
      <c r="A6" s="155" t="s">
        <v>18</v>
      </c>
      <c r="B6" s="155"/>
      <c r="C6" s="37"/>
      <c r="D6" s="180">
        <v>9101112858</v>
      </c>
      <c r="E6" s="180"/>
      <c r="F6" s="156"/>
      <c r="G6" s="156"/>
      <c r="H6" s="156"/>
      <c r="I6" s="155" t="s">
        <v>18</v>
      </c>
      <c r="J6" s="155"/>
      <c r="K6" s="184">
        <v>9435071604</v>
      </c>
      <c r="L6" s="185"/>
      <c r="M6" s="192"/>
      <c r="N6" s="185"/>
    </row>
    <row r="7" spans="1:14">
      <c r="A7" s="153" t="s">
        <v>3</v>
      </c>
      <c r="B7" s="153"/>
      <c r="C7" s="153"/>
      <c r="D7" s="153"/>
      <c r="E7" s="153"/>
      <c r="F7" s="153"/>
      <c r="G7" s="153"/>
      <c r="H7" s="153"/>
      <c r="I7" s="153"/>
      <c r="J7" s="153"/>
      <c r="K7" s="153"/>
      <c r="L7" s="153"/>
      <c r="M7" s="153"/>
    </row>
    <row r="8" spans="1:14">
      <c r="A8" s="199" t="s">
        <v>21</v>
      </c>
      <c r="B8" s="200"/>
      <c r="C8" s="201"/>
      <c r="D8" s="3" t="s">
        <v>20</v>
      </c>
      <c r="E8" s="55">
        <v>18180041</v>
      </c>
      <c r="F8" s="163"/>
      <c r="G8" s="164"/>
      <c r="H8" s="164"/>
      <c r="I8" s="199" t="s">
        <v>22</v>
      </c>
      <c r="J8" s="200"/>
      <c r="K8" s="201"/>
      <c r="L8" s="3" t="s">
        <v>20</v>
      </c>
      <c r="M8" s="55">
        <v>18180042</v>
      </c>
    </row>
    <row r="9" spans="1:14">
      <c r="A9" s="168" t="s">
        <v>26</v>
      </c>
      <c r="B9" s="169"/>
      <c r="C9" s="6" t="s">
        <v>6</v>
      </c>
      <c r="D9" s="9" t="s">
        <v>12</v>
      </c>
      <c r="E9" s="5" t="s">
        <v>15</v>
      </c>
      <c r="F9" s="165"/>
      <c r="G9" s="166"/>
      <c r="H9" s="166"/>
      <c r="I9" s="168" t="s">
        <v>26</v>
      </c>
      <c r="J9" s="169"/>
      <c r="K9" s="6" t="s">
        <v>6</v>
      </c>
      <c r="L9" s="9" t="s">
        <v>12</v>
      </c>
      <c r="M9" s="5" t="s">
        <v>15</v>
      </c>
    </row>
    <row r="10" spans="1:14">
      <c r="A10" s="177" t="s">
        <v>116</v>
      </c>
      <c r="B10" s="177"/>
      <c r="C10" s="17"/>
      <c r="D10" s="37">
        <v>9613531499</v>
      </c>
      <c r="E10" s="69" t="s">
        <v>131</v>
      </c>
      <c r="F10" s="165"/>
      <c r="G10" s="166"/>
      <c r="H10" s="166"/>
      <c r="I10" s="170" t="s">
        <v>125</v>
      </c>
      <c r="J10" s="171"/>
      <c r="K10" s="17"/>
      <c r="L10" s="37">
        <v>7002976990</v>
      </c>
      <c r="M10" s="38" t="s">
        <v>129</v>
      </c>
    </row>
    <row r="11" spans="1:14">
      <c r="A11" s="177" t="s">
        <v>117</v>
      </c>
      <c r="B11" s="177"/>
      <c r="C11" s="17" t="s">
        <v>118</v>
      </c>
      <c r="D11" s="37">
        <v>7002038615</v>
      </c>
      <c r="E11" s="38" t="s">
        <v>119</v>
      </c>
      <c r="F11" s="165"/>
      <c r="G11" s="166"/>
      <c r="H11" s="166"/>
      <c r="I11" s="172" t="s">
        <v>126</v>
      </c>
      <c r="J11" s="173"/>
      <c r="K11" s="20"/>
      <c r="L11" s="37">
        <v>7002723142</v>
      </c>
      <c r="M11" s="38" t="s">
        <v>128</v>
      </c>
    </row>
    <row r="12" spans="1:14">
      <c r="A12" s="177" t="s">
        <v>120</v>
      </c>
      <c r="B12" s="177"/>
      <c r="C12" s="17" t="s">
        <v>121</v>
      </c>
      <c r="D12" s="37">
        <v>7896180514</v>
      </c>
      <c r="E12" s="69" t="s">
        <v>122</v>
      </c>
      <c r="F12" s="165"/>
      <c r="G12" s="166"/>
      <c r="H12" s="166"/>
      <c r="I12" s="170" t="s">
        <v>127</v>
      </c>
      <c r="J12" s="171"/>
      <c r="K12" s="17"/>
      <c r="L12" s="37">
        <v>8638562016</v>
      </c>
      <c r="M12" s="69" t="s">
        <v>130</v>
      </c>
    </row>
    <row r="13" spans="1:14">
      <c r="A13" s="177" t="s">
        <v>123</v>
      </c>
      <c r="B13" s="177"/>
      <c r="C13" s="17" t="s">
        <v>124</v>
      </c>
      <c r="D13" s="37">
        <v>8133862292</v>
      </c>
      <c r="E13" s="38"/>
      <c r="F13" s="165"/>
      <c r="G13" s="166"/>
      <c r="H13" s="166"/>
      <c r="I13" s="170"/>
      <c r="J13" s="171"/>
      <c r="K13" s="17"/>
      <c r="L13" s="37"/>
      <c r="M13" s="70"/>
    </row>
    <row r="14" spans="1:14">
      <c r="A14" s="174" t="s">
        <v>19</v>
      </c>
      <c r="B14" s="175"/>
      <c r="C14" s="176"/>
      <c r="D14" s="198"/>
      <c r="E14" s="198"/>
      <c r="F14" s="165"/>
      <c r="G14" s="166"/>
      <c r="H14" s="166"/>
      <c r="I14" s="167"/>
      <c r="J14" s="167"/>
      <c r="K14" s="167"/>
      <c r="L14" s="167"/>
      <c r="M14" s="167"/>
      <c r="N14" s="8"/>
    </row>
    <row r="15" spans="1:14">
      <c r="A15" s="162"/>
      <c r="B15" s="162"/>
      <c r="C15" s="162"/>
      <c r="D15" s="162"/>
      <c r="E15" s="162"/>
      <c r="F15" s="162"/>
      <c r="G15" s="162"/>
      <c r="H15" s="162"/>
      <c r="I15" s="162"/>
      <c r="J15" s="162"/>
      <c r="K15" s="162"/>
      <c r="L15" s="162"/>
      <c r="M15" s="162"/>
    </row>
    <row r="16" spans="1:14">
      <c r="A16" s="161" t="s">
        <v>44</v>
      </c>
      <c r="B16" s="161"/>
      <c r="C16" s="161"/>
      <c r="D16" s="161"/>
      <c r="E16" s="161"/>
      <c r="F16" s="161"/>
      <c r="G16" s="161"/>
      <c r="H16" s="161"/>
      <c r="I16" s="161"/>
      <c r="J16" s="161"/>
      <c r="K16" s="161"/>
      <c r="L16" s="161"/>
      <c r="M16" s="161"/>
    </row>
    <row r="17" spans="1:13" ht="32.25" customHeight="1">
      <c r="A17" s="196" t="s">
        <v>56</v>
      </c>
      <c r="B17" s="196"/>
      <c r="C17" s="196"/>
      <c r="D17" s="196"/>
      <c r="E17" s="196"/>
      <c r="F17" s="196"/>
      <c r="G17" s="196"/>
      <c r="H17" s="196"/>
      <c r="I17" s="196"/>
      <c r="J17" s="196"/>
      <c r="K17" s="196"/>
      <c r="L17" s="196"/>
      <c r="M17" s="196"/>
    </row>
    <row r="18" spans="1:13">
      <c r="A18" s="160" t="s">
        <v>57</v>
      </c>
      <c r="B18" s="160"/>
      <c r="C18" s="160"/>
      <c r="D18" s="160"/>
      <c r="E18" s="160"/>
      <c r="F18" s="160"/>
      <c r="G18" s="160"/>
      <c r="H18" s="160"/>
      <c r="I18" s="160"/>
      <c r="J18" s="160"/>
      <c r="K18" s="160"/>
      <c r="L18" s="160"/>
      <c r="M18" s="160"/>
    </row>
    <row r="19" spans="1:13">
      <c r="A19" s="160" t="s">
        <v>45</v>
      </c>
      <c r="B19" s="160"/>
      <c r="C19" s="160"/>
      <c r="D19" s="160"/>
      <c r="E19" s="160"/>
      <c r="F19" s="160"/>
      <c r="G19" s="160"/>
      <c r="H19" s="160"/>
      <c r="I19" s="160"/>
      <c r="J19" s="160"/>
      <c r="K19" s="160"/>
      <c r="L19" s="160"/>
      <c r="M19" s="160"/>
    </row>
    <row r="20" spans="1:13">
      <c r="A20" s="160" t="s">
        <v>39</v>
      </c>
      <c r="B20" s="160"/>
      <c r="C20" s="160"/>
      <c r="D20" s="160"/>
      <c r="E20" s="160"/>
      <c r="F20" s="160"/>
      <c r="G20" s="160"/>
      <c r="H20" s="160"/>
      <c r="I20" s="160"/>
      <c r="J20" s="160"/>
      <c r="K20" s="160"/>
      <c r="L20" s="160"/>
      <c r="M20" s="160"/>
    </row>
    <row r="21" spans="1:13">
      <c r="A21" s="160" t="s">
        <v>46</v>
      </c>
      <c r="B21" s="160"/>
      <c r="C21" s="160"/>
      <c r="D21" s="160"/>
      <c r="E21" s="160"/>
      <c r="F21" s="160"/>
      <c r="G21" s="160"/>
      <c r="H21" s="160"/>
      <c r="I21" s="160"/>
      <c r="J21" s="160"/>
      <c r="K21" s="160"/>
      <c r="L21" s="160"/>
      <c r="M21" s="160"/>
    </row>
    <row r="22" spans="1:13">
      <c r="A22" s="160" t="s">
        <v>40</v>
      </c>
      <c r="B22" s="160"/>
      <c r="C22" s="160"/>
      <c r="D22" s="160"/>
      <c r="E22" s="160"/>
      <c r="F22" s="160"/>
      <c r="G22" s="160"/>
      <c r="H22" s="160"/>
      <c r="I22" s="160"/>
      <c r="J22" s="160"/>
      <c r="K22" s="160"/>
      <c r="L22" s="160"/>
      <c r="M22" s="160"/>
    </row>
    <row r="23" spans="1:13">
      <c r="A23" s="197" t="s">
        <v>49</v>
      </c>
      <c r="B23" s="197"/>
      <c r="C23" s="197"/>
      <c r="D23" s="197"/>
      <c r="E23" s="197"/>
      <c r="F23" s="197"/>
      <c r="G23" s="197"/>
      <c r="H23" s="197"/>
      <c r="I23" s="197"/>
      <c r="J23" s="197"/>
      <c r="K23" s="197"/>
      <c r="L23" s="197"/>
      <c r="M23" s="197"/>
    </row>
    <row r="24" spans="1:13">
      <c r="A24" s="160" t="s">
        <v>41</v>
      </c>
      <c r="B24" s="160"/>
      <c r="C24" s="160"/>
      <c r="D24" s="160"/>
      <c r="E24" s="160"/>
      <c r="F24" s="160"/>
      <c r="G24" s="160"/>
      <c r="H24" s="160"/>
      <c r="I24" s="160"/>
      <c r="J24" s="160"/>
      <c r="K24" s="160"/>
      <c r="L24" s="160"/>
      <c r="M24" s="160"/>
    </row>
    <row r="25" spans="1:13">
      <c r="A25" s="160" t="s">
        <v>42</v>
      </c>
      <c r="B25" s="160"/>
      <c r="C25" s="160"/>
      <c r="D25" s="160"/>
      <c r="E25" s="160"/>
      <c r="F25" s="160"/>
      <c r="G25" s="160"/>
      <c r="H25" s="160"/>
      <c r="I25" s="160"/>
      <c r="J25" s="160"/>
      <c r="K25" s="160"/>
      <c r="L25" s="160"/>
      <c r="M25" s="160"/>
    </row>
    <row r="26" spans="1:13">
      <c r="A26" s="160" t="s">
        <v>43</v>
      </c>
      <c r="B26" s="160"/>
      <c r="C26" s="160"/>
      <c r="D26" s="160"/>
      <c r="E26" s="160"/>
      <c r="F26" s="160"/>
      <c r="G26" s="160"/>
      <c r="H26" s="160"/>
      <c r="I26" s="160"/>
      <c r="J26" s="160"/>
      <c r="K26" s="160"/>
      <c r="L26" s="160"/>
      <c r="M26" s="160"/>
    </row>
    <row r="27" spans="1:13">
      <c r="A27" s="195" t="s">
        <v>47</v>
      </c>
      <c r="B27" s="195"/>
      <c r="C27" s="195"/>
      <c r="D27" s="195"/>
      <c r="E27" s="195"/>
      <c r="F27" s="195"/>
      <c r="G27" s="195"/>
      <c r="H27" s="195"/>
      <c r="I27" s="195"/>
      <c r="J27" s="195"/>
      <c r="K27" s="195"/>
      <c r="L27" s="195"/>
      <c r="M27" s="195"/>
    </row>
    <row r="28" spans="1:13">
      <c r="A28" s="160" t="s">
        <v>48</v>
      </c>
      <c r="B28" s="160"/>
      <c r="C28" s="160"/>
      <c r="D28" s="160"/>
      <c r="E28" s="160"/>
      <c r="F28" s="160"/>
      <c r="G28" s="160"/>
      <c r="H28" s="160"/>
      <c r="I28" s="160"/>
      <c r="J28" s="160"/>
      <c r="K28" s="160"/>
      <c r="L28" s="160"/>
      <c r="M28" s="160"/>
    </row>
    <row r="29" spans="1:13" ht="44.25" customHeight="1">
      <c r="A29" s="193" t="s">
        <v>58</v>
      </c>
      <c r="B29" s="193"/>
      <c r="C29" s="193"/>
      <c r="D29" s="193"/>
      <c r="E29" s="193"/>
      <c r="F29" s="193"/>
      <c r="G29" s="193"/>
      <c r="H29" s="193"/>
      <c r="I29" s="193"/>
      <c r="J29" s="193"/>
      <c r="K29" s="193"/>
      <c r="L29" s="193"/>
      <c r="M29" s="19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E-mail Id" sqref="M10:M12 E10:E13 D6:E6 D14:E14"/>
    <dataValidation allowBlank="1" showInputMessage="1" showErrorMessage="1" prompt="Mobile No." sqref="C6 D10:D13 K6:N6 L10:L13"/>
  </dataValidations>
  <hyperlinks>
    <hyperlink ref="E12" r:id="rId1"/>
    <hyperlink ref="M12" r:id="rId2"/>
    <hyperlink ref="E10" r:id="rId3"/>
  </hyperlinks>
  <printOptions horizontalCentered="1"/>
  <pageMargins left="0.37" right="0.23" top="0.43" bottom="0.45" header="0.3" footer="0.3"/>
  <pageSetup paperSize="9" scale="87" orientation="landscape" horizontalDpi="0" verticalDpi="0" r:id="rId4"/>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D28" sqref="D28:D49"/>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4" t="s">
        <v>70</v>
      </c>
      <c r="B1" s="204"/>
      <c r="C1" s="204"/>
      <c r="D1" s="204"/>
      <c r="E1" s="204"/>
      <c r="F1" s="204"/>
      <c r="G1" s="204"/>
      <c r="H1" s="204"/>
      <c r="I1" s="204"/>
      <c r="J1" s="204"/>
      <c r="K1" s="204"/>
      <c r="L1" s="204"/>
      <c r="M1" s="204"/>
      <c r="N1" s="204"/>
      <c r="O1" s="204"/>
      <c r="P1" s="204"/>
      <c r="Q1" s="204"/>
      <c r="R1" s="204"/>
      <c r="S1" s="204"/>
    </row>
    <row r="2" spans="1:20" ht="16.5" customHeight="1">
      <c r="A2" s="207" t="s">
        <v>59</v>
      </c>
      <c r="B2" s="208"/>
      <c r="C2" s="208"/>
      <c r="D2" s="25">
        <v>43556</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c r="A4" s="203"/>
      <c r="B4" s="210"/>
      <c r="C4" s="202"/>
      <c r="D4" s="202"/>
      <c r="E4" s="202"/>
      <c r="F4" s="209"/>
      <c r="G4" s="15" t="s">
        <v>9</v>
      </c>
      <c r="H4" s="15" t="s">
        <v>10</v>
      </c>
      <c r="I4" s="11" t="s">
        <v>11</v>
      </c>
      <c r="J4" s="202"/>
      <c r="K4" s="206"/>
      <c r="L4" s="206"/>
      <c r="M4" s="206"/>
      <c r="N4" s="206"/>
      <c r="O4" s="206"/>
      <c r="P4" s="203"/>
      <c r="Q4" s="203"/>
      <c r="R4" s="202"/>
      <c r="S4" s="202"/>
      <c r="T4" s="202"/>
    </row>
    <row r="5" spans="1:20" ht="31.5">
      <c r="A5" s="4">
        <v>1</v>
      </c>
      <c r="B5" s="17" t="s">
        <v>62</v>
      </c>
      <c r="C5" s="65" t="s">
        <v>147</v>
      </c>
      <c r="D5" s="18" t="s">
        <v>23</v>
      </c>
      <c r="E5" s="65"/>
      <c r="F5" s="18" t="s">
        <v>133</v>
      </c>
      <c r="G5" s="19">
        <v>46</v>
      </c>
      <c r="H5" s="19">
        <v>54</v>
      </c>
      <c r="I5" s="57">
        <f>SUM(G5:H5)</f>
        <v>100</v>
      </c>
      <c r="J5" s="65" t="s">
        <v>215</v>
      </c>
      <c r="K5" s="71" t="s">
        <v>567</v>
      </c>
      <c r="L5" s="71" t="s">
        <v>568</v>
      </c>
      <c r="M5" s="71">
        <v>9401451094</v>
      </c>
      <c r="N5" s="71" t="s">
        <v>569</v>
      </c>
      <c r="O5" s="71">
        <v>9613486636</v>
      </c>
      <c r="P5" s="67">
        <v>43556</v>
      </c>
      <c r="Q5" s="68" t="s">
        <v>103</v>
      </c>
      <c r="R5" s="48">
        <v>8</v>
      </c>
      <c r="S5" s="18" t="s">
        <v>570</v>
      </c>
      <c r="T5" s="18"/>
    </row>
    <row r="6" spans="1:20" ht="31.5">
      <c r="A6" s="4">
        <v>2</v>
      </c>
      <c r="B6" s="17" t="s">
        <v>62</v>
      </c>
      <c r="C6" s="65" t="s">
        <v>148</v>
      </c>
      <c r="D6" s="18" t="s">
        <v>23</v>
      </c>
      <c r="E6" s="65"/>
      <c r="F6" s="18" t="s">
        <v>133</v>
      </c>
      <c r="G6" s="19">
        <v>60</v>
      </c>
      <c r="H6" s="19">
        <v>64</v>
      </c>
      <c r="I6" s="57">
        <f t="shared" ref="I6:I69" si="0">SUM(G6:H6)</f>
        <v>124</v>
      </c>
      <c r="J6" s="65" t="s">
        <v>215</v>
      </c>
      <c r="K6" s="71" t="s">
        <v>567</v>
      </c>
      <c r="L6" s="71" t="s">
        <v>568</v>
      </c>
      <c r="M6" s="71">
        <v>9401451094</v>
      </c>
      <c r="N6" s="71" t="s">
        <v>569</v>
      </c>
      <c r="O6" s="71">
        <v>9613486636</v>
      </c>
      <c r="P6" s="67">
        <v>43557</v>
      </c>
      <c r="Q6" s="68" t="s">
        <v>104</v>
      </c>
      <c r="R6" s="48">
        <v>7</v>
      </c>
      <c r="S6" s="18" t="s">
        <v>570</v>
      </c>
      <c r="T6" s="18"/>
    </row>
    <row r="7" spans="1:20" ht="31.5">
      <c r="A7" s="4">
        <v>3</v>
      </c>
      <c r="B7" s="17" t="s">
        <v>62</v>
      </c>
      <c r="C7" s="65" t="s">
        <v>72</v>
      </c>
      <c r="D7" s="18" t="s">
        <v>23</v>
      </c>
      <c r="E7" s="65">
        <v>159</v>
      </c>
      <c r="F7" s="18"/>
      <c r="G7" s="19">
        <v>45</v>
      </c>
      <c r="H7" s="19">
        <v>42</v>
      </c>
      <c r="I7" s="57">
        <f t="shared" si="0"/>
        <v>87</v>
      </c>
      <c r="J7" s="65">
        <v>7086745715</v>
      </c>
      <c r="K7" s="18" t="s">
        <v>134</v>
      </c>
      <c r="L7" s="71" t="s">
        <v>135</v>
      </c>
      <c r="M7" s="71">
        <v>9401451057</v>
      </c>
      <c r="N7" s="71" t="s">
        <v>137</v>
      </c>
      <c r="O7" s="72" t="s">
        <v>138</v>
      </c>
      <c r="P7" s="67">
        <v>43558</v>
      </c>
      <c r="Q7" s="68" t="s">
        <v>105</v>
      </c>
      <c r="R7" s="48">
        <v>28</v>
      </c>
      <c r="S7" s="18" t="s">
        <v>570</v>
      </c>
      <c r="T7" s="18"/>
    </row>
    <row r="8" spans="1:20">
      <c r="A8" s="4">
        <v>4</v>
      </c>
      <c r="B8" s="17" t="s">
        <v>62</v>
      </c>
      <c r="C8" s="65" t="s">
        <v>73</v>
      </c>
      <c r="D8" s="18" t="s">
        <v>25</v>
      </c>
      <c r="E8" s="65">
        <v>106</v>
      </c>
      <c r="F8" s="18"/>
      <c r="G8" s="19">
        <v>52</v>
      </c>
      <c r="H8" s="19">
        <v>58</v>
      </c>
      <c r="I8" s="57">
        <f t="shared" si="0"/>
        <v>110</v>
      </c>
      <c r="J8" s="65">
        <v>8135075257</v>
      </c>
      <c r="K8" s="18" t="s">
        <v>134</v>
      </c>
      <c r="L8" s="71" t="s">
        <v>135</v>
      </c>
      <c r="M8" s="71">
        <v>9401451057</v>
      </c>
      <c r="N8" s="71" t="s">
        <v>136</v>
      </c>
      <c r="O8" s="72" t="s">
        <v>139</v>
      </c>
      <c r="P8" s="67">
        <v>43559</v>
      </c>
      <c r="Q8" s="68" t="s">
        <v>106</v>
      </c>
      <c r="R8" s="48">
        <v>26</v>
      </c>
      <c r="S8" s="18" t="s">
        <v>570</v>
      </c>
      <c r="T8" s="18"/>
    </row>
    <row r="9" spans="1:20">
      <c r="A9" s="4">
        <v>5</v>
      </c>
      <c r="B9" s="17" t="s">
        <v>62</v>
      </c>
      <c r="C9" s="65" t="s">
        <v>73</v>
      </c>
      <c r="D9" s="18" t="s">
        <v>25</v>
      </c>
      <c r="E9" s="65">
        <v>104</v>
      </c>
      <c r="F9" s="18"/>
      <c r="G9" s="19">
        <v>38</v>
      </c>
      <c r="H9" s="19">
        <v>42</v>
      </c>
      <c r="I9" s="57">
        <f t="shared" si="0"/>
        <v>80</v>
      </c>
      <c r="J9" s="65">
        <v>6001416783</v>
      </c>
      <c r="K9" s="18" t="s">
        <v>134</v>
      </c>
      <c r="L9" s="71" t="s">
        <v>135</v>
      </c>
      <c r="M9" s="71">
        <v>9401451057</v>
      </c>
      <c r="N9" s="71" t="s">
        <v>136</v>
      </c>
      <c r="O9" s="72" t="s">
        <v>139</v>
      </c>
      <c r="P9" s="67">
        <v>43560</v>
      </c>
      <c r="Q9" s="68" t="s">
        <v>107</v>
      </c>
      <c r="R9" s="48">
        <v>24</v>
      </c>
      <c r="S9" s="18" t="s">
        <v>570</v>
      </c>
      <c r="T9" s="18"/>
    </row>
    <row r="10" spans="1:20">
      <c r="A10" s="4">
        <v>6</v>
      </c>
      <c r="B10" s="17" t="s">
        <v>62</v>
      </c>
      <c r="C10" s="65" t="s">
        <v>74</v>
      </c>
      <c r="D10" s="18" t="s">
        <v>25</v>
      </c>
      <c r="E10" s="65">
        <v>100</v>
      </c>
      <c r="F10" s="18"/>
      <c r="G10" s="19">
        <v>55</v>
      </c>
      <c r="H10" s="19">
        <v>64</v>
      </c>
      <c r="I10" s="57">
        <f t="shared" si="0"/>
        <v>119</v>
      </c>
      <c r="J10" s="65">
        <v>6361698834</v>
      </c>
      <c r="K10" s="70" t="s">
        <v>153</v>
      </c>
      <c r="L10" s="71" t="s">
        <v>152</v>
      </c>
      <c r="M10" s="71">
        <v>9401023532</v>
      </c>
      <c r="N10" s="71" t="s">
        <v>154</v>
      </c>
      <c r="O10" s="72" t="s">
        <v>155</v>
      </c>
      <c r="P10" s="67">
        <v>43561</v>
      </c>
      <c r="Q10" s="68" t="s">
        <v>108</v>
      </c>
      <c r="R10" s="48">
        <v>29</v>
      </c>
      <c r="S10" s="18" t="s">
        <v>570</v>
      </c>
      <c r="T10" s="18"/>
    </row>
    <row r="11" spans="1:20" ht="31.5">
      <c r="A11" s="4">
        <v>7</v>
      </c>
      <c r="B11" s="17" t="s">
        <v>62</v>
      </c>
      <c r="C11" s="65" t="s">
        <v>75</v>
      </c>
      <c r="D11" s="18" t="s">
        <v>25</v>
      </c>
      <c r="E11" s="65">
        <v>158</v>
      </c>
      <c r="F11" s="18"/>
      <c r="G11" s="19">
        <v>75</v>
      </c>
      <c r="H11" s="19">
        <v>83</v>
      </c>
      <c r="I11" s="57">
        <f t="shared" si="0"/>
        <v>158</v>
      </c>
      <c r="J11" s="65">
        <v>9954384684</v>
      </c>
      <c r="K11" s="71" t="s">
        <v>160</v>
      </c>
      <c r="L11" s="71" t="s">
        <v>159</v>
      </c>
      <c r="M11" s="71">
        <v>8011782062</v>
      </c>
      <c r="N11" s="74" t="s">
        <v>163</v>
      </c>
      <c r="O11" s="18">
        <v>9613792268</v>
      </c>
      <c r="P11" s="67">
        <v>43563</v>
      </c>
      <c r="Q11" s="68" t="s">
        <v>103</v>
      </c>
      <c r="R11" s="48">
        <v>32</v>
      </c>
      <c r="S11" s="18" t="s">
        <v>570</v>
      </c>
      <c r="T11" s="18"/>
    </row>
    <row r="12" spans="1:20" s="54" customFormat="1">
      <c r="A12" s="50">
        <v>8</v>
      </c>
      <c r="B12" s="20" t="s">
        <v>62</v>
      </c>
      <c r="C12" s="65" t="s">
        <v>76</v>
      </c>
      <c r="D12" s="18" t="s">
        <v>25</v>
      </c>
      <c r="E12" s="65">
        <v>92</v>
      </c>
      <c r="F12" s="51"/>
      <c r="G12" s="52">
        <v>62</v>
      </c>
      <c r="H12" s="52">
        <v>68</v>
      </c>
      <c r="I12" s="57">
        <f t="shared" si="0"/>
        <v>130</v>
      </c>
      <c r="J12" s="65">
        <v>9859762553</v>
      </c>
      <c r="K12" s="51"/>
      <c r="L12" s="51"/>
      <c r="M12" s="51"/>
      <c r="N12" s="51"/>
      <c r="O12" s="51"/>
      <c r="P12" s="67">
        <v>43564</v>
      </c>
      <c r="Q12" s="68" t="s">
        <v>104</v>
      </c>
      <c r="R12" s="53">
        <v>34</v>
      </c>
      <c r="S12" s="18" t="s">
        <v>570</v>
      </c>
      <c r="T12" s="51"/>
    </row>
    <row r="13" spans="1:20" ht="31.5">
      <c r="A13" s="4">
        <v>9</v>
      </c>
      <c r="B13" s="17" t="s">
        <v>62</v>
      </c>
      <c r="C13" s="65" t="s">
        <v>77</v>
      </c>
      <c r="D13" s="18" t="s">
        <v>25</v>
      </c>
      <c r="E13" s="65">
        <v>101</v>
      </c>
      <c r="F13" s="18"/>
      <c r="G13" s="19">
        <v>60</v>
      </c>
      <c r="H13" s="19">
        <v>52</v>
      </c>
      <c r="I13" s="57">
        <f t="shared" si="0"/>
        <v>112</v>
      </c>
      <c r="J13" s="65">
        <v>6900516339</v>
      </c>
      <c r="K13" s="71" t="s">
        <v>160</v>
      </c>
      <c r="L13" s="71" t="s">
        <v>159</v>
      </c>
      <c r="M13" s="71">
        <v>8011782062</v>
      </c>
      <c r="N13" s="74" t="s">
        <v>163</v>
      </c>
      <c r="O13" s="18">
        <v>9613792268</v>
      </c>
      <c r="P13" s="67">
        <v>43565</v>
      </c>
      <c r="Q13" s="68" t="s">
        <v>105</v>
      </c>
      <c r="R13" s="48">
        <v>30</v>
      </c>
      <c r="S13" s="18" t="s">
        <v>570</v>
      </c>
      <c r="T13" s="18"/>
    </row>
    <row r="14" spans="1:20">
      <c r="A14" s="4">
        <v>10</v>
      </c>
      <c r="B14" s="17" t="s">
        <v>62</v>
      </c>
      <c r="C14" s="65" t="s">
        <v>78</v>
      </c>
      <c r="D14" s="18" t="s">
        <v>25</v>
      </c>
      <c r="E14" s="65">
        <v>90</v>
      </c>
      <c r="F14" s="18"/>
      <c r="G14" s="19">
        <v>55</v>
      </c>
      <c r="H14" s="19">
        <v>55</v>
      </c>
      <c r="I14" s="57">
        <f t="shared" si="0"/>
        <v>110</v>
      </c>
      <c r="J14" s="65">
        <v>8812925097</v>
      </c>
      <c r="K14" s="71" t="s">
        <v>160</v>
      </c>
      <c r="L14" s="71" t="s">
        <v>159</v>
      </c>
      <c r="M14" s="71">
        <v>8011782062</v>
      </c>
      <c r="N14" s="71" t="s">
        <v>166</v>
      </c>
      <c r="O14" s="72" t="s">
        <v>167</v>
      </c>
      <c r="P14" s="67">
        <v>43566</v>
      </c>
      <c r="Q14" s="68" t="s">
        <v>106</v>
      </c>
      <c r="R14" s="48">
        <v>28</v>
      </c>
      <c r="S14" s="18" t="s">
        <v>570</v>
      </c>
      <c r="T14" s="18"/>
    </row>
    <row r="15" spans="1:20" ht="31.5">
      <c r="A15" s="4">
        <v>11</v>
      </c>
      <c r="B15" s="17" t="s">
        <v>62</v>
      </c>
      <c r="C15" s="65" t="s">
        <v>79</v>
      </c>
      <c r="D15" s="18" t="s">
        <v>25</v>
      </c>
      <c r="E15" s="65">
        <v>79</v>
      </c>
      <c r="F15" s="18"/>
      <c r="G15" s="19">
        <v>60</v>
      </c>
      <c r="H15" s="19">
        <v>68</v>
      </c>
      <c r="I15" s="57">
        <f t="shared" si="0"/>
        <v>128</v>
      </c>
      <c r="J15" s="65">
        <v>9435324314</v>
      </c>
      <c r="K15" s="70" t="s">
        <v>151</v>
      </c>
      <c r="L15" s="71" t="s">
        <v>146</v>
      </c>
      <c r="M15" s="71">
        <v>9401451069</v>
      </c>
      <c r="N15" s="71" t="s">
        <v>144</v>
      </c>
      <c r="O15" s="72" t="s">
        <v>145</v>
      </c>
      <c r="P15" s="67">
        <v>43567</v>
      </c>
      <c r="Q15" s="68" t="s">
        <v>107</v>
      </c>
      <c r="R15" s="48">
        <v>35</v>
      </c>
      <c r="S15" s="18" t="s">
        <v>570</v>
      </c>
      <c r="T15" s="18"/>
    </row>
    <row r="16" spans="1:20">
      <c r="A16" s="4">
        <v>12</v>
      </c>
      <c r="B16" s="17" t="s">
        <v>62</v>
      </c>
      <c r="C16" s="65" t="s">
        <v>80</v>
      </c>
      <c r="D16" s="18" t="s">
        <v>25</v>
      </c>
      <c r="E16" s="65">
        <v>154</v>
      </c>
      <c r="F16" s="18"/>
      <c r="G16" s="19">
        <v>38</v>
      </c>
      <c r="H16" s="19">
        <v>45</v>
      </c>
      <c r="I16" s="57">
        <f t="shared" si="0"/>
        <v>83</v>
      </c>
      <c r="J16" s="65">
        <v>6000139389</v>
      </c>
      <c r="K16" s="18" t="s">
        <v>175</v>
      </c>
      <c r="L16" s="71" t="s">
        <v>170</v>
      </c>
      <c r="M16" s="71">
        <v>9435297916</v>
      </c>
      <c r="N16" s="74" t="s">
        <v>168</v>
      </c>
      <c r="O16" s="72" t="s">
        <v>169</v>
      </c>
      <c r="P16" s="67">
        <v>43568</v>
      </c>
      <c r="Q16" s="68" t="s">
        <v>108</v>
      </c>
      <c r="R16" s="48">
        <v>33</v>
      </c>
      <c r="S16" s="18" t="s">
        <v>570</v>
      </c>
      <c r="T16" s="18"/>
    </row>
    <row r="17" spans="1:20">
      <c r="A17" s="4">
        <v>13</v>
      </c>
      <c r="B17" s="17" t="s">
        <v>62</v>
      </c>
      <c r="C17" s="65" t="s">
        <v>81</v>
      </c>
      <c r="D17" s="18" t="s">
        <v>25</v>
      </c>
      <c r="E17" s="65">
        <v>82</v>
      </c>
      <c r="F17" s="18"/>
      <c r="G17" s="19">
        <v>40</v>
      </c>
      <c r="H17" s="19">
        <v>41</v>
      </c>
      <c r="I17" s="57">
        <f t="shared" si="0"/>
        <v>81</v>
      </c>
      <c r="J17" s="65">
        <v>9401472050</v>
      </c>
      <c r="K17" s="18" t="s">
        <v>174</v>
      </c>
      <c r="L17" s="71" t="s">
        <v>173</v>
      </c>
      <c r="M17" s="71">
        <v>9854579049</v>
      </c>
      <c r="N17" s="71" t="s">
        <v>171</v>
      </c>
      <c r="O17" s="72" t="s">
        <v>172</v>
      </c>
      <c r="P17" s="67">
        <v>43572</v>
      </c>
      <c r="Q17" s="68" t="s">
        <v>105</v>
      </c>
      <c r="R17" s="48">
        <v>51</v>
      </c>
      <c r="S17" s="18" t="s">
        <v>570</v>
      </c>
      <c r="T17" s="18"/>
    </row>
    <row r="18" spans="1:20">
      <c r="A18" s="4">
        <v>14</v>
      </c>
      <c r="B18" s="17" t="s">
        <v>62</v>
      </c>
      <c r="C18" s="65" t="s">
        <v>82</v>
      </c>
      <c r="D18" s="18" t="s">
        <v>25</v>
      </c>
      <c r="E18" s="65">
        <v>142</v>
      </c>
      <c r="F18" s="18"/>
      <c r="G18" s="19">
        <v>35</v>
      </c>
      <c r="H18" s="19">
        <v>39</v>
      </c>
      <c r="I18" s="57">
        <f t="shared" si="0"/>
        <v>74</v>
      </c>
      <c r="J18" s="65">
        <v>9476679593</v>
      </c>
      <c r="K18" s="18" t="s">
        <v>174</v>
      </c>
      <c r="L18" s="71" t="s">
        <v>173</v>
      </c>
      <c r="M18" s="71">
        <v>9854579049</v>
      </c>
      <c r="N18" s="71" t="s">
        <v>176</v>
      </c>
      <c r="O18" s="72" t="s">
        <v>177</v>
      </c>
      <c r="P18" s="67">
        <v>43575</v>
      </c>
      <c r="Q18" s="68" t="s">
        <v>108</v>
      </c>
      <c r="R18" s="48">
        <v>38</v>
      </c>
      <c r="S18" s="18" t="s">
        <v>570</v>
      </c>
      <c r="T18" s="18"/>
    </row>
    <row r="19" spans="1:20">
      <c r="A19" s="4">
        <v>15</v>
      </c>
      <c r="B19" s="17" t="s">
        <v>62</v>
      </c>
      <c r="C19" s="65" t="s">
        <v>83</v>
      </c>
      <c r="D19" s="18" t="s">
        <v>25</v>
      </c>
      <c r="E19" s="65">
        <v>133</v>
      </c>
      <c r="F19" s="18"/>
      <c r="G19" s="19">
        <v>60</v>
      </c>
      <c r="H19" s="19">
        <v>68</v>
      </c>
      <c r="I19" s="57">
        <f t="shared" si="0"/>
        <v>128</v>
      </c>
      <c r="J19" s="65">
        <v>7086083925</v>
      </c>
      <c r="K19" s="70" t="s">
        <v>151</v>
      </c>
      <c r="L19" s="71" t="s">
        <v>146</v>
      </c>
      <c r="M19" s="71">
        <v>9401451069</v>
      </c>
      <c r="N19" s="71" t="s">
        <v>149</v>
      </c>
      <c r="O19" s="72" t="s">
        <v>150</v>
      </c>
      <c r="P19" s="67">
        <v>43577</v>
      </c>
      <c r="Q19" s="68" t="s">
        <v>103</v>
      </c>
      <c r="R19" s="48">
        <v>41</v>
      </c>
      <c r="S19" s="18" t="s">
        <v>570</v>
      </c>
      <c r="T19" s="18"/>
    </row>
    <row r="20" spans="1:20">
      <c r="A20" s="4">
        <v>16</v>
      </c>
      <c r="B20" s="17" t="s">
        <v>62</v>
      </c>
      <c r="C20" s="65" t="s">
        <v>84</v>
      </c>
      <c r="D20" s="18" t="s">
        <v>25</v>
      </c>
      <c r="E20" s="65">
        <v>54</v>
      </c>
      <c r="F20" s="18"/>
      <c r="G20" s="19">
        <v>34</v>
      </c>
      <c r="H20" s="19">
        <v>45</v>
      </c>
      <c r="I20" s="57">
        <f t="shared" si="0"/>
        <v>79</v>
      </c>
      <c r="J20" s="65">
        <v>9476971105</v>
      </c>
      <c r="K20" s="18" t="s">
        <v>174</v>
      </c>
      <c r="L20" s="71" t="s">
        <v>173</v>
      </c>
      <c r="M20" s="71">
        <v>9854579049</v>
      </c>
      <c r="N20" s="71" t="s">
        <v>176</v>
      </c>
      <c r="O20" s="72" t="s">
        <v>177</v>
      </c>
      <c r="P20" s="67">
        <v>43578</v>
      </c>
      <c r="Q20" s="68" t="s">
        <v>104</v>
      </c>
      <c r="R20" s="48">
        <v>44</v>
      </c>
      <c r="S20" s="18" t="s">
        <v>570</v>
      </c>
      <c r="T20" s="18"/>
    </row>
    <row r="21" spans="1:20">
      <c r="A21" s="4">
        <v>17</v>
      </c>
      <c r="B21" s="17" t="s">
        <v>62</v>
      </c>
      <c r="C21" s="65" t="s">
        <v>85</v>
      </c>
      <c r="D21" s="18" t="s">
        <v>25</v>
      </c>
      <c r="E21" s="65">
        <v>128</v>
      </c>
      <c r="F21" s="18"/>
      <c r="G21" s="19">
        <v>34</v>
      </c>
      <c r="H21" s="19">
        <v>38</v>
      </c>
      <c r="I21" s="57">
        <f t="shared" si="0"/>
        <v>72</v>
      </c>
      <c r="J21" s="65">
        <v>9401842064</v>
      </c>
      <c r="K21" s="18" t="s">
        <v>174</v>
      </c>
      <c r="L21" s="71" t="s">
        <v>173</v>
      </c>
      <c r="M21" s="71">
        <v>9854579049</v>
      </c>
      <c r="N21" s="71" t="s">
        <v>176</v>
      </c>
      <c r="O21" s="72" t="s">
        <v>177</v>
      </c>
      <c r="P21" s="67">
        <v>43579</v>
      </c>
      <c r="Q21" s="68" t="s">
        <v>105</v>
      </c>
      <c r="R21" s="48">
        <v>38</v>
      </c>
      <c r="S21" s="18" t="s">
        <v>570</v>
      </c>
      <c r="T21" s="18"/>
    </row>
    <row r="22" spans="1:20">
      <c r="A22" s="4">
        <v>18</v>
      </c>
      <c r="B22" s="17" t="s">
        <v>62</v>
      </c>
      <c r="C22" s="65" t="s">
        <v>86</v>
      </c>
      <c r="D22" s="18" t="s">
        <v>25</v>
      </c>
      <c r="E22" s="65">
        <v>150</v>
      </c>
      <c r="F22" s="58"/>
      <c r="G22" s="17">
        <v>40</v>
      </c>
      <c r="H22" s="17">
        <v>49</v>
      </c>
      <c r="I22" s="57">
        <f t="shared" si="0"/>
        <v>89</v>
      </c>
      <c r="J22" s="65">
        <v>6001561834</v>
      </c>
      <c r="K22" s="70" t="s">
        <v>151</v>
      </c>
      <c r="L22" s="71" t="s">
        <v>146</v>
      </c>
      <c r="M22" s="71">
        <v>9401451069</v>
      </c>
      <c r="N22" s="71" t="s">
        <v>149</v>
      </c>
      <c r="O22" s="72" t="s">
        <v>150</v>
      </c>
      <c r="P22" s="67">
        <v>43580</v>
      </c>
      <c r="Q22" s="68" t="s">
        <v>106</v>
      </c>
      <c r="R22" s="48">
        <v>33</v>
      </c>
      <c r="S22" s="18" t="s">
        <v>570</v>
      </c>
      <c r="T22" s="18"/>
    </row>
    <row r="23" spans="1:20">
      <c r="A23" s="4">
        <v>19</v>
      </c>
      <c r="B23" s="17" t="s">
        <v>62</v>
      </c>
      <c r="C23" s="65" t="s">
        <v>87</v>
      </c>
      <c r="D23" s="18" t="s">
        <v>23</v>
      </c>
      <c r="E23" s="19"/>
      <c r="F23" s="18"/>
      <c r="G23" s="19">
        <v>30</v>
      </c>
      <c r="H23" s="19">
        <v>41</v>
      </c>
      <c r="I23" s="57">
        <f t="shared" si="0"/>
        <v>71</v>
      </c>
      <c r="J23" s="65">
        <v>9859148269</v>
      </c>
      <c r="K23" s="70" t="s">
        <v>151</v>
      </c>
      <c r="L23" s="71" t="s">
        <v>146</v>
      </c>
      <c r="M23" s="71">
        <v>9401451069</v>
      </c>
      <c r="N23" s="71" t="s">
        <v>149</v>
      </c>
      <c r="O23" s="72" t="s">
        <v>150</v>
      </c>
      <c r="P23" s="67">
        <v>43581</v>
      </c>
      <c r="Q23" s="68" t="s">
        <v>107</v>
      </c>
      <c r="R23" s="48">
        <v>51</v>
      </c>
      <c r="S23" s="18" t="s">
        <v>570</v>
      </c>
      <c r="T23" s="18"/>
    </row>
    <row r="24" spans="1:20">
      <c r="A24" s="4">
        <v>20</v>
      </c>
      <c r="B24" s="17" t="s">
        <v>62</v>
      </c>
      <c r="C24" s="65" t="s">
        <v>112</v>
      </c>
      <c r="D24" s="18" t="s">
        <v>23</v>
      </c>
      <c r="E24" s="19"/>
      <c r="F24" s="18"/>
      <c r="G24" s="19">
        <v>48</v>
      </c>
      <c r="H24" s="19">
        <v>51</v>
      </c>
      <c r="I24" s="57">
        <f t="shared" si="0"/>
        <v>99</v>
      </c>
      <c r="J24" s="65">
        <v>9613996184</v>
      </c>
      <c r="K24" s="70" t="s">
        <v>151</v>
      </c>
      <c r="L24" s="71" t="s">
        <v>146</v>
      </c>
      <c r="M24" s="71">
        <v>9401451069</v>
      </c>
      <c r="N24" s="71" t="s">
        <v>149</v>
      </c>
      <c r="O24" s="72" t="s">
        <v>150</v>
      </c>
      <c r="P24" s="67">
        <v>43582</v>
      </c>
      <c r="Q24" s="68" t="s">
        <v>108</v>
      </c>
      <c r="R24" s="48">
        <v>38</v>
      </c>
      <c r="S24" s="18" t="s">
        <v>570</v>
      </c>
      <c r="T24" s="18"/>
    </row>
    <row r="25" spans="1:20">
      <c r="A25" s="4">
        <v>21</v>
      </c>
      <c r="B25" s="17" t="s">
        <v>62</v>
      </c>
      <c r="C25" s="65" t="s">
        <v>88</v>
      </c>
      <c r="D25" s="18" t="s">
        <v>23</v>
      </c>
      <c r="E25" s="19"/>
      <c r="F25" s="18"/>
      <c r="G25" s="19">
        <v>66</v>
      </c>
      <c r="H25" s="19">
        <v>65</v>
      </c>
      <c r="I25" s="57">
        <f t="shared" si="0"/>
        <v>131</v>
      </c>
      <c r="J25" s="65">
        <v>6000525269</v>
      </c>
      <c r="K25" s="18" t="s">
        <v>134</v>
      </c>
      <c r="L25" s="71" t="s">
        <v>135</v>
      </c>
      <c r="M25" s="71">
        <v>9401451057</v>
      </c>
      <c r="N25" s="71" t="s">
        <v>140</v>
      </c>
      <c r="O25" s="72" t="s">
        <v>141</v>
      </c>
      <c r="P25" s="67">
        <v>43584</v>
      </c>
      <c r="Q25" s="68" t="s">
        <v>103</v>
      </c>
      <c r="R25" s="48">
        <v>41</v>
      </c>
      <c r="S25" s="18" t="s">
        <v>570</v>
      </c>
      <c r="T25" s="18"/>
    </row>
    <row r="26" spans="1:20">
      <c r="A26" s="4">
        <v>22</v>
      </c>
      <c r="B26" s="17" t="s">
        <v>62</v>
      </c>
      <c r="C26" s="65" t="s">
        <v>88</v>
      </c>
      <c r="D26" s="18" t="s">
        <v>23</v>
      </c>
      <c r="E26" s="19"/>
      <c r="F26" s="18"/>
      <c r="G26" s="19">
        <v>55</v>
      </c>
      <c r="H26" s="19">
        <v>71</v>
      </c>
      <c r="I26" s="57">
        <f t="shared" si="0"/>
        <v>126</v>
      </c>
      <c r="J26" s="65">
        <v>6000525269</v>
      </c>
      <c r="K26" s="18" t="s">
        <v>134</v>
      </c>
      <c r="L26" s="71" t="s">
        <v>135</v>
      </c>
      <c r="M26" s="71">
        <v>9401451057</v>
      </c>
      <c r="N26" s="71" t="s">
        <v>140</v>
      </c>
      <c r="O26" s="72" t="s">
        <v>141</v>
      </c>
      <c r="P26" s="67">
        <v>43585</v>
      </c>
      <c r="Q26" s="68" t="s">
        <v>104</v>
      </c>
      <c r="R26" s="48">
        <v>39</v>
      </c>
      <c r="S26" s="18" t="s">
        <v>570</v>
      </c>
      <c r="T26" s="18"/>
    </row>
    <row r="27" spans="1:20">
      <c r="A27" s="4">
        <v>23</v>
      </c>
      <c r="B27" s="17"/>
      <c r="C27" s="65" t="s">
        <v>113</v>
      </c>
      <c r="D27" s="18"/>
      <c r="E27" s="19" t="s">
        <v>114</v>
      </c>
      <c r="F27" s="18"/>
      <c r="G27" s="19"/>
      <c r="H27" s="19"/>
      <c r="I27" s="57">
        <f t="shared" si="0"/>
        <v>0</v>
      </c>
      <c r="J27" s="65"/>
      <c r="K27" s="18" t="s">
        <v>113</v>
      </c>
      <c r="L27" s="18"/>
      <c r="M27" s="18"/>
      <c r="N27" s="18" t="s">
        <v>113</v>
      </c>
      <c r="O27" s="18"/>
      <c r="P27" s="24"/>
      <c r="Q27" s="18"/>
      <c r="R27" s="48"/>
      <c r="S27" s="18"/>
      <c r="T27" s="18"/>
    </row>
    <row r="28" spans="1:20">
      <c r="A28" s="4">
        <v>24</v>
      </c>
      <c r="B28" s="17" t="s">
        <v>63</v>
      </c>
      <c r="C28" s="65" t="s">
        <v>88</v>
      </c>
      <c r="D28" s="18" t="s">
        <v>23</v>
      </c>
      <c r="E28" s="19"/>
      <c r="F28" s="18" t="s">
        <v>132</v>
      </c>
      <c r="G28" s="19">
        <v>68</v>
      </c>
      <c r="H28" s="19">
        <v>52</v>
      </c>
      <c r="I28" s="57">
        <f t="shared" si="0"/>
        <v>120</v>
      </c>
      <c r="J28" s="65">
        <v>6000525269</v>
      </c>
      <c r="K28" s="18" t="s">
        <v>134</v>
      </c>
      <c r="L28" s="71" t="s">
        <v>135</v>
      </c>
      <c r="M28" s="71">
        <v>9401451057</v>
      </c>
      <c r="N28" s="71" t="s">
        <v>140</v>
      </c>
      <c r="O28" s="72" t="s">
        <v>141</v>
      </c>
      <c r="P28" s="66">
        <v>43556</v>
      </c>
      <c r="Q28" s="65" t="s">
        <v>103</v>
      </c>
      <c r="R28" s="48">
        <v>26</v>
      </c>
      <c r="S28" s="18" t="s">
        <v>570</v>
      </c>
      <c r="T28" s="18"/>
    </row>
    <row r="29" spans="1:20">
      <c r="A29" s="4">
        <v>25</v>
      </c>
      <c r="B29" s="17" t="s">
        <v>63</v>
      </c>
      <c r="C29" s="65" t="s">
        <v>88</v>
      </c>
      <c r="D29" s="18" t="s">
        <v>23</v>
      </c>
      <c r="E29" s="19"/>
      <c r="F29" s="18" t="s">
        <v>132</v>
      </c>
      <c r="G29" s="19">
        <v>65</v>
      </c>
      <c r="H29" s="19">
        <v>58</v>
      </c>
      <c r="I29" s="57">
        <f t="shared" si="0"/>
        <v>123</v>
      </c>
      <c r="J29" s="65">
        <v>6000525269</v>
      </c>
      <c r="K29" s="18" t="s">
        <v>134</v>
      </c>
      <c r="L29" s="71" t="s">
        <v>135</v>
      </c>
      <c r="M29" s="71">
        <v>9401451057</v>
      </c>
      <c r="N29" s="71" t="s">
        <v>140</v>
      </c>
      <c r="O29" s="72" t="s">
        <v>141</v>
      </c>
      <c r="P29" s="66">
        <v>43557</v>
      </c>
      <c r="Q29" s="65" t="s">
        <v>104</v>
      </c>
      <c r="R29" s="48">
        <v>24</v>
      </c>
      <c r="S29" s="18" t="s">
        <v>570</v>
      </c>
      <c r="T29" s="18"/>
    </row>
    <row r="30" spans="1:20">
      <c r="A30" s="4">
        <v>26</v>
      </c>
      <c r="B30" s="17" t="s">
        <v>63</v>
      </c>
      <c r="C30" s="65" t="s">
        <v>89</v>
      </c>
      <c r="D30" s="18" t="s">
        <v>23</v>
      </c>
      <c r="E30" s="19"/>
      <c r="F30" s="18" t="s">
        <v>133</v>
      </c>
      <c r="G30" s="19">
        <v>46</v>
      </c>
      <c r="H30" s="19">
        <v>58</v>
      </c>
      <c r="I30" s="57">
        <f t="shared" si="0"/>
        <v>104</v>
      </c>
      <c r="J30" s="65">
        <v>9854271306</v>
      </c>
      <c r="K30" s="18" t="s">
        <v>134</v>
      </c>
      <c r="L30" s="71" t="s">
        <v>135</v>
      </c>
      <c r="M30" s="71">
        <v>9401451057</v>
      </c>
      <c r="N30" s="71" t="s">
        <v>142</v>
      </c>
      <c r="O30" s="72" t="s">
        <v>143</v>
      </c>
      <c r="P30" s="66">
        <v>43558</v>
      </c>
      <c r="Q30" s="65" t="s">
        <v>105</v>
      </c>
      <c r="R30" s="48">
        <v>29</v>
      </c>
      <c r="S30" s="18" t="s">
        <v>570</v>
      </c>
      <c r="T30" s="18"/>
    </row>
    <row r="31" spans="1:20">
      <c r="A31" s="4">
        <v>27</v>
      </c>
      <c r="B31" s="17" t="s">
        <v>63</v>
      </c>
      <c r="C31" s="65" t="s">
        <v>90</v>
      </c>
      <c r="D31" s="18" t="s">
        <v>23</v>
      </c>
      <c r="E31" s="19"/>
      <c r="F31" s="18" t="s">
        <v>133</v>
      </c>
      <c r="G31" s="19">
        <v>43</v>
      </c>
      <c r="H31" s="19">
        <v>59</v>
      </c>
      <c r="I31" s="57">
        <f t="shared" si="0"/>
        <v>102</v>
      </c>
      <c r="J31" s="65">
        <v>8136009928</v>
      </c>
      <c r="K31" s="18" t="s">
        <v>134</v>
      </c>
      <c r="L31" s="71" t="s">
        <v>135</v>
      </c>
      <c r="M31" s="71">
        <v>9401451057</v>
      </c>
      <c r="N31" s="71" t="s">
        <v>140</v>
      </c>
      <c r="O31" s="72" t="s">
        <v>141</v>
      </c>
      <c r="P31" s="66">
        <v>43559</v>
      </c>
      <c r="Q31" s="65" t="s">
        <v>106</v>
      </c>
      <c r="R31" s="48">
        <v>32</v>
      </c>
      <c r="S31" s="18" t="s">
        <v>570</v>
      </c>
      <c r="T31" s="18"/>
    </row>
    <row r="32" spans="1:20">
      <c r="A32" s="4">
        <v>28</v>
      </c>
      <c r="B32" s="17" t="s">
        <v>63</v>
      </c>
      <c r="C32" s="65" t="s">
        <v>91</v>
      </c>
      <c r="D32" s="18" t="s">
        <v>23</v>
      </c>
      <c r="E32" s="19"/>
      <c r="F32" s="18" t="s">
        <v>133</v>
      </c>
      <c r="G32" s="19">
        <v>45</v>
      </c>
      <c r="H32" s="19">
        <v>49</v>
      </c>
      <c r="I32" s="57">
        <f t="shared" si="0"/>
        <v>94</v>
      </c>
      <c r="J32" s="65">
        <v>9957166113</v>
      </c>
      <c r="K32" s="18" t="s">
        <v>134</v>
      </c>
      <c r="L32" s="71" t="s">
        <v>135</v>
      </c>
      <c r="M32" s="71">
        <v>9401451057</v>
      </c>
      <c r="N32" s="71" t="s">
        <v>142</v>
      </c>
      <c r="O32" s="72" t="s">
        <v>143</v>
      </c>
      <c r="P32" s="66">
        <v>43560</v>
      </c>
      <c r="Q32" s="65" t="s">
        <v>107</v>
      </c>
      <c r="R32" s="53">
        <v>34</v>
      </c>
      <c r="S32" s="18" t="s">
        <v>570</v>
      </c>
      <c r="T32" s="18"/>
    </row>
    <row r="33" spans="1:20">
      <c r="A33" s="4">
        <v>29</v>
      </c>
      <c r="B33" s="17" t="s">
        <v>63</v>
      </c>
      <c r="C33" s="65" t="s">
        <v>92</v>
      </c>
      <c r="D33" s="18" t="s">
        <v>23</v>
      </c>
      <c r="E33" s="19"/>
      <c r="F33" s="18" t="s">
        <v>133</v>
      </c>
      <c r="G33" s="19">
        <v>55</v>
      </c>
      <c r="H33" s="19">
        <v>75</v>
      </c>
      <c r="I33" s="57">
        <f t="shared" si="0"/>
        <v>130</v>
      </c>
      <c r="J33" s="65">
        <v>8811802583</v>
      </c>
      <c r="K33" s="18" t="s">
        <v>134</v>
      </c>
      <c r="L33" s="71" t="s">
        <v>135</v>
      </c>
      <c r="M33" s="71">
        <v>9401451057</v>
      </c>
      <c r="N33" s="71" t="s">
        <v>140</v>
      </c>
      <c r="O33" s="72" t="s">
        <v>141</v>
      </c>
      <c r="P33" s="66">
        <v>43561</v>
      </c>
      <c r="Q33" s="65" t="s">
        <v>108</v>
      </c>
      <c r="R33" s="48">
        <v>30</v>
      </c>
      <c r="S33" s="18" t="s">
        <v>570</v>
      </c>
      <c r="T33" s="18"/>
    </row>
    <row r="34" spans="1:20">
      <c r="A34" s="4">
        <v>30</v>
      </c>
      <c r="B34" s="17" t="s">
        <v>63</v>
      </c>
      <c r="C34" s="65" t="s">
        <v>93</v>
      </c>
      <c r="D34" s="18" t="s">
        <v>23</v>
      </c>
      <c r="E34" s="19"/>
      <c r="F34" s="18" t="s">
        <v>133</v>
      </c>
      <c r="G34" s="19">
        <v>70</v>
      </c>
      <c r="H34" s="19">
        <v>75</v>
      </c>
      <c r="I34" s="57">
        <f t="shared" si="0"/>
        <v>145</v>
      </c>
      <c r="J34" s="65">
        <v>9954426445</v>
      </c>
      <c r="K34" s="71" t="s">
        <v>160</v>
      </c>
      <c r="L34" s="71" t="s">
        <v>159</v>
      </c>
      <c r="M34" s="71">
        <v>8011782062</v>
      </c>
      <c r="N34" s="71" t="s">
        <v>166</v>
      </c>
      <c r="O34" s="72" t="s">
        <v>167</v>
      </c>
      <c r="P34" s="66">
        <v>43563</v>
      </c>
      <c r="Q34" s="65" t="s">
        <v>103</v>
      </c>
      <c r="R34" s="48">
        <v>28</v>
      </c>
      <c r="S34" s="18" t="s">
        <v>570</v>
      </c>
      <c r="T34" s="18"/>
    </row>
    <row r="35" spans="1:20">
      <c r="A35" s="4">
        <v>31</v>
      </c>
      <c r="B35" s="17" t="s">
        <v>63</v>
      </c>
      <c r="C35" s="65" t="s">
        <v>93</v>
      </c>
      <c r="D35" s="18" t="s">
        <v>23</v>
      </c>
      <c r="E35" s="19"/>
      <c r="F35" s="18" t="s">
        <v>133</v>
      </c>
      <c r="G35" s="19">
        <v>57</v>
      </c>
      <c r="H35" s="19">
        <v>61</v>
      </c>
      <c r="I35" s="57">
        <f t="shared" si="0"/>
        <v>118</v>
      </c>
      <c r="J35" s="65">
        <v>9954426445</v>
      </c>
      <c r="K35" s="71" t="s">
        <v>160</v>
      </c>
      <c r="L35" s="71" t="s">
        <v>159</v>
      </c>
      <c r="M35" s="71">
        <v>8011782062</v>
      </c>
      <c r="N35" s="74" t="s">
        <v>164</v>
      </c>
      <c r="O35" s="72" t="s">
        <v>165</v>
      </c>
      <c r="P35" s="66">
        <v>43564</v>
      </c>
      <c r="Q35" s="65" t="s">
        <v>104</v>
      </c>
      <c r="R35" s="48">
        <v>35</v>
      </c>
      <c r="S35" s="18" t="s">
        <v>570</v>
      </c>
      <c r="T35" s="18"/>
    </row>
    <row r="36" spans="1:20">
      <c r="A36" s="4">
        <v>32</v>
      </c>
      <c r="B36" s="17" t="s">
        <v>63</v>
      </c>
      <c r="C36" s="65" t="s">
        <v>94</v>
      </c>
      <c r="D36" s="18" t="s">
        <v>23</v>
      </c>
      <c r="E36" s="19"/>
      <c r="F36" s="18" t="s">
        <v>133</v>
      </c>
      <c r="G36" s="19">
        <v>50</v>
      </c>
      <c r="H36" s="19">
        <v>57</v>
      </c>
      <c r="I36" s="57">
        <f t="shared" si="0"/>
        <v>107</v>
      </c>
      <c r="J36" s="18">
        <v>961355990</v>
      </c>
      <c r="K36" s="71" t="s">
        <v>160</v>
      </c>
      <c r="L36" s="71" t="s">
        <v>159</v>
      </c>
      <c r="M36" s="71">
        <v>8011782062</v>
      </c>
      <c r="N36" s="71" t="s">
        <v>166</v>
      </c>
      <c r="O36" s="72" t="s">
        <v>167</v>
      </c>
      <c r="P36" s="66">
        <v>43565</v>
      </c>
      <c r="Q36" s="65" t="s">
        <v>105</v>
      </c>
      <c r="R36" s="48">
        <v>33</v>
      </c>
      <c r="S36" s="18" t="s">
        <v>570</v>
      </c>
      <c r="T36" s="18"/>
    </row>
    <row r="37" spans="1:20">
      <c r="A37" s="4">
        <v>33</v>
      </c>
      <c r="B37" s="17" t="s">
        <v>63</v>
      </c>
      <c r="C37" s="65" t="s">
        <v>93</v>
      </c>
      <c r="D37" s="18" t="s">
        <v>23</v>
      </c>
      <c r="E37" s="19"/>
      <c r="F37" s="18" t="s">
        <v>133</v>
      </c>
      <c r="G37" s="19"/>
      <c r="H37" s="19"/>
      <c r="I37" s="57">
        <f t="shared" si="0"/>
        <v>0</v>
      </c>
      <c r="J37" s="65">
        <v>9954426445</v>
      </c>
      <c r="K37" s="71" t="s">
        <v>160</v>
      </c>
      <c r="L37" s="71" t="s">
        <v>159</v>
      </c>
      <c r="M37" s="71">
        <v>8011782062</v>
      </c>
      <c r="N37" s="74" t="s">
        <v>164</v>
      </c>
      <c r="O37" s="72" t="s">
        <v>165</v>
      </c>
      <c r="P37" s="66">
        <v>43566</v>
      </c>
      <c r="Q37" s="65" t="s">
        <v>106</v>
      </c>
      <c r="R37" s="48">
        <v>51</v>
      </c>
      <c r="S37" s="18" t="s">
        <v>570</v>
      </c>
      <c r="T37" s="18"/>
    </row>
    <row r="38" spans="1:20">
      <c r="A38" s="4">
        <v>34</v>
      </c>
      <c r="B38" s="17" t="s">
        <v>63</v>
      </c>
      <c r="C38" s="65" t="s">
        <v>95</v>
      </c>
      <c r="D38" s="18" t="s">
        <v>23</v>
      </c>
      <c r="E38" s="19"/>
      <c r="F38" s="18" t="s">
        <v>133</v>
      </c>
      <c r="G38" s="19">
        <v>58</v>
      </c>
      <c r="H38" s="19">
        <v>49</v>
      </c>
      <c r="I38" s="57">
        <f t="shared" si="0"/>
        <v>107</v>
      </c>
      <c r="J38" s="18">
        <v>7636830043</v>
      </c>
      <c r="K38" s="71" t="s">
        <v>160</v>
      </c>
      <c r="L38" s="71" t="s">
        <v>159</v>
      </c>
      <c r="M38" s="71">
        <v>8011782062</v>
      </c>
      <c r="N38" s="71" t="s">
        <v>166</v>
      </c>
      <c r="O38" s="72" t="s">
        <v>167</v>
      </c>
      <c r="P38" s="66">
        <v>43567</v>
      </c>
      <c r="Q38" s="65" t="s">
        <v>107</v>
      </c>
      <c r="R38" s="48">
        <v>38</v>
      </c>
      <c r="S38" s="18" t="s">
        <v>570</v>
      </c>
      <c r="T38" s="18"/>
    </row>
    <row r="39" spans="1:20">
      <c r="A39" s="4">
        <v>35</v>
      </c>
      <c r="B39" s="17" t="s">
        <v>63</v>
      </c>
      <c r="C39" s="65" t="s">
        <v>96</v>
      </c>
      <c r="D39" s="18" t="s">
        <v>23</v>
      </c>
      <c r="E39" s="19"/>
      <c r="F39" s="18" t="s">
        <v>133</v>
      </c>
      <c r="G39" s="19">
        <v>70</v>
      </c>
      <c r="H39" s="19">
        <v>73</v>
      </c>
      <c r="I39" s="57">
        <f t="shared" si="0"/>
        <v>143</v>
      </c>
      <c r="J39" s="18">
        <v>9678797064</v>
      </c>
      <c r="K39" s="71" t="s">
        <v>160</v>
      </c>
      <c r="L39" s="71" t="s">
        <v>159</v>
      </c>
      <c r="M39" s="71">
        <v>8011782062</v>
      </c>
      <c r="N39" s="74" t="s">
        <v>164</v>
      </c>
      <c r="O39" s="72" t="s">
        <v>165</v>
      </c>
      <c r="P39" s="66">
        <v>43568</v>
      </c>
      <c r="Q39" s="65" t="s">
        <v>108</v>
      </c>
      <c r="R39" s="48">
        <v>41</v>
      </c>
      <c r="S39" s="18" t="s">
        <v>570</v>
      </c>
      <c r="T39" s="18"/>
    </row>
    <row r="40" spans="1:20">
      <c r="A40" s="4">
        <v>36</v>
      </c>
      <c r="B40" s="17" t="s">
        <v>63</v>
      </c>
      <c r="C40" s="65" t="s">
        <v>97</v>
      </c>
      <c r="D40" s="18" t="s">
        <v>23</v>
      </c>
      <c r="E40" s="19"/>
      <c r="F40" s="18" t="s">
        <v>133</v>
      </c>
      <c r="G40" s="19">
        <v>43</v>
      </c>
      <c r="H40" s="19">
        <v>47</v>
      </c>
      <c r="I40" s="57">
        <f t="shared" si="0"/>
        <v>90</v>
      </c>
      <c r="J40" s="18">
        <v>6001977894</v>
      </c>
      <c r="K40" s="129" t="s">
        <v>489</v>
      </c>
      <c r="L40" s="71" t="s">
        <v>490</v>
      </c>
      <c r="M40" s="71">
        <v>9613100212</v>
      </c>
      <c r="N40" s="74" t="s">
        <v>565</v>
      </c>
      <c r="O40" s="72" t="s">
        <v>566</v>
      </c>
      <c r="P40" s="66">
        <v>43572</v>
      </c>
      <c r="Q40" s="65" t="s">
        <v>105</v>
      </c>
      <c r="R40" s="48">
        <v>44</v>
      </c>
      <c r="S40" s="18" t="s">
        <v>570</v>
      </c>
      <c r="T40" s="18"/>
    </row>
    <row r="41" spans="1:20">
      <c r="A41" s="4">
        <v>37</v>
      </c>
      <c r="B41" s="17" t="s">
        <v>63</v>
      </c>
      <c r="C41" s="65" t="s">
        <v>98</v>
      </c>
      <c r="D41" s="18" t="s">
        <v>23</v>
      </c>
      <c r="E41" s="19"/>
      <c r="F41" s="18" t="s">
        <v>133</v>
      </c>
      <c r="G41" s="19">
        <v>50</v>
      </c>
      <c r="H41" s="19">
        <v>51</v>
      </c>
      <c r="I41" s="57">
        <f t="shared" si="0"/>
        <v>101</v>
      </c>
      <c r="J41" s="18">
        <v>8011460491</v>
      </c>
      <c r="K41" s="129" t="s">
        <v>489</v>
      </c>
      <c r="L41" s="71" t="s">
        <v>490</v>
      </c>
      <c r="M41" s="71">
        <v>9613100212</v>
      </c>
      <c r="N41" s="74" t="s">
        <v>565</v>
      </c>
      <c r="O41" s="72" t="s">
        <v>566</v>
      </c>
      <c r="P41" s="66">
        <v>43575</v>
      </c>
      <c r="Q41" s="65" t="s">
        <v>108</v>
      </c>
      <c r="R41" s="48">
        <v>38</v>
      </c>
      <c r="S41" s="18" t="s">
        <v>570</v>
      </c>
      <c r="T41" s="18"/>
    </row>
    <row r="42" spans="1:20">
      <c r="A42" s="4">
        <v>38</v>
      </c>
      <c r="B42" s="17" t="s">
        <v>63</v>
      </c>
      <c r="C42" s="65" t="s">
        <v>99</v>
      </c>
      <c r="D42" s="18" t="s">
        <v>23</v>
      </c>
      <c r="E42" s="19"/>
      <c r="F42" s="18" t="s">
        <v>133</v>
      </c>
      <c r="G42" s="19">
        <v>48</v>
      </c>
      <c r="H42" s="19">
        <v>51</v>
      </c>
      <c r="I42" s="57">
        <f t="shared" si="0"/>
        <v>99</v>
      </c>
      <c r="J42" s="18">
        <v>8011085180</v>
      </c>
      <c r="K42" s="18"/>
      <c r="L42" s="18"/>
      <c r="M42" s="18"/>
      <c r="N42" s="18"/>
      <c r="O42" s="18"/>
      <c r="P42" s="66">
        <v>43577</v>
      </c>
      <c r="Q42" s="65" t="s">
        <v>103</v>
      </c>
      <c r="R42" s="48">
        <v>33</v>
      </c>
      <c r="S42" s="18" t="s">
        <v>570</v>
      </c>
      <c r="T42" s="18"/>
    </row>
    <row r="43" spans="1:20">
      <c r="A43" s="4">
        <v>39</v>
      </c>
      <c r="B43" s="17" t="s">
        <v>63</v>
      </c>
      <c r="C43" s="65" t="s">
        <v>100</v>
      </c>
      <c r="D43" s="18" t="s">
        <v>23</v>
      </c>
      <c r="E43" s="19"/>
      <c r="F43" s="18" t="s">
        <v>133</v>
      </c>
      <c r="G43" s="19">
        <v>44</v>
      </c>
      <c r="H43" s="19">
        <v>48</v>
      </c>
      <c r="I43" s="57">
        <f t="shared" si="0"/>
        <v>92</v>
      </c>
      <c r="J43" s="18">
        <v>9365570953</v>
      </c>
      <c r="K43" s="70" t="s">
        <v>153</v>
      </c>
      <c r="L43" s="71" t="s">
        <v>152</v>
      </c>
      <c r="M43" s="71">
        <v>9401023532</v>
      </c>
      <c r="N43" s="18" t="s">
        <v>157</v>
      </c>
      <c r="O43" s="73" t="s">
        <v>156</v>
      </c>
      <c r="P43" s="66">
        <v>43578</v>
      </c>
      <c r="Q43" s="65" t="s">
        <v>104</v>
      </c>
      <c r="R43" s="48">
        <v>24</v>
      </c>
      <c r="S43" s="18" t="s">
        <v>570</v>
      </c>
      <c r="T43" s="18"/>
    </row>
    <row r="44" spans="1:20">
      <c r="A44" s="4">
        <v>40</v>
      </c>
      <c r="B44" s="17" t="s">
        <v>63</v>
      </c>
      <c r="C44" s="65" t="s">
        <v>101</v>
      </c>
      <c r="D44" s="18" t="s">
        <v>23</v>
      </c>
      <c r="E44" s="19"/>
      <c r="F44" s="18" t="s">
        <v>133</v>
      </c>
      <c r="G44" s="19">
        <v>100</v>
      </c>
      <c r="H44" s="19">
        <v>161</v>
      </c>
      <c r="I44" s="57">
        <f t="shared" si="0"/>
        <v>261</v>
      </c>
      <c r="J44" s="18">
        <v>9365570953</v>
      </c>
      <c r="K44" s="18"/>
      <c r="L44" s="18"/>
      <c r="M44" s="18"/>
      <c r="N44" s="18"/>
      <c r="O44" s="18"/>
      <c r="P44" s="66">
        <v>43579</v>
      </c>
      <c r="Q44" s="65" t="s">
        <v>105</v>
      </c>
      <c r="R44" s="48">
        <v>29</v>
      </c>
      <c r="S44" s="18" t="s">
        <v>570</v>
      </c>
      <c r="T44" s="18"/>
    </row>
    <row r="45" spans="1:20">
      <c r="A45" s="4">
        <v>41</v>
      </c>
      <c r="B45" s="17" t="s">
        <v>63</v>
      </c>
      <c r="C45" s="65" t="s">
        <v>102</v>
      </c>
      <c r="D45" s="18" t="s">
        <v>23</v>
      </c>
      <c r="E45" s="19"/>
      <c r="F45" s="18" t="s">
        <v>133</v>
      </c>
      <c r="G45" s="19">
        <v>50</v>
      </c>
      <c r="H45" s="19">
        <v>67</v>
      </c>
      <c r="I45" s="57">
        <f t="shared" si="0"/>
        <v>117</v>
      </c>
      <c r="J45" s="18">
        <v>6000012073</v>
      </c>
      <c r="K45" s="70" t="s">
        <v>153</v>
      </c>
      <c r="L45" s="71" t="s">
        <v>152</v>
      </c>
      <c r="M45" s="71">
        <v>9401023532</v>
      </c>
      <c r="N45" s="71" t="s">
        <v>154</v>
      </c>
      <c r="O45" s="72" t="s">
        <v>155</v>
      </c>
      <c r="P45" s="66">
        <v>43580</v>
      </c>
      <c r="Q45" s="65" t="s">
        <v>106</v>
      </c>
      <c r="R45" s="48">
        <v>32</v>
      </c>
      <c r="S45" s="18" t="s">
        <v>570</v>
      </c>
      <c r="T45" s="18"/>
    </row>
    <row r="46" spans="1:20">
      <c r="A46" s="4">
        <v>42</v>
      </c>
      <c r="B46" s="17" t="s">
        <v>63</v>
      </c>
      <c r="C46" s="65" t="s">
        <v>109</v>
      </c>
      <c r="D46" s="18" t="s">
        <v>23</v>
      </c>
      <c r="E46" s="19"/>
      <c r="F46" s="18" t="s">
        <v>133</v>
      </c>
      <c r="G46" s="19">
        <v>58</v>
      </c>
      <c r="H46" s="19">
        <v>62</v>
      </c>
      <c r="I46" s="57">
        <f t="shared" si="0"/>
        <v>120</v>
      </c>
      <c r="J46" s="18">
        <v>6000065886</v>
      </c>
      <c r="K46" s="18"/>
      <c r="L46" s="18"/>
      <c r="M46" s="18"/>
      <c r="N46" s="18"/>
      <c r="O46" s="18"/>
      <c r="P46" s="66">
        <v>43581</v>
      </c>
      <c r="Q46" s="65" t="s">
        <v>107</v>
      </c>
      <c r="R46" s="53">
        <v>34</v>
      </c>
      <c r="S46" s="18" t="s">
        <v>570</v>
      </c>
      <c r="T46" s="18"/>
    </row>
    <row r="47" spans="1:20">
      <c r="A47" s="4">
        <v>43</v>
      </c>
      <c r="B47" s="17" t="s">
        <v>63</v>
      </c>
      <c r="C47" s="18" t="s">
        <v>110</v>
      </c>
      <c r="D47" s="18" t="s">
        <v>23</v>
      </c>
      <c r="E47" s="19"/>
      <c r="F47" s="18" t="s">
        <v>133</v>
      </c>
      <c r="G47" s="19">
        <v>85</v>
      </c>
      <c r="H47" s="19">
        <v>93</v>
      </c>
      <c r="I47" s="57">
        <f t="shared" ref="I47:I49" si="1">SUM(G47:H47)</f>
        <v>178</v>
      </c>
      <c r="J47" s="18">
        <v>8134064819</v>
      </c>
      <c r="K47" s="71" t="s">
        <v>160</v>
      </c>
      <c r="L47" s="71" t="s">
        <v>159</v>
      </c>
      <c r="M47" s="71">
        <v>8011782062</v>
      </c>
      <c r="N47" s="71" t="s">
        <v>161</v>
      </c>
      <c r="O47" s="72" t="s">
        <v>162</v>
      </c>
      <c r="P47" s="66">
        <v>43582</v>
      </c>
      <c r="Q47" s="65" t="s">
        <v>108</v>
      </c>
      <c r="R47" s="48">
        <v>30</v>
      </c>
      <c r="S47" s="18" t="s">
        <v>570</v>
      </c>
      <c r="T47" s="18"/>
    </row>
    <row r="48" spans="1:20">
      <c r="A48" s="4">
        <v>44</v>
      </c>
      <c r="B48" s="17" t="s">
        <v>63</v>
      </c>
      <c r="C48" s="18" t="s">
        <v>115</v>
      </c>
      <c r="D48" s="18" t="s">
        <v>23</v>
      </c>
      <c r="E48" s="19"/>
      <c r="F48" s="18" t="s">
        <v>133</v>
      </c>
      <c r="G48" s="19">
        <v>65</v>
      </c>
      <c r="H48" s="19">
        <v>68</v>
      </c>
      <c r="I48" s="57">
        <f t="shared" si="1"/>
        <v>133</v>
      </c>
      <c r="J48" s="18">
        <v>6900674058</v>
      </c>
      <c r="K48" s="70" t="s">
        <v>153</v>
      </c>
      <c r="L48" s="71" t="s">
        <v>152</v>
      </c>
      <c r="M48" s="71">
        <v>9401023532</v>
      </c>
      <c r="N48" s="18" t="s">
        <v>157</v>
      </c>
      <c r="O48" s="73" t="s">
        <v>156</v>
      </c>
      <c r="P48" s="66">
        <v>43584</v>
      </c>
      <c r="Q48" s="65" t="s">
        <v>103</v>
      </c>
      <c r="R48" s="48">
        <v>26</v>
      </c>
      <c r="S48" s="18" t="s">
        <v>570</v>
      </c>
      <c r="T48" s="18"/>
    </row>
    <row r="49" spans="1:20" ht="33">
      <c r="A49" s="4">
        <v>45</v>
      </c>
      <c r="B49" s="17" t="s">
        <v>63</v>
      </c>
      <c r="C49" s="18" t="s">
        <v>111</v>
      </c>
      <c r="D49" s="18" t="s">
        <v>23</v>
      </c>
      <c r="E49" s="19"/>
      <c r="F49" s="18" t="s">
        <v>133</v>
      </c>
      <c r="G49" s="19">
        <v>40</v>
      </c>
      <c r="H49" s="19">
        <v>45</v>
      </c>
      <c r="I49" s="57">
        <f t="shared" si="1"/>
        <v>85</v>
      </c>
      <c r="J49" s="18">
        <v>8402987325</v>
      </c>
      <c r="K49" s="18" t="s">
        <v>562</v>
      </c>
      <c r="L49" s="71" t="s">
        <v>560</v>
      </c>
      <c r="M49" s="71" t="s">
        <v>561</v>
      </c>
      <c r="N49" s="71" t="s">
        <v>563</v>
      </c>
      <c r="O49" s="73" t="s">
        <v>564</v>
      </c>
      <c r="P49" s="66">
        <v>43585</v>
      </c>
      <c r="Q49" s="65" t="s">
        <v>104</v>
      </c>
      <c r="R49" s="48">
        <v>38</v>
      </c>
      <c r="S49" s="18" t="s">
        <v>570</v>
      </c>
      <c r="T49" s="18"/>
    </row>
    <row r="50" spans="1:20">
      <c r="A50" s="4">
        <v>46</v>
      </c>
      <c r="B50" s="17"/>
      <c r="C50" s="18"/>
      <c r="D50" s="18"/>
      <c r="E50" s="19"/>
      <c r="F50" s="18"/>
      <c r="G50" s="19"/>
      <c r="H50" s="19"/>
      <c r="I50" s="57">
        <f t="shared" si="0"/>
        <v>0</v>
      </c>
      <c r="J50" s="18"/>
      <c r="K50" s="18"/>
      <c r="L50" s="18"/>
      <c r="M50" s="18"/>
      <c r="N50" s="18"/>
      <c r="O50" s="18"/>
      <c r="P50" s="24"/>
      <c r="Q50" s="18"/>
      <c r="R50" s="48"/>
      <c r="S50" s="18"/>
      <c r="T50" s="18"/>
    </row>
    <row r="51" spans="1:20">
      <c r="A51" s="4">
        <v>47</v>
      </c>
      <c r="B51" s="17"/>
      <c r="C51" s="18"/>
      <c r="D51" s="18"/>
      <c r="E51" s="19"/>
      <c r="F51" s="18"/>
      <c r="G51" s="19"/>
      <c r="H51" s="19"/>
      <c r="I51" s="57">
        <f t="shared" si="0"/>
        <v>0</v>
      </c>
      <c r="J51" s="18"/>
      <c r="K51" s="18"/>
      <c r="L51" s="18"/>
      <c r="M51" s="18"/>
      <c r="N51" s="18"/>
      <c r="O51" s="18"/>
      <c r="P51" s="24"/>
      <c r="Q51" s="18"/>
      <c r="R51" s="18"/>
      <c r="S51" s="18"/>
      <c r="T51" s="18"/>
    </row>
    <row r="52" spans="1:20">
      <c r="A52" s="4">
        <v>48</v>
      </c>
      <c r="B52" s="17"/>
      <c r="C52" s="18"/>
      <c r="D52" s="18"/>
      <c r="E52" s="19"/>
      <c r="F52" s="18"/>
      <c r="G52" s="19"/>
      <c r="H52" s="19"/>
      <c r="I52" s="57">
        <f t="shared" si="0"/>
        <v>0</v>
      </c>
      <c r="J52" s="18"/>
      <c r="K52" s="18"/>
      <c r="L52" s="18"/>
      <c r="M52" s="18"/>
      <c r="N52" s="18"/>
      <c r="O52" s="18"/>
      <c r="P52" s="24"/>
      <c r="Q52" s="18"/>
      <c r="R52" s="18"/>
      <c r="S52" s="18"/>
      <c r="T52" s="18"/>
    </row>
    <row r="53" spans="1:20">
      <c r="A53" s="4">
        <v>49</v>
      </c>
      <c r="B53" s="17"/>
      <c r="C53" s="18"/>
      <c r="D53" s="18"/>
      <c r="E53" s="19"/>
      <c r="F53" s="18"/>
      <c r="G53" s="19"/>
      <c r="H53" s="19"/>
      <c r="I53" s="57">
        <f t="shared" si="0"/>
        <v>0</v>
      </c>
      <c r="J53" s="18"/>
      <c r="K53" s="18"/>
      <c r="L53" s="18"/>
      <c r="M53" s="18"/>
      <c r="N53" s="18"/>
      <c r="O53" s="18"/>
      <c r="P53" s="24"/>
      <c r="Q53" s="18"/>
      <c r="R53" s="18"/>
      <c r="S53" s="18"/>
      <c r="T53" s="18"/>
    </row>
    <row r="54" spans="1:20">
      <c r="A54" s="4">
        <v>50</v>
      </c>
      <c r="B54" s="17"/>
      <c r="C54" s="18"/>
      <c r="D54" s="18"/>
      <c r="E54" s="19"/>
      <c r="F54" s="18"/>
      <c r="G54" s="19"/>
      <c r="H54" s="19"/>
      <c r="I54" s="57">
        <f t="shared" si="0"/>
        <v>0</v>
      </c>
      <c r="J54" s="18"/>
      <c r="K54" s="18"/>
      <c r="L54" s="18"/>
      <c r="M54" s="18"/>
      <c r="N54" s="18"/>
      <c r="O54" s="18"/>
      <c r="P54" s="24"/>
      <c r="Q54" s="18"/>
      <c r="R54" s="18"/>
      <c r="S54" s="18"/>
      <c r="T54" s="18"/>
    </row>
    <row r="55" spans="1:20">
      <c r="A55" s="4">
        <v>51</v>
      </c>
      <c r="B55" s="17"/>
      <c r="C55" s="18"/>
      <c r="D55" s="18"/>
      <c r="E55" s="19"/>
      <c r="F55" s="18"/>
      <c r="G55" s="19"/>
      <c r="H55" s="19"/>
      <c r="I55" s="57">
        <f t="shared" si="0"/>
        <v>0</v>
      </c>
      <c r="J55" s="18"/>
      <c r="K55" s="18"/>
      <c r="L55" s="18"/>
      <c r="M55" s="18"/>
      <c r="N55" s="18"/>
      <c r="O55" s="18"/>
      <c r="P55" s="24"/>
      <c r="Q55" s="18"/>
      <c r="R55" s="18"/>
      <c r="S55" s="18"/>
      <c r="T55" s="18"/>
    </row>
    <row r="56" spans="1:20">
      <c r="A56" s="4">
        <v>52</v>
      </c>
      <c r="B56" s="17"/>
      <c r="C56" s="18"/>
      <c r="D56" s="18"/>
      <c r="E56" s="19"/>
      <c r="F56" s="18"/>
      <c r="G56" s="19"/>
      <c r="H56" s="19"/>
      <c r="I56" s="57">
        <f t="shared" si="0"/>
        <v>0</v>
      </c>
      <c r="J56" s="18"/>
      <c r="K56" s="18"/>
      <c r="L56" s="18"/>
      <c r="M56" s="18"/>
      <c r="N56" s="18"/>
      <c r="O56" s="18"/>
      <c r="P56" s="24"/>
      <c r="Q56" s="18"/>
      <c r="R56" s="18"/>
      <c r="S56" s="18"/>
      <c r="T56" s="18"/>
    </row>
    <row r="57" spans="1:20">
      <c r="A57" s="4">
        <v>53</v>
      </c>
      <c r="B57" s="17"/>
      <c r="C57" s="18"/>
      <c r="D57" s="18"/>
      <c r="E57" s="19"/>
      <c r="F57" s="18"/>
      <c r="G57" s="19"/>
      <c r="H57" s="19"/>
      <c r="I57" s="57">
        <f t="shared" si="0"/>
        <v>0</v>
      </c>
      <c r="J57" s="18"/>
      <c r="K57" s="18"/>
      <c r="L57" s="18"/>
      <c r="M57" s="18"/>
      <c r="N57" s="18"/>
      <c r="O57" s="18"/>
      <c r="P57" s="24"/>
      <c r="Q57" s="18"/>
      <c r="R57" s="18"/>
      <c r="S57" s="18"/>
      <c r="T57" s="18"/>
    </row>
    <row r="58" spans="1:20">
      <c r="A58" s="4">
        <v>54</v>
      </c>
      <c r="B58" s="17"/>
      <c r="C58" s="18"/>
      <c r="D58" s="18"/>
      <c r="E58" s="19"/>
      <c r="F58" s="18"/>
      <c r="G58" s="19"/>
      <c r="H58" s="19"/>
      <c r="I58" s="57">
        <f t="shared" si="0"/>
        <v>0</v>
      </c>
      <c r="J58" s="18"/>
      <c r="K58" s="18"/>
      <c r="L58" s="18"/>
      <c r="M58" s="18"/>
      <c r="N58" s="18"/>
      <c r="O58" s="18"/>
      <c r="P58" s="24"/>
      <c r="Q58" s="18"/>
      <c r="R58" s="18"/>
      <c r="S58" s="18"/>
      <c r="T58" s="18"/>
    </row>
    <row r="59" spans="1:20">
      <c r="A59" s="4">
        <v>55</v>
      </c>
      <c r="B59" s="17"/>
      <c r="C59" s="18"/>
      <c r="D59" s="18"/>
      <c r="E59" s="19"/>
      <c r="F59" s="18"/>
      <c r="G59" s="19"/>
      <c r="H59" s="19"/>
      <c r="I59" s="57">
        <f t="shared" si="0"/>
        <v>0</v>
      </c>
      <c r="J59" s="18"/>
      <c r="K59" s="18"/>
      <c r="L59" s="18"/>
      <c r="M59" s="18"/>
      <c r="N59" s="18"/>
      <c r="O59" s="18"/>
      <c r="P59" s="24"/>
      <c r="Q59" s="18"/>
      <c r="R59" s="18"/>
      <c r="S59" s="18"/>
      <c r="T59" s="18"/>
    </row>
    <row r="60" spans="1:20">
      <c r="A60" s="4">
        <v>56</v>
      </c>
      <c r="B60" s="17"/>
      <c r="C60" s="18"/>
      <c r="D60" s="18"/>
      <c r="E60" s="19"/>
      <c r="F60" s="18"/>
      <c r="G60" s="19"/>
      <c r="H60" s="19"/>
      <c r="I60" s="57">
        <f t="shared" si="0"/>
        <v>0</v>
      </c>
      <c r="J60" s="18"/>
      <c r="K60" s="18"/>
      <c r="L60" s="18"/>
      <c r="M60" s="18"/>
      <c r="N60" s="18"/>
      <c r="O60" s="18"/>
      <c r="P60" s="24"/>
      <c r="Q60" s="18"/>
      <c r="R60" s="18"/>
      <c r="S60" s="18"/>
      <c r="T60" s="18"/>
    </row>
    <row r="61" spans="1:20">
      <c r="A61" s="4">
        <v>57</v>
      </c>
      <c r="B61" s="17"/>
      <c r="C61" s="18"/>
      <c r="D61" s="18"/>
      <c r="E61" s="19"/>
      <c r="F61" s="18"/>
      <c r="G61" s="19"/>
      <c r="H61" s="19"/>
      <c r="I61" s="57">
        <f t="shared" si="0"/>
        <v>0</v>
      </c>
      <c r="J61" s="18"/>
      <c r="K61" s="18"/>
      <c r="L61" s="18"/>
      <c r="M61" s="18"/>
      <c r="N61" s="18"/>
      <c r="O61" s="18"/>
      <c r="P61" s="24"/>
      <c r="Q61" s="18"/>
      <c r="R61" s="18"/>
      <c r="S61" s="18"/>
      <c r="T61" s="18"/>
    </row>
    <row r="62" spans="1:20">
      <c r="A62" s="4">
        <v>58</v>
      </c>
      <c r="B62" s="17"/>
      <c r="C62" s="18"/>
      <c r="D62" s="18"/>
      <c r="E62" s="19"/>
      <c r="F62" s="18"/>
      <c r="G62" s="19"/>
      <c r="H62" s="19"/>
      <c r="I62" s="57">
        <f t="shared" si="0"/>
        <v>0</v>
      </c>
      <c r="J62" s="18"/>
      <c r="K62" s="18"/>
      <c r="L62" s="18"/>
      <c r="M62" s="18"/>
      <c r="N62" s="18"/>
      <c r="O62" s="18"/>
      <c r="P62" s="24"/>
      <c r="Q62" s="18"/>
      <c r="R62" s="18"/>
      <c r="S62" s="18"/>
      <c r="T62" s="18"/>
    </row>
    <row r="63" spans="1:20">
      <c r="A63" s="4">
        <v>59</v>
      </c>
      <c r="B63" s="17"/>
      <c r="C63" s="18"/>
      <c r="D63" s="18"/>
      <c r="E63" s="19"/>
      <c r="F63" s="18"/>
      <c r="G63" s="19"/>
      <c r="H63" s="19"/>
      <c r="I63" s="57">
        <f t="shared" si="0"/>
        <v>0</v>
      </c>
      <c r="J63" s="18"/>
      <c r="K63" s="18"/>
      <c r="L63" s="18"/>
      <c r="M63" s="18"/>
      <c r="N63" s="18"/>
      <c r="O63" s="18"/>
      <c r="P63" s="24"/>
      <c r="Q63" s="18"/>
      <c r="R63" s="18"/>
      <c r="S63" s="18"/>
      <c r="T63" s="18"/>
    </row>
    <row r="64" spans="1:20">
      <c r="A64" s="4">
        <v>60</v>
      </c>
      <c r="B64" s="17"/>
      <c r="C64" s="18"/>
      <c r="D64" s="18"/>
      <c r="E64" s="19"/>
      <c r="F64" s="18"/>
      <c r="G64" s="19"/>
      <c r="H64" s="19"/>
      <c r="I64" s="57">
        <f t="shared" si="0"/>
        <v>0</v>
      </c>
      <c r="J64" s="18"/>
      <c r="K64" s="18"/>
      <c r="L64" s="18"/>
      <c r="M64" s="18"/>
      <c r="N64" s="18"/>
      <c r="O64" s="18"/>
      <c r="P64" s="24"/>
      <c r="Q64" s="18"/>
      <c r="R64" s="18"/>
      <c r="S64" s="18"/>
      <c r="T64" s="1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2">SUM(G70:H70)</f>
        <v>0</v>
      </c>
      <c r="J70" s="18"/>
      <c r="K70" s="18"/>
      <c r="L70" s="18"/>
      <c r="M70" s="18"/>
      <c r="N70" s="18"/>
      <c r="O70" s="18"/>
      <c r="P70" s="24"/>
      <c r="Q70" s="18"/>
      <c r="R70" s="18"/>
      <c r="S70" s="18"/>
      <c r="T70" s="18"/>
    </row>
    <row r="71" spans="1:20">
      <c r="A71" s="4">
        <v>67</v>
      </c>
      <c r="B71" s="17"/>
      <c r="C71" s="18"/>
      <c r="D71" s="18"/>
      <c r="E71" s="19"/>
      <c r="F71" s="18"/>
      <c r="G71" s="19"/>
      <c r="H71" s="19"/>
      <c r="I71" s="57">
        <f t="shared" si="2"/>
        <v>0</v>
      </c>
      <c r="J71" s="18"/>
      <c r="K71" s="18"/>
      <c r="L71" s="18"/>
      <c r="M71" s="18"/>
      <c r="N71" s="18"/>
      <c r="O71" s="18"/>
      <c r="P71" s="24"/>
      <c r="Q71" s="18"/>
      <c r="R71" s="18"/>
      <c r="S71" s="18"/>
      <c r="T71" s="18"/>
    </row>
    <row r="72" spans="1:20">
      <c r="A72" s="4">
        <v>68</v>
      </c>
      <c r="B72" s="17"/>
      <c r="C72" s="18"/>
      <c r="D72" s="18"/>
      <c r="E72" s="19"/>
      <c r="F72" s="18"/>
      <c r="G72" s="19"/>
      <c r="H72" s="19"/>
      <c r="I72" s="57">
        <f t="shared" si="2"/>
        <v>0</v>
      </c>
      <c r="J72" s="18"/>
      <c r="K72" s="18"/>
      <c r="L72" s="18"/>
      <c r="M72" s="18"/>
      <c r="N72" s="18"/>
      <c r="O72" s="18"/>
      <c r="P72" s="24"/>
      <c r="Q72" s="18"/>
      <c r="R72" s="18"/>
      <c r="S72" s="18"/>
      <c r="T72" s="18"/>
    </row>
    <row r="73" spans="1:20">
      <c r="A73" s="4">
        <v>69</v>
      </c>
      <c r="B73" s="17"/>
      <c r="C73" s="18"/>
      <c r="D73" s="18"/>
      <c r="E73" s="19"/>
      <c r="F73" s="18"/>
      <c r="G73" s="19"/>
      <c r="H73" s="19"/>
      <c r="I73" s="57">
        <f t="shared" si="2"/>
        <v>0</v>
      </c>
      <c r="J73" s="18"/>
      <c r="K73" s="18"/>
      <c r="L73" s="18"/>
      <c r="M73" s="18"/>
      <c r="N73" s="18"/>
      <c r="O73" s="18"/>
      <c r="P73" s="24"/>
      <c r="Q73" s="18"/>
      <c r="R73" s="18"/>
      <c r="S73" s="18"/>
      <c r="T73" s="18"/>
    </row>
    <row r="74" spans="1:20">
      <c r="A74" s="4">
        <v>70</v>
      </c>
      <c r="B74" s="17"/>
      <c r="C74" s="18"/>
      <c r="D74" s="18"/>
      <c r="E74" s="19"/>
      <c r="F74" s="18"/>
      <c r="G74" s="17"/>
      <c r="H74" s="17"/>
      <c r="I74" s="57">
        <f t="shared" si="2"/>
        <v>0</v>
      </c>
      <c r="J74" s="58"/>
      <c r="K74" s="58"/>
      <c r="L74" s="58"/>
      <c r="M74" s="58"/>
      <c r="N74" s="58"/>
      <c r="O74" s="58"/>
      <c r="P74" s="24"/>
      <c r="Q74" s="18"/>
      <c r="R74" s="18"/>
      <c r="S74" s="18"/>
      <c r="T74" s="18"/>
    </row>
    <row r="75" spans="1:20">
      <c r="A75" s="4">
        <v>71</v>
      </c>
      <c r="B75" s="17"/>
      <c r="C75" s="18"/>
      <c r="D75" s="18"/>
      <c r="E75" s="19"/>
      <c r="F75" s="18"/>
      <c r="G75" s="19"/>
      <c r="H75" s="19"/>
      <c r="I75" s="57">
        <f t="shared" si="2"/>
        <v>0</v>
      </c>
      <c r="J75" s="18"/>
      <c r="K75" s="18"/>
      <c r="L75" s="18"/>
      <c r="M75" s="18"/>
      <c r="N75" s="18"/>
      <c r="O75" s="18"/>
      <c r="P75" s="24"/>
      <c r="Q75" s="18"/>
      <c r="R75" s="18"/>
      <c r="S75" s="18"/>
      <c r="T75" s="18"/>
    </row>
    <row r="76" spans="1:20">
      <c r="A76" s="4">
        <v>72</v>
      </c>
      <c r="B76" s="17"/>
      <c r="C76" s="58"/>
      <c r="D76" s="58"/>
      <c r="E76" s="17"/>
      <c r="F76" s="58"/>
      <c r="G76" s="19"/>
      <c r="H76" s="19"/>
      <c r="I76" s="57">
        <f t="shared" si="2"/>
        <v>0</v>
      </c>
      <c r="J76" s="18"/>
      <c r="K76" s="18"/>
      <c r="L76" s="18"/>
      <c r="M76" s="18"/>
      <c r="N76" s="18"/>
      <c r="O76" s="18"/>
      <c r="P76" s="24"/>
      <c r="Q76" s="18"/>
      <c r="R76" s="18"/>
      <c r="S76" s="18"/>
      <c r="T76" s="18"/>
    </row>
    <row r="77" spans="1:20">
      <c r="A77" s="4">
        <v>73</v>
      </c>
      <c r="B77" s="17"/>
      <c r="C77" s="18"/>
      <c r="D77" s="18"/>
      <c r="E77" s="19"/>
      <c r="F77" s="18"/>
      <c r="G77" s="19"/>
      <c r="H77" s="19"/>
      <c r="I77" s="57">
        <f t="shared" si="2"/>
        <v>0</v>
      </c>
      <c r="J77" s="18"/>
      <c r="K77" s="18"/>
      <c r="L77" s="18"/>
      <c r="M77" s="18"/>
      <c r="N77" s="18"/>
      <c r="O77" s="18"/>
      <c r="P77" s="24"/>
      <c r="Q77" s="18"/>
      <c r="R77" s="18"/>
      <c r="S77" s="18"/>
      <c r="T77" s="18"/>
    </row>
    <row r="78" spans="1:20">
      <c r="A78" s="4">
        <v>74</v>
      </c>
      <c r="B78" s="17"/>
      <c r="C78" s="18"/>
      <c r="D78" s="18"/>
      <c r="E78" s="19"/>
      <c r="F78" s="18"/>
      <c r="G78" s="19"/>
      <c r="H78" s="19"/>
      <c r="I78" s="57">
        <f t="shared" si="2"/>
        <v>0</v>
      </c>
      <c r="J78" s="18"/>
      <c r="K78" s="18"/>
      <c r="L78" s="18"/>
      <c r="M78" s="18"/>
      <c r="N78" s="18"/>
      <c r="O78" s="18"/>
      <c r="P78" s="24"/>
      <c r="Q78" s="18"/>
      <c r="R78" s="18"/>
      <c r="S78" s="18"/>
      <c r="T78" s="18"/>
    </row>
    <row r="79" spans="1:20">
      <c r="A79" s="4">
        <v>75</v>
      </c>
      <c r="B79" s="17"/>
      <c r="C79" s="18"/>
      <c r="D79" s="18"/>
      <c r="E79" s="19"/>
      <c r="F79" s="18"/>
      <c r="G79" s="19"/>
      <c r="H79" s="19"/>
      <c r="I79" s="57">
        <f t="shared" si="2"/>
        <v>0</v>
      </c>
      <c r="J79" s="18"/>
      <c r="K79" s="18"/>
      <c r="L79" s="18"/>
      <c r="M79" s="18"/>
      <c r="N79" s="18"/>
      <c r="O79" s="18"/>
      <c r="P79" s="24"/>
      <c r="Q79" s="18"/>
      <c r="R79" s="18"/>
      <c r="S79" s="18"/>
      <c r="T79" s="18"/>
    </row>
    <row r="80" spans="1:20">
      <c r="A80" s="4">
        <v>76</v>
      </c>
      <c r="B80" s="17"/>
      <c r="C80" s="18"/>
      <c r="D80" s="18"/>
      <c r="E80" s="19"/>
      <c r="F80" s="18"/>
      <c r="G80" s="19"/>
      <c r="H80" s="19"/>
      <c r="I80" s="57">
        <f t="shared" si="2"/>
        <v>0</v>
      </c>
      <c r="J80" s="18"/>
      <c r="K80" s="18"/>
      <c r="L80" s="18"/>
      <c r="M80" s="18"/>
      <c r="N80" s="18"/>
      <c r="O80" s="18"/>
      <c r="P80" s="24"/>
      <c r="Q80" s="18"/>
      <c r="R80" s="18"/>
      <c r="S80" s="18"/>
      <c r="T80" s="18"/>
    </row>
    <row r="81" spans="1:20">
      <c r="A81" s="4">
        <v>77</v>
      </c>
      <c r="B81" s="17"/>
      <c r="C81" s="18"/>
      <c r="D81" s="18"/>
      <c r="E81" s="19"/>
      <c r="F81" s="18"/>
      <c r="G81" s="19"/>
      <c r="H81" s="19"/>
      <c r="I81" s="57">
        <f t="shared" si="2"/>
        <v>0</v>
      </c>
      <c r="J81" s="18"/>
      <c r="K81" s="18"/>
      <c r="L81" s="18"/>
      <c r="M81" s="18"/>
      <c r="N81" s="18"/>
      <c r="O81" s="18"/>
      <c r="P81" s="24"/>
      <c r="Q81" s="18"/>
      <c r="R81" s="18"/>
      <c r="S81" s="18"/>
      <c r="T81" s="18"/>
    </row>
    <row r="82" spans="1:20">
      <c r="A82" s="4">
        <v>78</v>
      </c>
      <c r="B82" s="17"/>
      <c r="C82" s="18"/>
      <c r="D82" s="18"/>
      <c r="E82" s="19"/>
      <c r="F82" s="18"/>
      <c r="G82" s="19"/>
      <c r="H82" s="19"/>
      <c r="I82" s="57">
        <f t="shared" si="2"/>
        <v>0</v>
      </c>
      <c r="J82" s="18"/>
      <c r="K82" s="18"/>
      <c r="L82" s="18"/>
      <c r="M82" s="18"/>
      <c r="N82" s="18"/>
      <c r="O82" s="18"/>
      <c r="P82" s="24"/>
      <c r="Q82" s="18"/>
      <c r="R82" s="18"/>
      <c r="S82" s="18"/>
      <c r="T82" s="18"/>
    </row>
    <row r="83" spans="1:20">
      <c r="A83" s="4">
        <v>79</v>
      </c>
      <c r="B83" s="17"/>
      <c r="C83" s="18"/>
      <c r="D83" s="18"/>
      <c r="E83" s="19"/>
      <c r="F83" s="18"/>
      <c r="G83" s="19"/>
      <c r="H83" s="19"/>
      <c r="I83" s="57">
        <f t="shared" si="2"/>
        <v>0</v>
      </c>
      <c r="J83" s="18"/>
      <c r="K83" s="18"/>
      <c r="L83" s="18"/>
      <c r="M83" s="18"/>
      <c r="N83" s="18"/>
      <c r="O83" s="18"/>
      <c r="P83" s="24"/>
      <c r="Q83" s="18"/>
      <c r="R83" s="18"/>
      <c r="S83" s="18"/>
      <c r="T83" s="18"/>
    </row>
    <row r="84" spans="1:20">
      <c r="A84" s="4">
        <v>80</v>
      </c>
      <c r="B84" s="17"/>
      <c r="C84" s="18"/>
      <c r="D84" s="18"/>
      <c r="E84" s="19"/>
      <c r="F84" s="18"/>
      <c r="G84" s="19"/>
      <c r="H84" s="19"/>
      <c r="I84" s="57">
        <f t="shared" si="2"/>
        <v>0</v>
      </c>
      <c r="J84" s="18"/>
      <c r="K84" s="18"/>
      <c r="L84" s="18"/>
      <c r="M84" s="18"/>
      <c r="N84" s="18"/>
      <c r="O84" s="18"/>
      <c r="P84" s="24"/>
      <c r="Q84" s="18"/>
      <c r="R84" s="18"/>
      <c r="S84" s="18"/>
      <c r="T84" s="18"/>
    </row>
    <row r="85" spans="1:20">
      <c r="A85" s="4">
        <v>81</v>
      </c>
      <c r="B85" s="17"/>
      <c r="C85" s="18"/>
      <c r="D85" s="18"/>
      <c r="E85" s="19"/>
      <c r="F85" s="18"/>
      <c r="G85" s="19"/>
      <c r="H85" s="19"/>
      <c r="I85" s="57">
        <f t="shared" si="2"/>
        <v>0</v>
      </c>
      <c r="J85" s="18"/>
      <c r="K85" s="18"/>
      <c r="L85" s="18"/>
      <c r="M85" s="18"/>
      <c r="N85" s="18"/>
      <c r="O85" s="18"/>
      <c r="P85" s="24"/>
      <c r="Q85" s="18"/>
      <c r="R85" s="18"/>
      <c r="S85" s="18"/>
      <c r="T85" s="18"/>
    </row>
    <row r="86" spans="1:20">
      <c r="A86" s="4">
        <v>82</v>
      </c>
      <c r="B86" s="17"/>
      <c r="C86" s="18"/>
      <c r="D86" s="18"/>
      <c r="E86" s="19"/>
      <c r="F86" s="18"/>
      <c r="G86" s="19"/>
      <c r="H86" s="19"/>
      <c r="I86" s="57">
        <f t="shared" si="2"/>
        <v>0</v>
      </c>
      <c r="J86" s="18"/>
      <c r="K86" s="18"/>
      <c r="L86" s="18"/>
      <c r="M86" s="18"/>
      <c r="N86" s="18"/>
      <c r="O86" s="18"/>
      <c r="P86" s="24"/>
      <c r="Q86" s="18"/>
      <c r="R86" s="18"/>
      <c r="S86" s="18"/>
      <c r="T86" s="18"/>
    </row>
    <row r="87" spans="1:20">
      <c r="A87" s="4">
        <v>83</v>
      </c>
      <c r="B87" s="17"/>
      <c r="C87" s="18"/>
      <c r="D87" s="18"/>
      <c r="E87" s="19"/>
      <c r="F87" s="18"/>
      <c r="G87" s="19"/>
      <c r="H87" s="19"/>
      <c r="I87" s="57">
        <f t="shared" si="2"/>
        <v>0</v>
      </c>
      <c r="J87" s="18"/>
      <c r="K87" s="18"/>
      <c r="L87" s="18"/>
      <c r="M87" s="18"/>
      <c r="N87" s="18"/>
      <c r="O87" s="18"/>
      <c r="P87" s="24"/>
      <c r="Q87" s="18"/>
      <c r="R87" s="18"/>
      <c r="S87" s="18"/>
      <c r="T87" s="18"/>
    </row>
    <row r="88" spans="1:20">
      <c r="A88" s="4">
        <v>84</v>
      </c>
      <c r="B88" s="17"/>
      <c r="C88" s="18"/>
      <c r="D88" s="18"/>
      <c r="E88" s="19"/>
      <c r="F88" s="18"/>
      <c r="G88" s="19"/>
      <c r="H88" s="19"/>
      <c r="I88" s="57">
        <f t="shared" si="2"/>
        <v>0</v>
      </c>
      <c r="J88" s="18"/>
      <c r="K88" s="18"/>
      <c r="L88" s="18"/>
      <c r="M88" s="18"/>
      <c r="N88" s="18"/>
      <c r="O88" s="18"/>
      <c r="P88" s="24"/>
      <c r="Q88" s="18"/>
      <c r="R88" s="18"/>
      <c r="S88" s="18"/>
      <c r="T88" s="18"/>
    </row>
    <row r="89" spans="1:20">
      <c r="A89" s="4">
        <v>85</v>
      </c>
      <c r="B89" s="17"/>
      <c r="C89" s="18"/>
      <c r="D89" s="18"/>
      <c r="E89" s="19"/>
      <c r="F89" s="18"/>
      <c r="G89" s="19"/>
      <c r="H89" s="19"/>
      <c r="I89" s="57">
        <f t="shared" si="2"/>
        <v>0</v>
      </c>
      <c r="J89" s="18"/>
      <c r="K89" s="18"/>
      <c r="L89" s="18"/>
      <c r="M89" s="18"/>
      <c r="N89" s="18"/>
      <c r="O89" s="18"/>
      <c r="P89" s="24"/>
      <c r="Q89" s="18"/>
      <c r="R89" s="18"/>
      <c r="S89" s="18"/>
      <c r="T89" s="18"/>
    </row>
    <row r="90" spans="1:20">
      <c r="A90" s="4">
        <v>86</v>
      </c>
      <c r="B90" s="17"/>
      <c r="C90" s="18"/>
      <c r="D90" s="18"/>
      <c r="E90" s="19"/>
      <c r="F90" s="18"/>
      <c r="G90" s="19"/>
      <c r="H90" s="19"/>
      <c r="I90" s="57">
        <f t="shared" si="2"/>
        <v>0</v>
      </c>
      <c r="J90" s="18"/>
      <c r="K90" s="18"/>
      <c r="L90" s="18"/>
      <c r="M90" s="18"/>
      <c r="N90" s="18"/>
      <c r="O90" s="18"/>
      <c r="P90" s="24"/>
      <c r="Q90" s="18"/>
      <c r="R90" s="18"/>
      <c r="S90" s="18"/>
      <c r="T90" s="18"/>
    </row>
    <row r="91" spans="1:20">
      <c r="A91" s="4">
        <v>87</v>
      </c>
      <c r="B91" s="17"/>
      <c r="C91" s="18"/>
      <c r="D91" s="18"/>
      <c r="E91" s="19"/>
      <c r="F91" s="18"/>
      <c r="G91" s="19"/>
      <c r="H91" s="19"/>
      <c r="I91" s="57">
        <f t="shared" si="2"/>
        <v>0</v>
      </c>
      <c r="J91" s="18"/>
      <c r="K91" s="18"/>
      <c r="L91" s="18"/>
      <c r="M91" s="18"/>
      <c r="N91" s="18"/>
      <c r="O91" s="18"/>
      <c r="P91" s="24"/>
      <c r="Q91" s="18"/>
      <c r="R91" s="18"/>
      <c r="S91" s="18"/>
      <c r="T91" s="18"/>
    </row>
    <row r="92" spans="1:20">
      <c r="A92" s="4">
        <v>88</v>
      </c>
      <c r="B92" s="17"/>
      <c r="C92" s="18"/>
      <c r="D92" s="18"/>
      <c r="E92" s="19"/>
      <c r="F92" s="18"/>
      <c r="G92" s="19"/>
      <c r="H92" s="19"/>
      <c r="I92" s="57">
        <f t="shared" si="2"/>
        <v>0</v>
      </c>
      <c r="J92" s="18"/>
      <c r="K92" s="18"/>
      <c r="L92" s="18"/>
      <c r="M92" s="18"/>
      <c r="N92" s="18"/>
      <c r="O92" s="18"/>
      <c r="P92" s="24"/>
      <c r="Q92" s="18"/>
      <c r="R92" s="18"/>
      <c r="S92" s="18"/>
      <c r="T92" s="18"/>
    </row>
    <row r="93" spans="1:20">
      <c r="A93" s="4">
        <v>89</v>
      </c>
      <c r="B93" s="17"/>
      <c r="C93" s="18"/>
      <c r="D93" s="18"/>
      <c r="E93" s="19"/>
      <c r="F93" s="18"/>
      <c r="G93" s="19"/>
      <c r="H93" s="19"/>
      <c r="I93" s="57">
        <f t="shared" si="2"/>
        <v>0</v>
      </c>
      <c r="J93" s="18"/>
      <c r="K93" s="18"/>
      <c r="L93" s="18"/>
      <c r="M93" s="18"/>
      <c r="N93" s="18"/>
      <c r="O93" s="18"/>
      <c r="P93" s="24"/>
      <c r="Q93" s="18"/>
      <c r="R93" s="18"/>
      <c r="S93" s="18"/>
      <c r="T93" s="18"/>
    </row>
    <row r="94" spans="1:20">
      <c r="A94" s="4">
        <v>90</v>
      </c>
      <c r="B94" s="17"/>
      <c r="C94" s="18"/>
      <c r="D94" s="18"/>
      <c r="E94" s="19"/>
      <c r="F94" s="18"/>
      <c r="G94" s="19"/>
      <c r="H94" s="19"/>
      <c r="I94" s="57">
        <f t="shared" si="2"/>
        <v>0</v>
      </c>
      <c r="J94" s="18"/>
      <c r="K94" s="18"/>
      <c r="L94" s="18"/>
      <c r="M94" s="18"/>
      <c r="N94" s="18"/>
      <c r="O94" s="18"/>
      <c r="P94" s="24"/>
      <c r="Q94" s="18"/>
      <c r="R94" s="18"/>
      <c r="S94" s="18"/>
      <c r="T94" s="18"/>
    </row>
    <row r="95" spans="1:20">
      <c r="A95" s="4">
        <v>91</v>
      </c>
      <c r="B95" s="17"/>
      <c r="C95" s="18"/>
      <c r="D95" s="18"/>
      <c r="E95" s="19"/>
      <c r="F95" s="18"/>
      <c r="G95" s="19"/>
      <c r="H95" s="19"/>
      <c r="I95" s="57">
        <f t="shared" si="2"/>
        <v>0</v>
      </c>
      <c r="J95" s="18"/>
      <c r="K95" s="18"/>
      <c r="L95" s="18"/>
      <c r="M95" s="18"/>
      <c r="N95" s="18"/>
      <c r="O95" s="18"/>
      <c r="P95" s="24"/>
      <c r="Q95" s="18"/>
      <c r="R95" s="18"/>
      <c r="S95" s="18"/>
      <c r="T95" s="18"/>
    </row>
    <row r="96" spans="1:20">
      <c r="A96" s="4">
        <v>92</v>
      </c>
      <c r="B96" s="17"/>
      <c r="C96" s="18"/>
      <c r="D96" s="18"/>
      <c r="E96" s="19"/>
      <c r="F96" s="18"/>
      <c r="G96" s="19"/>
      <c r="H96" s="19"/>
      <c r="I96" s="57">
        <f t="shared" si="2"/>
        <v>0</v>
      </c>
      <c r="J96" s="18"/>
      <c r="K96" s="18"/>
      <c r="L96" s="18"/>
      <c r="M96" s="18"/>
      <c r="N96" s="18"/>
      <c r="O96" s="18"/>
      <c r="P96" s="24"/>
      <c r="Q96" s="18"/>
      <c r="R96" s="18"/>
      <c r="S96" s="18"/>
      <c r="T96" s="18"/>
    </row>
    <row r="97" spans="1:20">
      <c r="A97" s="4">
        <v>93</v>
      </c>
      <c r="B97" s="17"/>
      <c r="C97" s="18"/>
      <c r="D97" s="18"/>
      <c r="E97" s="19"/>
      <c r="F97" s="18"/>
      <c r="G97" s="19"/>
      <c r="H97" s="19"/>
      <c r="I97" s="57">
        <f t="shared" si="2"/>
        <v>0</v>
      </c>
      <c r="J97" s="18"/>
      <c r="K97" s="18"/>
      <c r="L97" s="18"/>
      <c r="M97" s="18"/>
      <c r="N97" s="18"/>
      <c r="O97" s="18"/>
      <c r="P97" s="24"/>
      <c r="Q97" s="18"/>
      <c r="R97" s="18"/>
      <c r="S97" s="18"/>
      <c r="T97" s="18"/>
    </row>
    <row r="98" spans="1:20">
      <c r="A98" s="4">
        <v>94</v>
      </c>
      <c r="B98" s="17"/>
      <c r="C98" s="18"/>
      <c r="D98" s="18"/>
      <c r="E98" s="19"/>
      <c r="F98" s="18"/>
      <c r="G98" s="19"/>
      <c r="H98" s="19"/>
      <c r="I98" s="57">
        <f t="shared" si="2"/>
        <v>0</v>
      </c>
      <c r="J98" s="18"/>
      <c r="K98" s="18"/>
      <c r="L98" s="18"/>
      <c r="M98" s="18"/>
      <c r="N98" s="18"/>
      <c r="O98" s="18"/>
      <c r="P98" s="24"/>
      <c r="Q98" s="18"/>
      <c r="R98" s="18"/>
      <c r="S98" s="18"/>
      <c r="T98" s="18"/>
    </row>
    <row r="99" spans="1:20">
      <c r="A99" s="4">
        <v>95</v>
      </c>
      <c r="B99" s="17"/>
      <c r="C99" s="18"/>
      <c r="D99" s="18"/>
      <c r="E99" s="19"/>
      <c r="F99" s="18"/>
      <c r="G99" s="19"/>
      <c r="H99" s="19"/>
      <c r="I99" s="57">
        <f t="shared" si="2"/>
        <v>0</v>
      </c>
      <c r="J99" s="18"/>
      <c r="K99" s="18"/>
      <c r="L99" s="18"/>
      <c r="M99" s="18"/>
      <c r="N99" s="18"/>
      <c r="O99" s="18"/>
      <c r="P99" s="24"/>
      <c r="Q99" s="18"/>
      <c r="R99" s="18"/>
      <c r="S99" s="18"/>
      <c r="T99" s="18"/>
    </row>
    <row r="100" spans="1:20">
      <c r="A100" s="4">
        <v>96</v>
      </c>
      <c r="B100" s="17"/>
      <c r="C100" s="18"/>
      <c r="D100" s="18"/>
      <c r="E100" s="19"/>
      <c r="F100" s="18"/>
      <c r="G100" s="19"/>
      <c r="H100" s="19"/>
      <c r="I100" s="5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3"/>
        <v>0</v>
      </c>
      <c r="J164" s="18"/>
      <c r="K164" s="18"/>
      <c r="L164" s="18"/>
      <c r="M164" s="18"/>
      <c r="N164" s="18"/>
      <c r="O164" s="18"/>
      <c r="P164" s="24"/>
      <c r="Q164" s="18"/>
      <c r="R164" s="18"/>
      <c r="S164" s="18"/>
      <c r="T164" s="18"/>
    </row>
    <row r="165" spans="1:20">
      <c r="A165" s="3" t="s">
        <v>11</v>
      </c>
      <c r="B165" s="39"/>
      <c r="C165" s="3">
        <f>COUNTIFS(C5:C164,"*")</f>
        <v>45</v>
      </c>
      <c r="D165" s="3"/>
      <c r="E165" s="13"/>
      <c r="F165" s="3"/>
      <c r="G165" s="59">
        <f>SUM(G5:G164)</f>
        <v>2298</v>
      </c>
      <c r="H165" s="59">
        <f>SUM(H5:H164)</f>
        <v>2562</v>
      </c>
      <c r="I165" s="59">
        <f>SUM(I5:I164)</f>
        <v>4860</v>
      </c>
      <c r="J165" s="3"/>
      <c r="K165" s="7"/>
      <c r="L165" s="21"/>
      <c r="M165" s="21"/>
      <c r="N165" s="7"/>
      <c r="O165" s="7"/>
      <c r="P165" s="14"/>
      <c r="Q165" s="3"/>
      <c r="R165" s="3"/>
      <c r="S165" s="3"/>
      <c r="T165" s="12"/>
    </row>
    <row r="166" spans="1:20">
      <c r="A166" s="44" t="s">
        <v>62</v>
      </c>
      <c r="B166" s="10">
        <f>COUNTIF(B$5:B$164,"Team 1")</f>
        <v>22</v>
      </c>
      <c r="C166" s="44" t="s">
        <v>25</v>
      </c>
      <c r="D166" s="10">
        <f>COUNTIF(D5:D164,"Anganwadi")</f>
        <v>15</v>
      </c>
    </row>
    <row r="167" spans="1:20">
      <c r="A167" s="44" t="s">
        <v>63</v>
      </c>
      <c r="B167" s="10">
        <f>COUNTIF(B$6:B$164,"Team 2")</f>
        <v>22</v>
      </c>
      <c r="C167" s="44" t="s">
        <v>23</v>
      </c>
      <c r="D167" s="10">
        <f>COUNTIF(D5:D164,"School")</f>
        <v>29</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S56" sqref="S5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11" t="s">
        <v>70</v>
      </c>
      <c r="B1" s="211"/>
      <c r="C1" s="211"/>
      <c r="D1" s="56"/>
      <c r="E1" s="56"/>
      <c r="F1" s="56"/>
      <c r="G1" s="56"/>
      <c r="H1" s="56"/>
      <c r="I1" s="56"/>
      <c r="J1" s="56"/>
      <c r="K1" s="56"/>
      <c r="L1" s="56"/>
      <c r="M1" s="212"/>
      <c r="N1" s="212"/>
      <c r="O1" s="212"/>
      <c r="P1" s="212"/>
      <c r="Q1" s="212"/>
      <c r="R1" s="212"/>
      <c r="S1" s="212"/>
      <c r="T1" s="212"/>
    </row>
    <row r="2" spans="1:20">
      <c r="A2" s="207" t="s">
        <v>59</v>
      </c>
      <c r="B2" s="208"/>
      <c r="C2" s="208"/>
      <c r="D2" s="25">
        <v>43586</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c r="A4" s="203"/>
      <c r="B4" s="210"/>
      <c r="C4" s="202"/>
      <c r="D4" s="202"/>
      <c r="E4" s="202"/>
      <c r="F4" s="209"/>
      <c r="G4" s="23" t="s">
        <v>9</v>
      </c>
      <c r="H4" s="23" t="s">
        <v>10</v>
      </c>
      <c r="I4" s="23" t="s">
        <v>11</v>
      </c>
      <c r="J4" s="202"/>
      <c r="K4" s="206"/>
      <c r="L4" s="206"/>
      <c r="M4" s="206"/>
      <c r="N4" s="206"/>
      <c r="O4" s="206"/>
      <c r="P4" s="203"/>
      <c r="Q4" s="203"/>
      <c r="R4" s="202"/>
      <c r="S4" s="202"/>
      <c r="T4" s="202"/>
    </row>
    <row r="5" spans="1:20" ht="31.5">
      <c r="A5" s="4">
        <v>1</v>
      </c>
      <c r="B5" s="17" t="s">
        <v>62</v>
      </c>
      <c r="C5" s="48" t="s">
        <v>530</v>
      </c>
      <c r="D5" s="48" t="s">
        <v>25</v>
      </c>
      <c r="E5" s="19">
        <v>77</v>
      </c>
      <c r="F5" s="48"/>
      <c r="G5" s="19">
        <v>32</v>
      </c>
      <c r="H5" s="19">
        <v>34</v>
      </c>
      <c r="I5" s="60">
        <f>SUM(G5:H5)</f>
        <v>66</v>
      </c>
      <c r="J5" s="48">
        <v>6001381559</v>
      </c>
      <c r="K5" s="132" t="s">
        <v>486</v>
      </c>
      <c r="L5" s="71" t="s">
        <v>572</v>
      </c>
      <c r="M5" s="71">
        <v>8876299186</v>
      </c>
      <c r="N5" s="74" t="s">
        <v>573</v>
      </c>
      <c r="O5" s="72" t="s">
        <v>574</v>
      </c>
      <c r="P5" s="135">
        <v>43587</v>
      </c>
      <c r="Q5" s="136" t="s">
        <v>229</v>
      </c>
      <c r="R5" s="48">
        <v>26</v>
      </c>
      <c r="S5" s="18" t="s">
        <v>570</v>
      </c>
      <c r="T5" s="48"/>
    </row>
    <row r="6" spans="1:20" ht="31.5">
      <c r="A6" s="4">
        <v>2</v>
      </c>
      <c r="B6" s="17" t="s">
        <v>62</v>
      </c>
      <c r="C6" s="48" t="s">
        <v>531</v>
      </c>
      <c r="D6" s="48" t="s">
        <v>25</v>
      </c>
      <c r="E6" s="19">
        <v>78</v>
      </c>
      <c r="F6" s="48"/>
      <c r="G6" s="19">
        <v>76</v>
      </c>
      <c r="H6" s="19"/>
      <c r="I6" s="60">
        <f t="shared" ref="I6:I69" si="0">SUM(G6:H6)</f>
        <v>76</v>
      </c>
      <c r="J6" s="48">
        <v>7637094789</v>
      </c>
      <c r="K6" s="18" t="s">
        <v>562</v>
      </c>
      <c r="L6" s="71" t="s">
        <v>560</v>
      </c>
      <c r="M6" s="71" t="s">
        <v>561</v>
      </c>
      <c r="N6" s="71" t="s">
        <v>575</v>
      </c>
      <c r="O6" s="72" t="s">
        <v>576</v>
      </c>
      <c r="P6" s="135">
        <v>43588</v>
      </c>
      <c r="Q6" s="136" t="s">
        <v>230</v>
      </c>
      <c r="R6" s="48">
        <v>24</v>
      </c>
      <c r="S6" s="18" t="s">
        <v>570</v>
      </c>
      <c r="T6" s="48"/>
    </row>
    <row r="7" spans="1:20">
      <c r="A7" s="4">
        <v>3</v>
      </c>
      <c r="B7" s="17" t="s">
        <v>62</v>
      </c>
      <c r="C7" s="48" t="s">
        <v>534</v>
      </c>
      <c r="D7" s="48" t="s">
        <v>25</v>
      </c>
      <c r="E7" s="19">
        <v>80</v>
      </c>
      <c r="F7" s="48"/>
      <c r="G7" s="19">
        <v>51</v>
      </c>
      <c r="H7" s="19">
        <v>66</v>
      </c>
      <c r="I7" s="60">
        <f t="shared" si="0"/>
        <v>117</v>
      </c>
      <c r="J7" s="48">
        <v>6000211157</v>
      </c>
      <c r="K7" s="132" t="s">
        <v>486</v>
      </c>
      <c r="L7" s="71" t="s">
        <v>572</v>
      </c>
      <c r="M7" s="71">
        <v>8876299186</v>
      </c>
      <c r="N7" s="71" t="s">
        <v>221</v>
      </c>
      <c r="O7" s="72" t="s">
        <v>577</v>
      </c>
      <c r="P7" s="135">
        <v>43589</v>
      </c>
      <c r="Q7" s="136" t="s">
        <v>226</v>
      </c>
      <c r="R7" s="48">
        <v>29</v>
      </c>
      <c r="S7" s="18" t="s">
        <v>570</v>
      </c>
      <c r="T7" s="48"/>
    </row>
    <row r="8" spans="1:20" ht="31.5">
      <c r="A8" s="4">
        <v>4</v>
      </c>
      <c r="B8" s="17" t="s">
        <v>62</v>
      </c>
      <c r="C8" s="48" t="s">
        <v>533</v>
      </c>
      <c r="D8" s="48" t="s">
        <v>25</v>
      </c>
      <c r="E8" s="19">
        <v>81</v>
      </c>
      <c r="F8" s="48"/>
      <c r="G8" s="19">
        <v>35</v>
      </c>
      <c r="H8" s="19">
        <v>26</v>
      </c>
      <c r="I8" s="60">
        <f t="shared" si="0"/>
        <v>61</v>
      </c>
      <c r="J8" s="17">
        <v>6362596377</v>
      </c>
      <c r="K8" s="129" t="s">
        <v>497</v>
      </c>
      <c r="L8" s="71" t="s">
        <v>578</v>
      </c>
      <c r="M8" s="71">
        <v>9401330175</v>
      </c>
      <c r="N8" s="71" t="s">
        <v>579</v>
      </c>
      <c r="O8" s="72" t="s">
        <v>580</v>
      </c>
      <c r="P8" s="135">
        <v>43591</v>
      </c>
      <c r="Q8" s="136" t="s">
        <v>227</v>
      </c>
      <c r="R8" s="48">
        <v>32</v>
      </c>
      <c r="S8" s="18" t="s">
        <v>570</v>
      </c>
      <c r="T8" s="48"/>
    </row>
    <row r="9" spans="1:20" ht="31.5">
      <c r="A9" s="4">
        <v>5</v>
      </c>
      <c r="B9" s="17" t="s">
        <v>62</v>
      </c>
      <c r="C9" s="48" t="s">
        <v>532</v>
      </c>
      <c r="D9" s="48" t="s">
        <v>25</v>
      </c>
      <c r="E9" s="19">
        <v>85</v>
      </c>
      <c r="F9" s="48"/>
      <c r="G9" s="19">
        <v>35</v>
      </c>
      <c r="H9" s="19">
        <v>36</v>
      </c>
      <c r="I9" s="60">
        <f t="shared" si="0"/>
        <v>71</v>
      </c>
      <c r="J9" s="48">
        <v>9401220146</v>
      </c>
      <c r="K9" s="132" t="s">
        <v>486</v>
      </c>
      <c r="L9" s="71" t="s">
        <v>572</v>
      </c>
      <c r="M9" s="71">
        <v>8876299186</v>
      </c>
      <c r="N9" s="74" t="s">
        <v>573</v>
      </c>
      <c r="O9" s="72" t="s">
        <v>574</v>
      </c>
      <c r="P9" s="135">
        <v>43592</v>
      </c>
      <c r="Q9" s="136" t="s">
        <v>228</v>
      </c>
      <c r="R9" s="53">
        <v>34</v>
      </c>
      <c r="S9" s="18" t="s">
        <v>570</v>
      </c>
      <c r="T9" s="48"/>
    </row>
    <row r="10" spans="1:20" ht="33">
      <c r="A10" s="4">
        <v>6</v>
      </c>
      <c r="B10" s="17" t="s">
        <v>62</v>
      </c>
      <c r="C10" s="48" t="s">
        <v>535</v>
      </c>
      <c r="D10" s="48" t="s">
        <v>25</v>
      </c>
      <c r="E10" s="19">
        <v>86</v>
      </c>
      <c r="F10" s="48"/>
      <c r="G10" s="19">
        <v>36</v>
      </c>
      <c r="H10" s="19">
        <v>42</v>
      </c>
      <c r="I10" s="60">
        <f t="shared" si="0"/>
        <v>78</v>
      </c>
      <c r="J10" s="48">
        <v>6000573939</v>
      </c>
      <c r="K10" s="70" t="s">
        <v>151</v>
      </c>
      <c r="L10" s="71" t="s">
        <v>146</v>
      </c>
      <c r="M10" s="71">
        <v>9401451069</v>
      </c>
      <c r="N10" s="130" t="s">
        <v>511</v>
      </c>
      <c r="O10" s="131">
        <v>9401471582</v>
      </c>
      <c r="P10" s="135">
        <v>43593</v>
      </c>
      <c r="Q10" s="136" t="s">
        <v>231</v>
      </c>
      <c r="R10" s="48">
        <v>30</v>
      </c>
      <c r="S10" s="18" t="s">
        <v>570</v>
      </c>
      <c r="T10" s="48"/>
    </row>
    <row r="11" spans="1:20">
      <c r="A11" s="4">
        <v>7</v>
      </c>
      <c r="B11" s="17" t="s">
        <v>62</v>
      </c>
      <c r="C11" s="48" t="s">
        <v>536</v>
      </c>
      <c r="D11" s="48" t="s">
        <v>25</v>
      </c>
      <c r="E11" s="19">
        <v>144</v>
      </c>
      <c r="F11" s="48"/>
      <c r="G11" s="19">
        <v>36</v>
      </c>
      <c r="H11" s="19">
        <v>38</v>
      </c>
      <c r="I11" s="60">
        <f t="shared" si="0"/>
        <v>74</v>
      </c>
      <c r="J11" s="48"/>
      <c r="K11" s="129" t="s">
        <v>489</v>
      </c>
      <c r="L11" s="71" t="s">
        <v>490</v>
      </c>
      <c r="M11" s="71">
        <v>9613100212</v>
      </c>
      <c r="N11" s="74" t="s">
        <v>565</v>
      </c>
      <c r="O11" s="72" t="s">
        <v>566</v>
      </c>
      <c r="P11" s="135">
        <v>43594</v>
      </c>
      <c r="Q11" s="136" t="s">
        <v>229</v>
      </c>
      <c r="R11" s="48">
        <v>28</v>
      </c>
      <c r="S11" s="18" t="s">
        <v>570</v>
      </c>
      <c r="T11" s="48"/>
    </row>
    <row r="12" spans="1:20" ht="31.5">
      <c r="A12" s="4">
        <v>8</v>
      </c>
      <c r="B12" s="17" t="s">
        <v>62</v>
      </c>
      <c r="C12" s="48" t="s">
        <v>537</v>
      </c>
      <c r="D12" s="48" t="s">
        <v>25</v>
      </c>
      <c r="E12" s="19">
        <v>148</v>
      </c>
      <c r="F12" s="48"/>
      <c r="G12" s="19">
        <v>45</v>
      </c>
      <c r="H12" s="19">
        <v>49</v>
      </c>
      <c r="I12" s="60">
        <f t="shared" si="0"/>
        <v>94</v>
      </c>
      <c r="J12" s="48">
        <v>9366345655</v>
      </c>
      <c r="K12" s="129" t="s">
        <v>497</v>
      </c>
      <c r="L12" s="71" t="s">
        <v>578</v>
      </c>
      <c r="M12" s="71">
        <v>9401330175</v>
      </c>
      <c r="N12" s="71" t="s">
        <v>579</v>
      </c>
      <c r="O12" s="72" t="s">
        <v>580</v>
      </c>
      <c r="P12" s="135">
        <v>43595</v>
      </c>
      <c r="Q12" s="136" t="s">
        <v>230</v>
      </c>
      <c r="R12" s="48">
        <v>35</v>
      </c>
      <c r="S12" s="18" t="s">
        <v>570</v>
      </c>
      <c r="T12" s="48"/>
    </row>
    <row r="13" spans="1:20" ht="31.5">
      <c r="A13" s="4">
        <v>9</v>
      </c>
      <c r="B13" s="17" t="s">
        <v>62</v>
      </c>
      <c r="C13" s="48" t="s">
        <v>538</v>
      </c>
      <c r="D13" s="48" t="s">
        <v>25</v>
      </c>
      <c r="E13" s="19">
        <v>151</v>
      </c>
      <c r="F13" s="48"/>
      <c r="G13" s="19">
        <v>36</v>
      </c>
      <c r="H13" s="19">
        <v>39</v>
      </c>
      <c r="I13" s="60">
        <f t="shared" si="0"/>
        <v>75</v>
      </c>
      <c r="J13" s="48">
        <v>9401074732</v>
      </c>
      <c r="K13" s="129" t="s">
        <v>497</v>
      </c>
      <c r="L13" s="71" t="s">
        <v>578</v>
      </c>
      <c r="M13" s="71">
        <v>9401330175</v>
      </c>
      <c r="N13" s="71" t="s">
        <v>579</v>
      </c>
      <c r="O13" s="72" t="s">
        <v>580</v>
      </c>
      <c r="P13" s="135">
        <v>43596</v>
      </c>
      <c r="Q13" s="136" t="s">
        <v>226</v>
      </c>
      <c r="R13" s="48">
        <v>33</v>
      </c>
      <c r="S13" s="18" t="s">
        <v>570</v>
      </c>
      <c r="T13" s="48"/>
    </row>
    <row r="14" spans="1:20">
      <c r="A14" s="4">
        <v>10</v>
      </c>
      <c r="B14" s="17" t="s">
        <v>62</v>
      </c>
      <c r="C14" s="48" t="s">
        <v>539</v>
      </c>
      <c r="D14" s="48" t="s">
        <v>25</v>
      </c>
      <c r="E14" s="19">
        <v>152</v>
      </c>
      <c r="F14" s="48"/>
      <c r="G14" s="19">
        <v>41</v>
      </c>
      <c r="H14" s="19">
        <v>39</v>
      </c>
      <c r="I14" s="60">
        <f t="shared" si="0"/>
        <v>80</v>
      </c>
      <c r="J14" s="48">
        <v>6000455328</v>
      </c>
      <c r="K14" s="70" t="s">
        <v>151</v>
      </c>
      <c r="L14" s="71" t="s">
        <v>146</v>
      </c>
      <c r="M14" s="71">
        <v>9401451069</v>
      </c>
      <c r="N14" s="130" t="s">
        <v>511</v>
      </c>
      <c r="O14" s="131">
        <v>9401471582</v>
      </c>
      <c r="P14" s="135">
        <v>43598</v>
      </c>
      <c r="Q14" s="136" t="s">
        <v>227</v>
      </c>
      <c r="R14" s="48">
        <v>51</v>
      </c>
      <c r="S14" s="18" t="s">
        <v>570</v>
      </c>
      <c r="T14" s="48"/>
    </row>
    <row r="15" spans="1:20">
      <c r="A15" s="4">
        <v>11</v>
      </c>
      <c r="B15" s="17" t="s">
        <v>62</v>
      </c>
      <c r="C15" s="48" t="s">
        <v>540</v>
      </c>
      <c r="D15" s="48" t="s">
        <v>25</v>
      </c>
      <c r="E15" s="19">
        <v>153</v>
      </c>
      <c r="F15" s="48"/>
      <c r="G15" s="19">
        <v>48</v>
      </c>
      <c r="H15" s="19">
        <v>51</v>
      </c>
      <c r="I15" s="60">
        <f t="shared" si="0"/>
        <v>99</v>
      </c>
      <c r="J15" s="48">
        <v>9854881963</v>
      </c>
      <c r="K15" s="48"/>
      <c r="L15" s="48"/>
      <c r="M15" s="48"/>
      <c r="N15" s="48"/>
      <c r="O15" s="48"/>
      <c r="P15" s="135">
        <v>43599</v>
      </c>
      <c r="Q15" s="136" t="s">
        <v>228</v>
      </c>
      <c r="R15" s="48">
        <v>38</v>
      </c>
      <c r="S15" s="18" t="s">
        <v>570</v>
      </c>
      <c r="T15" s="48"/>
    </row>
    <row r="16" spans="1:20">
      <c r="A16" s="4">
        <v>12</v>
      </c>
      <c r="B16" s="17" t="s">
        <v>62</v>
      </c>
      <c r="C16" s="58" t="s">
        <v>541</v>
      </c>
      <c r="D16" s="48" t="s">
        <v>25</v>
      </c>
      <c r="E16" s="17">
        <v>87</v>
      </c>
      <c r="F16" s="58"/>
      <c r="G16" s="17">
        <v>61</v>
      </c>
      <c r="H16" s="17">
        <v>68</v>
      </c>
      <c r="I16" s="60">
        <f t="shared" si="0"/>
        <v>129</v>
      </c>
      <c r="J16" s="58">
        <v>8011355057</v>
      </c>
      <c r="K16" s="18" t="s">
        <v>175</v>
      </c>
      <c r="L16" s="71" t="s">
        <v>170</v>
      </c>
      <c r="M16" s="71">
        <v>9435297916</v>
      </c>
      <c r="N16" s="74" t="s">
        <v>168</v>
      </c>
      <c r="O16" s="72" t="s">
        <v>169</v>
      </c>
      <c r="P16" s="135">
        <v>43600</v>
      </c>
      <c r="Q16" s="136" t="s">
        <v>231</v>
      </c>
      <c r="R16" s="48">
        <v>41</v>
      </c>
      <c r="S16" s="18" t="s">
        <v>570</v>
      </c>
      <c r="T16" s="48"/>
    </row>
    <row r="17" spans="1:20">
      <c r="A17" s="4">
        <v>13</v>
      </c>
      <c r="B17" s="17" t="s">
        <v>62</v>
      </c>
      <c r="C17" s="48" t="s">
        <v>542</v>
      </c>
      <c r="D17" s="48" t="s">
        <v>25</v>
      </c>
      <c r="E17" s="19">
        <v>88</v>
      </c>
      <c r="F17" s="48"/>
      <c r="G17" s="19">
        <v>53</v>
      </c>
      <c r="H17" s="19">
        <v>61</v>
      </c>
      <c r="I17" s="60">
        <f t="shared" si="0"/>
        <v>114</v>
      </c>
      <c r="J17" s="48">
        <v>9365700263</v>
      </c>
      <c r="K17" s="129" t="s">
        <v>324</v>
      </c>
      <c r="L17" s="71" t="s">
        <v>482</v>
      </c>
      <c r="M17" s="71">
        <v>9401451088</v>
      </c>
      <c r="N17" s="71" t="s">
        <v>328</v>
      </c>
      <c r="O17" s="72" t="s">
        <v>329</v>
      </c>
      <c r="P17" s="135">
        <v>43601</v>
      </c>
      <c r="Q17" s="136" t="s">
        <v>229</v>
      </c>
      <c r="R17" s="48">
        <v>32</v>
      </c>
      <c r="S17" s="18" t="s">
        <v>570</v>
      </c>
      <c r="T17" s="48"/>
    </row>
    <row r="18" spans="1:20">
      <c r="A18" s="4">
        <v>14</v>
      </c>
      <c r="B18" s="17" t="s">
        <v>62</v>
      </c>
      <c r="C18" s="48" t="s">
        <v>543</v>
      </c>
      <c r="D18" s="48" t="s">
        <v>25</v>
      </c>
      <c r="E18" s="19">
        <v>89</v>
      </c>
      <c r="F18" s="48"/>
      <c r="G18" s="19">
        <v>45</v>
      </c>
      <c r="H18" s="19">
        <v>48</v>
      </c>
      <c r="I18" s="60">
        <f t="shared" si="0"/>
        <v>93</v>
      </c>
      <c r="J18" s="48">
        <v>8133075982</v>
      </c>
      <c r="K18" s="129" t="s">
        <v>324</v>
      </c>
      <c r="L18" s="71" t="s">
        <v>482</v>
      </c>
      <c r="M18" s="71">
        <v>9401451088</v>
      </c>
      <c r="N18" s="71" t="s">
        <v>484</v>
      </c>
      <c r="O18" s="72" t="s">
        <v>485</v>
      </c>
      <c r="P18" s="135">
        <v>43602</v>
      </c>
      <c r="Q18" s="136" t="s">
        <v>230</v>
      </c>
      <c r="R18" s="53">
        <v>34</v>
      </c>
      <c r="S18" s="18" t="s">
        <v>570</v>
      </c>
      <c r="T18" s="48"/>
    </row>
    <row r="19" spans="1:20">
      <c r="A19" s="4">
        <v>15</v>
      </c>
      <c r="B19" s="17" t="s">
        <v>62</v>
      </c>
      <c r="C19" s="48" t="s">
        <v>544</v>
      </c>
      <c r="D19" s="48" t="s">
        <v>25</v>
      </c>
      <c r="E19" s="19">
        <v>91</v>
      </c>
      <c r="F19" s="48"/>
      <c r="G19" s="19">
        <v>45</v>
      </c>
      <c r="H19" s="19">
        <v>45</v>
      </c>
      <c r="I19" s="60">
        <f t="shared" si="0"/>
        <v>90</v>
      </c>
      <c r="J19" s="48">
        <v>9365939104</v>
      </c>
      <c r="K19" s="129" t="s">
        <v>489</v>
      </c>
      <c r="L19" s="71" t="s">
        <v>490</v>
      </c>
      <c r="M19" s="71">
        <v>9613100212</v>
      </c>
      <c r="N19" s="71" t="s">
        <v>581</v>
      </c>
      <c r="O19" s="72" t="s">
        <v>582</v>
      </c>
      <c r="P19" s="135">
        <v>43605</v>
      </c>
      <c r="Q19" s="136" t="s">
        <v>227</v>
      </c>
      <c r="R19" s="48">
        <v>30</v>
      </c>
      <c r="S19" s="18" t="s">
        <v>570</v>
      </c>
      <c r="T19" s="48"/>
    </row>
    <row r="20" spans="1:20">
      <c r="A20" s="4">
        <v>16</v>
      </c>
      <c r="B20" s="17" t="s">
        <v>62</v>
      </c>
      <c r="C20" s="48" t="s">
        <v>545</v>
      </c>
      <c r="D20" s="48" t="s">
        <v>25</v>
      </c>
      <c r="E20" s="19">
        <v>93</v>
      </c>
      <c r="F20" s="48"/>
      <c r="G20" s="19">
        <v>80</v>
      </c>
      <c r="H20" s="19">
        <v>96</v>
      </c>
      <c r="I20" s="60">
        <f t="shared" si="0"/>
        <v>176</v>
      </c>
      <c r="J20" s="48">
        <v>6000367701</v>
      </c>
      <c r="K20" s="129" t="s">
        <v>489</v>
      </c>
      <c r="L20" s="71" t="s">
        <v>490</v>
      </c>
      <c r="M20" s="71">
        <v>9613100212</v>
      </c>
      <c r="N20" s="71" t="s">
        <v>583</v>
      </c>
      <c r="O20" s="72" t="s">
        <v>584</v>
      </c>
      <c r="P20" s="135">
        <v>43606</v>
      </c>
      <c r="Q20" s="136" t="s">
        <v>228</v>
      </c>
      <c r="R20" s="48">
        <v>28</v>
      </c>
      <c r="S20" s="18" t="s">
        <v>570</v>
      </c>
      <c r="T20" s="48"/>
    </row>
    <row r="21" spans="1:20" ht="31.5">
      <c r="A21" s="4">
        <v>17</v>
      </c>
      <c r="B21" s="17" t="s">
        <v>62</v>
      </c>
      <c r="C21" s="48" t="s">
        <v>546</v>
      </c>
      <c r="D21" s="48" t="s">
        <v>25</v>
      </c>
      <c r="E21" s="19">
        <v>94</v>
      </c>
      <c r="F21" s="48"/>
      <c r="G21" s="19">
        <v>68</v>
      </c>
      <c r="H21" s="19">
        <v>69</v>
      </c>
      <c r="I21" s="60">
        <f t="shared" si="0"/>
        <v>137</v>
      </c>
      <c r="J21" s="48">
        <v>7896303643</v>
      </c>
      <c r="K21" s="132" t="s">
        <v>501</v>
      </c>
      <c r="L21" s="74" t="s">
        <v>560</v>
      </c>
      <c r="M21" s="74" t="s">
        <v>561</v>
      </c>
      <c r="N21" s="74" t="s">
        <v>504</v>
      </c>
      <c r="O21" s="133" t="s">
        <v>585</v>
      </c>
      <c r="P21" s="135">
        <v>43607</v>
      </c>
      <c r="Q21" s="136" t="s">
        <v>231</v>
      </c>
      <c r="R21" s="48">
        <v>32</v>
      </c>
      <c r="S21" s="18" t="s">
        <v>570</v>
      </c>
      <c r="T21" s="48"/>
    </row>
    <row r="22" spans="1:20">
      <c r="A22" s="4">
        <v>18</v>
      </c>
      <c r="B22" s="17" t="s">
        <v>62</v>
      </c>
      <c r="C22" s="48" t="s">
        <v>547</v>
      </c>
      <c r="D22" s="48" t="s">
        <v>25</v>
      </c>
      <c r="E22" s="19">
        <v>95</v>
      </c>
      <c r="F22" s="48"/>
      <c r="G22" s="19">
        <v>50</v>
      </c>
      <c r="H22" s="19">
        <v>55</v>
      </c>
      <c r="I22" s="60">
        <f t="shared" si="0"/>
        <v>105</v>
      </c>
      <c r="J22" s="48">
        <v>9859861998</v>
      </c>
      <c r="K22" s="71" t="s">
        <v>160</v>
      </c>
      <c r="L22" s="71" t="s">
        <v>159</v>
      </c>
      <c r="M22" s="71">
        <v>8011782062</v>
      </c>
      <c r="N22" s="71" t="s">
        <v>166</v>
      </c>
      <c r="O22" s="72" t="s">
        <v>167</v>
      </c>
      <c r="P22" s="135">
        <v>43608</v>
      </c>
      <c r="Q22" s="136" t="s">
        <v>229</v>
      </c>
      <c r="R22" s="53">
        <v>34</v>
      </c>
      <c r="S22" s="18" t="s">
        <v>570</v>
      </c>
      <c r="T22" s="48"/>
    </row>
    <row r="23" spans="1:20" ht="31.5">
      <c r="A23" s="4">
        <v>19</v>
      </c>
      <c r="B23" s="17" t="s">
        <v>62</v>
      </c>
      <c r="C23" s="58" t="s">
        <v>531</v>
      </c>
      <c r="D23" s="48" t="s">
        <v>25</v>
      </c>
      <c r="E23" s="17">
        <v>96</v>
      </c>
      <c r="F23" s="58"/>
      <c r="G23" s="17">
        <v>60</v>
      </c>
      <c r="H23" s="17">
        <v>64</v>
      </c>
      <c r="I23" s="60">
        <f t="shared" si="0"/>
        <v>124</v>
      </c>
      <c r="J23" s="58">
        <v>9435450234</v>
      </c>
      <c r="K23" s="18" t="s">
        <v>562</v>
      </c>
      <c r="L23" s="71" t="s">
        <v>560</v>
      </c>
      <c r="M23" s="71" t="s">
        <v>561</v>
      </c>
      <c r="N23" s="71" t="s">
        <v>575</v>
      </c>
      <c r="O23" s="72" t="s">
        <v>576</v>
      </c>
      <c r="P23" s="135">
        <v>43609</v>
      </c>
      <c r="Q23" s="136" t="s">
        <v>230</v>
      </c>
      <c r="R23" s="48">
        <v>30</v>
      </c>
      <c r="S23" s="18" t="s">
        <v>570</v>
      </c>
      <c r="T23" s="48"/>
    </row>
    <row r="24" spans="1:20">
      <c r="A24" s="4">
        <v>20</v>
      </c>
      <c r="B24" s="17" t="s">
        <v>62</v>
      </c>
      <c r="C24" s="48" t="s">
        <v>548</v>
      </c>
      <c r="D24" s="48" t="s">
        <v>25</v>
      </c>
      <c r="E24" s="19">
        <v>129</v>
      </c>
      <c r="F24" s="48"/>
      <c r="G24" s="19">
        <v>61</v>
      </c>
      <c r="H24" s="19">
        <v>57</v>
      </c>
      <c r="I24" s="60">
        <f t="shared" si="0"/>
        <v>118</v>
      </c>
      <c r="J24" s="48">
        <v>8133004774</v>
      </c>
      <c r="K24" s="129" t="s">
        <v>586</v>
      </c>
      <c r="L24" s="71" t="s">
        <v>170</v>
      </c>
      <c r="M24" s="71">
        <v>9435297916</v>
      </c>
      <c r="N24" s="74" t="s">
        <v>168</v>
      </c>
      <c r="O24" s="72" t="s">
        <v>169</v>
      </c>
      <c r="P24" s="135">
        <v>43610</v>
      </c>
      <c r="Q24" s="136" t="s">
        <v>226</v>
      </c>
      <c r="R24" s="48">
        <v>28</v>
      </c>
      <c r="S24" s="18" t="s">
        <v>570</v>
      </c>
      <c r="T24" s="48"/>
    </row>
    <row r="25" spans="1:20" ht="31.5">
      <c r="A25" s="4">
        <v>21</v>
      </c>
      <c r="B25" s="17" t="s">
        <v>62</v>
      </c>
      <c r="C25" s="48" t="s">
        <v>549</v>
      </c>
      <c r="D25" s="48" t="s">
        <v>25</v>
      </c>
      <c r="E25" s="19">
        <v>130</v>
      </c>
      <c r="F25" s="48"/>
      <c r="G25" s="19">
        <v>66</v>
      </c>
      <c r="H25" s="19">
        <v>66</v>
      </c>
      <c r="I25" s="60">
        <f t="shared" si="0"/>
        <v>132</v>
      </c>
      <c r="J25" s="48">
        <v>9859264067</v>
      </c>
      <c r="K25" s="18" t="s">
        <v>562</v>
      </c>
      <c r="L25" s="71" t="s">
        <v>560</v>
      </c>
      <c r="M25" s="71" t="s">
        <v>561</v>
      </c>
      <c r="N25" s="71" t="s">
        <v>575</v>
      </c>
      <c r="O25" s="72" t="s">
        <v>576</v>
      </c>
      <c r="P25" s="135">
        <v>43612</v>
      </c>
      <c r="Q25" s="136" t="s">
        <v>227</v>
      </c>
      <c r="R25" s="48">
        <v>32</v>
      </c>
      <c r="S25" s="18" t="s">
        <v>570</v>
      </c>
      <c r="T25" s="48"/>
    </row>
    <row r="26" spans="1:20" ht="31.5">
      <c r="A26" s="4">
        <v>22</v>
      </c>
      <c r="B26" s="17" t="s">
        <v>62</v>
      </c>
      <c r="C26" s="48" t="s">
        <v>531</v>
      </c>
      <c r="D26" s="48" t="s">
        <v>25</v>
      </c>
      <c r="E26" s="19">
        <v>136</v>
      </c>
      <c r="F26" s="48"/>
      <c r="G26" s="19">
        <v>44</v>
      </c>
      <c r="H26" s="19">
        <v>44</v>
      </c>
      <c r="I26" s="60">
        <f t="shared" si="0"/>
        <v>88</v>
      </c>
      <c r="J26" s="48">
        <v>6001890013</v>
      </c>
      <c r="K26" s="18" t="s">
        <v>562</v>
      </c>
      <c r="L26" s="71" t="s">
        <v>560</v>
      </c>
      <c r="M26" s="71" t="s">
        <v>561</v>
      </c>
      <c r="N26" s="71" t="s">
        <v>575</v>
      </c>
      <c r="O26" s="72" t="s">
        <v>576</v>
      </c>
      <c r="P26" s="135">
        <v>43613</v>
      </c>
      <c r="Q26" s="136" t="s">
        <v>228</v>
      </c>
      <c r="R26" s="53">
        <v>34</v>
      </c>
      <c r="S26" s="18" t="s">
        <v>570</v>
      </c>
      <c r="T26" s="48"/>
    </row>
    <row r="27" spans="1:20" ht="31.5">
      <c r="A27" s="4">
        <v>23</v>
      </c>
      <c r="B27" s="17" t="s">
        <v>62</v>
      </c>
      <c r="C27" s="48" t="s">
        <v>550</v>
      </c>
      <c r="D27" s="48" t="s">
        <v>25</v>
      </c>
      <c r="E27" s="19">
        <v>155</v>
      </c>
      <c r="F27" s="48"/>
      <c r="G27" s="19">
        <v>36</v>
      </c>
      <c r="H27" s="19">
        <v>48</v>
      </c>
      <c r="I27" s="60">
        <f t="shared" si="0"/>
        <v>84</v>
      </c>
      <c r="J27" s="48">
        <v>9476761744</v>
      </c>
      <c r="K27" s="18" t="s">
        <v>562</v>
      </c>
      <c r="L27" s="71" t="s">
        <v>560</v>
      </c>
      <c r="M27" s="71" t="s">
        <v>561</v>
      </c>
      <c r="N27" s="71" t="s">
        <v>575</v>
      </c>
      <c r="O27" s="72" t="s">
        <v>576</v>
      </c>
      <c r="P27" s="135">
        <v>43614</v>
      </c>
      <c r="Q27" s="136" t="s">
        <v>231</v>
      </c>
      <c r="R27" s="48">
        <v>30</v>
      </c>
      <c r="S27" s="18" t="s">
        <v>570</v>
      </c>
      <c r="T27" s="48"/>
    </row>
    <row r="28" spans="1:20">
      <c r="A28" s="4">
        <v>24</v>
      </c>
      <c r="B28" s="17" t="s">
        <v>62</v>
      </c>
      <c r="C28" s="48" t="s">
        <v>551</v>
      </c>
      <c r="D28" s="48" t="s">
        <v>25</v>
      </c>
      <c r="E28" s="19">
        <v>156</v>
      </c>
      <c r="F28" s="48"/>
      <c r="G28" s="19">
        <v>45</v>
      </c>
      <c r="H28" s="19">
        <v>48</v>
      </c>
      <c r="I28" s="60">
        <f t="shared" si="0"/>
        <v>93</v>
      </c>
      <c r="J28" s="48">
        <v>9954269797</v>
      </c>
      <c r="K28" s="71" t="s">
        <v>160</v>
      </c>
      <c r="L28" s="71" t="s">
        <v>159</v>
      </c>
      <c r="M28" s="71">
        <v>8011782062</v>
      </c>
      <c r="N28" s="71" t="s">
        <v>161</v>
      </c>
      <c r="O28" s="72" t="s">
        <v>162</v>
      </c>
      <c r="P28" s="135">
        <v>43615</v>
      </c>
      <c r="Q28" s="136" t="s">
        <v>229</v>
      </c>
      <c r="R28" s="48">
        <v>28</v>
      </c>
      <c r="S28" s="18" t="s">
        <v>570</v>
      </c>
      <c r="T28" s="48"/>
    </row>
    <row r="29" spans="1:20">
      <c r="A29" s="4">
        <v>25</v>
      </c>
      <c r="B29" s="74" t="s">
        <v>114</v>
      </c>
      <c r="C29" s="74" t="s">
        <v>114</v>
      </c>
      <c r="D29" s="74" t="s">
        <v>114</v>
      </c>
      <c r="E29" s="19"/>
      <c r="F29" s="74" t="s">
        <v>114</v>
      </c>
      <c r="G29" s="19"/>
      <c r="H29" s="19"/>
      <c r="I29" s="60">
        <f t="shared" si="0"/>
        <v>0</v>
      </c>
      <c r="J29" s="48"/>
      <c r="K29" s="132"/>
      <c r="L29" s="74"/>
      <c r="M29" s="74"/>
      <c r="N29" s="74" t="s">
        <v>114</v>
      </c>
      <c r="O29" s="133"/>
      <c r="P29" s="49"/>
      <c r="Q29" s="48"/>
      <c r="R29" s="74" t="s">
        <v>114</v>
      </c>
      <c r="S29" s="18" t="s">
        <v>570</v>
      </c>
      <c r="T29" s="48"/>
    </row>
    <row r="30" spans="1:20">
      <c r="A30" s="4">
        <v>26</v>
      </c>
      <c r="B30" s="17" t="s">
        <v>63</v>
      </c>
      <c r="C30" s="48" t="s">
        <v>552</v>
      </c>
      <c r="D30" s="48" t="s">
        <v>25</v>
      </c>
      <c r="E30" s="19">
        <v>157</v>
      </c>
      <c r="F30" s="58"/>
      <c r="G30" s="19">
        <v>45</v>
      </c>
      <c r="H30" s="19">
        <v>47</v>
      </c>
      <c r="I30" s="60">
        <f t="shared" si="0"/>
        <v>92</v>
      </c>
      <c r="J30" s="48">
        <v>8812989935</v>
      </c>
      <c r="K30" s="132" t="s">
        <v>586</v>
      </c>
      <c r="L30" s="74" t="s">
        <v>170</v>
      </c>
      <c r="M30" s="74">
        <v>9435297916</v>
      </c>
      <c r="N30" s="74" t="s">
        <v>587</v>
      </c>
      <c r="O30" s="133" t="s">
        <v>588</v>
      </c>
      <c r="P30" s="66">
        <v>43587</v>
      </c>
      <c r="Q30" s="65" t="s">
        <v>229</v>
      </c>
      <c r="R30" s="48">
        <v>30</v>
      </c>
      <c r="S30" s="18" t="s">
        <v>570</v>
      </c>
      <c r="T30" s="48"/>
    </row>
    <row r="31" spans="1:20">
      <c r="A31" s="4">
        <v>27</v>
      </c>
      <c r="B31" s="17" t="s">
        <v>63</v>
      </c>
      <c r="C31" s="58" t="s">
        <v>553</v>
      </c>
      <c r="D31" s="48" t="s">
        <v>25</v>
      </c>
      <c r="E31" s="17">
        <v>97</v>
      </c>
      <c r="F31" s="48"/>
      <c r="G31" s="17">
        <v>90</v>
      </c>
      <c r="H31" s="17">
        <v>98</v>
      </c>
      <c r="I31" s="60">
        <f t="shared" si="0"/>
        <v>188</v>
      </c>
      <c r="J31" s="58">
        <v>9954275618</v>
      </c>
      <c r="K31" s="71" t="s">
        <v>160</v>
      </c>
      <c r="L31" s="71" t="s">
        <v>159</v>
      </c>
      <c r="M31" s="71">
        <v>8011782062</v>
      </c>
      <c r="N31" s="71" t="s">
        <v>161</v>
      </c>
      <c r="O31" s="72" t="s">
        <v>162</v>
      </c>
      <c r="P31" s="66">
        <v>43588</v>
      </c>
      <c r="Q31" s="65" t="s">
        <v>230</v>
      </c>
      <c r="R31" s="48">
        <v>28</v>
      </c>
      <c r="S31" s="18" t="s">
        <v>570</v>
      </c>
      <c r="T31" s="48"/>
    </row>
    <row r="32" spans="1:20">
      <c r="A32" s="4">
        <v>28</v>
      </c>
      <c r="B32" s="17" t="s">
        <v>63</v>
      </c>
      <c r="C32" s="48" t="s">
        <v>554</v>
      </c>
      <c r="D32" s="48" t="s">
        <v>25</v>
      </c>
      <c r="E32" s="19">
        <v>98</v>
      </c>
      <c r="F32" s="48"/>
      <c r="G32" s="19">
        <v>60</v>
      </c>
      <c r="H32" s="19">
        <v>66</v>
      </c>
      <c r="I32" s="60">
        <f t="shared" si="0"/>
        <v>126</v>
      </c>
      <c r="J32" s="48">
        <v>8133953019</v>
      </c>
      <c r="K32" s="71" t="s">
        <v>160</v>
      </c>
      <c r="L32" s="71" t="s">
        <v>159</v>
      </c>
      <c r="M32" s="71">
        <v>8011782062</v>
      </c>
      <c r="N32" s="71" t="s">
        <v>161</v>
      </c>
      <c r="O32" s="72" t="s">
        <v>162</v>
      </c>
      <c r="P32" s="66">
        <v>43589</v>
      </c>
      <c r="Q32" s="65" t="s">
        <v>226</v>
      </c>
      <c r="R32" s="48">
        <v>32</v>
      </c>
      <c r="S32" s="18" t="s">
        <v>570</v>
      </c>
      <c r="T32" s="48"/>
    </row>
    <row r="33" spans="1:20" ht="33">
      <c r="A33" s="4">
        <v>29</v>
      </c>
      <c r="B33" s="17" t="s">
        <v>63</v>
      </c>
      <c r="C33" s="48" t="s">
        <v>555</v>
      </c>
      <c r="D33" s="48" t="s">
        <v>25</v>
      </c>
      <c r="E33" s="19">
        <v>99</v>
      </c>
      <c r="F33" s="48"/>
      <c r="G33" s="19">
        <v>80</v>
      </c>
      <c r="H33" s="19">
        <v>87</v>
      </c>
      <c r="I33" s="60">
        <f t="shared" si="0"/>
        <v>167</v>
      </c>
      <c r="J33" s="48">
        <v>6900609242</v>
      </c>
      <c r="K33" s="71" t="s">
        <v>160</v>
      </c>
      <c r="L33" s="71" t="s">
        <v>159</v>
      </c>
      <c r="M33" s="71">
        <v>8011782062</v>
      </c>
      <c r="N33" s="71" t="s">
        <v>161</v>
      </c>
      <c r="O33" s="72" t="s">
        <v>162</v>
      </c>
      <c r="P33" s="66">
        <v>43591</v>
      </c>
      <c r="Q33" s="65" t="s">
        <v>227</v>
      </c>
      <c r="R33" s="53">
        <v>34</v>
      </c>
      <c r="S33" s="18" t="s">
        <v>570</v>
      </c>
      <c r="T33" s="48"/>
    </row>
    <row r="34" spans="1:20">
      <c r="A34" s="4">
        <v>30</v>
      </c>
      <c r="B34" s="17" t="s">
        <v>63</v>
      </c>
      <c r="C34" s="48" t="s">
        <v>556</v>
      </c>
      <c r="D34" s="48" t="s">
        <v>25</v>
      </c>
      <c r="E34" s="19">
        <v>102</v>
      </c>
      <c r="F34" s="48"/>
      <c r="G34" s="19">
        <v>45</v>
      </c>
      <c r="H34" s="19">
        <v>47</v>
      </c>
      <c r="I34" s="60">
        <f t="shared" si="0"/>
        <v>92</v>
      </c>
      <c r="J34" s="48">
        <v>6000914103</v>
      </c>
      <c r="K34" s="18" t="s">
        <v>134</v>
      </c>
      <c r="L34" s="71" t="s">
        <v>135</v>
      </c>
      <c r="M34" s="71">
        <v>9401451057</v>
      </c>
      <c r="N34" s="71" t="s">
        <v>136</v>
      </c>
      <c r="O34" s="72" t="s">
        <v>139</v>
      </c>
      <c r="P34" s="66">
        <v>43592</v>
      </c>
      <c r="Q34" s="65" t="s">
        <v>228</v>
      </c>
      <c r="R34" s="48">
        <v>30</v>
      </c>
      <c r="S34" s="18" t="s">
        <v>570</v>
      </c>
      <c r="T34" s="48"/>
    </row>
    <row r="35" spans="1:20">
      <c r="A35" s="4">
        <v>31</v>
      </c>
      <c r="B35" s="17" t="s">
        <v>63</v>
      </c>
      <c r="C35" s="48" t="s">
        <v>557</v>
      </c>
      <c r="D35" s="48" t="s">
        <v>25</v>
      </c>
      <c r="E35" s="19">
        <v>103</v>
      </c>
      <c r="F35" s="48"/>
      <c r="G35" s="19">
        <v>45</v>
      </c>
      <c r="H35" s="19">
        <v>54</v>
      </c>
      <c r="I35" s="60">
        <f t="shared" si="0"/>
        <v>99</v>
      </c>
      <c r="J35" s="48">
        <v>6002097031</v>
      </c>
      <c r="K35" s="18" t="s">
        <v>134</v>
      </c>
      <c r="L35" s="71" t="s">
        <v>135</v>
      </c>
      <c r="M35" s="71">
        <v>9401451057</v>
      </c>
      <c r="N35" s="71" t="s">
        <v>136</v>
      </c>
      <c r="O35" s="72" t="s">
        <v>139</v>
      </c>
      <c r="P35" s="66">
        <v>43593</v>
      </c>
      <c r="Q35" s="65" t="s">
        <v>231</v>
      </c>
      <c r="R35" s="48">
        <v>28</v>
      </c>
      <c r="S35" s="18" t="s">
        <v>570</v>
      </c>
      <c r="T35" s="48"/>
    </row>
    <row r="36" spans="1:20">
      <c r="A36" s="4">
        <v>32</v>
      </c>
      <c r="B36" s="17" t="s">
        <v>63</v>
      </c>
      <c r="C36" s="48" t="s">
        <v>558</v>
      </c>
      <c r="D36" s="48" t="s">
        <v>25</v>
      </c>
      <c r="E36" s="19">
        <v>105</v>
      </c>
      <c r="F36" s="18"/>
      <c r="G36" s="19">
        <v>50</v>
      </c>
      <c r="H36" s="19">
        <v>52</v>
      </c>
      <c r="I36" s="60">
        <f t="shared" si="0"/>
        <v>102</v>
      </c>
      <c r="J36" s="48">
        <v>7636918234</v>
      </c>
      <c r="K36" s="18" t="s">
        <v>134</v>
      </c>
      <c r="L36" s="71" t="s">
        <v>135</v>
      </c>
      <c r="M36" s="71">
        <v>9401451057</v>
      </c>
      <c r="N36" s="71" t="s">
        <v>136</v>
      </c>
      <c r="O36" s="72" t="s">
        <v>139</v>
      </c>
      <c r="P36" s="66">
        <v>43594</v>
      </c>
      <c r="Q36" s="65" t="s">
        <v>229</v>
      </c>
      <c r="R36" s="53">
        <v>34</v>
      </c>
      <c r="S36" s="18" t="s">
        <v>570</v>
      </c>
      <c r="T36" s="18"/>
    </row>
    <row r="37" spans="1:20">
      <c r="A37" s="4">
        <v>33</v>
      </c>
      <c r="B37" s="17" t="s">
        <v>63</v>
      </c>
      <c r="C37" s="18" t="s">
        <v>559</v>
      </c>
      <c r="D37" s="48" t="s">
        <v>25</v>
      </c>
      <c r="E37" s="19">
        <v>131</v>
      </c>
      <c r="F37" s="18"/>
      <c r="G37" s="19">
        <v>45</v>
      </c>
      <c r="H37" s="19">
        <v>47</v>
      </c>
      <c r="I37" s="60">
        <f t="shared" si="0"/>
        <v>92</v>
      </c>
      <c r="J37" s="18">
        <v>9957166113</v>
      </c>
      <c r="K37" s="70" t="s">
        <v>153</v>
      </c>
      <c r="L37" s="71" t="s">
        <v>152</v>
      </c>
      <c r="M37" s="71">
        <v>9401023532</v>
      </c>
      <c r="N37" s="18" t="s">
        <v>157</v>
      </c>
      <c r="O37" s="73" t="s">
        <v>156</v>
      </c>
      <c r="P37" s="66">
        <v>43595</v>
      </c>
      <c r="Q37" s="65" t="s">
        <v>230</v>
      </c>
      <c r="R37" s="48">
        <v>30</v>
      </c>
      <c r="S37" s="18" t="s">
        <v>570</v>
      </c>
      <c r="T37" s="18"/>
    </row>
    <row r="38" spans="1:20" ht="17.25" thickBot="1">
      <c r="A38" s="4">
        <v>34</v>
      </c>
      <c r="B38" s="17" t="s">
        <v>63</v>
      </c>
      <c r="C38" s="18" t="s">
        <v>571</v>
      </c>
      <c r="D38" s="48" t="s">
        <v>25</v>
      </c>
      <c r="E38" s="19">
        <v>140</v>
      </c>
      <c r="F38" s="18"/>
      <c r="G38" s="19">
        <v>34</v>
      </c>
      <c r="H38" s="19">
        <v>38</v>
      </c>
      <c r="I38" s="60">
        <f t="shared" si="0"/>
        <v>72</v>
      </c>
      <c r="J38" s="18">
        <v>9613628247</v>
      </c>
      <c r="K38" s="70" t="s">
        <v>153</v>
      </c>
      <c r="L38" s="71" t="s">
        <v>152</v>
      </c>
      <c r="M38" s="71">
        <v>9401023532</v>
      </c>
      <c r="N38" s="18" t="s">
        <v>157</v>
      </c>
      <c r="O38" s="73" t="s">
        <v>156</v>
      </c>
      <c r="P38" s="66">
        <v>43596</v>
      </c>
      <c r="Q38" s="65" t="s">
        <v>226</v>
      </c>
      <c r="R38" s="48">
        <v>28</v>
      </c>
      <c r="S38" s="18" t="s">
        <v>570</v>
      </c>
      <c r="T38" s="18"/>
    </row>
    <row r="39" spans="1:20" ht="17.25" thickBot="1">
      <c r="A39" s="4">
        <v>35</v>
      </c>
      <c r="B39" s="17" t="s">
        <v>63</v>
      </c>
      <c r="C39" s="113" t="s">
        <v>589</v>
      </c>
      <c r="D39" s="113" t="s">
        <v>25</v>
      </c>
      <c r="E39" s="134">
        <v>33</v>
      </c>
      <c r="F39" s="113" t="s">
        <v>590</v>
      </c>
      <c r="G39" s="134">
        <v>38</v>
      </c>
      <c r="H39" s="134">
        <v>45</v>
      </c>
      <c r="I39" s="60">
        <f t="shared" si="0"/>
        <v>83</v>
      </c>
      <c r="J39" s="113">
        <v>9401957316</v>
      </c>
      <c r="K39" s="139" t="s">
        <v>441</v>
      </c>
      <c r="L39" s="18" t="s">
        <v>205</v>
      </c>
      <c r="M39" s="140" t="s">
        <v>443</v>
      </c>
      <c r="N39" s="65" t="s">
        <v>444</v>
      </c>
      <c r="O39" s="118">
        <v>9678026014</v>
      </c>
      <c r="P39" s="66">
        <v>43598</v>
      </c>
      <c r="Q39" s="65" t="s">
        <v>227</v>
      </c>
      <c r="R39" s="18">
        <v>16</v>
      </c>
      <c r="S39" s="18" t="s">
        <v>570</v>
      </c>
      <c r="T39" s="18"/>
    </row>
    <row r="40" spans="1:20" ht="17.25" thickBot="1">
      <c r="A40" s="4">
        <v>36</v>
      </c>
      <c r="B40" s="17" t="s">
        <v>63</v>
      </c>
      <c r="C40" s="113" t="s">
        <v>591</v>
      </c>
      <c r="D40" s="113" t="s">
        <v>25</v>
      </c>
      <c r="E40" s="134">
        <v>34</v>
      </c>
      <c r="F40" s="113" t="s">
        <v>590</v>
      </c>
      <c r="G40" s="134">
        <v>59</v>
      </c>
      <c r="H40" s="134">
        <v>62</v>
      </c>
      <c r="I40" s="60">
        <f t="shared" si="0"/>
        <v>121</v>
      </c>
      <c r="J40" s="113">
        <v>7399951711</v>
      </c>
      <c r="K40" s="139" t="s">
        <v>441</v>
      </c>
      <c r="L40" s="18" t="s">
        <v>205</v>
      </c>
      <c r="M40" s="140" t="s">
        <v>443</v>
      </c>
      <c r="N40" s="65" t="s">
        <v>608</v>
      </c>
      <c r="O40" s="121">
        <v>9957018028</v>
      </c>
      <c r="P40" s="66">
        <v>43599</v>
      </c>
      <c r="Q40" s="65" t="s">
        <v>228</v>
      </c>
      <c r="R40" s="18">
        <v>17</v>
      </c>
      <c r="S40" s="18" t="s">
        <v>570</v>
      </c>
      <c r="T40" s="18"/>
    </row>
    <row r="41" spans="1:20" ht="17.25" thickBot="1">
      <c r="A41" s="4">
        <v>37</v>
      </c>
      <c r="B41" s="17" t="s">
        <v>63</v>
      </c>
      <c r="C41" s="113" t="s">
        <v>592</v>
      </c>
      <c r="D41" s="113" t="s">
        <v>25</v>
      </c>
      <c r="E41" s="134">
        <v>38</v>
      </c>
      <c r="F41" s="113" t="s">
        <v>590</v>
      </c>
      <c r="G41" s="134">
        <v>66</v>
      </c>
      <c r="H41" s="134">
        <v>48</v>
      </c>
      <c r="I41" s="60">
        <f t="shared" si="0"/>
        <v>114</v>
      </c>
      <c r="J41" s="113">
        <v>9859282634</v>
      </c>
      <c r="K41" s="139" t="s">
        <v>441</v>
      </c>
      <c r="L41" s="18" t="s">
        <v>205</v>
      </c>
      <c r="M41" s="140" t="s">
        <v>443</v>
      </c>
      <c r="N41" s="65" t="s">
        <v>444</v>
      </c>
      <c r="O41" s="118">
        <v>9678026014</v>
      </c>
      <c r="P41" s="66">
        <v>43600</v>
      </c>
      <c r="Q41" s="65" t="s">
        <v>231</v>
      </c>
      <c r="R41" s="18">
        <v>16</v>
      </c>
      <c r="S41" s="18" t="s">
        <v>570</v>
      </c>
      <c r="T41" s="18"/>
    </row>
    <row r="42" spans="1:20" ht="17.25" thickBot="1">
      <c r="A42" s="4">
        <v>38</v>
      </c>
      <c r="B42" s="17" t="s">
        <v>63</v>
      </c>
      <c r="C42" s="113" t="s">
        <v>593</v>
      </c>
      <c r="D42" s="113" t="s">
        <v>25</v>
      </c>
      <c r="E42" s="134">
        <v>203</v>
      </c>
      <c r="F42" s="113" t="s">
        <v>590</v>
      </c>
      <c r="G42" s="134">
        <v>54</v>
      </c>
      <c r="H42" s="134">
        <v>49</v>
      </c>
      <c r="I42" s="60">
        <f t="shared" si="0"/>
        <v>103</v>
      </c>
      <c r="J42" s="141">
        <v>9859130730</v>
      </c>
      <c r="K42" s="139" t="s">
        <v>441</v>
      </c>
      <c r="L42" s="18" t="s">
        <v>205</v>
      </c>
      <c r="M42" s="140" t="s">
        <v>443</v>
      </c>
      <c r="N42" s="65" t="s">
        <v>609</v>
      </c>
      <c r="O42" s="121">
        <v>9613804253</v>
      </c>
      <c r="P42" s="66">
        <v>43601</v>
      </c>
      <c r="Q42" s="65" t="s">
        <v>229</v>
      </c>
      <c r="R42" s="18">
        <v>14</v>
      </c>
      <c r="S42" s="18" t="s">
        <v>570</v>
      </c>
      <c r="T42" s="18"/>
    </row>
    <row r="43" spans="1:20" ht="17.25" thickBot="1">
      <c r="A43" s="4">
        <v>39</v>
      </c>
      <c r="B43" s="17" t="s">
        <v>63</v>
      </c>
      <c r="C43" s="113" t="s">
        <v>594</v>
      </c>
      <c r="D43" s="113" t="s">
        <v>25</v>
      </c>
      <c r="E43" s="134">
        <v>204</v>
      </c>
      <c r="F43" s="113" t="s">
        <v>590</v>
      </c>
      <c r="G43" s="134">
        <v>50</v>
      </c>
      <c r="H43" s="134">
        <v>59</v>
      </c>
      <c r="I43" s="60">
        <f t="shared" si="0"/>
        <v>109</v>
      </c>
      <c r="J43" s="113">
        <v>8753070528</v>
      </c>
      <c r="K43" s="139" t="s">
        <v>441</v>
      </c>
      <c r="L43" s="18" t="s">
        <v>205</v>
      </c>
      <c r="M43" s="140" t="s">
        <v>443</v>
      </c>
      <c r="N43" s="65" t="s">
        <v>608</v>
      </c>
      <c r="O43" s="121">
        <v>9957018028</v>
      </c>
      <c r="P43" s="66">
        <v>43602</v>
      </c>
      <c r="Q43" s="65" t="s">
        <v>230</v>
      </c>
      <c r="R43" s="18">
        <v>11</v>
      </c>
      <c r="S43" s="18" t="s">
        <v>570</v>
      </c>
      <c r="T43" s="18"/>
    </row>
    <row r="44" spans="1:20" ht="17.25" thickBot="1">
      <c r="A44" s="4">
        <v>40</v>
      </c>
      <c r="B44" s="17" t="s">
        <v>63</v>
      </c>
      <c r="C44" s="113" t="s">
        <v>595</v>
      </c>
      <c r="D44" s="113" t="s">
        <v>25</v>
      </c>
      <c r="E44" s="134">
        <v>5</v>
      </c>
      <c r="F44" s="113" t="s">
        <v>590</v>
      </c>
      <c r="G44" s="134">
        <v>71</v>
      </c>
      <c r="H44" s="134">
        <v>38</v>
      </c>
      <c r="I44" s="60">
        <f t="shared" si="0"/>
        <v>109</v>
      </c>
      <c r="J44" s="113">
        <v>9859882860</v>
      </c>
      <c r="K44" s="139" t="s">
        <v>441</v>
      </c>
      <c r="L44" s="18" t="s">
        <v>205</v>
      </c>
      <c r="M44" s="116" t="s">
        <v>443</v>
      </c>
      <c r="N44" s="65" t="s">
        <v>444</v>
      </c>
      <c r="O44" s="118">
        <v>9678026014</v>
      </c>
      <c r="P44" s="66">
        <v>43605</v>
      </c>
      <c r="Q44" s="65" t="s">
        <v>227</v>
      </c>
      <c r="R44" s="18">
        <v>14</v>
      </c>
      <c r="S44" s="18" t="s">
        <v>570</v>
      </c>
      <c r="T44" s="18"/>
    </row>
    <row r="45" spans="1:20" ht="17.25" thickBot="1">
      <c r="A45" s="4">
        <v>41</v>
      </c>
      <c r="B45" s="17" t="s">
        <v>63</v>
      </c>
      <c r="C45" s="113" t="s">
        <v>594</v>
      </c>
      <c r="D45" s="113" t="s">
        <v>25</v>
      </c>
      <c r="E45" s="134">
        <v>35</v>
      </c>
      <c r="F45" s="113" t="s">
        <v>590</v>
      </c>
      <c r="G45" s="134">
        <v>39</v>
      </c>
      <c r="H45" s="134">
        <v>49</v>
      </c>
      <c r="I45" s="60">
        <f t="shared" si="0"/>
        <v>88</v>
      </c>
      <c r="J45" s="113">
        <v>9577592758</v>
      </c>
      <c r="K45" s="139" t="s">
        <v>441</v>
      </c>
      <c r="L45" s="18" t="s">
        <v>205</v>
      </c>
      <c r="M45" s="116" t="s">
        <v>443</v>
      </c>
      <c r="N45" s="65" t="s">
        <v>609</v>
      </c>
      <c r="O45" s="121">
        <v>9613804253</v>
      </c>
      <c r="P45" s="66">
        <v>43606</v>
      </c>
      <c r="Q45" s="65" t="s">
        <v>228</v>
      </c>
      <c r="R45" s="18">
        <v>13</v>
      </c>
      <c r="S45" s="18" t="s">
        <v>570</v>
      </c>
      <c r="T45" s="18"/>
    </row>
    <row r="46" spans="1:20" ht="17.25" thickBot="1">
      <c r="A46" s="4">
        <v>42</v>
      </c>
      <c r="B46" s="17" t="s">
        <v>63</v>
      </c>
      <c r="C46" s="113" t="s">
        <v>596</v>
      </c>
      <c r="D46" s="113" t="s">
        <v>25</v>
      </c>
      <c r="E46" s="134">
        <v>6</v>
      </c>
      <c r="F46" s="113" t="s">
        <v>590</v>
      </c>
      <c r="G46" s="134">
        <v>45</v>
      </c>
      <c r="H46" s="134">
        <v>49</v>
      </c>
      <c r="I46" s="60">
        <f t="shared" si="0"/>
        <v>94</v>
      </c>
      <c r="J46" s="113">
        <v>9854588606</v>
      </c>
      <c r="K46" s="139" t="s">
        <v>610</v>
      </c>
      <c r="L46" s="18" t="s">
        <v>384</v>
      </c>
      <c r="M46" s="116" t="s">
        <v>450</v>
      </c>
      <c r="N46" s="65" t="s">
        <v>611</v>
      </c>
      <c r="O46" s="118">
        <v>9859325771</v>
      </c>
      <c r="P46" s="66">
        <v>43607</v>
      </c>
      <c r="Q46" s="65" t="s">
        <v>231</v>
      </c>
      <c r="R46" s="18">
        <v>12</v>
      </c>
      <c r="S46" s="18" t="s">
        <v>570</v>
      </c>
      <c r="T46" s="18"/>
    </row>
    <row r="47" spans="1:20" ht="17.25" thickBot="1">
      <c r="A47" s="4">
        <v>43</v>
      </c>
      <c r="B47" s="17" t="s">
        <v>63</v>
      </c>
      <c r="C47" s="113" t="s">
        <v>597</v>
      </c>
      <c r="D47" s="113" t="s">
        <v>25</v>
      </c>
      <c r="E47" s="134">
        <v>268</v>
      </c>
      <c r="F47" s="113" t="s">
        <v>590</v>
      </c>
      <c r="G47" s="134">
        <v>50</v>
      </c>
      <c r="H47" s="134">
        <v>53</v>
      </c>
      <c r="I47" s="60">
        <f t="shared" si="0"/>
        <v>103</v>
      </c>
      <c r="J47" s="113">
        <v>9613432965</v>
      </c>
      <c r="K47" s="139" t="s">
        <v>610</v>
      </c>
      <c r="L47" s="18" t="s">
        <v>384</v>
      </c>
      <c r="M47" s="116" t="s">
        <v>450</v>
      </c>
      <c r="N47" s="18" t="s">
        <v>392</v>
      </c>
      <c r="O47" s="118">
        <v>8753868481</v>
      </c>
      <c r="P47" s="66">
        <v>43608</v>
      </c>
      <c r="Q47" s="65" t="s">
        <v>229</v>
      </c>
      <c r="R47" s="18">
        <v>19</v>
      </c>
      <c r="S47" s="18" t="s">
        <v>570</v>
      </c>
      <c r="T47" s="18"/>
    </row>
    <row r="48" spans="1:20" ht="17.25" thickBot="1">
      <c r="A48" s="4">
        <v>44</v>
      </c>
      <c r="B48" s="17" t="s">
        <v>63</v>
      </c>
      <c r="C48" s="113" t="s">
        <v>598</v>
      </c>
      <c r="D48" s="113" t="s">
        <v>25</v>
      </c>
      <c r="E48" s="134">
        <v>12</v>
      </c>
      <c r="F48" s="113" t="s">
        <v>590</v>
      </c>
      <c r="G48" s="134">
        <v>55</v>
      </c>
      <c r="H48" s="134">
        <v>61</v>
      </c>
      <c r="I48" s="60">
        <f t="shared" si="0"/>
        <v>116</v>
      </c>
      <c r="J48" s="113">
        <v>9859320084</v>
      </c>
      <c r="K48" s="139" t="s">
        <v>427</v>
      </c>
      <c r="L48" s="18" t="s">
        <v>428</v>
      </c>
      <c r="M48" s="116" t="s">
        <v>429</v>
      </c>
      <c r="N48" s="65" t="s">
        <v>612</v>
      </c>
      <c r="O48" s="118">
        <v>7399745152</v>
      </c>
      <c r="P48" s="66">
        <v>43609</v>
      </c>
      <c r="Q48" s="65" t="s">
        <v>230</v>
      </c>
      <c r="R48" s="18">
        <v>20</v>
      </c>
      <c r="S48" s="18" t="s">
        <v>570</v>
      </c>
      <c r="T48" s="18"/>
    </row>
    <row r="49" spans="1:20">
      <c r="A49" s="4">
        <v>45</v>
      </c>
      <c r="B49" s="17" t="s">
        <v>63</v>
      </c>
      <c r="C49" s="122" t="s">
        <v>599</v>
      </c>
      <c r="D49" s="113" t="s">
        <v>23</v>
      </c>
      <c r="E49" s="137" t="s">
        <v>600</v>
      </c>
      <c r="F49" s="113" t="s">
        <v>133</v>
      </c>
      <c r="G49" s="134">
        <v>66</v>
      </c>
      <c r="H49" s="134">
        <v>59</v>
      </c>
      <c r="I49" s="60">
        <f t="shared" si="0"/>
        <v>125</v>
      </c>
      <c r="J49" s="137" t="s">
        <v>613</v>
      </c>
      <c r="K49" s="139" t="s">
        <v>614</v>
      </c>
      <c r="L49" s="18" t="s">
        <v>615</v>
      </c>
      <c r="M49" s="48" t="s">
        <v>215</v>
      </c>
      <c r="N49" s="65" t="s">
        <v>616</v>
      </c>
      <c r="O49" s="118">
        <v>9859042695</v>
      </c>
      <c r="P49" s="66">
        <v>43610</v>
      </c>
      <c r="Q49" s="65" t="s">
        <v>226</v>
      </c>
      <c r="R49" s="18">
        <v>22</v>
      </c>
      <c r="S49" s="18" t="s">
        <v>570</v>
      </c>
      <c r="T49" s="18"/>
    </row>
    <row r="50" spans="1:20" ht="17.25" thickBot="1">
      <c r="A50" s="4">
        <v>46</v>
      </c>
      <c r="B50" s="17" t="s">
        <v>63</v>
      </c>
      <c r="C50" s="122" t="s">
        <v>601</v>
      </c>
      <c r="D50" s="113" t="s">
        <v>23</v>
      </c>
      <c r="E50" s="137" t="s">
        <v>602</v>
      </c>
      <c r="F50" s="113" t="s">
        <v>133</v>
      </c>
      <c r="G50" s="134">
        <v>51</v>
      </c>
      <c r="H50" s="134">
        <v>59</v>
      </c>
      <c r="I50" s="60">
        <f t="shared" si="0"/>
        <v>110</v>
      </c>
      <c r="J50" s="137" t="s">
        <v>617</v>
      </c>
      <c r="K50" s="139" t="s">
        <v>618</v>
      </c>
      <c r="L50" s="18" t="s">
        <v>615</v>
      </c>
      <c r="M50" s="48" t="s">
        <v>215</v>
      </c>
      <c r="N50" s="65" t="s">
        <v>619</v>
      </c>
      <c r="O50" s="118">
        <v>9957060056</v>
      </c>
      <c r="P50" s="66">
        <v>43612</v>
      </c>
      <c r="Q50" s="65" t="s">
        <v>227</v>
      </c>
      <c r="R50" s="18">
        <v>23</v>
      </c>
      <c r="S50" s="18" t="s">
        <v>570</v>
      </c>
      <c r="T50" s="18"/>
    </row>
    <row r="51" spans="1:20" ht="17.25" thickBot="1">
      <c r="A51" s="4">
        <v>47</v>
      </c>
      <c r="B51" s="17" t="s">
        <v>63</v>
      </c>
      <c r="C51" s="138" t="s">
        <v>603</v>
      </c>
      <c r="D51" s="113" t="s">
        <v>23</v>
      </c>
      <c r="E51" s="137" t="s">
        <v>604</v>
      </c>
      <c r="F51" s="113" t="s">
        <v>133</v>
      </c>
      <c r="G51" s="134">
        <v>55</v>
      </c>
      <c r="H51" s="134">
        <v>58</v>
      </c>
      <c r="I51" s="60">
        <f t="shared" si="0"/>
        <v>113</v>
      </c>
      <c r="J51" s="137" t="s">
        <v>620</v>
      </c>
      <c r="K51" s="139" t="s">
        <v>457</v>
      </c>
      <c r="L51" s="120" t="s">
        <v>458</v>
      </c>
      <c r="M51" s="116" t="s">
        <v>459</v>
      </c>
      <c r="N51" s="65" t="s">
        <v>621</v>
      </c>
      <c r="O51" s="118">
        <v>8752071269</v>
      </c>
      <c r="P51" s="66">
        <v>43613</v>
      </c>
      <c r="Q51" s="65" t="s">
        <v>228</v>
      </c>
      <c r="R51" s="18">
        <v>30</v>
      </c>
      <c r="S51" s="18" t="s">
        <v>570</v>
      </c>
      <c r="T51" s="18"/>
    </row>
    <row r="52" spans="1:20" ht="26.25" thickBot="1">
      <c r="A52" s="4">
        <v>48</v>
      </c>
      <c r="B52" s="17" t="s">
        <v>63</v>
      </c>
      <c r="C52" s="122" t="s">
        <v>605</v>
      </c>
      <c r="D52" s="113" t="s">
        <v>23</v>
      </c>
      <c r="E52" s="137" t="s">
        <v>606</v>
      </c>
      <c r="F52" s="113" t="s">
        <v>607</v>
      </c>
      <c r="G52" s="134">
        <v>68</v>
      </c>
      <c r="H52" s="134">
        <v>52</v>
      </c>
      <c r="I52" s="60">
        <f t="shared" si="0"/>
        <v>120</v>
      </c>
      <c r="J52" s="137" t="s">
        <v>622</v>
      </c>
      <c r="K52" s="139" t="s">
        <v>457</v>
      </c>
      <c r="L52" s="120" t="s">
        <v>458</v>
      </c>
      <c r="M52" s="116" t="s">
        <v>459</v>
      </c>
      <c r="N52" s="65" t="s">
        <v>587</v>
      </c>
      <c r="O52" s="118">
        <v>9954365600</v>
      </c>
      <c r="P52" s="66">
        <v>43614</v>
      </c>
      <c r="Q52" s="65" t="s">
        <v>231</v>
      </c>
      <c r="R52" s="18">
        <v>24</v>
      </c>
      <c r="S52" s="18" t="s">
        <v>570</v>
      </c>
      <c r="T52" s="18"/>
    </row>
    <row r="53" spans="1:20" ht="17.25" thickBot="1">
      <c r="A53" s="4">
        <v>49</v>
      </c>
      <c r="B53" s="17" t="s">
        <v>63</v>
      </c>
      <c r="C53" s="113" t="s">
        <v>628</v>
      </c>
      <c r="D53" s="113" t="s">
        <v>23</v>
      </c>
      <c r="E53" s="113">
        <v>18220317107</v>
      </c>
      <c r="F53" s="113" t="s">
        <v>133</v>
      </c>
      <c r="G53" s="134">
        <v>76</v>
      </c>
      <c r="H53" s="134">
        <v>82</v>
      </c>
      <c r="I53" s="60">
        <f t="shared" si="0"/>
        <v>158</v>
      </c>
      <c r="J53" s="142" t="s">
        <v>623</v>
      </c>
      <c r="K53" s="139" t="s">
        <v>624</v>
      </c>
      <c r="L53" s="18" t="s">
        <v>625</v>
      </c>
      <c r="M53" s="116" t="s">
        <v>626</v>
      </c>
      <c r="N53" s="18" t="s">
        <v>627</v>
      </c>
      <c r="O53" s="118">
        <v>9859325771</v>
      </c>
      <c r="P53" s="66">
        <v>43615</v>
      </c>
      <c r="Q53" s="65" t="s">
        <v>229</v>
      </c>
      <c r="R53" s="18">
        <v>18</v>
      </c>
      <c r="S53" s="18" t="s">
        <v>570</v>
      </c>
      <c r="T53" s="18"/>
    </row>
    <row r="54" spans="1:20">
      <c r="A54" s="4">
        <v>50</v>
      </c>
      <c r="B54" s="17"/>
      <c r="C54" s="58"/>
      <c r="D54" s="58"/>
      <c r="E54" s="17"/>
      <c r="F54" s="58"/>
      <c r="G54" s="17"/>
      <c r="H54" s="17"/>
      <c r="I54" s="60">
        <f t="shared" si="0"/>
        <v>0</v>
      </c>
      <c r="J54" s="58"/>
      <c r="K54" s="58"/>
      <c r="L54" s="58"/>
      <c r="M54" s="58"/>
      <c r="N54" s="58"/>
      <c r="O54" s="58"/>
      <c r="P54" s="24"/>
      <c r="Q54" s="18"/>
      <c r="R54" s="18"/>
      <c r="S54" s="18"/>
      <c r="T54" s="18"/>
    </row>
    <row r="55" spans="1:20">
      <c r="A55" s="4">
        <v>51</v>
      </c>
      <c r="B55" s="17"/>
      <c r="C55" s="18"/>
      <c r="D55" s="18"/>
      <c r="E55" s="19"/>
      <c r="F55" s="18"/>
      <c r="G55" s="19"/>
      <c r="H55" s="19"/>
      <c r="I55" s="60">
        <f t="shared" si="0"/>
        <v>0</v>
      </c>
      <c r="J55" s="18"/>
      <c r="K55" s="18"/>
      <c r="L55" s="18"/>
      <c r="M55" s="18"/>
      <c r="N55" s="18"/>
      <c r="O55" s="18"/>
      <c r="P55" s="24"/>
      <c r="Q55" s="18"/>
      <c r="R55" s="18"/>
      <c r="S55" s="18"/>
      <c r="T55" s="18"/>
    </row>
    <row r="56" spans="1:20">
      <c r="A56" s="4">
        <v>52</v>
      </c>
      <c r="B56" s="17"/>
      <c r="C56" s="18"/>
      <c r="D56" s="18"/>
      <c r="E56" s="19"/>
      <c r="F56" s="18"/>
      <c r="G56" s="19"/>
      <c r="H56" s="19"/>
      <c r="I56" s="60">
        <f t="shared" si="0"/>
        <v>0</v>
      </c>
      <c r="J56" s="18"/>
      <c r="K56" s="18"/>
      <c r="L56" s="18"/>
      <c r="M56" s="18"/>
      <c r="N56" s="18"/>
      <c r="O56" s="18"/>
      <c r="P56" s="24"/>
      <c r="Q56" s="18"/>
      <c r="R56" s="18"/>
      <c r="S56" s="18"/>
      <c r="T56" s="18"/>
    </row>
    <row r="57" spans="1:20">
      <c r="A57" s="4">
        <v>53</v>
      </c>
      <c r="B57" s="17"/>
      <c r="C57" s="18"/>
      <c r="D57" s="18"/>
      <c r="E57" s="19"/>
      <c r="F57" s="18"/>
      <c r="G57" s="19"/>
      <c r="H57" s="19"/>
      <c r="I57" s="60">
        <f t="shared" si="0"/>
        <v>0</v>
      </c>
      <c r="J57" s="18"/>
      <c r="K57" s="18"/>
      <c r="L57" s="18"/>
      <c r="M57" s="18"/>
      <c r="N57" s="18"/>
      <c r="O57" s="18"/>
      <c r="P57" s="24"/>
      <c r="Q57" s="18"/>
      <c r="R57" s="18"/>
      <c r="S57" s="18"/>
      <c r="T57" s="18"/>
    </row>
    <row r="58" spans="1:20">
      <c r="A58" s="4">
        <v>54</v>
      </c>
      <c r="B58" s="17"/>
      <c r="C58" s="18"/>
      <c r="D58" s="18"/>
      <c r="E58" s="19"/>
      <c r="F58" s="18"/>
      <c r="G58" s="19"/>
      <c r="H58" s="19"/>
      <c r="I58" s="60">
        <f t="shared" si="0"/>
        <v>0</v>
      </c>
      <c r="J58" s="18"/>
      <c r="K58" s="18"/>
      <c r="L58" s="18"/>
      <c r="M58" s="18"/>
      <c r="N58" s="18"/>
      <c r="O58" s="18"/>
      <c r="P58" s="24"/>
      <c r="Q58" s="18"/>
      <c r="R58" s="18"/>
      <c r="S58" s="18"/>
      <c r="T58" s="18"/>
    </row>
    <row r="59" spans="1:20">
      <c r="A59" s="4">
        <v>55</v>
      </c>
      <c r="B59" s="17"/>
      <c r="C59" s="18"/>
      <c r="D59" s="18"/>
      <c r="E59" s="19"/>
      <c r="F59" s="18"/>
      <c r="G59" s="19"/>
      <c r="H59" s="19"/>
      <c r="I59" s="60">
        <f t="shared" si="0"/>
        <v>0</v>
      </c>
      <c r="J59" s="18"/>
      <c r="K59" s="18"/>
      <c r="L59" s="18"/>
      <c r="M59" s="18"/>
      <c r="N59" s="18"/>
      <c r="O59" s="18"/>
      <c r="P59" s="24"/>
      <c r="Q59" s="18"/>
      <c r="R59" s="18"/>
      <c r="S59" s="18"/>
      <c r="T59" s="18"/>
    </row>
    <row r="60" spans="1:20">
      <c r="A60" s="4">
        <v>56</v>
      </c>
      <c r="B60" s="17"/>
      <c r="C60" s="18"/>
      <c r="D60" s="18"/>
      <c r="E60" s="19"/>
      <c r="F60" s="18"/>
      <c r="G60" s="19"/>
      <c r="H60" s="19"/>
      <c r="I60" s="60">
        <f t="shared" si="0"/>
        <v>0</v>
      </c>
      <c r="J60" s="18"/>
      <c r="K60" s="18"/>
      <c r="L60" s="18"/>
      <c r="M60" s="18"/>
      <c r="N60" s="18"/>
      <c r="O60" s="18"/>
      <c r="P60" s="24"/>
      <c r="Q60" s="18"/>
      <c r="R60" s="18"/>
      <c r="S60" s="18"/>
      <c r="T60" s="18"/>
    </row>
    <row r="61" spans="1:20">
      <c r="A61" s="4">
        <v>57</v>
      </c>
      <c r="B61" s="17"/>
      <c r="C61" s="58"/>
      <c r="D61" s="58"/>
      <c r="E61" s="17"/>
      <c r="F61" s="58"/>
      <c r="G61" s="17"/>
      <c r="H61" s="17"/>
      <c r="I61" s="60">
        <f t="shared" si="0"/>
        <v>0</v>
      </c>
      <c r="J61" s="58"/>
      <c r="K61" s="58"/>
      <c r="L61" s="58"/>
      <c r="M61" s="58"/>
      <c r="N61" s="58"/>
      <c r="O61" s="58"/>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49</v>
      </c>
      <c r="D165" s="21"/>
      <c r="E165" s="13"/>
      <c r="F165" s="21"/>
      <c r="G165" s="61">
        <f>SUM(G5:G164)</f>
        <v>2522</v>
      </c>
      <c r="H165" s="61">
        <f>SUM(H5:H164)</f>
        <v>2548</v>
      </c>
      <c r="I165" s="61">
        <f>SUM(I5:I164)</f>
        <v>5070</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43</v>
      </c>
    </row>
    <row r="167" spans="1:20">
      <c r="A167" s="44" t="s">
        <v>63</v>
      </c>
      <c r="B167" s="10">
        <f>COUNTIF(B$6:B$164,"Team 2")</f>
        <v>24</v>
      </c>
      <c r="C167" s="44" t="s">
        <v>23</v>
      </c>
      <c r="D167" s="10">
        <f>COUNTIF(D5:D164,"School")</f>
        <v>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F12" activePane="bottomRight" state="frozen"/>
      <selection pane="topRight" activeCell="C1" sqref="C1"/>
      <selection pane="bottomLeft" activeCell="A5" sqref="A5"/>
      <selection pane="bottomRight" activeCell="S17" sqref="S1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11" t="s">
        <v>70</v>
      </c>
      <c r="B1" s="211"/>
      <c r="C1" s="211"/>
      <c r="D1" s="56"/>
      <c r="E1" s="56"/>
      <c r="F1" s="56"/>
      <c r="G1" s="56"/>
      <c r="H1" s="56"/>
      <c r="I1" s="56"/>
      <c r="J1" s="56"/>
      <c r="K1" s="56"/>
      <c r="L1" s="56"/>
      <c r="M1" s="212"/>
      <c r="N1" s="212"/>
      <c r="O1" s="212"/>
      <c r="P1" s="212"/>
      <c r="Q1" s="212"/>
      <c r="R1" s="212"/>
      <c r="S1" s="212"/>
      <c r="T1" s="212"/>
    </row>
    <row r="2" spans="1:20">
      <c r="A2" s="207" t="s">
        <v>59</v>
      </c>
      <c r="B2" s="208"/>
      <c r="C2" s="208"/>
      <c r="D2" s="25">
        <v>43617</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c r="A4" s="203"/>
      <c r="B4" s="210"/>
      <c r="C4" s="202"/>
      <c r="D4" s="202"/>
      <c r="E4" s="202"/>
      <c r="F4" s="209"/>
      <c r="G4" s="23" t="s">
        <v>9</v>
      </c>
      <c r="H4" s="23" t="s">
        <v>10</v>
      </c>
      <c r="I4" s="23" t="s">
        <v>11</v>
      </c>
      <c r="J4" s="202"/>
      <c r="K4" s="206"/>
      <c r="L4" s="206"/>
      <c r="M4" s="206"/>
      <c r="N4" s="206"/>
      <c r="O4" s="206"/>
      <c r="P4" s="203"/>
      <c r="Q4" s="203"/>
      <c r="R4" s="202"/>
      <c r="S4" s="202"/>
      <c r="T4" s="202"/>
    </row>
    <row r="5" spans="1:20">
      <c r="A5" s="4">
        <v>1</v>
      </c>
      <c r="B5" s="17" t="s">
        <v>62</v>
      </c>
      <c r="C5" s="75" t="s">
        <v>178</v>
      </c>
      <c r="D5" s="48" t="s">
        <v>25</v>
      </c>
      <c r="E5" s="77">
        <v>7</v>
      </c>
      <c r="F5" s="48"/>
      <c r="G5" s="77">
        <v>32</v>
      </c>
      <c r="H5" s="77">
        <v>35</v>
      </c>
      <c r="I5" s="60">
        <f>SUM(G5:H5)</f>
        <v>67</v>
      </c>
      <c r="J5" s="75">
        <v>9859262383</v>
      </c>
      <c r="K5" s="75" t="s">
        <v>204</v>
      </c>
      <c r="L5" s="76" t="s">
        <v>205</v>
      </c>
      <c r="M5" s="75">
        <v>8486725891</v>
      </c>
      <c r="N5" s="78" t="s">
        <v>206</v>
      </c>
      <c r="O5" s="75">
        <v>9613804253</v>
      </c>
      <c r="P5" s="85">
        <v>43617</v>
      </c>
      <c r="Q5" s="86" t="s">
        <v>226</v>
      </c>
      <c r="R5" s="48">
        <v>15</v>
      </c>
      <c r="S5" s="18" t="s">
        <v>570</v>
      </c>
      <c r="T5" s="18"/>
    </row>
    <row r="6" spans="1:20">
      <c r="A6" s="4">
        <v>2</v>
      </c>
      <c r="B6" s="17" t="s">
        <v>62</v>
      </c>
      <c r="C6" s="75" t="s">
        <v>179</v>
      </c>
      <c r="D6" s="48" t="s">
        <v>25</v>
      </c>
      <c r="E6" s="77">
        <v>217</v>
      </c>
      <c r="F6" s="58"/>
      <c r="G6" s="77">
        <v>34</v>
      </c>
      <c r="H6" s="77">
        <v>35</v>
      </c>
      <c r="I6" s="60">
        <f t="shared" ref="I6:I69" si="0">SUM(G6:H6)</f>
        <v>69</v>
      </c>
      <c r="J6" s="75">
        <v>9954660370</v>
      </c>
      <c r="K6" s="75" t="s">
        <v>204</v>
      </c>
      <c r="L6" s="76" t="s">
        <v>205</v>
      </c>
      <c r="M6" s="75">
        <v>8486725891</v>
      </c>
      <c r="N6" s="78" t="s">
        <v>207</v>
      </c>
      <c r="O6" s="75">
        <v>9954626982</v>
      </c>
      <c r="P6" s="85">
        <v>43619</v>
      </c>
      <c r="Q6" s="86" t="s">
        <v>227</v>
      </c>
      <c r="R6" s="48">
        <v>13</v>
      </c>
      <c r="S6" s="18" t="s">
        <v>570</v>
      </c>
      <c r="T6" s="18"/>
    </row>
    <row r="7" spans="1:20">
      <c r="A7" s="4">
        <v>3</v>
      </c>
      <c r="B7" s="17" t="s">
        <v>62</v>
      </c>
      <c r="C7" s="75" t="s">
        <v>180</v>
      </c>
      <c r="D7" s="48" t="s">
        <v>25</v>
      </c>
      <c r="E7" s="76">
        <v>269</v>
      </c>
      <c r="F7" s="48"/>
      <c r="G7" s="77">
        <v>40</v>
      </c>
      <c r="H7" s="77">
        <v>37</v>
      </c>
      <c r="I7" s="60">
        <f t="shared" si="0"/>
        <v>77</v>
      </c>
      <c r="J7" s="76">
        <v>9859062613</v>
      </c>
      <c r="K7" s="75" t="s">
        <v>204</v>
      </c>
      <c r="L7" s="76" t="s">
        <v>205</v>
      </c>
      <c r="M7" s="75">
        <v>8486725891</v>
      </c>
      <c r="N7" s="78" t="s">
        <v>206</v>
      </c>
      <c r="O7" s="75">
        <v>9613804253</v>
      </c>
      <c r="P7" s="85">
        <v>43620</v>
      </c>
      <c r="Q7" s="86" t="s">
        <v>228</v>
      </c>
      <c r="R7" s="48">
        <v>11</v>
      </c>
      <c r="S7" s="18" t="s">
        <v>570</v>
      </c>
      <c r="T7" s="18"/>
    </row>
    <row r="8" spans="1:20">
      <c r="A8" s="4">
        <v>4</v>
      </c>
      <c r="B8" s="17" t="s">
        <v>62</v>
      </c>
      <c r="C8" s="76" t="s">
        <v>181</v>
      </c>
      <c r="D8" s="48" t="s">
        <v>25</v>
      </c>
      <c r="E8" s="76">
        <v>270</v>
      </c>
      <c r="F8" s="48"/>
      <c r="G8" s="77">
        <v>29</v>
      </c>
      <c r="H8" s="77">
        <v>36</v>
      </c>
      <c r="I8" s="60">
        <f t="shared" si="0"/>
        <v>65</v>
      </c>
      <c r="J8" s="76">
        <v>9531019919</v>
      </c>
      <c r="K8" s="75" t="s">
        <v>204</v>
      </c>
      <c r="L8" s="76" t="s">
        <v>205</v>
      </c>
      <c r="M8" s="75">
        <v>8486725891</v>
      </c>
      <c r="N8" s="78" t="s">
        <v>206</v>
      </c>
      <c r="O8" s="75">
        <v>9613804253</v>
      </c>
      <c r="P8" s="85">
        <v>43622</v>
      </c>
      <c r="Q8" s="86" t="s">
        <v>229</v>
      </c>
      <c r="R8" s="48">
        <v>15</v>
      </c>
      <c r="S8" s="18" t="s">
        <v>570</v>
      </c>
      <c r="T8" s="18"/>
    </row>
    <row r="9" spans="1:20">
      <c r="A9" s="4">
        <v>5</v>
      </c>
      <c r="B9" s="17" t="s">
        <v>62</v>
      </c>
      <c r="C9" s="76" t="s">
        <v>182</v>
      </c>
      <c r="D9" s="48" t="s">
        <v>25</v>
      </c>
      <c r="E9" s="76">
        <v>33</v>
      </c>
      <c r="F9" s="48"/>
      <c r="G9" s="77">
        <v>34</v>
      </c>
      <c r="H9" s="77">
        <v>38</v>
      </c>
      <c r="I9" s="60">
        <f t="shared" si="0"/>
        <v>72</v>
      </c>
      <c r="J9" s="76">
        <v>9401957316</v>
      </c>
      <c r="K9" s="75" t="s">
        <v>204</v>
      </c>
      <c r="L9" s="76" t="s">
        <v>205</v>
      </c>
      <c r="M9" s="75">
        <v>8486725891</v>
      </c>
      <c r="N9" s="78" t="s">
        <v>208</v>
      </c>
      <c r="O9" s="75">
        <v>9854370068</v>
      </c>
      <c r="P9" s="85">
        <v>43623</v>
      </c>
      <c r="Q9" s="86" t="s">
        <v>230</v>
      </c>
      <c r="R9" s="48">
        <v>16</v>
      </c>
      <c r="S9" s="18" t="s">
        <v>570</v>
      </c>
      <c r="T9" s="18"/>
    </row>
    <row r="10" spans="1:20">
      <c r="A10" s="4">
        <v>6</v>
      </c>
      <c r="B10" s="17" t="s">
        <v>62</v>
      </c>
      <c r="C10" s="76" t="s">
        <v>183</v>
      </c>
      <c r="D10" s="48" t="s">
        <v>25</v>
      </c>
      <c r="E10" s="76">
        <v>34</v>
      </c>
      <c r="F10" s="48"/>
      <c r="G10" s="77">
        <v>35</v>
      </c>
      <c r="H10" s="77">
        <v>37</v>
      </c>
      <c r="I10" s="60">
        <f t="shared" si="0"/>
        <v>72</v>
      </c>
      <c r="J10" s="76">
        <v>7399951711</v>
      </c>
      <c r="K10" s="75" t="s">
        <v>204</v>
      </c>
      <c r="L10" s="76" t="s">
        <v>205</v>
      </c>
      <c r="M10" s="75">
        <v>8486725891</v>
      </c>
      <c r="N10" s="78" t="s">
        <v>209</v>
      </c>
      <c r="O10" s="75">
        <v>9957018028</v>
      </c>
      <c r="P10" s="85">
        <v>43624</v>
      </c>
      <c r="Q10" s="86" t="s">
        <v>226</v>
      </c>
      <c r="R10" s="48">
        <v>20</v>
      </c>
      <c r="S10" s="18" t="s">
        <v>570</v>
      </c>
      <c r="T10" s="18"/>
    </row>
    <row r="11" spans="1:20">
      <c r="A11" s="4">
        <v>7</v>
      </c>
      <c r="B11" s="17" t="s">
        <v>62</v>
      </c>
      <c r="C11" s="76" t="s">
        <v>184</v>
      </c>
      <c r="D11" s="48" t="s">
        <v>25</v>
      </c>
      <c r="E11" s="76">
        <v>38</v>
      </c>
      <c r="F11" s="48"/>
      <c r="G11" s="77">
        <v>31</v>
      </c>
      <c r="H11" s="77">
        <v>41</v>
      </c>
      <c r="I11" s="60">
        <f t="shared" si="0"/>
        <v>72</v>
      </c>
      <c r="J11" s="76">
        <v>9859282634</v>
      </c>
      <c r="K11" s="75" t="s">
        <v>204</v>
      </c>
      <c r="L11" s="76" t="s">
        <v>205</v>
      </c>
      <c r="M11" s="75">
        <v>8486725891</v>
      </c>
      <c r="N11" s="78" t="s">
        <v>209</v>
      </c>
      <c r="O11" s="75">
        <v>9957018028</v>
      </c>
      <c r="P11" s="85">
        <v>43626</v>
      </c>
      <c r="Q11" s="86" t="s">
        <v>227</v>
      </c>
      <c r="R11" s="48">
        <v>21</v>
      </c>
      <c r="S11" s="18" t="s">
        <v>570</v>
      </c>
      <c r="T11" s="18"/>
    </row>
    <row r="12" spans="1:20">
      <c r="A12" s="4">
        <v>8</v>
      </c>
      <c r="B12" s="17" t="s">
        <v>62</v>
      </c>
      <c r="C12" s="76" t="s">
        <v>185</v>
      </c>
      <c r="D12" s="48" t="s">
        <v>25</v>
      </c>
      <c r="E12" s="76">
        <v>203</v>
      </c>
      <c r="F12" s="48"/>
      <c r="G12" s="77">
        <v>33</v>
      </c>
      <c r="H12" s="77">
        <v>38</v>
      </c>
      <c r="I12" s="60">
        <f t="shared" si="0"/>
        <v>71</v>
      </c>
      <c r="J12" s="76">
        <v>9859130730</v>
      </c>
      <c r="K12" s="75" t="s">
        <v>204</v>
      </c>
      <c r="L12" s="76" t="s">
        <v>205</v>
      </c>
      <c r="M12" s="75">
        <v>8486725891</v>
      </c>
      <c r="N12" s="78" t="s">
        <v>209</v>
      </c>
      <c r="O12" s="75">
        <v>9957018028</v>
      </c>
      <c r="P12" s="85">
        <v>43627</v>
      </c>
      <c r="Q12" s="86" t="s">
        <v>228</v>
      </c>
      <c r="R12" s="48">
        <v>22</v>
      </c>
      <c r="S12" s="18" t="s">
        <v>570</v>
      </c>
      <c r="T12" s="18"/>
    </row>
    <row r="13" spans="1:20">
      <c r="A13" s="4">
        <v>9</v>
      </c>
      <c r="B13" s="17" t="s">
        <v>62</v>
      </c>
      <c r="C13" s="76" t="s">
        <v>186</v>
      </c>
      <c r="D13" s="48" t="s">
        <v>25</v>
      </c>
      <c r="E13" s="76">
        <v>204</v>
      </c>
      <c r="F13" s="58"/>
      <c r="G13" s="77">
        <v>35</v>
      </c>
      <c r="H13" s="77">
        <v>42</v>
      </c>
      <c r="I13" s="60">
        <f t="shared" si="0"/>
        <v>77</v>
      </c>
      <c r="J13" s="76">
        <v>8753070528</v>
      </c>
      <c r="K13" s="75" t="s">
        <v>204</v>
      </c>
      <c r="L13" s="76" t="s">
        <v>205</v>
      </c>
      <c r="M13" s="75">
        <v>8486725891</v>
      </c>
      <c r="N13" s="78" t="s">
        <v>210</v>
      </c>
      <c r="O13" s="75">
        <v>8751953352</v>
      </c>
      <c r="P13" s="85">
        <v>43628</v>
      </c>
      <c r="Q13" s="86" t="s">
        <v>231</v>
      </c>
      <c r="R13" s="48">
        <v>25</v>
      </c>
      <c r="S13" s="18" t="s">
        <v>570</v>
      </c>
      <c r="T13" s="18"/>
    </row>
    <row r="14" spans="1:20">
      <c r="A14" s="4">
        <v>10</v>
      </c>
      <c r="B14" s="17" t="s">
        <v>62</v>
      </c>
      <c r="C14" s="76" t="s">
        <v>187</v>
      </c>
      <c r="D14" s="48" t="s">
        <v>25</v>
      </c>
      <c r="E14" s="76">
        <v>5</v>
      </c>
      <c r="F14" s="48"/>
      <c r="G14" s="77">
        <v>44</v>
      </c>
      <c r="H14" s="77">
        <v>46</v>
      </c>
      <c r="I14" s="60">
        <f t="shared" si="0"/>
        <v>90</v>
      </c>
      <c r="J14" s="76">
        <v>9859882860</v>
      </c>
      <c r="K14" s="75" t="s">
        <v>204</v>
      </c>
      <c r="L14" s="76" t="s">
        <v>205</v>
      </c>
      <c r="M14" s="75">
        <v>8486725891</v>
      </c>
      <c r="N14" s="78" t="s">
        <v>207</v>
      </c>
      <c r="O14" s="75">
        <v>9954626982</v>
      </c>
      <c r="P14" s="85">
        <v>43629</v>
      </c>
      <c r="Q14" s="86" t="s">
        <v>229</v>
      </c>
      <c r="R14" s="48">
        <v>15</v>
      </c>
      <c r="S14" s="18" t="s">
        <v>570</v>
      </c>
      <c r="T14" s="18"/>
    </row>
    <row r="15" spans="1:20">
      <c r="A15" s="4">
        <v>11</v>
      </c>
      <c r="B15" s="17" t="s">
        <v>62</v>
      </c>
      <c r="C15" s="76" t="s">
        <v>188</v>
      </c>
      <c r="D15" s="48" t="s">
        <v>25</v>
      </c>
      <c r="E15" s="76">
        <v>35</v>
      </c>
      <c r="F15" s="48"/>
      <c r="G15" s="77">
        <v>31</v>
      </c>
      <c r="H15" s="77">
        <v>34</v>
      </c>
      <c r="I15" s="60">
        <f t="shared" si="0"/>
        <v>65</v>
      </c>
      <c r="J15" s="76">
        <v>9577592758</v>
      </c>
      <c r="K15" s="75" t="s">
        <v>204</v>
      </c>
      <c r="L15" s="76" t="s">
        <v>205</v>
      </c>
      <c r="M15" s="75">
        <v>8486725891</v>
      </c>
      <c r="N15" s="78" t="s">
        <v>210</v>
      </c>
      <c r="O15" s="75">
        <v>8751953352</v>
      </c>
      <c r="P15" s="85">
        <v>43630</v>
      </c>
      <c r="Q15" s="86" t="s">
        <v>230</v>
      </c>
      <c r="R15" s="48">
        <v>13</v>
      </c>
      <c r="S15" s="18" t="s">
        <v>570</v>
      </c>
      <c r="T15" s="18"/>
    </row>
    <row r="16" spans="1:20">
      <c r="A16" s="4">
        <v>12</v>
      </c>
      <c r="B16" s="17" t="s">
        <v>62</v>
      </c>
      <c r="C16" s="75" t="s">
        <v>189</v>
      </c>
      <c r="D16" s="48" t="s">
        <v>25</v>
      </c>
      <c r="E16" s="76">
        <v>36</v>
      </c>
      <c r="F16" s="48"/>
      <c r="G16" s="76">
        <v>58</v>
      </c>
      <c r="H16" s="76">
        <v>46</v>
      </c>
      <c r="I16" s="60">
        <f t="shared" si="0"/>
        <v>104</v>
      </c>
      <c r="J16" s="76">
        <v>9613543622</v>
      </c>
      <c r="K16" s="76" t="s">
        <v>211</v>
      </c>
      <c r="L16" s="79" t="s">
        <v>212</v>
      </c>
      <c r="M16" s="80">
        <v>9401451110</v>
      </c>
      <c r="N16" s="75" t="s">
        <v>213</v>
      </c>
      <c r="O16" s="75">
        <v>9577294763</v>
      </c>
      <c r="P16" s="85">
        <v>43631</v>
      </c>
      <c r="Q16" s="86" t="s">
        <v>226</v>
      </c>
      <c r="R16" s="48">
        <v>11</v>
      </c>
      <c r="S16" s="18" t="s">
        <v>570</v>
      </c>
      <c r="T16" s="18"/>
    </row>
    <row r="17" spans="1:20">
      <c r="A17" s="4">
        <v>13</v>
      </c>
      <c r="B17" s="17" t="s">
        <v>62</v>
      </c>
      <c r="C17" s="76" t="s">
        <v>190</v>
      </c>
      <c r="D17" s="48" t="s">
        <v>25</v>
      </c>
      <c r="E17" s="76">
        <v>30</v>
      </c>
      <c r="F17" s="48"/>
      <c r="G17" s="76">
        <v>24</v>
      </c>
      <c r="H17" s="76">
        <v>18</v>
      </c>
      <c r="I17" s="60">
        <f t="shared" si="0"/>
        <v>42</v>
      </c>
      <c r="J17" s="76">
        <v>9954547433</v>
      </c>
      <c r="K17" s="76" t="s">
        <v>211</v>
      </c>
      <c r="L17" s="79" t="s">
        <v>212</v>
      </c>
      <c r="M17" s="80">
        <v>9401451110</v>
      </c>
      <c r="N17" s="76" t="s">
        <v>214</v>
      </c>
      <c r="O17" s="75" t="s">
        <v>215</v>
      </c>
      <c r="P17" s="85">
        <v>43633</v>
      </c>
      <c r="Q17" s="86" t="s">
        <v>227</v>
      </c>
      <c r="R17" s="48">
        <v>15</v>
      </c>
      <c r="S17" s="18" t="s">
        <v>570</v>
      </c>
      <c r="T17" s="18"/>
    </row>
    <row r="18" spans="1:20">
      <c r="A18" s="4">
        <v>14</v>
      </c>
      <c r="B18" s="17" t="s">
        <v>62</v>
      </c>
      <c r="C18" s="76" t="s">
        <v>191</v>
      </c>
      <c r="D18" s="48" t="s">
        <v>25</v>
      </c>
      <c r="E18" s="76">
        <v>37</v>
      </c>
      <c r="F18" s="48"/>
      <c r="G18" s="76">
        <v>34</v>
      </c>
      <c r="H18" s="76">
        <v>29</v>
      </c>
      <c r="I18" s="60">
        <f t="shared" si="0"/>
        <v>63</v>
      </c>
      <c r="J18" s="76">
        <v>9613089728</v>
      </c>
      <c r="K18" s="76" t="s">
        <v>211</v>
      </c>
      <c r="L18" s="79" t="s">
        <v>212</v>
      </c>
      <c r="M18" s="80">
        <v>9401451110</v>
      </c>
      <c r="N18" s="76" t="s">
        <v>216</v>
      </c>
      <c r="O18" s="75">
        <v>7399784039</v>
      </c>
      <c r="P18" s="85">
        <v>43634</v>
      </c>
      <c r="Q18" s="86" t="s">
        <v>228</v>
      </c>
      <c r="R18" s="48">
        <v>16</v>
      </c>
      <c r="S18" s="18" t="s">
        <v>570</v>
      </c>
      <c r="T18" s="18"/>
    </row>
    <row r="19" spans="1:20">
      <c r="A19" s="4">
        <v>15</v>
      </c>
      <c r="B19" s="17" t="s">
        <v>62</v>
      </c>
      <c r="C19" s="76" t="s">
        <v>192</v>
      </c>
      <c r="D19" s="48" t="s">
        <v>25</v>
      </c>
      <c r="E19" s="76">
        <v>202</v>
      </c>
      <c r="F19" s="48"/>
      <c r="G19" s="76">
        <v>28</v>
      </c>
      <c r="H19" s="76">
        <v>30</v>
      </c>
      <c r="I19" s="60">
        <f t="shared" si="0"/>
        <v>58</v>
      </c>
      <c r="J19" s="76">
        <v>7399221685</v>
      </c>
      <c r="K19" s="76" t="s">
        <v>211</v>
      </c>
      <c r="L19" s="79" t="s">
        <v>212</v>
      </c>
      <c r="M19" s="80">
        <v>9401451110</v>
      </c>
      <c r="N19" s="75" t="s">
        <v>213</v>
      </c>
      <c r="O19" s="75">
        <v>9577294763</v>
      </c>
      <c r="P19" s="85">
        <v>43635</v>
      </c>
      <c r="Q19" s="86" t="s">
        <v>231</v>
      </c>
      <c r="R19" s="48">
        <v>20</v>
      </c>
      <c r="S19" s="18" t="s">
        <v>570</v>
      </c>
      <c r="T19" s="18"/>
    </row>
    <row r="20" spans="1:20">
      <c r="A20" s="4">
        <v>16</v>
      </c>
      <c r="B20" s="17" t="s">
        <v>62</v>
      </c>
      <c r="C20" s="76" t="s">
        <v>193</v>
      </c>
      <c r="D20" s="48" t="s">
        <v>25</v>
      </c>
      <c r="E20" s="76">
        <v>220</v>
      </c>
      <c r="F20" s="48"/>
      <c r="G20" s="76">
        <v>22</v>
      </c>
      <c r="H20" s="76">
        <v>23</v>
      </c>
      <c r="I20" s="60">
        <f t="shared" si="0"/>
        <v>45</v>
      </c>
      <c r="J20" s="76">
        <v>9854714860</v>
      </c>
      <c r="K20" s="76" t="s">
        <v>211</v>
      </c>
      <c r="L20" s="79" t="s">
        <v>212</v>
      </c>
      <c r="M20" s="80">
        <v>9401451110</v>
      </c>
      <c r="N20" s="75" t="s">
        <v>213</v>
      </c>
      <c r="O20" s="75">
        <v>9577294763</v>
      </c>
      <c r="P20" s="85">
        <v>43636</v>
      </c>
      <c r="Q20" s="86" t="s">
        <v>229</v>
      </c>
      <c r="R20" s="48">
        <v>21</v>
      </c>
      <c r="S20" s="18" t="s">
        <v>570</v>
      </c>
      <c r="T20" s="18"/>
    </row>
    <row r="21" spans="1:20">
      <c r="A21" s="4">
        <v>17</v>
      </c>
      <c r="B21" s="17" t="s">
        <v>62</v>
      </c>
      <c r="C21" s="76" t="s">
        <v>194</v>
      </c>
      <c r="D21" s="48" t="s">
        <v>25</v>
      </c>
      <c r="E21" s="76">
        <v>271</v>
      </c>
      <c r="F21" s="48"/>
      <c r="G21" s="76">
        <v>22</v>
      </c>
      <c r="H21" s="76">
        <v>27</v>
      </c>
      <c r="I21" s="60">
        <f t="shared" si="0"/>
        <v>49</v>
      </c>
      <c r="J21" s="76">
        <v>9859109196</v>
      </c>
      <c r="K21" s="76" t="s">
        <v>211</v>
      </c>
      <c r="L21" s="79" t="s">
        <v>212</v>
      </c>
      <c r="M21" s="80">
        <v>9401451110</v>
      </c>
      <c r="N21" s="75" t="s">
        <v>217</v>
      </c>
      <c r="O21" s="75">
        <v>9577568272</v>
      </c>
      <c r="P21" s="85">
        <v>43637</v>
      </c>
      <c r="Q21" s="86" t="s">
        <v>230</v>
      </c>
      <c r="R21" s="48">
        <v>22</v>
      </c>
      <c r="S21" s="18" t="s">
        <v>570</v>
      </c>
      <c r="T21" s="18"/>
    </row>
    <row r="22" spans="1:20">
      <c r="A22" s="4">
        <v>18</v>
      </c>
      <c r="B22" s="17" t="s">
        <v>62</v>
      </c>
      <c r="C22" s="76" t="s">
        <v>195</v>
      </c>
      <c r="D22" s="48" t="s">
        <v>25</v>
      </c>
      <c r="E22" s="76">
        <v>272</v>
      </c>
      <c r="F22" s="48"/>
      <c r="G22" s="76">
        <v>34</v>
      </c>
      <c r="H22" s="76">
        <v>32</v>
      </c>
      <c r="I22" s="60">
        <f t="shared" si="0"/>
        <v>66</v>
      </c>
      <c r="J22" s="76">
        <v>9859273662</v>
      </c>
      <c r="K22" s="76" t="s">
        <v>211</v>
      </c>
      <c r="L22" s="79" t="s">
        <v>212</v>
      </c>
      <c r="M22" s="80">
        <v>9401451110</v>
      </c>
      <c r="N22" s="76" t="s">
        <v>216</v>
      </c>
      <c r="O22" s="75">
        <v>7399784039</v>
      </c>
      <c r="P22" s="85">
        <v>43638</v>
      </c>
      <c r="Q22" s="86" t="s">
        <v>226</v>
      </c>
      <c r="R22" s="48">
        <v>25</v>
      </c>
      <c r="S22" s="18" t="s">
        <v>570</v>
      </c>
      <c r="T22" s="18"/>
    </row>
    <row r="23" spans="1:20">
      <c r="A23" s="4">
        <v>19</v>
      </c>
      <c r="B23" s="17" t="s">
        <v>62</v>
      </c>
      <c r="C23" s="76" t="s">
        <v>196</v>
      </c>
      <c r="D23" s="48" t="s">
        <v>25</v>
      </c>
      <c r="E23" s="76">
        <v>275</v>
      </c>
      <c r="F23" s="48"/>
      <c r="G23" s="76">
        <v>26</v>
      </c>
      <c r="H23" s="76">
        <v>15</v>
      </c>
      <c r="I23" s="60">
        <f t="shared" si="0"/>
        <v>41</v>
      </c>
      <c r="J23" s="76">
        <v>9954863815</v>
      </c>
      <c r="K23" s="76" t="s">
        <v>211</v>
      </c>
      <c r="L23" s="79" t="s">
        <v>212</v>
      </c>
      <c r="M23" s="80">
        <v>9401451110</v>
      </c>
      <c r="N23" s="76" t="s">
        <v>216</v>
      </c>
      <c r="O23" s="75">
        <v>7399784039</v>
      </c>
      <c r="P23" s="85">
        <v>43640</v>
      </c>
      <c r="Q23" s="86" t="s">
        <v>227</v>
      </c>
      <c r="R23" s="48">
        <v>25</v>
      </c>
      <c r="S23" s="18" t="s">
        <v>570</v>
      </c>
      <c r="T23" s="18"/>
    </row>
    <row r="24" spans="1:20">
      <c r="A24" s="4">
        <v>20</v>
      </c>
      <c r="B24" s="17" t="s">
        <v>62</v>
      </c>
      <c r="C24" s="76" t="s">
        <v>197</v>
      </c>
      <c r="D24" s="48" t="s">
        <v>25</v>
      </c>
      <c r="E24" s="76">
        <v>201</v>
      </c>
      <c r="F24" s="48"/>
      <c r="G24" s="76">
        <v>35</v>
      </c>
      <c r="H24" s="76">
        <v>41</v>
      </c>
      <c r="I24" s="60">
        <f t="shared" si="0"/>
        <v>76</v>
      </c>
      <c r="J24" s="76">
        <v>7896810384</v>
      </c>
      <c r="K24" s="76" t="s">
        <v>218</v>
      </c>
      <c r="L24" s="81" t="s">
        <v>219</v>
      </c>
      <c r="M24" s="82">
        <v>9954966320</v>
      </c>
      <c r="N24" s="76" t="s">
        <v>220</v>
      </c>
      <c r="O24" s="75">
        <v>7896813572</v>
      </c>
      <c r="P24" s="85">
        <v>43641</v>
      </c>
      <c r="Q24" s="86" t="s">
        <v>228</v>
      </c>
      <c r="R24" s="48">
        <v>15</v>
      </c>
      <c r="S24" s="18" t="s">
        <v>570</v>
      </c>
      <c r="T24" s="18"/>
    </row>
    <row r="25" spans="1:20">
      <c r="A25" s="4">
        <v>21</v>
      </c>
      <c r="B25" s="17" t="s">
        <v>62</v>
      </c>
      <c r="C25" s="76" t="s">
        <v>198</v>
      </c>
      <c r="D25" s="48" t="s">
        <v>25</v>
      </c>
      <c r="E25" s="77">
        <v>40</v>
      </c>
      <c r="F25" s="48"/>
      <c r="G25" s="76">
        <v>23</v>
      </c>
      <c r="H25" s="76">
        <v>21</v>
      </c>
      <c r="I25" s="60">
        <f t="shared" si="0"/>
        <v>44</v>
      </c>
      <c r="J25" s="76">
        <v>9954860325</v>
      </c>
      <c r="K25" s="76" t="s">
        <v>218</v>
      </c>
      <c r="L25" s="81" t="s">
        <v>219</v>
      </c>
      <c r="M25" s="82">
        <v>9954966320</v>
      </c>
      <c r="N25" s="76" t="s">
        <v>221</v>
      </c>
      <c r="O25" s="75">
        <v>9577415069</v>
      </c>
      <c r="P25" s="85">
        <v>43642</v>
      </c>
      <c r="Q25" s="86" t="s">
        <v>231</v>
      </c>
      <c r="R25" s="48">
        <v>13</v>
      </c>
      <c r="S25" s="18" t="s">
        <v>570</v>
      </c>
      <c r="T25" s="18"/>
    </row>
    <row r="26" spans="1:20">
      <c r="A26" s="4">
        <v>22</v>
      </c>
      <c r="B26" s="17" t="s">
        <v>62</v>
      </c>
      <c r="C26" s="76" t="s">
        <v>199</v>
      </c>
      <c r="D26" s="48" t="s">
        <v>25</v>
      </c>
      <c r="E26" s="77">
        <v>13</v>
      </c>
      <c r="F26" s="48"/>
      <c r="G26" s="76">
        <v>17</v>
      </c>
      <c r="H26" s="76">
        <v>24</v>
      </c>
      <c r="I26" s="60">
        <f t="shared" si="0"/>
        <v>41</v>
      </c>
      <c r="J26" s="76">
        <v>9954732854</v>
      </c>
      <c r="K26" s="76" t="s">
        <v>218</v>
      </c>
      <c r="L26" s="81" t="s">
        <v>219</v>
      </c>
      <c r="M26" s="82">
        <v>9954966320</v>
      </c>
      <c r="N26" s="76" t="s">
        <v>222</v>
      </c>
      <c r="O26" s="75">
        <v>9859119958</v>
      </c>
      <c r="P26" s="85">
        <v>43643</v>
      </c>
      <c r="Q26" s="86" t="s">
        <v>229</v>
      </c>
      <c r="R26" s="48">
        <v>11</v>
      </c>
      <c r="S26" s="18" t="s">
        <v>570</v>
      </c>
      <c r="T26" s="18"/>
    </row>
    <row r="27" spans="1:20">
      <c r="A27" s="4">
        <v>23</v>
      </c>
      <c r="B27" s="17" t="s">
        <v>62</v>
      </c>
      <c r="C27" s="76" t="s">
        <v>200</v>
      </c>
      <c r="D27" s="48" t="s">
        <v>25</v>
      </c>
      <c r="E27" s="76">
        <v>14</v>
      </c>
      <c r="F27" s="48"/>
      <c r="G27" s="76">
        <v>66</v>
      </c>
      <c r="H27" s="76">
        <v>39</v>
      </c>
      <c r="I27" s="60">
        <f t="shared" si="0"/>
        <v>105</v>
      </c>
      <c r="J27" s="76">
        <v>9577414382</v>
      </c>
      <c r="K27" s="76" t="s">
        <v>223</v>
      </c>
      <c r="L27" s="79" t="s">
        <v>224</v>
      </c>
      <c r="M27" s="80">
        <v>9613502857</v>
      </c>
      <c r="N27" s="76" t="s">
        <v>225</v>
      </c>
      <c r="O27" s="75">
        <v>9577654975</v>
      </c>
      <c r="P27" s="85">
        <v>43644</v>
      </c>
      <c r="Q27" s="86" t="s">
        <v>230</v>
      </c>
      <c r="R27" s="48">
        <v>15</v>
      </c>
      <c r="S27" s="18" t="s">
        <v>570</v>
      </c>
      <c r="T27" s="18"/>
    </row>
    <row r="28" spans="1:20">
      <c r="A28" s="4">
        <v>24</v>
      </c>
      <c r="B28" s="17"/>
      <c r="C28" s="76"/>
      <c r="D28" s="18"/>
      <c r="E28" s="76"/>
      <c r="F28" s="18"/>
      <c r="G28" s="76"/>
      <c r="H28" s="76"/>
      <c r="I28" s="60">
        <f t="shared" si="0"/>
        <v>0</v>
      </c>
      <c r="J28" s="76"/>
      <c r="K28" s="76"/>
      <c r="L28" s="79"/>
      <c r="M28" s="80"/>
      <c r="N28" s="76"/>
      <c r="O28" s="75"/>
      <c r="P28" s="24"/>
      <c r="Q28" s="18"/>
      <c r="R28" s="48">
        <v>16</v>
      </c>
      <c r="S28" s="18" t="s">
        <v>570</v>
      </c>
      <c r="T28" s="18"/>
    </row>
    <row r="29" spans="1:20">
      <c r="A29" s="4">
        <v>25</v>
      </c>
      <c r="B29" s="17" t="s">
        <v>63</v>
      </c>
      <c r="C29" s="76" t="s">
        <v>201</v>
      </c>
      <c r="D29" s="48" t="s">
        <v>25</v>
      </c>
      <c r="E29" s="76">
        <v>15</v>
      </c>
      <c r="F29" s="18"/>
      <c r="G29" s="76">
        <v>44</v>
      </c>
      <c r="H29" s="76">
        <v>33</v>
      </c>
      <c r="I29" s="60">
        <f t="shared" si="0"/>
        <v>77</v>
      </c>
      <c r="J29" s="76">
        <v>9577217906</v>
      </c>
      <c r="K29" s="76" t="s">
        <v>223</v>
      </c>
      <c r="L29" s="79" t="s">
        <v>224</v>
      </c>
      <c r="M29" s="80">
        <v>9613502857</v>
      </c>
      <c r="N29" s="76" t="s">
        <v>225</v>
      </c>
      <c r="O29" s="75">
        <v>9577654975</v>
      </c>
      <c r="P29" s="66">
        <v>43617</v>
      </c>
      <c r="Q29" s="65" t="s">
        <v>226</v>
      </c>
      <c r="R29" s="48">
        <v>20</v>
      </c>
      <c r="S29" s="18" t="s">
        <v>570</v>
      </c>
      <c r="T29" s="18"/>
    </row>
    <row r="30" spans="1:20">
      <c r="A30" s="4">
        <v>26</v>
      </c>
      <c r="B30" s="17" t="s">
        <v>63</v>
      </c>
      <c r="C30" s="76" t="s">
        <v>202</v>
      </c>
      <c r="D30" s="48" t="s">
        <v>25</v>
      </c>
      <c r="E30" s="76">
        <v>16</v>
      </c>
      <c r="F30" s="18"/>
      <c r="G30" s="76">
        <v>28</v>
      </c>
      <c r="H30" s="76">
        <v>34</v>
      </c>
      <c r="I30" s="60">
        <f t="shared" si="0"/>
        <v>62</v>
      </c>
      <c r="J30" s="76">
        <v>9577757049</v>
      </c>
      <c r="K30" s="76" t="s">
        <v>223</v>
      </c>
      <c r="L30" s="79" t="s">
        <v>224</v>
      </c>
      <c r="M30" s="80">
        <v>9613502857</v>
      </c>
      <c r="N30" s="76" t="s">
        <v>222</v>
      </c>
      <c r="O30" s="75">
        <v>9859119958</v>
      </c>
      <c r="P30" s="66">
        <v>43619</v>
      </c>
      <c r="Q30" s="65" t="s">
        <v>227</v>
      </c>
      <c r="R30" s="48">
        <v>10</v>
      </c>
      <c r="S30" s="18" t="s">
        <v>570</v>
      </c>
      <c r="T30" s="18"/>
    </row>
    <row r="31" spans="1:20">
      <c r="A31" s="4">
        <v>27</v>
      </c>
      <c r="B31" s="17" t="s">
        <v>63</v>
      </c>
      <c r="C31" s="76" t="s">
        <v>203</v>
      </c>
      <c r="D31" s="48" t="s">
        <v>25</v>
      </c>
      <c r="E31" s="76">
        <v>17</v>
      </c>
      <c r="F31" s="18"/>
      <c r="G31" s="76">
        <v>52</v>
      </c>
      <c r="H31" s="76">
        <v>50</v>
      </c>
      <c r="I31" s="60">
        <f t="shared" si="0"/>
        <v>102</v>
      </c>
      <c r="J31" s="76">
        <v>7399414959</v>
      </c>
      <c r="K31" s="76" t="s">
        <v>223</v>
      </c>
      <c r="L31" s="79" t="s">
        <v>224</v>
      </c>
      <c r="M31" s="80">
        <v>9613502857</v>
      </c>
      <c r="N31" s="76" t="s">
        <v>222</v>
      </c>
      <c r="O31" s="75">
        <v>9859119958</v>
      </c>
      <c r="P31" s="66">
        <v>43620</v>
      </c>
      <c r="Q31" s="65" t="s">
        <v>228</v>
      </c>
      <c r="R31" s="18">
        <v>8</v>
      </c>
      <c r="S31" s="18" t="s">
        <v>570</v>
      </c>
      <c r="T31" s="18"/>
    </row>
    <row r="32" spans="1:20">
      <c r="A32" s="4">
        <v>28</v>
      </c>
      <c r="B32" s="17" t="s">
        <v>63</v>
      </c>
      <c r="C32" s="75" t="s">
        <v>232</v>
      </c>
      <c r="D32" s="75" t="s">
        <v>23</v>
      </c>
      <c r="E32" s="84" t="s">
        <v>233</v>
      </c>
      <c r="F32" s="75" t="s">
        <v>133</v>
      </c>
      <c r="G32" s="77">
        <v>53</v>
      </c>
      <c r="H32" s="77">
        <v>55</v>
      </c>
      <c r="I32" s="60">
        <f t="shared" si="0"/>
        <v>108</v>
      </c>
      <c r="J32" s="75">
        <v>9435076561</v>
      </c>
      <c r="K32" s="75" t="s">
        <v>279</v>
      </c>
      <c r="L32" s="75" t="s">
        <v>280</v>
      </c>
      <c r="M32" s="87">
        <v>8011687675</v>
      </c>
      <c r="N32" s="75" t="s">
        <v>281</v>
      </c>
      <c r="O32" s="75">
        <v>9577815560</v>
      </c>
      <c r="P32" s="66">
        <v>43622</v>
      </c>
      <c r="Q32" s="65" t="s">
        <v>229</v>
      </c>
      <c r="R32" s="75">
        <v>10</v>
      </c>
      <c r="S32" s="18" t="s">
        <v>570</v>
      </c>
      <c r="T32" s="18"/>
    </row>
    <row r="33" spans="1:20">
      <c r="A33" s="4">
        <v>29</v>
      </c>
      <c r="B33" s="17" t="s">
        <v>63</v>
      </c>
      <c r="C33" s="75" t="s">
        <v>234</v>
      </c>
      <c r="D33" s="75" t="s">
        <v>23</v>
      </c>
      <c r="E33" s="84" t="s">
        <v>235</v>
      </c>
      <c r="F33" s="75" t="s">
        <v>133</v>
      </c>
      <c r="G33" s="77">
        <v>65</v>
      </c>
      <c r="H33" s="77">
        <v>64</v>
      </c>
      <c r="I33" s="60">
        <f t="shared" si="0"/>
        <v>129</v>
      </c>
      <c r="J33" s="75">
        <v>7399970744</v>
      </c>
      <c r="K33" s="75" t="s">
        <v>279</v>
      </c>
      <c r="L33" s="75" t="s">
        <v>280</v>
      </c>
      <c r="M33" s="87">
        <v>8011687675</v>
      </c>
      <c r="N33" s="78" t="s">
        <v>282</v>
      </c>
      <c r="O33" s="75">
        <v>7399969467</v>
      </c>
      <c r="P33" s="66">
        <v>43623</v>
      </c>
      <c r="Q33" s="65" t="s">
        <v>230</v>
      </c>
      <c r="R33" s="75">
        <v>12</v>
      </c>
      <c r="S33" s="18" t="s">
        <v>570</v>
      </c>
      <c r="T33" s="18"/>
    </row>
    <row r="34" spans="1:20">
      <c r="A34" s="4">
        <v>30</v>
      </c>
      <c r="B34" s="17" t="s">
        <v>63</v>
      </c>
      <c r="C34" s="75" t="s">
        <v>236</v>
      </c>
      <c r="D34" s="75" t="s">
        <v>23</v>
      </c>
      <c r="E34" s="84" t="s">
        <v>237</v>
      </c>
      <c r="F34" s="75" t="s">
        <v>133</v>
      </c>
      <c r="G34" s="77">
        <v>55</v>
      </c>
      <c r="H34" s="77">
        <v>65</v>
      </c>
      <c r="I34" s="60">
        <f t="shared" si="0"/>
        <v>120</v>
      </c>
      <c r="J34" s="75">
        <v>9859952089</v>
      </c>
      <c r="K34" s="75" t="s">
        <v>283</v>
      </c>
      <c r="L34" s="75" t="s">
        <v>284</v>
      </c>
      <c r="M34" s="75">
        <v>9854746327</v>
      </c>
      <c r="N34" s="76" t="s">
        <v>222</v>
      </c>
      <c r="O34" s="75">
        <v>9859119958</v>
      </c>
      <c r="P34" s="66">
        <v>43624</v>
      </c>
      <c r="Q34" s="65" t="s">
        <v>226</v>
      </c>
      <c r="R34" s="75">
        <v>9</v>
      </c>
      <c r="S34" s="18" t="s">
        <v>570</v>
      </c>
      <c r="T34" s="18"/>
    </row>
    <row r="35" spans="1:20">
      <c r="A35" s="4">
        <v>31</v>
      </c>
      <c r="B35" s="17" t="s">
        <v>63</v>
      </c>
      <c r="C35" s="75" t="s">
        <v>238</v>
      </c>
      <c r="D35" s="75" t="s">
        <v>23</v>
      </c>
      <c r="E35" s="84" t="s">
        <v>239</v>
      </c>
      <c r="F35" s="75" t="s">
        <v>133</v>
      </c>
      <c r="G35" s="77">
        <v>56</v>
      </c>
      <c r="H35" s="77">
        <v>67</v>
      </c>
      <c r="I35" s="60">
        <f t="shared" si="0"/>
        <v>123</v>
      </c>
      <c r="J35" s="84">
        <v>9854661846</v>
      </c>
      <c r="K35" s="75" t="s">
        <v>285</v>
      </c>
      <c r="L35" s="75" t="s">
        <v>286</v>
      </c>
      <c r="M35" s="80">
        <v>9854746577</v>
      </c>
      <c r="N35" s="75" t="s">
        <v>287</v>
      </c>
      <c r="O35" s="75">
        <v>9613207773</v>
      </c>
      <c r="P35" s="66">
        <v>43626</v>
      </c>
      <c r="Q35" s="65" t="s">
        <v>227</v>
      </c>
      <c r="R35" s="75">
        <v>8</v>
      </c>
      <c r="S35" s="18" t="s">
        <v>570</v>
      </c>
      <c r="T35" s="18"/>
    </row>
    <row r="36" spans="1:20">
      <c r="A36" s="4">
        <v>32</v>
      </c>
      <c r="B36" s="17" t="s">
        <v>63</v>
      </c>
      <c r="C36" s="75" t="s">
        <v>240</v>
      </c>
      <c r="D36" s="75" t="s">
        <v>23</v>
      </c>
      <c r="E36" s="84" t="s">
        <v>241</v>
      </c>
      <c r="F36" s="75" t="s">
        <v>133</v>
      </c>
      <c r="G36" s="77">
        <v>45</v>
      </c>
      <c r="H36" s="77">
        <v>65</v>
      </c>
      <c r="I36" s="60">
        <f t="shared" si="0"/>
        <v>110</v>
      </c>
      <c r="J36" s="75">
        <v>9435376841</v>
      </c>
      <c r="K36" s="75" t="s">
        <v>288</v>
      </c>
      <c r="L36" s="75" t="s">
        <v>289</v>
      </c>
      <c r="M36" s="80">
        <v>9401451092</v>
      </c>
      <c r="N36" s="75" t="s">
        <v>290</v>
      </c>
      <c r="O36" s="75">
        <v>9613565296</v>
      </c>
      <c r="P36" s="66">
        <v>43627</v>
      </c>
      <c r="Q36" s="65" t="s">
        <v>228</v>
      </c>
      <c r="R36" s="75">
        <v>13</v>
      </c>
      <c r="S36" s="18" t="s">
        <v>570</v>
      </c>
      <c r="T36" s="18"/>
    </row>
    <row r="37" spans="1:20">
      <c r="A37" s="4">
        <v>33</v>
      </c>
      <c r="B37" s="17" t="s">
        <v>63</v>
      </c>
      <c r="C37" s="75" t="s">
        <v>242</v>
      </c>
      <c r="D37" s="75" t="s">
        <v>23</v>
      </c>
      <c r="E37" s="84" t="s">
        <v>243</v>
      </c>
      <c r="F37" s="75" t="s">
        <v>133</v>
      </c>
      <c r="G37" s="77">
        <v>49</v>
      </c>
      <c r="H37" s="77">
        <v>61</v>
      </c>
      <c r="I37" s="60">
        <f t="shared" si="0"/>
        <v>110</v>
      </c>
      <c r="J37" s="75">
        <v>9577404594</v>
      </c>
      <c r="K37" s="75" t="s">
        <v>288</v>
      </c>
      <c r="L37" s="75" t="s">
        <v>289</v>
      </c>
      <c r="M37" s="80">
        <v>9401451092</v>
      </c>
      <c r="N37" s="75" t="s">
        <v>290</v>
      </c>
      <c r="O37" s="75">
        <v>9613565296</v>
      </c>
      <c r="P37" s="66">
        <v>43628</v>
      </c>
      <c r="Q37" s="65" t="s">
        <v>231</v>
      </c>
      <c r="R37" s="75">
        <v>12</v>
      </c>
      <c r="S37" s="18" t="s">
        <v>570</v>
      </c>
      <c r="T37" s="18"/>
    </row>
    <row r="38" spans="1:20">
      <c r="A38" s="4">
        <v>34</v>
      </c>
      <c r="B38" s="17" t="s">
        <v>63</v>
      </c>
      <c r="C38" s="75" t="s">
        <v>244</v>
      </c>
      <c r="D38" s="75" t="s">
        <v>23</v>
      </c>
      <c r="E38" s="84" t="s">
        <v>245</v>
      </c>
      <c r="F38" s="75" t="s">
        <v>133</v>
      </c>
      <c r="G38" s="77">
        <v>51</v>
      </c>
      <c r="H38" s="77">
        <v>67</v>
      </c>
      <c r="I38" s="60">
        <f t="shared" si="0"/>
        <v>118</v>
      </c>
      <c r="J38" s="75">
        <v>9577445042</v>
      </c>
      <c r="K38" s="75" t="s">
        <v>283</v>
      </c>
      <c r="L38" s="75" t="s">
        <v>284</v>
      </c>
      <c r="M38" s="88">
        <v>9854746327</v>
      </c>
      <c r="N38" s="76" t="s">
        <v>222</v>
      </c>
      <c r="O38" s="75">
        <v>9859119958</v>
      </c>
      <c r="P38" s="66">
        <v>43629</v>
      </c>
      <c r="Q38" s="65" t="s">
        <v>229</v>
      </c>
      <c r="R38" s="75">
        <v>10</v>
      </c>
      <c r="S38" s="18" t="s">
        <v>570</v>
      </c>
      <c r="T38" s="18"/>
    </row>
    <row r="39" spans="1:20">
      <c r="A39" s="4">
        <v>35</v>
      </c>
      <c r="B39" s="17" t="s">
        <v>63</v>
      </c>
      <c r="C39" s="75" t="s">
        <v>246</v>
      </c>
      <c r="D39" s="75" t="s">
        <v>23</v>
      </c>
      <c r="E39" s="84" t="s">
        <v>247</v>
      </c>
      <c r="F39" s="75" t="s">
        <v>133</v>
      </c>
      <c r="G39" s="77">
        <v>55</v>
      </c>
      <c r="H39" s="77">
        <v>67</v>
      </c>
      <c r="I39" s="60">
        <f t="shared" si="0"/>
        <v>122</v>
      </c>
      <c r="J39" s="75">
        <v>9577015440</v>
      </c>
      <c r="K39" s="75" t="s">
        <v>283</v>
      </c>
      <c r="L39" s="75" t="s">
        <v>284</v>
      </c>
      <c r="M39" s="88">
        <v>9854746327</v>
      </c>
      <c r="N39" s="76" t="s">
        <v>222</v>
      </c>
      <c r="O39" s="75">
        <v>9859119958</v>
      </c>
      <c r="P39" s="66">
        <v>43630</v>
      </c>
      <c r="Q39" s="65" t="s">
        <v>230</v>
      </c>
      <c r="R39" s="75">
        <v>11</v>
      </c>
      <c r="S39" s="18" t="s">
        <v>570</v>
      </c>
      <c r="T39" s="18"/>
    </row>
    <row r="40" spans="1:20">
      <c r="A40" s="4">
        <v>36</v>
      </c>
      <c r="B40" s="17" t="s">
        <v>63</v>
      </c>
      <c r="C40" s="75" t="s">
        <v>248</v>
      </c>
      <c r="D40" s="75" t="s">
        <v>23</v>
      </c>
      <c r="E40" s="84" t="s">
        <v>249</v>
      </c>
      <c r="F40" s="75" t="s">
        <v>133</v>
      </c>
      <c r="G40" s="77">
        <v>65</v>
      </c>
      <c r="H40" s="77">
        <v>71</v>
      </c>
      <c r="I40" s="60">
        <f t="shared" si="0"/>
        <v>136</v>
      </c>
      <c r="J40" s="75">
        <v>9707608569</v>
      </c>
      <c r="K40" s="75" t="s">
        <v>291</v>
      </c>
      <c r="L40" s="75" t="s">
        <v>292</v>
      </c>
      <c r="M40" s="88">
        <v>9435240168</v>
      </c>
      <c r="N40" s="75" t="s">
        <v>293</v>
      </c>
      <c r="O40" s="75">
        <v>9577978546</v>
      </c>
      <c r="P40" s="66">
        <v>43631</v>
      </c>
      <c r="Q40" s="65" t="s">
        <v>226</v>
      </c>
      <c r="R40" s="75">
        <v>10</v>
      </c>
      <c r="S40" s="18" t="s">
        <v>570</v>
      </c>
      <c r="T40" s="18"/>
    </row>
    <row r="41" spans="1:20">
      <c r="A41" s="4">
        <v>37</v>
      </c>
      <c r="B41" s="17" t="s">
        <v>63</v>
      </c>
      <c r="C41" s="75" t="s">
        <v>250</v>
      </c>
      <c r="D41" s="75" t="s">
        <v>23</v>
      </c>
      <c r="E41" s="84" t="s">
        <v>251</v>
      </c>
      <c r="F41" s="75" t="s">
        <v>133</v>
      </c>
      <c r="G41" s="77">
        <v>65</v>
      </c>
      <c r="H41" s="77">
        <v>54</v>
      </c>
      <c r="I41" s="60">
        <f t="shared" si="0"/>
        <v>119</v>
      </c>
      <c r="J41" s="75">
        <v>9957259348</v>
      </c>
      <c r="K41" s="75" t="s">
        <v>283</v>
      </c>
      <c r="L41" s="75" t="s">
        <v>284</v>
      </c>
      <c r="M41" s="88">
        <v>9854746327</v>
      </c>
      <c r="N41" s="76" t="s">
        <v>222</v>
      </c>
      <c r="O41" s="75">
        <v>9859119958</v>
      </c>
      <c r="P41" s="66">
        <v>43633</v>
      </c>
      <c r="Q41" s="65" t="s">
        <v>227</v>
      </c>
      <c r="R41" s="75">
        <v>12</v>
      </c>
      <c r="S41" s="18" t="s">
        <v>570</v>
      </c>
      <c r="T41" s="18"/>
    </row>
    <row r="42" spans="1:20">
      <c r="A42" s="4">
        <v>38</v>
      </c>
      <c r="B42" s="17" t="s">
        <v>63</v>
      </c>
      <c r="C42" s="75" t="s">
        <v>252</v>
      </c>
      <c r="D42" s="75" t="s">
        <v>23</v>
      </c>
      <c r="E42" s="84" t="s">
        <v>253</v>
      </c>
      <c r="F42" s="75" t="s">
        <v>133</v>
      </c>
      <c r="G42" s="77">
        <v>45</v>
      </c>
      <c r="H42" s="77">
        <v>65</v>
      </c>
      <c r="I42" s="60">
        <f t="shared" si="0"/>
        <v>110</v>
      </c>
      <c r="J42" s="75">
        <v>9613106515</v>
      </c>
      <c r="K42" s="75" t="s">
        <v>283</v>
      </c>
      <c r="L42" s="75" t="s">
        <v>284</v>
      </c>
      <c r="M42" s="88">
        <v>9854746327</v>
      </c>
      <c r="N42" s="76" t="s">
        <v>222</v>
      </c>
      <c r="O42" s="75">
        <v>9859119958</v>
      </c>
      <c r="P42" s="66">
        <v>43634</v>
      </c>
      <c r="Q42" s="65" t="s">
        <v>228</v>
      </c>
      <c r="R42" s="75">
        <v>8</v>
      </c>
      <c r="S42" s="18" t="s">
        <v>570</v>
      </c>
      <c r="T42" s="18"/>
    </row>
    <row r="43" spans="1:20">
      <c r="A43" s="4">
        <v>39</v>
      </c>
      <c r="B43" s="17" t="s">
        <v>63</v>
      </c>
      <c r="C43" s="75" t="s">
        <v>254</v>
      </c>
      <c r="D43" s="75" t="s">
        <v>23</v>
      </c>
      <c r="E43" s="84" t="s">
        <v>255</v>
      </c>
      <c r="F43" s="75" t="s">
        <v>133</v>
      </c>
      <c r="G43" s="77">
        <v>49</v>
      </c>
      <c r="H43" s="77">
        <v>65</v>
      </c>
      <c r="I43" s="60">
        <f t="shared" si="0"/>
        <v>114</v>
      </c>
      <c r="J43" s="75">
        <v>9435083338</v>
      </c>
      <c r="K43" s="75" t="s">
        <v>294</v>
      </c>
      <c r="L43" s="75" t="s">
        <v>295</v>
      </c>
      <c r="M43" s="88">
        <v>9401843168</v>
      </c>
      <c r="N43" s="78" t="s">
        <v>296</v>
      </c>
      <c r="O43" s="75">
        <v>9859664872</v>
      </c>
      <c r="P43" s="66">
        <v>43635</v>
      </c>
      <c r="Q43" s="65" t="s">
        <v>231</v>
      </c>
      <c r="R43" s="75">
        <v>9</v>
      </c>
      <c r="S43" s="18" t="s">
        <v>570</v>
      </c>
      <c r="T43" s="18"/>
    </row>
    <row r="44" spans="1:20">
      <c r="A44" s="4">
        <v>40</v>
      </c>
      <c r="B44" s="17" t="s">
        <v>63</v>
      </c>
      <c r="C44" s="75" t="s">
        <v>256</v>
      </c>
      <c r="D44" s="75" t="s">
        <v>23</v>
      </c>
      <c r="E44" s="84" t="s">
        <v>257</v>
      </c>
      <c r="F44" s="75" t="s">
        <v>133</v>
      </c>
      <c r="G44" s="77">
        <v>65</v>
      </c>
      <c r="H44" s="77">
        <v>58</v>
      </c>
      <c r="I44" s="60">
        <f t="shared" si="0"/>
        <v>123</v>
      </c>
      <c r="J44" s="75">
        <v>9954840641</v>
      </c>
      <c r="K44" s="75" t="s">
        <v>279</v>
      </c>
      <c r="L44" s="75" t="s">
        <v>280</v>
      </c>
      <c r="M44" s="88">
        <v>8011687675</v>
      </c>
      <c r="N44" s="78" t="s">
        <v>297</v>
      </c>
      <c r="O44" s="75">
        <v>7399535663</v>
      </c>
      <c r="P44" s="66">
        <v>43636</v>
      </c>
      <c r="Q44" s="65" t="s">
        <v>229</v>
      </c>
      <c r="R44" s="75">
        <v>11</v>
      </c>
      <c r="S44" s="18" t="s">
        <v>570</v>
      </c>
      <c r="T44" s="18"/>
    </row>
    <row r="45" spans="1:20">
      <c r="A45" s="4">
        <v>41</v>
      </c>
      <c r="B45" s="17" t="s">
        <v>63</v>
      </c>
      <c r="C45" s="75" t="s">
        <v>258</v>
      </c>
      <c r="D45" s="75" t="s">
        <v>23</v>
      </c>
      <c r="E45" s="84" t="s">
        <v>259</v>
      </c>
      <c r="F45" s="75" t="s">
        <v>133</v>
      </c>
      <c r="G45" s="77">
        <v>44</v>
      </c>
      <c r="H45" s="77">
        <v>67</v>
      </c>
      <c r="I45" s="60">
        <f t="shared" si="0"/>
        <v>111</v>
      </c>
      <c r="J45" s="75">
        <v>9854651914</v>
      </c>
      <c r="K45" s="75" t="s">
        <v>279</v>
      </c>
      <c r="L45" s="75" t="s">
        <v>280</v>
      </c>
      <c r="M45" s="88">
        <v>8011687675</v>
      </c>
      <c r="N45" s="78" t="s">
        <v>298</v>
      </c>
      <c r="O45" s="75">
        <v>8011378317</v>
      </c>
      <c r="P45" s="66">
        <v>43637</v>
      </c>
      <c r="Q45" s="65" t="s">
        <v>230</v>
      </c>
      <c r="R45" s="75">
        <v>12</v>
      </c>
      <c r="S45" s="18" t="s">
        <v>570</v>
      </c>
      <c r="T45" s="18"/>
    </row>
    <row r="46" spans="1:20">
      <c r="A46" s="4">
        <v>42</v>
      </c>
      <c r="B46" s="17" t="s">
        <v>63</v>
      </c>
      <c r="C46" s="75" t="s">
        <v>260</v>
      </c>
      <c r="D46" s="75" t="s">
        <v>23</v>
      </c>
      <c r="E46" s="84" t="s">
        <v>261</v>
      </c>
      <c r="F46" s="75" t="s">
        <v>133</v>
      </c>
      <c r="G46" s="77">
        <v>65</v>
      </c>
      <c r="H46" s="77">
        <v>69</v>
      </c>
      <c r="I46" s="60">
        <f t="shared" si="0"/>
        <v>134</v>
      </c>
      <c r="J46" s="75">
        <v>9854420628</v>
      </c>
      <c r="K46" s="75" t="s">
        <v>299</v>
      </c>
      <c r="L46" s="75" t="s">
        <v>300</v>
      </c>
      <c r="M46" s="80">
        <v>9401451065</v>
      </c>
      <c r="N46" s="78" t="s">
        <v>297</v>
      </c>
      <c r="O46" s="75">
        <v>7399535663</v>
      </c>
      <c r="P46" s="66">
        <v>43638</v>
      </c>
      <c r="Q46" s="65" t="s">
        <v>226</v>
      </c>
      <c r="R46" s="75">
        <v>11</v>
      </c>
      <c r="S46" s="18" t="s">
        <v>570</v>
      </c>
      <c r="T46" s="18"/>
    </row>
    <row r="47" spans="1:20">
      <c r="A47" s="4">
        <v>43</v>
      </c>
      <c r="B47" s="17" t="s">
        <v>63</v>
      </c>
      <c r="C47" s="75" t="s">
        <v>262</v>
      </c>
      <c r="D47" s="75" t="s">
        <v>23</v>
      </c>
      <c r="E47" s="84" t="s">
        <v>263</v>
      </c>
      <c r="F47" s="75" t="s">
        <v>133</v>
      </c>
      <c r="G47" s="77">
        <v>54</v>
      </c>
      <c r="H47" s="77">
        <v>67</v>
      </c>
      <c r="I47" s="60">
        <f t="shared" si="0"/>
        <v>121</v>
      </c>
      <c r="J47" s="75">
        <v>9854662829</v>
      </c>
      <c r="K47" s="75" t="s">
        <v>299</v>
      </c>
      <c r="L47" s="75" t="s">
        <v>300</v>
      </c>
      <c r="M47" s="80">
        <v>9401451065</v>
      </c>
      <c r="N47" s="75" t="s">
        <v>301</v>
      </c>
      <c r="O47" s="75">
        <v>9859019613</v>
      </c>
      <c r="P47" s="66">
        <v>43640</v>
      </c>
      <c r="Q47" s="65" t="s">
        <v>227</v>
      </c>
      <c r="R47" s="75">
        <v>10</v>
      </c>
      <c r="S47" s="18" t="s">
        <v>570</v>
      </c>
      <c r="T47" s="18"/>
    </row>
    <row r="48" spans="1:20">
      <c r="A48" s="4">
        <v>44</v>
      </c>
      <c r="B48" s="17" t="s">
        <v>63</v>
      </c>
      <c r="C48" s="75" t="s">
        <v>264</v>
      </c>
      <c r="D48" s="75" t="s">
        <v>23</v>
      </c>
      <c r="E48" s="77" t="s">
        <v>215</v>
      </c>
      <c r="F48" s="75" t="s">
        <v>133</v>
      </c>
      <c r="G48" s="77">
        <v>65</v>
      </c>
      <c r="H48" s="77">
        <v>61</v>
      </c>
      <c r="I48" s="60">
        <f t="shared" si="0"/>
        <v>126</v>
      </c>
      <c r="J48" s="75">
        <v>9613916020</v>
      </c>
      <c r="K48" s="75" t="s">
        <v>299</v>
      </c>
      <c r="L48" s="75" t="s">
        <v>300</v>
      </c>
      <c r="M48" s="80">
        <v>9401451065</v>
      </c>
      <c r="N48" s="75" t="s">
        <v>301</v>
      </c>
      <c r="O48" s="75">
        <v>9859019613</v>
      </c>
      <c r="P48" s="66">
        <v>43641</v>
      </c>
      <c r="Q48" s="65" t="s">
        <v>228</v>
      </c>
      <c r="R48" s="75">
        <v>12</v>
      </c>
      <c r="S48" s="18" t="s">
        <v>570</v>
      </c>
      <c r="T48" s="18"/>
    </row>
    <row r="49" spans="1:20">
      <c r="A49" s="4">
        <v>45</v>
      </c>
      <c r="B49" s="17" t="s">
        <v>63</v>
      </c>
      <c r="C49" s="75" t="s">
        <v>265</v>
      </c>
      <c r="D49" s="75" t="s">
        <v>23</v>
      </c>
      <c r="E49" s="84" t="s">
        <v>266</v>
      </c>
      <c r="F49" s="75" t="s">
        <v>133</v>
      </c>
      <c r="G49" s="77">
        <v>61</v>
      </c>
      <c r="H49" s="77">
        <v>69</v>
      </c>
      <c r="I49" s="60">
        <f t="shared" si="0"/>
        <v>130</v>
      </c>
      <c r="J49" s="75">
        <v>9854784795</v>
      </c>
      <c r="K49" s="75" t="s">
        <v>299</v>
      </c>
      <c r="L49" s="75" t="s">
        <v>300</v>
      </c>
      <c r="M49" s="80">
        <v>9401451065</v>
      </c>
      <c r="N49" s="75" t="s">
        <v>301</v>
      </c>
      <c r="O49" s="75">
        <v>9859019613</v>
      </c>
      <c r="P49" s="66">
        <v>43642</v>
      </c>
      <c r="Q49" s="65" t="s">
        <v>231</v>
      </c>
      <c r="R49" s="75">
        <v>13</v>
      </c>
      <c r="S49" s="18" t="s">
        <v>570</v>
      </c>
      <c r="T49" s="18"/>
    </row>
    <row r="50" spans="1:20">
      <c r="A50" s="4">
        <v>46</v>
      </c>
      <c r="B50" s="17" t="s">
        <v>63</v>
      </c>
      <c r="C50" s="75" t="s">
        <v>267</v>
      </c>
      <c r="D50" s="75" t="s">
        <v>23</v>
      </c>
      <c r="E50" s="84" t="s">
        <v>268</v>
      </c>
      <c r="F50" s="75" t="s">
        <v>133</v>
      </c>
      <c r="G50" s="77">
        <v>71</v>
      </c>
      <c r="H50" s="77">
        <v>75</v>
      </c>
      <c r="I50" s="60">
        <f t="shared" si="0"/>
        <v>146</v>
      </c>
      <c r="J50" s="75">
        <v>9577700232</v>
      </c>
      <c r="K50" s="75" t="s">
        <v>294</v>
      </c>
      <c r="L50" s="75" t="s">
        <v>295</v>
      </c>
      <c r="M50" s="88">
        <v>9401843168</v>
      </c>
      <c r="N50" s="78" t="s">
        <v>296</v>
      </c>
      <c r="O50" s="75">
        <v>9859664872</v>
      </c>
      <c r="P50" s="66">
        <v>43643</v>
      </c>
      <c r="Q50" s="65" t="s">
        <v>229</v>
      </c>
      <c r="R50" s="75">
        <v>12</v>
      </c>
      <c r="S50" s="18" t="s">
        <v>570</v>
      </c>
      <c r="T50" s="18"/>
    </row>
    <row r="51" spans="1:20">
      <c r="A51" s="4">
        <v>47</v>
      </c>
      <c r="B51" s="17" t="s">
        <v>63</v>
      </c>
      <c r="C51" s="75" t="s">
        <v>269</v>
      </c>
      <c r="D51" s="75" t="s">
        <v>23</v>
      </c>
      <c r="E51" s="84" t="s">
        <v>270</v>
      </c>
      <c r="F51" s="75" t="s">
        <v>133</v>
      </c>
      <c r="G51" s="77">
        <v>36</v>
      </c>
      <c r="H51" s="77">
        <v>51</v>
      </c>
      <c r="I51" s="60">
        <f t="shared" si="0"/>
        <v>87</v>
      </c>
      <c r="J51" s="75">
        <v>9957931396</v>
      </c>
      <c r="K51" s="75" t="s">
        <v>291</v>
      </c>
      <c r="L51" s="75" t="s">
        <v>292</v>
      </c>
      <c r="M51" s="88">
        <v>9435240168</v>
      </c>
      <c r="N51" s="75" t="s">
        <v>293</v>
      </c>
      <c r="O51" s="75">
        <v>9577978546</v>
      </c>
      <c r="P51" s="66">
        <v>43644</v>
      </c>
      <c r="Q51" s="65" t="s">
        <v>230</v>
      </c>
      <c r="R51" s="75">
        <v>11</v>
      </c>
      <c r="S51" s="18" t="s">
        <v>570</v>
      </c>
      <c r="T51" s="18"/>
    </row>
    <row r="52" spans="1:20">
      <c r="A52" s="4">
        <v>48</v>
      </c>
      <c r="B52" s="17"/>
      <c r="C52" s="75"/>
      <c r="D52" s="75"/>
      <c r="E52" s="84"/>
      <c r="F52" s="75"/>
      <c r="G52" s="77"/>
      <c r="H52" s="77"/>
      <c r="I52" s="60">
        <f t="shared" si="0"/>
        <v>0</v>
      </c>
      <c r="J52" s="75"/>
      <c r="K52" s="75"/>
      <c r="L52" s="75"/>
      <c r="M52" s="80"/>
      <c r="N52" s="75"/>
      <c r="O52" s="75"/>
      <c r="P52" s="66"/>
      <c r="Q52" s="65"/>
      <c r="R52" s="75"/>
      <c r="S52" s="18"/>
      <c r="T52" s="18"/>
    </row>
    <row r="53" spans="1:20">
      <c r="A53" s="4">
        <v>49</v>
      </c>
      <c r="B53" s="17"/>
      <c r="C53" s="75"/>
      <c r="D53" s="75"/>
      <c r="E53" s="84"/>
      <c r="F53" s="75"/>
      <c r="G53" s="77"/>
      <c r="H53" s="77"/>
      <c r="I53" s="60">
        <f t="shared" si="0"/>
        <v>0</v>
      </c>
      <c r="J53" s="75"/>
      <c r="K53" s="75"/>
      <c r="L53" s="75"/>
      <c r="M53" s="88"/>
      <c r="N53" s="78"/>
      <c r="O53" s="75"/>
      <c r="P53" s="66"/>
      <c r="Q53" s="65"/>
      <c r="R53" s="75"/>
      <c r="S53" s="18"/>
      <c r="T53" s="18"/>
    </row>
    <row r="54" spans="1:20">
      <c r="A54" s="4">
        <v>50</v>
      </c>
      <c r="B54" s="17"/>
      <c r="C54" s="75"/>
      <c r="D54" s="75"/>
      <c r="E54" s="84"/>
      <c r="F54" s="75"/>
      <c r="G54" s="77"/>
      <c r="H54" s="77"/>
      <c r="I54" s="60">
        <f t="shared" si="0"/>
        <v>0</v>
      </c>
      <c r="J54" s="75"/>
      <c r="K54" s="75"/>
      <c r="L54" s="75"/>
      <c r="M54" s="88"/>
      <c r="N54" s="75"/>
      <c r="O54" s="75"/>
      <c r="P54" s="66"/>
      <c r="Q54" s="65"/>
      <c r="R54" s="75"/>
      <c r="S54" s="18"/>
      <c r="T54" s="18"/>
    </row>
    <row r="55" spans="1:20">
      <c r="A55" s="4">
        <v>51</v>
      </c>
      <c r="B55" s="17"/>
      <c r="C55" s="75"/>
      <c r="D55" s="75"/>
      <c r="E55" s="84"/>
      <c r="F55" s="75"/>
      <c r="G55" s="77"/>
      <c r="H55" s="77"/>
      <c r="I55" s="60">
        <f t="shared" si="0"/>
        <v>0</v>
      </c>
      <c r="J55" s="75"/>
      <c r="K55" s="75"/>
      <c r="L55" s="75"/>
      <c r="M55" s="88"/>
      <c r="N55" s="75"/>
      <c r="O55" s="75"/>
      <c r="P55" s="24"/>
      <c r="Q55" s="18"/>
      <c r="R55" s="75"/>
      <c r="S55" s="18"/>
      <c r="T55" s="18"/>
    </row>
    <row r="56" spans="1:20">
      <c r="A56" s="4">
        <v>52</v>
      </c>
      <c r="B56" s="17"/>
      <c r="C56" s="75"/>
      <c r="D56" s="75"/>
      <c r="E56" s="84"/>
      <c r="F56" s="75"/>
      <c r="G56" s="77"/>
      <c r="H56" s="77"/>
      <c r="I56" s="60">
        <f t="shared" si="0"/>
        <v>0</v>
      </c>
      <c r="J56" s="75"/>
      <c r="K56" s="75"/>
      <c r="L56" s="75"/>
      <c r="M56" s="88"/>
      <c r="N56" s="75"/>
      <c r="O56" s="75"/>
      <c r="P56" s="24"/>
      <c r="Q56" s="18"/>
      <c r="R56" s="18"/>
      <c r="S56" s="18"/>
      <c r="T56" s="18"/>
    </row>
    <row r="57" spans="1:20">
      <c r="A57" s="4">
        <v>53</v>
      </c>
      <c r="B57" s="17"/>
      <c r="C57" s="75"/>
      <c r="D57" s="75"/>
      <c r="E57" s="84"/>
      <c r="F57" s="75"/>
      <c r="G57" s="77"/>
      <c r="H57" s="77"/>
      <c r="I57" s="60">
        <f t="shared" si="0"/>
        <v>0</v>
      </c>
      <c r="J57" s="75"/>
      <c r="K57" s="75"/>
      <c r="L57" s="75"/>
      <c r="M57" s="88"/>
      <c r="N57" s="76"/>
      <c r="O57" s="75"/>
      <c r="P57" s="24"/>
      <c r="Q57" s="18"/>
      <c r="R57" s="18"/>
      <c r="S57" s="18"/>
      <c r="T57" s="18"/>
    </row>
    <row r="58" spans="1:20">
      <c r="A58" s="4">
        <v>54</v>
      </c>
      <c r="B58" s="17"/>
      <c r="C58" s="75"/>
      <c r="D58" s="75"/>
      <c r="E58" s="84"/>
      <c r="F58" s="75"/>
      <c r="G58" s="77"/>
      <c r="H58" s="77"/>
      <c r="I58" s="60">
        <f t="shared" si="0"/>
        <v>0</v>
      </c>
      <c r="J58" s="75"/>
      <c r="K58" s="75"/>
      <c r="L58" s="75"/>
      <c r="M58" s="88"/>
      <c r="N58" s="78"/>
      <c r="O58" s="75"/>
      <c r="P58" s="24"/>
      <c r="Q58" s="18"/>
      <c r="R58" s="18"/>
      <c r="S58" s="18"/>
      <c r="T58" s="18"/>
    </row>
    <row r="59" spans="1:20">
      <c r="A59" s="4">
        <v>55</v>
      </c>
      <c r="B59" s="17"/>
      <c r="C59" s="18"/>
      <c r="D59" s="18"/>
      <c r="E59" s="19"/>
      <c r="F59" s="18"/>
      <c r="G59" s="19"/>
      <c r="H59" s="19"/>
      <c r="I59" s="60">
        <f t="shared" si="0"/>
        <v>0</v>
      </c>
      <c r="J59" s="75"/>
      <c r="K59" s="75"/>
      <c r="L59" s="83"/>
      <c r="M59" s="75"/>
      <c r="N59" s="75"/>
      <c r="O59" s="75"/>
      <c r="P59" s="24"/>
      <c r="Q59" s="18"/>
      <c r="R59" s="18"/>
      <c r="S59" s="18"/>
      <c r="T59" s="18"/>
    </row>
    <row r="60" spans="1:20">
      <c r="A60" s="4">
        <v>56</v>
      </c>
      <c r="B60" s="17"/>
      <c r="C60" s="18"/>
      <c r="D60" s="18"/>
      <c r="E60" s="19"/>
      <c r="F60" s="18"/>
      <c r="G60" s="19"/>
      <c r="H60" s="19"/>
      <c r="I60" s="60">
        <f t="shared" si="0"/>
        <v>0</v>
      </c>
      <c r="J60" s="75"/>
      <c r="K60" s="75"/>
      <c r="L60" s="83"/>
      <c r="M60" s="75"/>
      <c r="N60" s="75"/>
      <c r="O60" s="75"/>
      <c r="P60" s="24"/>
      <c r="Q60" s="18"/>
      <c r="R60" s="18"/>
      <c r="S60" s="18"/>
      <c r="T60" s="18"/>
    </row>
    <row r="61" spans="1:20">
      <c r="A61" s="4">
        <v>57</v>
      </c>
      <c r="B61" s="17"/>
      <c r="C61" s="18"/>
      <c r="D61" s="18"/>
      <c r="E61" s="19"/>
      <c r="F61" s="18"/>
      <c r="G61" s="19"/>
      <c r="H61" s="19"/>
      <c r="I61" s="60">
        <f t="shared" si="0"/>
        <v>0</v>
      </c>
      <c r="J61" s="75"/>
      <c r="K61" s="75"/>
      <c r="L61" s="83"/>
      <c r="M61" s="75"/>
      <c r="N61" s="75"/>
      <c r="O61" s="75"/>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46</v>
      </c>
      <c r="D165" s="21"/>
      <c r="E165" s="13"/>
      <c r="F165" s="21"/>
      <c r="G165" s="61">
        <f>SUM(G5:G164)</f>
        <v>2005</v>
      </c>
      <c r="H165" s="61">
        <f>SUM(H5:H164)</f>
        <v>2164</v>
      </c>
      <c r="I165" s="61">
        <f>SUM(I5:I164)</f>
        <v>4169</v>
      </c>
      <c r="J165" s="21"/>
      <c r="K165" s="21"/>
      <c r="L165" s="21"/>
      <c r="M165" s="21"/>
      <c r="N165" s="21"/>
      <c r="O165" s="21"/>
      <c r="P165" s="14"/>
      <c r="Q165" s="21"/>
      <c r="R165" s="21"/>
      <c r="S165" s="21"/>
      <c r="T165" s="12"/>
    </row>
    <row r="166" spans="1:20">
      <c r="A166" s="44" t="s">
        <v>62</v>
      </c>
      <c r="B166" s="10">
        <f>COUNTIF(B$5:B$164,"Team 1")</f>
        <v>23</v>
      </c>
      <c r="C166" s="44" t="s">
        <v>25</v>
      </c>
      <c r="D166" s="10">
        <f>COUNTIF(D5:D164,"Anganwadi")</f>
        <v>26</v>
      </c>
    </row>
    <row r="167" spans="1:20">
      <c r="A167" s="44" t="s">
        <v>63</v>
      </c>
      <c r="B167" s="10">
        <f>COUNTIF(B$6:B$164,"Team 2")</f>
        <v>23</v>
      </c>
      <c r="C167" s="44" t="s">
        <v>23</v>
      </c>
      <c r="D167" s="10">
        <f>COUNTIF(D5:D164,"School")</f>
        <v>20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S56" sqref="S56"/>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11" t="s">
        <v>70</v>
      </c>
      <c r="B1" s="211"/>
      <c r="C1" s="211"/>
      <c r="D1" s="56"/>
      <c r="E1" s="56"/>
      <c r="F1" s="56"/>
      <c r="G1" s="56"/>
      <c r="H1" s="56"/>
      <c r="I1" s="56"/>
      <c r="J1" s="56"/>
      <c r="K1" s="56"/>
      <c r="L1" s="56"/>
      <c r="M1" s="213"/>
      <c r="N1" s="213"/>
      <c r="O1" s="213"/>
      <c r="P1" s="213"/>
      <c r="Q1" s="213"/>
      <c r="R1" s="213"/>
      <c r="S1" s="213"/>
      <c r="T1" s="213"/>
    </row>
    <row r="2" spans="1:20">
      <c r="A2" s="207" t="s">
        <v>59</v>
      </c>
      <c r="B2" s="208"/>
      <c r="C2" s="208"/>
      <c r="D2" s="25">
        <v>43647</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c r="A4" s="203"/>
      <c r="B4" s="210"/>
      <c r="C4" s="202"/>
      <c r="D4" s="202"/>
      <c r="E4" s="202"/>
      <c r="F4" s="209"/>
      <c r="G4" s="23" t="s">
        <v>9</v>
      </c>
      <c r="H4" s="23" t="s">
        <v>10</v>
      </c>
      <c r="I4" s="23" t="s">
        <v>11</v>
      </c>
      <c r="J4" s="202"/>
      <c r="K4" s="206"/>
      <c r="L4" s="206"/>
      <c r="M4" s="206"/>
      <c r="N4" s="206"/>
      <c r="O4" s="206"/>
      <c r="P4" s="203"/>
      <c r="Q4" s="203"/>
      <c r="R4" s="202"/>
      <c r="S4" s="202"/>
      <c r="T4" s="202"/>
    </row>
    <row r="5" spans="1:20">
      <c r="A5" s="4">
        <v>1</v>
      </c>
      <c r="B5" s="17" t="s">
        <v>62</v>
      </c>
      <c r="C5" s="75" t="s">
        <v>232</v>
      </c>
      <c r="D5" s="18" t="s">
        <v>23</v>
      </c>
      <c r="E5" s="84" t="s">
        <v>233</v>
      </c>
      <c r="F5" s="75" t="s">
        <v>133</v>
      </c>
      <c r="G5" s="77">
        <v>53</v>
      </c>
      <c r="H5" s="77">
        <v>55</v>
      </c>
      <c r="I5" s="60">
        <f>SUM(G5:H5)</f>
        <v>108</v>
      </c>
      <c r="J5" s="75">
        <v>9435076561</v>
      </c>
      <c r="K5" s="75" t="s">
        <v>279</v>
      </c>
      <c r="L5" s="75" t="s">
        <v>280</v>
      </c>
      <c r="M5" s="87">
        <v>8011687675</v>
      </c>
      <c r="N5" s="75" t="s">
        <v>281</v>
      </c>
      <c r="O5" s="75">
        <v>9577815560</v>
      </c>
      <c r="P5" s="143">
        <v>43647</v>
      </c>
      <c r="Q5" s="144" t="s">
        <v>227</v>
      </c>
      <c r="R5" s="75">
        <v>10</v>
      </c>
      <c r="S5" s="18" t="s">
        <v>570</v>
      </c>
      <c r="T5" s="18"/>
    </row>
    <row r="6" spans="1:20">
      <c r="A6" s="4">
        <v>2</v>
      </c>
      <c r="B6" s="17" t="s">
        <v>62</v>
      </c>
      <c r="C6" s="75" t="s">
        <v>234</v>
      </c>
      <c r="D6" s="18" t="s">
        <v>23</v>
      </c>
      <c r="E6" s="84" t="s">
        <v>235</v>
      </c>
      <c r="F6" s="75" t="s">
        <v>133</v>
      </c>
      <c r="G6" s="77">
        <v>65</v>
      </c>
      <c r="H6" s="77">
        <v>64</v>
      </c>
      <c r="I6" s="60">
        <f t="shared" ref="I6:I69" si="0">SUM(G6:H6)</f>
        <v>129</v>
      </c>
      <c r="J6" s="75">
        <v>7399970744</v>
      </c>
      <c r="K6" s="75" t="s">
        <v>279</v>
      </c>
      <c r="L6" s="75" t="s">
        <v>280</v>
      </c>
      <c r="M6" s="87">
        <v>8011687675</v>
      </c>
      <c r="N6" s="78" t="s">
        <v>282</v>
      </c>
      <c r="O6" s="75">
        <v>7399969467</v>
      </c>
      <c r="P6" s="143">
        <v>43648</v>
      </c>
      <c r="Q6" s="144" t="s">
        <v>228</v>
      </c>
      <c r="R6" s="75">
        <v>12</v>
      </c>
      <c r="S6" s="18" t="s">
        <v>570</v>
      </c>
      <c r="T6" s="18"/>
    </row>
    <row r="7" spans="1:20">
      <c r="A7" s="4">
        <v>3</v>
      </c>
      <c r="B7" s="17" t="s">
        <v>62</v>
      </c>
      <c r="C7" s="75" t="s">
        <v>236</v>
      </c>
      <c r="D7" s="18" t="s">
        <v>23</v>
      </c>
      <c r="E7" s="84" t="s">
        <v>237</v>
      </c>
      <c r="F7" s="75" t="s">
        <v>133</v>
      </c>
      <c r="G7" s="77">
        <v>55</v>
      </c>
      <c r="H7" s="77">
        <v>65</v>
      </c>
      <c r="I7" s="60">
        <f t="shared" si="0"/>
        <v>120</v>
      </c>
      <c r="J7" s="75">
        <v>9859952089</v>
      </c>
      <c r="K7" s="75" t="s">
        <v>283</v>
      </c>
      <c r="L7" s="75" t="s">
        <v>284</v>
      </c>
      <c r="M7" s="75">
        <v>9854746327</v>
      </c>
      <c r="N7" s="76" t="s">
        <v>222</v>
      </c>
      <c r="O7" s="75">
        <v>9859119958</v>
      </c>
      <c r="P7" s="143">
        <v>43649</v>
      </c>
      <c r="Q7" s="144" t="s">
        <v>231</v>
      </c>
      <c r="R7" s="75">
        <v>9</v>
      </c>
      <c r="S7" s="18" t="s">
        <v>570</v>
      </c>
      <c r="T7" s="18"/>
    </row>
    <row r="8" spans="1:20">
      <c r="A8" s="4">
        <v>4</v>
      </c>
      <c r="B8" s="17" t="s">
        <v>62</v>
      </c>
      <c r="C8" s="75" t="s">
        <v>238</v>
      </c>
      <c r="D8" s="18" t="s">
        <v>23</v>
      </c>
      <c r="E8" s="84" t="s">
        <v>239</v>
      </c>
      <c r="F8" s="75" t="s">
        <v>133</v>
      </c>
      <c r="G8" s="77">
        <v>56</v>
      </c>
      <c r="H8" s="77">
        <v>67</v>
      </c>
      <c r="I8" s="60">
        <f t="shared" si="0"/>
        <v>123</v>
      </c>
      <c r="J8" s="84">
        <v>9854661846</v>
      </c>
      <c r="K8" s="75" t="s">
        <v>285</v>
      </c>
      <c r="L8" s="75" t="s">
        <v>286</v>
      </c>
      <c r="M8" s="80">
        <v>9854746577</v>
      </c>
      <c r="N8" s="75" t="s">
        <v>287</v>
      </c>
      <c r="O8" s="75">
        <v>9613207773</v>
      </c>
      <c r="P8" s="143">
        <v>43650</v>
      </c>
      <c r="Q8" s="144" t="s">
        <v>229</v>
      </c>
      <c r="R8" s="75">
        <v>8</v>
      </c>
      <c r="S8" s="18" t="s">
        <v>570</v>
      </c>
      <c r="T8" s="18"/>
    </row>
    <row r="9" spans="1:20">
      <c r="A9" s="4">
        <v>5</v>
      </c>
      <c r="B9" s="17" t="s">
        <v>62</v>
      </c>
      <c r="C9" s="75" t="s">
        <v>240</v>
      </c>
      <c r="D9" s="18" t="s">
        <v>23</v>
      </c>
      <c r="E9" s="84" t="s">
        <v>241</v>
      </c>
      <c r="F9" s="75" t="s">
        <v>133</v>
      </c>
      <c r="G9" s="77">
        <v>45</v>
      </c>
      <c r="H9" s="77">
        <v>65</v>
      </c>
      <c r="I9" s="60">
        <f t="shared" si="0"/>
        <v>110</v>
      </c>
      <c r="J9" s="75">
        <v>9435376841</v>
      </c>
      <c r="K9" s="75" t="s">
        <v>288</v>
      </c>
      <c r="L9" s="75" t="s">
        <v>289</v>
      </c>
      <c r="M9" s="80">
        <v>9401451092</v>
      </c>
      <c r="N9" s="75" t="s">
        <v>290</v>
      </c>
      <c r="O9" s="75">
        <v>9613565296</v>
      </c>
      <c r="P9" s="143">
        <v>43651</v>
      </c>
      <c r="Q9" s="144" t="s">
        <v>230</v>
      </c>
      <c r="R9" s="75">
        <v>13</v>
      </c>
      <c r="S9" s="18" t="s">
        <v>570</v>
      </c>
      <c r="T9" s="18"/>
    </row>
    <row r="10" spans="1:20">
      <c r="A10" s="4">
        <v>6</v>
      </c>
      <c r="B10" s="17" t="s">
        <v>62</v>
      </c>
      <c r="C10" s="75" t="s">
        <v>242</v>
      </c>
      <c r="D10" s="18" t="s">
        <v>23</v>
      </c>
      <c r="E10" s="84" t="s">
        <v>243</v>
      </c>
      <c r="F10" s="75" t="s">
        <v>133</v>
      </c>
      <c r="G10" s="77">
        <v>49</v>
      </c>
      <c r="H10" s="77">
        <v>61</v>
      </c>
      <c r="I10" s="60">
        <f t="shared" si="0"/>
        <v>110</v>
      </c>
      <c r="J10" s="75">
        <v>9577404594</v>
      </c>
      <c r="K10" s="75" t="s">
        <v>288</v>
      </c>
      <c r="L10" s="75" t="s">
        <v>289</v>
      </c>
      <c r="M10" s="80">
        <v>9401451092</v>
      </c>
      <c r="N10" s="75" t="s">
        <v>290</v>
      </c>
      <c r="O10" s="75">
        <v>9613565296</v>
      </c>
      <c r="P10" s="143">
        <v>43654</v>
      </c>
      <c r="Q10" s="144" t="s">
        <v>227</v>
      </c>
      <c r="R10" s="75">
        <v>12</v>
      </c>
      <c r="S10" s="18" t="s">
        <v>570</v>
      </c>
      <c r="T10" s="18"/>
    </row>
    <row r="11" spans="1:20">
      <c r="A11" s="4">
        <v>7</v>
      </c>
      <c r="B11" s="17" t="s">
        <v>62</v>
      </c>
      <c r="C11" s="75" t="s">
        <v>244</v>
      </c>
      <c r="D11" s="18" t="s">
        <v>23</v>
      </c>
      <c r="E11" s="84" t="s">
        <v>245</v>
      </c>
      <c r="F11" s="75" t="s">
        <v>133</v>
      </c>
      <c r="G11" s="77">
        <v>51</v>
      </c>
      <c r="H11" s="77">
        <v>67</v>
      </c>
      <c r="I11" s="60">
        <f t="shared" si="0"/>
        <v>118</v>
      </c>
      <c r="J11" s="75">
        <v>9577445042</v>
      </c>
      <c r="K11" s="75" t="s">
        <v>283</v>
      </c>
      <c r="L11" s="75" t="s">
        <v>284</v>
      </c>
      <c r="M11" s="88">
        <v>9854746327</v>
      </c>
      <c r="N11" s="76" t="s">
        <v>222</v>
      </c>
      <c r="O11" s="75">
        <v>9859119958</v>
      </c>
      <c r="P11" s="143">
        <v>43655</v>
      </c>
      <c r="Q11" s="144" t="s">
        <v>228</v>
      </c>
      <c r="R11" s="75">
        <v>10</v>
      </c>
      <c r="S11" s="18" t="s">
        <v>570</v>
      </c>
      <c r="T11" s="18"/>
    </row>
    <row r="12" spans="1:20">
      <c r="A12" s="4">
        <v>8</v>
      </c>
      <c r="B12" s="17" t="s">
        <v>62</v>
      </c>
      <c r="C12" s="75" t="s">
        <v>246</v>
      </c>
      <c r="D12" s="18" t="s">
        <v>23</v>
      </c>
      <c r="E12" s="84" t="s">
        <v>247</v>
      </c>
      <c r="F12" s="75" t="s">
        <v>133</v>
      </c>
      <c r="G12" s="77">
        <v>55</v>
      </c>
      <c r="H12" s="77">
        <v>67</v>
      </c>
      <c r="I12" s="60">
        <f t="shared" si="0"/>
        <v>122</v>
      </c>
      <c r="J12" s="75">
        <v>9577015440</v>
      </c>
      <c r="K12" s="75" t="s">
        <v>283</v>
      </c>
      <c r="L12" s="75" t="s">
        <v>284</v>
      </c>
      <c r="M12" s="88">
        <v>9854746327</v>
      </c>
      <c r="N12" s="76" t="s">
        <v>222</v>
      </c>
      <c r="O12" s="75">
        <v>9859119958</v>
      </c>
      <c r="P12" s="143">
        <v>43656</v>
      </c>
      <c r="Q12" s="144" t="s">
        <v>231</v>
      </c>
      <c r="R12" s="75">
        <v>11</v>
      </c>
      <c r="S12" s="18" t="s">
        <v>570</v>
      </c>
      <c r="T12" s="18"/>
    </row>
    <row r="13" spans="1:20">
      <c r="A13" s="4">
        <v>9</v>
      </c>
      <c r="B13" s="17" t="s">
        <v>62</v>
      </c>
      <c r="C13" s="75" t="s">
        <v>248</v>
      </c>
      <c r="D13" s="18" t="s">
        <v>23</v>
      </c>
      <c r="E13" s="84" t="s">
        <v>249</v>
      </c>
      <c r="F13" s="75" t="s">
        <v>133</v>
      </c>
      <c r="G13" s="77">
        <v>65</v>
      </c>
      <c r="H13" s="77">
        <v>71</v>
      </c>
      <c r="I13" s="60">
        <f t="shared" si="0"/>
        <v>136</v>
      </c>
      <c r="J13" s="75">
        <v>9707608569</v>
      </c>
      <c r="K13" s="75" t="s">
        <v>291</v>
      </c>
      <c r="L13" s="75" t="s">
        <v>292</v>
      </c>
      <c r="M13" s="88">
        <v>9435240168</v>
      </c>
      <c r="N13" s="75" t="s">
        <v>293</v>
      </c>
      <c r="O13" s="75">
        <v>9577978546</v>
      </c>
      <c r="P13" s="143">
        <v>43657</v>
      </c>
      <c r="Q13" s="144" t="s">
        <v>229</v>
      </c>
      <c r="R13" s="75">
        <v>10</v>
      </c>
      <c r="S13" s="18" t="s">
        <v>570</v>
      </c>
      <c r="T13" s="18"/>
    </row>
    <row r="14" spans="1:20">
      <c r="A14" s="4">
        <v>10</v>
      </c>
      <c r="B14" s="17" t="s">
        <v>62</v>
      </c>
      <c r="C14" s="75" t="s">
        <v>250</v>
      </c>
      <c r="D14" s="18" t="s">
        <v>23</v>
      </c>
      <c r="E14" s="84" t="s">
        <v>251</v>
      </c>
      <c r="F14" s="75" t="s">
        <v>133</v>
      </c>
      <c r="G14" s="77">
        <v>65</v>
      </c>
      <c r="H14" s="77">
        <v>54</v>
      </c>
      <c r="I14" s="60">
        <f t="shared" si="0"/>
        <v>119</v>
      </c>
      <c r="J14" s="75">
        <v>9957259348</v>
      </c>
      <c r="K14" s="75" t="s">
        <v>283</v>
      </c>
      <c r="L14" s="75" t="s">
        <v>284</v>
      </c>
      <c r="M14" s="88">
        <v>9854746327</v>
      </c>
      <c r="N14" s="76" t="s">
        <v>222</v>
      </c>
      <c r="O14" s="75">
        <v>9859119958</v>
      </c>
      <c r="P14" s="143">
        <v>43658</v>
      </c>
      <c r="Q14" s="144" t="s">
        <v>230</v>
      </c>
      <c r="R14" s="75">
        <v>12</v>
      </c>
      <c r="S14" s="18" t="s">
        <v>570</v>
      </c>
      <c r="T14" s="18"/>
    </row>
    <row r="15" spans="1:20">
      <c r="A15" s="4">
        <v>11</v>
      </c>
      <c r="B15" s="17" t="s">
        <v>62</v>
      </c>
      <c r="C15" s="75" t="s">
        <v>252</v>
      </c>
      <c r="D15" s="18" t="s">
        <v>23</v>
      </c>
      <c r="E15" s="84" t="s">
        <v>253</v>
      </c>
      <c r="F15" s="75" t="s">
        <v>133</v>
      </c>
      <c r="G15" s="77">
        <v>45</v>
      </c>
      <c r="H15" s="77">
        <v>65</v>
      </c>
      <c r="I15" s="60">
        <f t="shared" si="0"/>
        <v>110</v>
      </c>
      <c r="J15" s="75">
        <v>9613106515</v>
      </c>
      <c r="K15" s="75" t="s">
        <v>283</v>
      </c>
      <c r="L15" s="75" t="s">
        <v>284</v>
      </c>
      <c r="M15" s="88">
        <v>9854746327</v>
      </c>
      <c r="N15" s="76" t="s">
        <v>222</v>
      </c>
      <c r="O15" s="75">
        <v>9859119958</v>
      </c>
      <c r="P15" s="143">
        <v>43659</v>
      </c>
      <c r="Q15" s="144" t="s">
        <v>226</v>
      </c>
      <c r="R15" s="75">
        <v>8</v>
      </c>
      <c r="S15" s="18" t="s">
        <v>570</v>
      </c>
      <c r="T15" s="18"/>
    </row>
    <row r="16" spans="1:20">
      <c r="A16" s="4">
        <v>12</v>
      </c>
      <c r="B16" s="17" t="s">
        <v>62</v>
      </c>
      <c r="C16" s="75" t="s">
        <v>254</v>
      </c>
      <c r="D16" s="18" t="s">
        <v>23</v>
      </c>
      <c r="E16" s="84" t="s">
        <v>255</v>
      </c>
      <c r="F16" s="75" t="s">
        <v>133</v>
      </c>
      <c r="G16" s="77">
        <v>49</v>
      </c>
      <c r="H16" s="77">
        <v>65</v>
      </c>
      <c r="I16" s="60">
        <f t="shared" si="0"/>
        <v>114</v>
      </c>
      <c r="J16" s="75">
        <v>9435083338</v>
      </c>
      <c r="K16" s="75" t="s">
        <v>294</v>
      </c>
      <c r="L16" s="75" t="s">
        <v>295</v>
      </c>
      <c r="M16" s="88">
        <v>9401843168</v>
      </c>
      <c r="N16" s="78" t="s">
        <v>296</v>
      </c>
      <c r="O16" s="75">
        <v>9859664872</v>
      </c>
      <c r="P16" s="143">
        <v>43661</v>
      </c>
      <c r="Q16" s="144" t="s">
        <v>227</v>
      </c>
      <c r="R16" s="75">
        <v>9</v>
      </c>
      <c r="S16" s="18" t="s">
        <v>570</v>
      </c>
      <c r="T16" s="18"/>
    </row>
    <row r="17" spans="1:20">
      <c r="A17" s="4">
        <v>13</v>
      </c>
      <c r="B17" s="17" t="s">
        <v>62</v>
      </c>
      <c r="C17" s="75" t="s">
        <v>256</v>
      </c>
      <c r="D17" s="18" t="s">
        <v>23</v>
      </c>
      <c r="E17" s="84" t="s">
        <v>257</v>
      </c>
      <c r="F17" s="75" t="s">
        <v>133</v>
      </c>
      <c r="G17" s="77">
        <v>65</v>
      </c>
      <c r="H17" s="77">
        <v>58</v>
      </c>
      <c r="I17" s="60">
        <f t="shared" si="0"/>
        <v>123</v>
      </c>
      <c r="J17" s="75">
        <v>9954840641</v>
      </c>
      <c r="K17" s="75" t="s">
        <v>279</v>
      </c>
      <c r="L17" s="75" t="s">
        <v>280</v>
      </c>
      <c r="M17" s="88">
        <v>8011687675</v>
      </c>
      <c r="N17" s="78" t="s">
        <v>297</v>
      </c>
      <c r="O17" s="75">
        <v>7399535663</v>
      </c>
      <c r="P17" s="143">
        <v>43662</v>
      </c>
      <c r="Q17" s="144" t="s">
        <v>228</v>
      </c>
      <c r="R17" s="75">
        <v>11</v>
      </c>
      <c r="S17" s="18" t="s">
        <v>570</v>
      </c>
      <c r="T17" s="18"/>
    </row>
    <row r="18" spans="1:20">
      <c r="A18" s="4">
        <v>14</v>
      </c>
      <c r="B18" s="17" t="s">
        <v>62</v>
      </c>
      <c r="C18" s="75" t="s">
        <v>258</v>
      </c>
      <c r="D18" s="18" t="s">
        <v>23</v>
      </c>
      <c r="E18" s="84" t="s">
        <v>259</v>
      </c>
      <c r="F18" s="75" t="s">
        <v>133</v>
      </c>
      <c r="G18" s="77">
        <v>44</v>
      </c>
      <c r="H18" s="77">
        <v>67</v>
      </c>
      <c r="I18" s="60">
        <f t="shared" si="0"/>
        <v>111</v>
      </c>
      <c r="J18" s="75">
        <v>9854651914</v>
      </c>
      <c r="K18" s="75" t="s">
        <v>279</v>
      </c>
      <c r="L18" s="75" t="s">
        <v>280</v>
      </c>
      <c r="M18" s="88">
        <v>8011687675</v>
      </c>
      <c r="N18" s="78" t="s">
        <v>298</v>
      </c>
      <c r="O18" s="75">
        <v>8011378317</v>
      </c>
      <c r="P18" s="143">
        <v>43663</v>
      </c>
      <c r="Q18" s="144" t="s">
        <v>231</v>
      </c>
      <c r="R18" s="75">
        <v>12</v>
      </c>
      <c r="S18" s="18" t="s">
        <v>570</v>
      </c>
      <c r="T18" s="18"/>
    </row>
    <row r="19" spans="1:20">
      <c r="A19" s="4">
        <v>15</v>
      </c>
      <c r="B19" s="17" t="s">
        <v>62</v>
      </c>
      <c r="C19" s="75" t="s">
        <v>260</v>
      </c>
      <c r="D19" s="18" t="s">
        <v>23</v>
      </c>
      <c r="E19" s="84" t="s">
        <v>261</v>
      </c>
      <c r="F19" s="75" t="s">
        <v>133</v>
      </c>
      <c r="G19" s="77">
        <v>65</v>
      </c>
      <c r="H19" s="77">
        <v>69</v>
      </c>
      <c r="I19" s="60">
        <f t="shared" si="0"/>
        <v>134</v>
      </c>
      <c r="J19" s="75">
        <v>9854420628</v>
      </c>
      <c r="K19" s="75" t="s">
        <v>299</v>
      </c>
      <c r="L19" s="75" t="s">
        <v>300</v>
      </c>
      <c r="M19" s="80">
        <v>9401451065</v>
      </c>
      <c r="N19" s="78" t="s">
        <v>297</v>
      </c>
      <c r="O19" s="75">
        <v>7399535663</v>
      </c>
      <c r="P19" s="143">
        <v>43664</v>
      </c>
      <c r="Q19" s="144" t="s">
        <v>229</v>
      </c>
      <c r="R19" s="75">
        <v>11</v>
      </c>
      <c r="S19" s="18" t="s">
        <v>570</v>
      </c>
      <c r="T19" s="18"/>
    </row>
    <row r="20" spans="1:20">
      <c r="A20" s="4">
        <v>16</v>
      </c>
      <c r="B20" s="17" t="s">
        <v>62</v>
      </c>
      <c r="C20" s="75" t="s">
        <v>262</v>
      </c>
      <c r="D20" s="18" t="s">
        <v>23</v>
      </c>
      <c r="E20" s="84" t="s">
        <v>263</v>
      </c>
      <c r="F20" s="75" t="s">
        <v>133</v>
      </c>
      <c r="G20" s="77">
        <v>54</v>
      </c>
      <c r="H20" s="77">
        <v>67</v>
      </c>
      <c r="I20" s="60">
        <f t="shared" si="0"/>
        <v>121</v>
      </c>
      <c r="J20" s="75">
        <v>9854662829</v>
      </c>
      <c r="K20" s="75" t="s">
        <v>299</v>
      </c>
      <c r="L20" s="75" t="s">
        <v>300</v>
      </c>
      <c r="M20" s="80">
        <v>9401451065</v>
      </c>
      <c r="N20" s="75" t="s">
        <v>301</v>
      </c>
      <c r="O20" s="75">
        <v>9859019613</v>
      </c>
      <c r="P20" s="143">
        <v>43665</v>
      </c>
      <c r="Q20" s="144" t="s">
        <v>230</v>
      </c>
      <c r="R20" s="75">
        <v>10</v>
      </c>
      <c r="S20" s="18" t="s">
        <v>570</v>
      </c>
      <c r="T20" s="18"/>
    </row>
    <row r="21" spans="1:20">
      <c r="A21" s="4">
        <v>17</v>
      </c>
      <c r="B21" s="17" t="s">
        <v>62</v>
      </c>
      <c r="C21" s="75" t="s">
        <v>264</v>
      </c>
      <c r="D21" s="18" t="s">
        <v>23</v>
      </c>
      <c r="E21" s="77" t="s">
        <v>215</v>
      </c>
      <c r="F21" s="75" t="s">
        <v>133</v>
      </c>
      <c r="G21" s="77">
        <v>65</v>
      </c>
      <c r="H21" s="77">
        <v>61</v>
      </c>
      <c r="I21" s="60">
        <f t="shared" si="0"/>
        <v>126</v>
      </c>
      <c r="J21" s="75">
        <v>9613916020</v>
      </c>
      <c r="K21" s="75" t="s">
        <v>299</v>
      </c>
      <c r="L21" s="75" t="s">
        <v>300</v>
      </c>
      <c r="M21" s="80">
        <v>9401451065</v>
      </c>
      <c r="N21" s="75" t="s">
        <v>301</v>
      </c>
      <c r="O21" s="75">
        <v>9859019613</v>
      </c>
      <c r="P21" s="143">
        <v>43668</v>
      </c>
      <c r="Q21" s="144" t="s">
        <v>227</v>
      </c>
      <c r="R21" s="75">
        <v>12</v>
      </c>
      <c r="S21" s="18" t="s">
        <v>570</v>
      </c>
      <c r="T21" s="18"/>
    </row>
    <row r="22" spans="1:20">
      <c r="A22" s="4">
        <v>18</v>
      </c>
      <c r="B22" s="17" t="s">
        <v>62</v>
      </c>
      <c r="C22" s="75" t="s">
        <v>265</v>
      </c>
      <c r="D22" s="18" t="s">
        <v>23</v>
      </c>
      <c r="E22" s="84" t="s">
        <v>266</v>
      </c>
      <c r="F22" s="75" t="s">
        <v>133</v>
      </c>
      <c r="G22" s="77">
        <v>61</v>
      </c>
      <c r="H22" s="77">
        <v>69</v>
      </c>
      <c r="I22" s="60">
        <f t="shared" si="0"/>
        <v>130</v>
      </c>
      <c r="J22" s="75">
        <v>9854784795</v>
      </c>
      <c r="K22" s="75" t="s">
        <v>299</v>
      </c>
      <c r="L22" s="75" t="s">
        <v>300</v>
      </c>
      <c r="M22" s="80">
        <v>9401451065</v>
      </c>
      <c r="N22" s="75" t="s">
        <v>301</v>
      </c>
      <c r="O22" s="75">
        <v>9859019613</v>
      </c>
      <c r="P22" s="143">
        <v>43669</v>
      </c>
      <c r="Q22" s="144" t="s">
        <v>228</v>
      </c>
      <c r="R22" s="75">
        <v>13</v>
      </c>
      <c r="S22" s="18" t="s">
        <v>570</v>
      </c>
      <c r="T22" s="18"/>
    </row>
    <row r="23" spans="1:20">
      <c r="A23" s="4">
        <v>19</v>
      </c>
      <c r="B23" s="17" t="s">
        <v>62</v>
      </c>
      <c r="C23" s="75" t="s">
        <v>267</v>
      </c>
      <c r="D23" s="18" t="s">
        <v>23</v>
      </c>
      <c r="E23" s="84" t="s">
        <v>268</v>
      </c>
      <c r="F23" s="75" t="s">
        <v>133</v>
      </c>
      <c r="G23" s="77">
        <v>71</v>
      </c>
      <c r="H23" s="77">
        <v>75</v>
      </c>
      <c r="I23" s="60">
        <f t="shared" si="0"/>
        <v>146</v>
      </c>
      <c r="J23" s="75">
        <v>9577700232</v>
      </c>
      <c r="K23" s="75" t="s">
        <v>294</v>
      </c>
      <c r="L23" s="75" t="s">
        <v>295</v>
      </c>
      <c r="M23" s="88">
        <v>9401843168</v>
      </c>
      <c r="N23" s="78" t="s">
        <v>296</v>
      </c>
      <c r="O23" s="75">
        <v>9859664872</v>
      </c>
      <c r="P23" s="143">
        <v>43670</v>
      </c>
      <c r="Q23" s="144" t="s">
        <v>231</v>
      </c>
      <c r="R23" s="75">
        <v>12</v>
      </c>
      <c r="S23" s="18" t="s">
        <v>570</v>
      </c>
      <c r="T23" s="18"/>
    </row>
    <row r="24" spans="1:20">
      <c r="A24" s="4">
        <v>20</v>
      </c>
      <c r="B24" s="17" t="s">
        <v>62</v>
      </c>
      <c r="C24" s="75" t="s">
        <v>269</v>
      </c>
      <c r="D24" s="18" t="s">
        <v>23</v>
      </c>
      <c r="E24" s="84" t="s">
        <v>270</v>
      </c>
      <c r="F24" s="75" t="s">
        <v>133</v>
      </c>
      <c r="G24" s="77">
        <v>36</v>
      </c>
      <c r="H24" s="77">
        <v>51</v>
      </c>
      <c r="I24" s="60">
        <f t="shared" si="0"/>
        <v>87</v>
      </c>
      <c r="J24" s="75">
        <v>9957931396</v>
      </c>
      <c r="K24" s="75" t="s">
        <v>291</v>
      </c>
      <c r="L24" s="75" t="s">
        <v>292</v>
      </c>
      <c r="M24" s="88">
        <v>9435240168</v>
      </c>
      <c r="N24" s="75" t="s">
        <v>293</v>
      </c>
      <c r="O24" s="75">
        <v>9577978546</v>
      </c>
      <c r="P24" s="143">
        <v>43671</v>
      </c>
      <c r="Q24" s="144" t="s">
        <v>229</v>
      </c>
      <c r="R24" s="75">
        <v>11</v>
      </c>
      <c r="S24" s="18" t="s">
        <v>570</v>
      </c>
      <c r="T24" s="18"/>
    </row>
    <row r="25" spans="1:20">
      <c r="A25" s="4">
        <v>21</v>
      </c>
      <c r="B25" s="17" t="s">
        <v>62</v>
      </c>
      <c r="C25" s="75" t="s">
        <v>271</v>
      </c>
      <c r="D25" s="18" t="s">
        <v>23</v>
      </c>
      <c r="E25" s="84" t="s">
        <v>272</v>
      </c>
      <c r="F25" s="75" t="s">
        <v>133</v>
      </c>
      <c r="G25" s="77">
        <v>61</v>
      </c>
      <c r="H25" s="77">
        <v>56</v>
      </c>
      <c r="I25" s="60">
        <f t="shared" si="0"/>
        <v>117</v>
      </c>
      <c r="J25" s="75">
        <v>9859756375</v>
      </c>
      <c r="K25" s="75" t="s">
        <v>291</v>
      </c>
      <c r="L25" s="75" t="s">
        <v>292</v>
      </c>
      <c r="M25" s="88">
        <v>9435240168</v>
      </c>
      <c r="N25" s="75" t="s">
        <v>293</v>
      </c>
      <c r="O25" s="75">
        <v>9577978546</v>
      </c>
      <c r="P25" s="143">
        <v>43672</v>
      </c>
      <c r="Q25" s="144" t="s">
        <v>230</v>
      </c>
      <c r="R25" s="75">
        <v>10</v>
      </c>
      <c r="S25" s="18" t="s">
        <v>570</v>
      </c>
      <c r="T25" s="18"/>
    </row>
    <row r="26" spans="1:20">
      <c r="A26" s="4">
        <v>22</v>
      </c>
      <c r="B26" s="17" t="s">
        <v>62</v>
      </c>
      <c r="C26" s="75" t="s">
        <v>273</v>
      </c>
      <c r="D26" s="18" t="s">
        <v>23</v>
      </c>
      <c r="E26" s="84" t="s">
        <v>274</v>
      </c>
      <c r="F26" s="75" t="s">
        <v>133</v>
      </c>
      <c r="G26" s="77">
        <v>45</v>
      </c>
      <c r="H26" s="77">
        <v>65</v>
      </c>
      <c r="I26" s="60">
        <f t="shared" si="0"/>
        <v>110</v>
      </c>
      <c r="J26" s="75">
        <v>9859834232</v>
      </c>
      <c r="K26" s="75" t="s">
        <v>302</v>
      </c>
      <c r="L26" s="75" t="s">
        <v>303</v>
      </c>
      <c r="M26" s="88">
        <v>9859965077</v>
      </c>
      <c r="N26" s="75" t="s">
        <v>301</v>
      </c>
      <c r="O26" s="75">
        <v>9859019613</v>
      </c>
      <c r="P26" s="143">
        <v>43673</v>
      </c>
      <c r="Q26" s="144" t="s">
        <v>226</v>
      </c>
      <c r="R26" s="75">
        <v>12</v>
      </c>
      <c r="S26" s="18" t="s">
        <v>570</v>
      </c>
      <c r="T26" s="18"/>
    </row>
    <row r="27" spans="1:20">
      <c r="A27" s="4">
        <v>23</v>
      </c>
      <c r="B27" s="17" t="s">
        <v>62</v>
      </c>
      <c r="C27" s="75" t="s">
        <v>275</v>
      </c>
      <c r="D27" s="18" t="s">
        <v>23</v>
      </c>
      <c r="E27" s="84" t="s">
        <v>276</v>
      </c>
      <c r="F27" s="75" t="s">
        <v>133</v>
      </c>
      <c r="G27" s="77">
        <v>39</v>
      </c>
      <c r="H27" s="77">
        <v>55</v>
      </c>
      <c r="I27" s="60">
        <f t="shared" si="0"/>
        <v>94</v>
      </c>
      <c r="J27" s="75">
        <v>9859148768</v>
      </c>
      <c r="K27" s="75" t="s">
        <v>283</v>
      </c>
      <c r="L27" s="75" t="s">
        <v>284</v>
      </c>
      <c r="M27" s="88">
        <v>9854746327</v>
      </c>
      <c r="N27" s="76" t="s">
        <v>222</v>
      </c>
      <c r="O27" s="75">
        <v>9859119958</v>
      </c>
      <c r="P27" s="143">
        <v>43675</v>
      </c>
      <c r="Q27" s="144" t="s">
        <v>227</v>
      </c>
      <c r="R27" s="75">
        <v>13</v>
      </c>
      <c r="S27" s="18" t="s">
        <v>570</v>
      </c>
      <c r="T27" s="18"/>
    </row>
    <row r="28" spans="1:20">
      <c r="A28" s="4">
        <v>24</v>
      </c>
      <c r="B28" s="17" t="s">
        <v>62</v>
      </c>
      <c r="C28" s="75" t="s">
        <v>277</v>
      </c>
      <c r="D28" s="18" t="s">
        <v>23</v>
      </c>
      <c r="E28" s="84" t="s">
        <v>278</v>
      </c>
      <c r="F28" s="75" t="s">
        <v>133</v>
      </c>
      <c r="G28" s="77">
        <v>55</v>
      </c>
      <c r="H28" s="77">
        <v>65</v>
      </c>
      <c r="I28" s="60">
        <f t="shared" si="0"/>
        <v>120</v>
      </c>
      <c r="J28" s="75">
        <v>7399792106</v>
      </c>
      <c r="K28" s="75" t="s">
        <v>279</v>
      </c>
      <c r="L28" s="75" t="s">
        <v>280</v>
      </c>
      <c r="M28" s="88">
        <v>8011687675</v>
      </c>
      <c r="N28" s="78" t="s">
        <v>297</v>
      </c>
      <c r="O28" s="75">
        <v>7399535663</v>
      </c>
      <c r="P28" s="143">
        <v>43676</v>
      </c>
      <c r="Q28" s="144" t="s">
        <v>228</v>
      </c>
      <c r="R28" s="75">
        <v>12</v>
      </c>
      <c r="S28" s="18" t="s">
        <v>570</v>
      </c>
      <c r="T28" s="18"/>
    </row>
    <row r="29" spans="1:20">
      <c r="A29" s="4">
        <v>25</v>
      </c>
      <c r="B29" s="17"/>
      <c r="C29" s="48" t="s">
        <v>114</v>
      </c>
      <c r="D29" s="48"/>
      <c r="E29" s="19"/>
      <c r="F29" s="48"/>
      <c r="G29" s="19"/>
      <c r="H29" s="19"/>
      <c r="I29" s="60">
        <f t="shared" si="0"/>
        <v>0</v>
      </c>
      <c r="J29" s="48"/>
      <c r="K29" s="48"/>
      <c r="L29" s="48"/>
      <c r="M29" s="48"/>
      <c r="N29" s="48" t="s">
        <v>114</v>
      </c>
      <c r="O29" s="48"/>
      <c r="P29" s="49"/>
      <c r="Q29" s="48"/>
      <c r="R29" s="48"/>
      <c r="S29" s="18" t="s">
        <v>570</v>
      </c>
      <c r="T29" s="18"/>
    </row>
    <row r="30" spans="1:20">
      <c r="A30" s="4">
        <v>26</v>
      </c>
      <c r="B30" s="17" t="s">
        <v>63</v>
      </c>
      <c r="C30" s="75" t="s">
        <v>178</v>
      </c>
      <c r="D30" s="18" t="s">
        <v>25</v>
      </c>
      <c r="E30" s="77">
        <v>7</v>
      </c>
      <c r="F30" s="18"/>
      <c r="G30" s="77">
        <v>32</v>
      </c>
      <c r="H30" s="77">
        <v>35</v>
      </c>
      <c r="I30" s="60">
        <f t="shared" si="0"/>
        <v>67</v>
      </c>
      <c r="J30" s="75">
        <v>9859262383</v>
      </c>
      <c r="K30" s="75" t="s">
        <v>204</v>
      </c>
      <c r="L30" s="76" t="s">
        <v>205</v>
      </c>
      <c r="M30" s="75">
        <v>8486725891</v>
      </c>
      <c r="N30" s="78" t="s">
        <v>206</v>
      </c>
      <c r="O30" s="75">
        <v>9613804253</v>
      </c>
      <c r="P30" s="66">
        <v>43647</v>
      </c>
      <c r="Q30" s="65" t="s">
        <v>227</v>
      </c>
      <c r="R30" s="75">
        <v>10</v>
      </c>
      <c r="S30" s="18" t="s">
        <v>570</v>
      </c>
      <c r="T30" s="18"/>
    </row>
    <row r="31" spans="1:20">
      <c r="A31" s="4">
        <v>27</v>
      </c>
      <c r="B31" s="17" t="s">
        <v>63</v>
      </c>
      <c r="C31" s="75" t="s">
        <v>179</v>
      </c>
      <c r="D31" s="18" t="s">
        <v>25</v>
      </c>
      <c r="E31" s="77">
        <v>217</v>
      </c>
      <c r="F31" s="18"/>
      <c r="G31" s="77">
        <v>34</v>
      </c>
      <c r="H31" s="77">
        <v>35</v>
      </c>
      <c r="I31" s="60">
        <f t="shared" si="0"/>
        <v>69</v>
      </c>
      <c r="J31" s="75">
        <v>9954660370</v>
      </c>
      <c r="K31" s="75" t="s">
        <v>204</v>
      </c>
      <c r="L31" s="76" t="s">
        <v>205</v>
      </c>
      <c r="M31" s="75">
        <v>8486725891</v>
      </c>
      <c r="N31" s="78" t="s">
        <v>207</v>
      </c>
      <c r="O31" s="75">
        <v>9954626982</v>
      </c>
      <c r="P31" s="66">
        <v>43648</v>
      </c>
      <c r="Q31" s="65" t="s">
        <v>228</v>
      </c>
      <c r="R31" s="75">
        <v>12</v>
      </c>
      <c r="S31" s="18" t="s">
        <v>570</v>
      </c>
      <c r="T31" s="18"/>
    </row>
    <row r="32" spans="1:20">
      <c r="A32" s="4">
        <v>28</v>
      </c>
      <c r="B32" s="17" t="s">
        <v>63</v>
      </c>
      <c r="C32" s="75" t="s">
        <v>180</v>
      </c>
      <c r="D32" s="18" t="s">
        <v>25</v>
      </c>
      <c r="E32" s="76">
        <v>269</v>
      </c>
      <c r="F32" s="18"/>
      <c r="G32" s="77">
        <v>40</v>
      </c>
      <c r="H32" s="77">
        <v>37</v>
      </c>
      <c r="I32" s="60">
        <f t="shared" si="0"/>
        <v>77</v>
      </c>
      <c r="J32" s="76">
        <v>9859062613</v>
      </c>
      <c r="K32" s="75" t="s">
        <v>204</v>
      </c>
      <c r="L32" s="76" t="s">
        <v>205</v>
      </c>
      <c r="M32" s="75">
        <v>8486725891</v>
      </c>
      <c r="N32" s="78" t="s">
        <v>206</v>
      </c>
      <c r="O32" s="75">
        <v>9613804253</v>
      </c>
      <c r="P32" s="66">
        <v>43649</v>
      </c>
      <c r="Q32" s="65" t="s">
        <v>231</v>
      </c>
      <c r="R32" s="75">
        <v>13</v>
      </c>
      <c r="S32" s="18" t="s">
        <v>570</v>
      </c>
      <c r="T32" s="18"/>
    </row>
    <row r="33" spans="1:20">
      <c r="A33" s="4">
        <v>29</v>
      </c>
      <c r="B33" s="17" t="s">
        <v>63</v>
      </c>
      <c r="C33" s="76" t="s">
        <v>181</v>
      </c>
      <c r="D33" s="18" t="s">
        <v>25</v>
      </c>
      <c r="E33" s="76">
        <v>270</v>
      </c>
      <c r="F33" s="18"/>
      <c r="G33" s="77">
        <v>29</v>
      </c>
      <c r="H33" s="77">
        <v>36</v>
      </c>
      <c r="I33" s="60">
        <f t="shared" si="0"/>
        <v>65</v>
      </c>
      <c r="J33" s="76">
        <v>9531019919</v>
      </c>
      <c r="K33" s="75" t="s">
        <v>204</v>
      </c>
      <c r="L33" s="76" t="s">
        <v>205</v>
      </c>
      <c r="M33" s="75">
        <v>8486725891</v>
      </c>
      <c r="N33" s="78" t="s">
        <v>206</v>
      </c>
      <c r="O33" s="75">
        <v>9613804253</v>
      </c>
      <c r="P33" s="66">
        <v>43650</v>
      </c>
      <c r="Q33" s="65" t="s">
        <v>229</v>
      </c>
      <c r="R33" s="75">
        <v>12</v>
      </c>
      <c r="S33" s="18" t="s">
        <v>570</v>
      </c>
      <c r="T33" s="18"/>
    </row>
    <row r="34" spans="1:20">
      <c r="A34" s="4">
        <v>30</v>
      </c>
      <c r="B34" s="17" t="s">
        <v>63</v>
      </c>
      <c r="C34" s="76" t="s">
        <v>182</v>
      </c>
      <c r="D34" s="18" t="s">
        <v>25</v>
      </c>
      <c r="E34" s="76">
        <v>33</v>
      </c>
      <c r="F34" s="18"/>
      <c r="G34" s="77">
        <v>34</v>
      </c>
      <c r="H34" s="77">
        <v>38</v>
      </c>
      <c r="I34" s="60">
        <f t="shared" si="0"/>
        <v>72</v>
      </c>
      <c r="J34" s="76">
        <v>9401957316</v>
      </c>
      <c r="K34" s="75" t="s">
        <v>204</v>
      </c>
      <c r="L34" s="76" t="s">
        <v>205</v>
      </c>
      <c r="M34" s="75">
        <v>8486725891</v>
      </c>
      <c r="N34" s="78" t="s">
        <v>208</v>
      </c>
      <c r="O34" s="75">
        <v>9854370068</v>
      </c>
      <c r="P34" s="66">
        <v>43651</v>
      </c>
      <c r="Q34" s="65" t="s">
        <v>230</v>
      </c>
      <c r="R34" s="75">
        <v>11</v>
      </c>
      <c r="S34" s="18" t="s">
        <v>570</v>
      </c>
      <c r="T34" s="18"/>
    </row>
    <row r="35" spans="1:20">
      <c r="A35" s="4">
        <v>31</v>
      </c>
      <c r="B35" s="17" t="s">
        <v>63</v>
      </c>
      <c r="C35" s="76" t="s">
        <v>183</v>
      </c>
      <c r="D35" s="18" t="s">
        <v>25</v>
      </c>
      <c r="E35" s="76">
        <v>34</v>
      </c>
      <c r="F35" s="18"/>
      <c r="G35" s="77">
        <v>35</v>
      </c>
      <c r="H35" s="77">
        <v>37</v>
      </c>
      <c r="I35" s="60">
        <f t="shared" si="0"/>
        <v>72</v>
      </c>
      <c r="J35" s="76">
        <v>7399951711</v>
      </c>
      <c r="K35" s="75" t="s">
        <v>204</v>
      </c>
      <c r="L35" s="76" t="s">
        <v>205</v>
      </c>
      <c r="M35" s="75">
        <v>8486725891</v>
      </c>
      <c r="N35" s="78" t="s">
        <v>209</v>
      </c>
      <c r="O35" s="75">
        <v>9957018028</v>
      </c>
      <c r="P35" s="66">
        <v>43654</v>
      </c>
      <c r="Q35" s="65" t="s">
        <v>227</v>
      </c>
      <c r="R35" s="75">
        <v>10</v>
      </c>
      <c r="S35" s="18" t="s">
        <v>570</v>
      </c>
      <c r="T35" s="18"/>
    </row>
    <row r="36" spans="1:20">
      <c r="A36" s="4">
        <v>32</v>
      </c>
      <c r="B36" s="17" t="s">
        <v>63</v>
      </c>
      <c r="C36" s="76" t="s">
        <v>184</v>
      </c>
      <c r="D36" s="18" t="s">
        <v>25</v>
      </c>
      <c r="E36" s="76">
        <v>38</v>
      </c>
      <c r="F36" s="18"/>
      <c r="G36" s="77">
        <v>31</v>
      </c>
      <c r="H36" s="77">
        <v>41</v>
      </c>
      <c r="I36" s="60">
        <f t="shared" si="0"/>
        <v>72</v>
      </c>
      <c r="J36" s="76">
        <v>9859282634</v>
      </c>
      <c r="K36" s="75" t="s">
        <v>204</v>
      </c>
      <c r="L36" s="76" t="s">
        <v>205</v>
      </c>
      <c r="M36" s="75">
        <v>8486725891</v>
      </c>
      <c r="N36" s="78" t="s">
        <v>209</v>
      </c>
      <c r="O36" s="75">
        <v>9957018028</v>
      </c>
      <c r="P36" s="66">
        <v>43655</v>
      </c>
      <c r="Q36" s="65" t="s">
        <v>228</v>
      </c>
      <c r="R36" s="75">
        <v>14</v>
      </c>
      <c r="S36" s="18" t="s">
        <v>570</v>
      </c>
      <c r="T36" s="18"/>
    </row>
    <row r="37" spans="1:20">
      <c r="A37" s="4">
        <v>33</v>
      </c>
      <c r="B37" s="17" t="s">
        <v>63</v>
      </c>
      <c r="C37" s="76" t="s">
        <v>185</v>
      </c>
      <c r="D37" s="18" t="s">
        <v>25</v>
      </c>
      <c r="E37" s="76">
        <v>203</v>
      </c>
      <c r="F37" s="18"/>
      <c r="G37" s="77">
        <v>33</v>
      </c>
      <c r="H37" s="77">
        <v>38</v>
      </c>
      <c r="I37" s="60">
        <f t="shared" si="0"/>
        <v>71</v>
      </c>
      <c r="J37" s="76">
        <v>9859130730</v>
      </c>
      <c r="K37" s="75" t="s">
        <v>204</v>
      </c>
      <c r="L37" s="76" t="s">
        <v>205</v>
      </c>
      <c r="M37" s="75">
        <v>8486725891</v>
      </c>
      <c r="N37" s="78" t="s">
        <v>209</v>
      </c>
      <c r="O37" s="75">
        <v>9957018028</v>
      </c>
      <c r="P37" s="66">
        <v>43656</v>
      </c>
      <c r="Q37" s="65" t="s">
        <v>231</v>
      </c>
      <c r="R37" s="75">
        <v>13</v>
      </c>
      <c r="S37" s="18" t="s">
        <v>570</v>
      </c>
      <c r="T37" s="18"/>
    </row>
    <row r="38" spans="1:20">
      <c r="A38" s="4">
        <v>34</v>
      </c>
      <c r="B38" s="17" t="s">
        <v>63</v>
      </c>
      <c r="C38" s="76" t="s">
        <v>186</v>
      </c>
      <c r="D38" s="18" t="s">
        <v>25</v>
      </c>
      <c r="E38" s="76">
        <v>204</v>
      </c>
      <c r="F38" s="18"/>
      <c r="G38" s="77">
        <v>35</v>
      </c>
      <c r="H38" s="77">
        <v>42</v>
      </c>
      <c r="I38" s="60">
        <f t="shared" si="0"/>
        <v>77</v>
      </c>
      <c r="J38" s="76">
        <v>8753070528</v>
      </c>
      <c r="K38" s="75" t="s">
        <v>204</v>
      </c>
      <c r="L38" s="76" t="s">
        <v>205</v>
      </c>
      <c r="M38" s="75">
        <v>8486725891</v>
      </c>
      <c r="N38" s="78" t="s">
        <v>210</v>
      </c>
      <c r="O38" s="75">
        <v>8751953352</v>
      </c>
      <c r="P38" s="66">
        <v>43657</v>
      </c>
      <c r="Q38" s="65" t="s">
        <v>229</v>
      </c>
      <c r="R38" s="75">
        <v>10</v>
      </c>
      <c r="S38" s="18" t="s">
        <v>570</v>
      </c>
      <c r="T38" s="18"/>
    </row>
    <row r="39" spans="1:20">
      <c r="A39" s="4">
        <v>35</v>
      </c>
      <c r="B39" s="17" t="s">
        <v>63</v>
      </c>
      <c r="C39" s="76" t="s">
        <v>187</v>
      </c>
      <c r="D39" s="18" t="s">
        <v>25</v>
      </c>
      <c r="E39" s="76">
        <v>5</v>
      </c>
      <c r="F39" s="18"/>
      <c r="G39" s="77">
        <v>44</v>
      </c>
      <c r="H39" s="77">
        <v>46</v>
      </c>
      <c r="I39" s="60">
        <f t="shared" si="0"/>
        <v>90</v>
      </c>
      <c r="J39" s="76">
        <v>9859882860</v>
      </c>
      <c r="K39" s="75" t="s">
        <v>204</v>
      </c>
      <c r="L39" s="76" t="s">
        <v>205</v>
      </c>
      <c r="M39" s="75">
        <v>8486725891</v>
      </c>
      <c r="N39" s="78" t="s">
        <v>207</v>
      </c>
      <c r="O39" s="75">
        <v>9954626982</v>
      </c>
      <c r="P39" s="66">
        <v>43658</v>
      </c>
      <c r="Q39" s="65" t="s">
        <v>230</v>
      </c>
      <c r="R39" s="75">
        <v>12</v>
      </c>
      <c r="S39" s="18" t="s">
        <v>570</v>
      </c>
      <c r="T39" s="18"/>
    </row>
    <row r="40" spans="1:20">
      <c r="A40" s="4">
        <v>36</v>
      </c>
      <c r="B40" s="17" t="s">
        <v>63</v>
      </c>
      <c r="C40" s="76" t="s">
        <v>188</v>
      </c>
      <c r="D40" s="18" t="s">
        <v>25</v>
      </c>
      <c r="E40" s="76">
        <v>35</v>
      </c>
      <c r="F40" s="18"/>
      <c r="G40" s="77">
        <v>31</v>
      </c>
      <c r="H40" s="77">
        <v>34</v>
      </c>
      <c r="I40" s="60">
        <f t="shared" si="0"/>
        <v>65</v>
      </c>
      <c r="J40" s="76">
        <v>9577592758</v>
      </c>
      <c r="K40" s="75" t="s">
        <v>204</v>
      </c>
      <c r="L40" s="76" t="s">
        <v>205</v>
      </c>
      <c r="M40" s="75">
        <v>8486725891</v>
      </c>
      <c r="N40" s="78" t="s">
        <v>210</v>
      </c>
      <c r="O40" s="75">
        <v>8751953352</v>
      </c>
      <c r="P40" s="66">
        <v>43659</v>
      </c>
      <c r="Q40" s="65" t="s">
        <v>226</v>
      </c>
      <c r="R40" s="75">
        <v>11</v>
      </c>
      <c r="S40" s="18" t="s">
        <v>570</v>
      </c>
      <c r="T40" s="18"/>
    </row>
    <row r="41" spans="1:20">
      <c r="A41" s="4">
        <v>37</v>
      </c>
      <c r="B41" s="17" t="s">
        <v>63</v>
      </c>
      <c r="C41" s="75" t="s">
        <v>189</v>
      </c>
      <c r="D41" s="18" t="s">
        <v>25</v>
      </c>
      <c r="E41" s="76">
        <v>36</v>
      </c>
      <c r="F41" s="18"/>
      <c r="G41" s="76">
        <v>58</v>
      </c>
      <c r="H41" s="76">
        <v>46</v>
      </c>
      <c r="I41" s="60">
        <f t="shared" si="0"/>
        <v>104</v>
      </c>
      <c r="J41" s="76">
        <v>9613543622</v>
      </c>
      <c r="K41" s="76" t="s">
        <v>211</v>
      </c>
      <c r="L41" s="79" t="s">
        <v>212</v>
      </c>
      <c r="M41" s="80">
        <v>9401451110</v>
      </c>
      <c r="N41" s="75" t="s">
        <v>213</v>
      </c>
      <c r="O41" s="75">
        <v>9577294763</v>
      </c>
      <c r="P41" s="66">
        <v>43661</v>
      </c>
      <c r="Q41" s="65" t="s">
        <v>227</v>
      </c>
      <c r="R41" s="75">
        <v>12</v>
      </c>
      <c r="S41" s="18" t="s">
        <v>570</v>
      </c>
      <c r="T41" s="18"/>
    </row>
    <row r="42" spans="1:20">
      <c r="A42" s="4">
        <v>38</v>
      </c>
      <c r="B42" s="17" t="s">
        <v>63</v>
      </c>
      <c r="C42" s="76" t="s">
        <v>190</v>
      </c>
      <c r="D42" s="18" t="s">
        <v>25</v>
      </c>
      <c r="E42" s="76">
        <v>30</v>
      </c>
      <c r="F42" s="18"/>
      <c r="G42" s="76">
        <v>24</v>
      </c>
      <c r="H42" s="76">
        <v>18</v>
      </c>
      <c r="I42" s="60">
        <f t="shared" si="0"/>
        <v>42</v>
      </c>
      <c r="J42" s="76">
        <v>9954547433</v>
      </c>
      <c r="K42" s="76" t="s">
        <v>211</v>
      </c>
      <c r="L42" s="79" t="s">
        <v>212</v>
      </c>
      <c r="M42" s="80">
        <v>9401451110</v>
      </c>
      <c r="N42" s="76" t="s">
        <v>214</v>
      </c>
      <c r="O42" s="75" t="s">
        <v>215</v>
      </c>
      <c r="P42" s="66">
        <v>43662</v>
      </c>
      <c r="Q42" s="65" t="s">
        <v>228</v>
      </c>
      <c r="R42" s="75">
        <v>13</v>
      </c>
      <c r="S42" s="18" t="s">
        <v>570</v>
      </c>
      <c r="T42" s="18"/>
    </row>
    <row r="43" spans="1:20">
      <c r="A43" s="4">
        <v>39</v>
      </c>
      <c r="B43" s="17" t="s">
        <v>63</v>
      </c>
      <c r="C43" s="76" t="s">
        <v>191</v>
      </c>
      <c r="D43" s="18" t="s">
        <v>25</v>
      </c>
      <c r="E43" s="76">
        <v>37</v>
      </c>
      <c r="F43" s="18"/>
      <c r="G43" s="76">
        <v>34</v>
      </c>
      <c r="H43" s="76">
        <v>29</v>
      </c>
      <c r="I43" s="60">
        <f t="shared" si="0"/>
        <v>63</v>
      </c>
      <c r="J43" s="76">
        <v>9613089728</v>
      </c>
      <c r="K43" s="76" t="s">
        <v>211</v>
      </c>
      <c r="L43" s="79" t="s">
        <v>212</v>
      </c>
      <c r="M43" s="80">
        <v>9401451110</v>
      </c>
      <c r="N43" s="76" t="s">
        <v>216</v>
      </c>
      <c r="O43" s="75">
        <v>7399784039</v>
      </c>
      <c r="P43" s="66">
        <v>43663</v>
      </c>
      <c r="Q43" s="65" t="s">
        <v>231</v>
      </c>
      <c r="R43" s="75">
        <v>13</v>
      </c>
      <c r="S43" s="18" t="s">
        <v>570</v>
      </c>
      <c r="T43" s="18"/>
    </row>
    <row r="44" spans="1:20">
      <c r="A44" s="4">
        <v>40</v>
      </c>
      <c r="B44" s="17" t="s">
        <v>63</v>
      </c>
      <c r="C44" s="76" t="s">
        <v>192</v>
      </c>
      <c r="D44" s="18" t="s">
        <v>25</v>
      </c>
      <c r="E44" s="76">
        <v>202</v>
      </c>
      <c r="F44" s="18"/>
      <c r="G44" s="76">
        <v>28</v>
      </c>
      <c r="H44" s="76">
        <v>30</v>
      </c>
      <c r="I44" s="60">
        <f t="shared" si="0"/>
        <v>58</v>
      </c>
      <c r="J44" s="76">
        <v>7399221685</v>
      </c>
      <c r="K44" s="76" t="s">
        <v>211</v>
      </c>
      <c r="L44" s="79" t="s">
        <v>212</v>
      </c>
      <c r="M44" s="80">
        <v>9401451110</v>
      </c>
      <c r="N44" s="75" t="s">
        <v>213</v>
      </c>
      <c r="O44" s="75">
        <v>9577294763</v>
      </c>
      <c r="P44" s="66">
        <v>43664</v>
      </c>
      <c r="Q44" s="65" t="s">
        <v>229</v>
      </c>
      <c r="R44" s="75">
        <v>12</v>
      </c>
      <c r="S44" s="18" t="s">
        <v>570</v>
      </c>
      <c r="T44" s="18"/>
    </row>
    <row r="45" spans="1:20">
      <c r="A45" s="4">
        <v>41</v>
      </c>
      <c r="B45" s="17" t="s">
        <v>63</v>
      </c>
      <c r="C45" s="76" t="s">
        <v>193</v>
      </c>
      <c r="D45" s="18" t="s">
        <v>25</v>
      </c>
      <c r="E45" s="76">
        <v>220</v>
      </c>
      <c r="F45" s="18"/>
      <c r="G45" s="76">
        <v>22</v>
      </c>
      <c r="H45" s="76">
        <v>23</v>
      </c>
      <c r="I45" s="60">
        <f t="shared" si="0"/>
        <v>45</v>
      </c>
      <c r="J45" s="76">
        <v>9854714860</v>
      </c>
      <c r="K45" s="76" t="s">
        <v>211</v>
      </c>
      <c r="L45" s="79" t="s">
        <v>212</v>
      </c>
      <c r="M45" s="80">
        <v>9401451110</v>
      </c>
      <c r="N45" s="75" t="s">
        <v>213</v>
      </c>
      <c r="O45" s="75">
        <v>9577294763</v>
      </c>
      <c r="P45" s="66">
        <v>43665</v>
      </c>
      <c r="Q45" s="65" t="s">
        <v>230</v>
      </c>
      <c r="R45" s="75">
        <v>11</v>
      </c>
      <c r="S45" s="18" t="s">
        <v>570</v>
      </c>
      <c r="T45" s="18"/>
    </row>
    <row r="46" spans="1:20">
      <c r="A46" s="4">
        <v>42</v>
      </c>
      <c r="B46" s="17" t="s">
        <v>63</v>
      </c>
      <c r="C46" s="76" t="s">
        <v>194</v>
      </c>
      <c r="D46" s="18" t="s">
        <v>25</v>
      </c>
      <c r="E46" s="76">
        <v>271</v>
      </c>
      <c r="F46" s="18"/>
      <c r="G46" s="76">
        <v>22</v>
      </c>
      <c r="H46" s="76">
        <v>27</v>
      </c>
      <c r="I46" s="60">
        <f t="shared" si="0"/>
        <v>49</v>
      </c>
      <c r="J46" s="76">
        <v>9859109196</v>
      </c>
      <c r="K46" s="76" t="s">
        <v>211</v>
      </c>
      <c r="L46" s="79" t="s">
        <v>212</v>
      </c>
      <c r="M46" s="80">
        <v>9401451110</v>
      </c>
      <c r="N46" s="75" t="s">
        <v>217</v>
      </c>
      <c r="O46" s="75">
        <v>9577568272</v>
      </c>
      <c r="P46" s="66">
        <v>43668</v>
      </c>
      <c r="Q46" s="65" t="s">
        <v>227</v>
      </c>
      <c r="R46" s="75">
        <v>12</v>
      </c>
      <c r="S46" s="18" t="s">
        <v>570</v>
      </c>
      <c r="T46" s="18"/>
    </row>
    <row r="47" spans="1:20">
      <c r="A47" s="4">
        <v>43</v>
      </c>
      <c r="B47" s="17" t="s">
        <v>63</v>
      </c>
      <c r="C47" s="76" t="s">
        <v>195</v>
      </c>
      <c r="D47" s="18" t="s">
        <v>25</v>
      </c>
      <c r="E47" s="76">
        <v>272</v>
      </c>
      <c r="F47" s="18"/>
      <c r="G47" s="76">
        <v>34</v>
      </c>
      <c r="H47" s="76">
        <v>32</v>
      </c>
      <c r="I47" s="60">
        <f t="shared" si="0"/>
        <v>66</v>
      </c>
      <c r="J47" s="76">
        <v>9859273662</v>
      </c>
      <c r="K47" s="76" t="s">
        <v>211</v>
      </c>
      <c r="L47" s="79" t="s">
        <v>212</v>
      </c>
      <c r="M47" s="80">
        <v>9401451110</v>
      </c>
      <c r="N47" s="76" t="s">
        <v>216</v>
      </c>
      <c r="O47" s="75">
        <v>7399784039</v>
      </c>
      <c r="P47" s="66">
        <v>43669</v>
      </c>
      <c r="Q47" s="65" t="s">
        <v>228</v>
      </c>
      <c r="R47" s="75">
        <v>11</v>
      </c>
      <c r="S47" s="18" t="s">
        <v>570</v>
      </c>
      <c r="T47" s="18"/>
    </row>
    <row r="48" spans="1:20">
      <c r="A48" s="4">
        <v>44</v>
      </c>
      <c r="B48" s="17" t="s">
        <v>63</v>
      </c>
      <c r="C48" s="76" t="s">
        <v>196</v>
      </c>
      <c r="D48" s="18" t="s">
        <v>25</v>
      </c>
      <c r="E48" s="76">
        <v>275</v>
      </c>
      <c r="F48" s="18"/>
      <c r="G48" s="76">
        <v>26</v>
      </c>
      <c r="H48" s="76">
        <v>15</v>
      </c>
      <c r="I48" s="60">
        <f t="shared" si="0"/>
        <v>41</v>
      </c>
      <c r="J48" s="76">
        <v>9954863815</v>
      </c>
      <c r="K48" s="76" t="s">
        <v>211</v>
      </c>
      <c r="L48" s="79" t="s">
        <v>212</v>
      </c>
      <c r="M48" s="80">
        <v>9401451110</v>
      </c>
      <c r="N48" s="76" t="s">
        <v>216</v>
      </c>
      <c r="O48" s="75">
        <v>7399784039</v>
      </c>
      <c r="P48" s="66">
        <v>43670</v>
      </c>
      <c r="Q48" s="65" t="s">
        <v>231</v>
      </c>
      <c r="R48" s="75">
        <v>10</v>
      </c>
      <c r="S48" s="18" t="s">
        <v>570</v>
      </c>
      <c r="T48" s="18"/>
    </row>
    <row r="49" spans="1:20">
      <c r="A49" s="4">
        <v>45</v>
      </c>
      <c r="B49" s="17" t="s">
        <v>63</v>
      </c>
      <c r="C49" s="76" t="s">
        <v>197</v>
      </c>
      <c r="D49" s="18" t="s">
        <v>25</v>
      </c>
      <c r="E49" s="76">
        <v>201</v>
      </c>
      <c r="F49" s="18"/>
      <c r="G49" s="76">
        <v>35</v>
      </c>
      <c r="H49" s="76">
        <v>41</v>
      </c>
      <c r="I49" s="60">
        <f t="shared" si="0"/>
        <v>76</v>
      </c>
      <c r="J49" s="76">
        <v>7896810384</v>
      </c>
      <c r="K49" s="76" t="s">
        <v>218</v>
      </c>
      <c r="L49" s="81" t="s">
        <v>219</v>
      </c>
      <c r="M49" s="82">
        <v>9954966320</v>
      </c>
      <c r="N49" s="76" t="s">
        <v>220</v>
      </c>
      <c r="O49" s="75">
        <v>7896813572</v>
      </c>
      <c r="P49" s="66">
        <v>43671</v>
      </c>
      <c r="Q49" s="65" t="s">
        <v>229</v>
      </c>
      <c r="R49" s="75">
        <v>13</v>
      </c>
      <c r="S49" s="18" t="s">
        <v>570</v>
      </c>
      <c r="T49" s="18"/>
    </row>
    <row r="50" spans="1:20">
      <c r="A50" s="4">
        <v>46</v>
      </c>
      <c r="B50" s="17" t="s">
        <v>63</v>
      </c>
      <c r="C50" s="76" t="s">
        <v>198</v>
      </c>
      <c r="D50" s="18" t="s">
        <v>25</v>
      </c>
      <c r="E50" s="77">
        <v>40</v>
      </c>
      <c r="F50" s="18"/>
      <c r="G50" s="76">
        <v>23</v>
      </c>
      <c r="H50" s="76">
        <v>21</v>
      </c>
      <c r="I50" s="60">
        <f t="shared" si="0"/>
        <v>44</v>
      </c>
      <c r="J50" s="76">
        <v>9954860325</v>
      </c>
      <c r="K50" s="76" t="s">
        <v>218</v>
      </c>
      <c r="L50" s="81" t="s">
        <v>219</v>
      </c>
      <c r="M50" s="82">
        <v>9954966320</v>
      </c>
      <c r="N50" s="76" t="s">
        <v>221</v>
      </c>
      <c r="O50" s="75">
        <v>9577415069</v>
      </c>
      <c r="P50" s="66">
        <v>43672</v>
      </c>
      <c r="Q50" s="65" t="s">
        <v>230</v>
      </c>
      <c r="R50" s="75">
        <v>12</v>
      </c>
      <c r="S50" s="18" t="s">
        <v>570</v>
      </c>
      <c r="T50" s="18"/>
    </row>
    <row r="51" spans="1:20">
      <c r="A51" s="4">
        <v>47</v>
      </c>
      <c r="B51" s="17" t="s">
        <v>63</v>
      </c>
      <c r="C51" s="76" t="s">
        <v>199</v>
      </c>
      <c r="D51" s="18" t="s">
        <v>25</v>
      </c>
      <c r="E51" s="77">
        <v>13</v>
      </c>
      <c r="F51" s="18"/>
      <c r="G51" s="76">
        <v>17</v>
      </c>
      <c r="H51" s="76">
        <v>24</v>
      </c>
      <c r="I51" s="60">
        <f t="shared" si="0"/>
        <v>41</v>
      </c>
      <c r="J51" s="76">
        <v>9954732854</v>
      </c>
      <c r="K51" s="76" t="s">
        <v>218</v>
      </c>
      <c r="L51" s="81" t="s">
        <v>219</v>
      </c>
      <c r="M51" s="82">
        <v>9954966320</v>
      </c>
      <c r="N51" s="76" t="s">
        <v>222</v>
      </c>
      <c r="O51" s="75">
        <v>9859119958</v>
      </c>
      <c r="P51" s="66">
        <v>43673</v>
      </c>
      <c r="Q51" s="65" t="s">
        <v>226</v>
      </c>
      <c r="R51" s="75">
        <v>12</v>
      </c>
      <c r="S51" s="18" t="s">
        <v>570</v>
      </c>
      <c r="T51" s="18"/>
    </row>
    <row r="52" spans="1:20">
      <c r="A52" s="4">
        <v>48</v>
      </c>
      <c r="B52" s="17" t="s">
        <v>63</v>
      </c>
      <c r="C52" s="76" t="s">
        <v>200</v>
      </c>
      <c r="D52" s="18" t="s">
        <v>25</v>
      </c>
      <c r="E52" s="76">
        <v>14</v>
      </c>
      <c r="F52" s="18"/>
      <c r="G52" s="76">
        <v>66</v>
      </c>
      <c r="H52" s="76">
        <v>39</v>
      </c>
      <c r="I52" s="60">
        <f t="shared" si="0"/>
        <v>105</v>
      </c>
      <c r="J52" s="76">
        <v>9577414382</v>
      </c>
      <c r="K52" s="76" t="s">
        <v>223</v>
      </c>
      <c r="L52" s="79" t="s">
        <v>224</v>
      </c>
      <c r="M52" s="80">
        <v>9613502857</v>
      </c>
      <c r="N52" s="76" t="s">
        <v>225</v>
      </c>
      <c r="O52" s="75">
        <v>9577654975</v>
      </c>
      <c r="P52" s="66">
        <v>43675</v>
      </c>
      <c r="Q52" s="65" t="s">
        <v>227</v>
      </c>
      <c r="R52" s="75">
        <v>11</v>
      </c>
      <c r="S52" s="18" t="s">
        <v>570</v>
      </c>
      <c r="T52" s="18"/>
    </row>
    <row r="53" spans="1:20">
      <c r="A53" s="4">
        <v>49</v>
      </c>
      <c r="B53" s="17" t="s">
        <v>63</v>
      </c>
      <c r="C53" s="76" t="s">
        <v>201</v>
      </c>
      <c r="D53" s="18" t="s">
        <v>25</v>
      </c>
      <c r="E53" s="76">
        <v>15</v>
      </c>
      <c r="F53" s="18"/>
      <c r="G53" s="76">
        <v>44</v>
      </c>
      <c r="H53" s="76">
        <v>33</v>
      </c>
      <c r="I53" s="60">
        <f t="shared" si="0"/>
        <v>77</v>
      </c>
      <c r="J53" s="76">
        <v>9577217906</v>
      </c>
      <c r="K53" s="76" t="s">
        <v>223</v>
      </c>
      <c r="L53" s="79" t="s">
        <v>224</v>
      </c>
      <c r="M53" s="80">
        <v>9613502857</v>
      </c>
      <c r="N53" s="76" t="s">
        <v>225</v>
      </c>
      <c r="O53" s="75">
        <v>9577654975</v>
      </c>
      <c r="P53" s="66">
        <v>43676</v>
      </c>
      <c r="Q53" s="65" t="s">
        <v>228</v>
      </c>
      <c r="R53" s="75">
        <v>10</v>
      </c>
      <c r="S53" s="18" t="s">
        <v>570</v>
      </c>
      <c r="T53" s="18"/>
    </row>
    <row r="54" spans="1:20">
      <c r="A54" s="4">
        <v>50</v>
      </c>
      <c r="B54" s="17"/>
      <c r="C54" s="76"/>
      <c r="D54" s="18"/>
      <c r="E54" s="76"/>
      <c r="F54" s="18"/>
      <c r="G54" s="76"/>
      <c r="H54" s="76"/>
      <c r="I54" s="60">
        <f t="shared" si="0"/>
        <v>0</v>
      </c>
      <c r="J54" s="76"/>
      <c r="K54" s="76"/>
      <c r="L54" s="79"/>
      <c r="M54" s="80"/>
      <c r="N54" s="76"/>
      <c r="O54" s="75"/>
      <c r="P54" s="24"/>
      <c r="Q54" s="18"/>
      <c r="R54" s="75"/>
      <c r="S54" s="18"/>
      <c r="T54" s="18"/>
    </row>
    <row r="55" spans="1:20">
      <c r="A55" s="4">
        <v>51</v>
      </c>
      <c r="B55" s="17"/>
      <c r="C55" s="76"/>
      <c r="D55" s="18"/>
      <c r="E55" s="76"/>
      <c r="F55" s="18"/>
      <c r="G55" s="76"/>
      <c r="H55" s="76"/>
      <c r="I55" s="60">
        <f t="shared" si="0"/>
        <v>0</v>
      </c>
      <c r="J55" s="76"/>
      <c r="K55" s="76"/>
      <c r="L55" s="79"/>
      <c r="M55" s="80"/>
      <c r="N55" s="76"/>
      <c r="O55" s="75"/>
      <c r="P55" s="24"/>
      <c r="Q55" s="18"/>
      <c r="R55" s="75"/>
      <c r="S55" s="18"/>
      <c r="T55" s="18"/>
    </row>
    <row r="56" spans="1:20">
      <c r="A56" s="4">
        <v>52</v>
      </c>
      <c r="B56" s="17"/>
      <c r="C56" s="58"/>
      <c r="D56" s="58"/>
      <c r="E56" s="17"/>
      <c r="F56" s="58"/>
      <c r="G56" s="17"/>
      <c r="H56" s="17"/>
      <c r="I56" s="60">
        <f t="shared" si="0"/>
        <v>0</v>
      </c>
      <c r="J56" s="58"/>
      <c r="K56" s="58"/>
      <c r="L56" s="58"/>
      <c r="M56" s="58"/>
      <c r="N56" s="58"/>
      <c r="O56" s="58"/>
      <c r="P56" s="24"/>
      <c r="Q56" s="18"/>
      <c r="R56" s="18"/>
      <c r="S56" s="18"/>
      <c r="T56" s="18"/>
    </row>
    <row r="57" spans="1:20">
      <c r="A57" s="4">
        <v>53</v>
      </c>
      <c r="B57" s="17"/>
      <c r="C57" s="18"/>
      <c r="D57" s="18"/>
      <c r="E57" s="19"/>
      <c r="F57" s="18"/>
      <c r="G57" s="19"/>
      <c r="H57" s="19"/>
      <c r="I57" s="60">
        <f t="shared" si="0"/>
        <v>0</v>
      </c>
      <c r="J57" s="18"/>
      <c r="K57" s="18"/>
      <c r="L57" s="18"/>
      <c r="M57" s="18"/>
      <c r="N57" s="18"/>
      <c r="O57" s="18"/>
      <c r="P57" s="24"/>
      <c r="Q57" s="18"/>
      <c r="R57" s="18"/>
      <c r="S57" s="18"/>
      <c r="T57" s="18"/>
    </row>
    <row r="58" spans="1:20">
      <c r="A58" s="4">
        <v>54</v>
      </c>
      <c r="B58" s="17"/>
      <c r="C58" s="18"/>
      <c r="D58" s="18"/>
      <c r="E58" s="19"/>
      <c r="F58" s="18"/>
      <c r="G58" s="19"/>
      <c r="H58" s="19"/>
      <c r="I58" s="60">
        <f t="shared" si="0"/>
        <v>0</v>
      </c>
      <c r="J58" s="18"/>
      <c r="K58" s="18"/>
      <c r="L58" s="18"/>
      <c r="M58" s="18"/>
      <c r="N58" s="18"/>
      <c r="O58" s="18"/>
      <c r="P58" s="24"/>
      <c r="Q58" s="18"/>
      <c r="R58" s="18"/>
      <c r="S58" s="18"/>
      <c r="T58" s="18"/>
    </row>
    <row r="59" spans="1:20">
      <c r="A59" s="4">
        <v>55</v>
      </c>
      <c r="B59" s="17"/>
      <c r="C59" s="18"/>
      <c r="D59" s="18"/>
      <c r="E59" s="19"/>
      <c r="F59" s="18"/>
      <c r="G59" s="19"/>
      <c r="H59" s="19"/>
      <c r="I59" s="60">
        <f t="shared" si="0"/>
        <v>0</v>
      </c>
      <c r="J59" s="18"/>
      <c r="K59" s="18"/>
      <c r="L59" s="18"/>
      <c r="M59" s="18"/>
      <c r="N59" s="18"/>
      <c r="O59" s="18"/>
      <c r="P59" s="24"/>
      <c r="Q59" s="18"/>
      <c r="R59" s="18"/>
      <c r="S59" s="18"/>
      <c r="T59" s="18"/>
    </row>
    <row r="60" spans="1:20">
      <c r="A60" s="4">
        <v>56</v>
      </c>
      <c r="B60" s="17"/>
      <c r="C60" s="18"/>
      <c r="D60" s="18"/>
      <c r="E60" s="19"/>
      <c r="F60" s="18"/>
      <c r="G60" s="19"/>
      <c r="H60" s="19"/>
      <c r="I60" s="60">
        <f t="shared" si="0"/>
        <v>0</v>
      </c>
      <c r="J60" s="18"/>
      <c r="K60" s="18"/>
      <c r="L60" s="18"/>
      <c r="M60" s="18"/>
      <c r="N60" s="18"/>
      <c r="O60" s="18"/>
      <c r="P60" s="24"/>
      <c r="Q60" s="18"/>
      <c r="R60" s="18"/>
      <c r="S60" s="18"/>
      <c r="T60" s="18"/>
    </row>
    <row r="61" spans="1:20">
      <c r="A61" s="4">
        <v>57</v>
      </c>
      <c r="B61" s="17"/>
      <c r="C61" s="18"/>
      <c r="D61" s="18"/>
      <c r="E61" s="19"/>
      <c r="F61" s="18"/>
      <c r="G61" s="19"/>
      <c r="H61" s="19"/>
      <c r="I61" s="60">
        <f t="shared" si="0"/>
        <v>0</v>
      </c>
      <c r="J61" s="18"/>
      <c r="K61" s="18"/>
      <c r="L61" s="18"/>
      <c r="M61" s="18"/>
      <c r="N61" s="18"/>
      <c r="O61" s="18"/>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49</v>
      </c>
      <c r="D165" s="21"/>
      <c r="E165" s="13"/>
      <c r="F165" s="21"/>
      <c r="G165" s="61">
        <f>SUM(G5:G164)</f>
        <v>2125</v>
      </c>
      <c r="H165" s="61">
        <f>SUM(H5:H164)</f>
        <v>2321</v>
      </c>
      <c r="I165" s="61">
        <f>SUM(I5:I164)</f>
        <v>4446</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24</v>
      </c>
    </row>
    <row r="167" spans="1:20">
      <c r="A167" s="44" t="s">
        <v>63</v>
      </c>
      <c r="B167" s="10">
        <f>COUNTIF(B$6:B$164,"Team 2")</f>
        <v>24</v>
      </c>
      <c r="C167" s="44" t="s">
        <v>23</v>
      </c>
      <c r="D167" s="10">
        <f>COUNTIF(D5:D164,"School")</f>
        <v>24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S47" sqref="S47"/>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11" t="s">
        <v>70</v>
      </c>
      <c r="B1" s="211"/>
      <c r="C1" s="211"/>
      <c r="D1" s="56"/>
      <c r="E1" s="56"/>
      <c r="F1" s="56"/>
      <c r="G1" s="56"/>
      <c r="H1" s="56"/>
      <c r="I1" s="56"/>
      <c r="J1" s="56"/>
      <c r="K1" s="56"/>
      <c r="L1" s="56"/>
      <c r="M1" s="56"/>
      <c r="N1" s="56"/>
      <c r="O1" s="56"/>
      <c r="P1" s="56"/>
      <c r="Q1" s="56"/>
      <c r="R1" s="56"/>
      <c r="S1" s="56"/>
    </row>
    <row r="2" spans="1:20">
      <c r="A2" s="207" t="s">
        <v>59</v>
      </c>
      <c r="B2" s="208"/>
      <c r="C2" s="208"/>
      <c r="D2" s="25">
        <v>43678</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c r="A4" s="203"/>
      <c r="B4" s="210"/>
      <c r="C4" s="202"/>
      <c r="D4" s="202"/>
      <c r="E4" s="202"/>
      <c r="F4" s="209"/>
      <c r="G4" s="23" t="s">
        <v>9</v>
      </c>
      <c r="H4" s="23" t="s">
        <v>10</v>
      </c>
      <c r="I4" s="23" t="s">
        <v>11</v>
      </c>
      <c r="J4" s="202"/>
      <c r="K4" s="206"/>
      <c r="L4" s="206"/>
      <c r="M4" s="206"/>
      <c r="N4" s="206"/>
      <c r="O4" s="206"/>
      <c r="P4" s="203"/>
      <c r="Q4" s="203"/>
      <c r="R4" s="202"/>
      <c r="S4" s="202"/>
      <c r="T4" s="202"/>
    </row>
    <row r="5" spans="1:20">
      <c r="A5" s="4">
        <v>1</v>
      </c>
      <c r="B5" s="17" t="s">
        <v>62</v>
      </c>
      <c r="C5" s="89" t="s">
        <v>304</v>
      </c>
      <c r="D5" s="18" t="s">
        <v>25</v>
      </c>
      <c r="E5" s="90">
        <v>57</v>
      </c>
      <c r="F5" s="18"/>
      <c r="G5" s="90">
        <v>40</v>
      </c>
      <c r="H5" s="91">
        <v>49</v>
      </c>
      <c r="I5" s="60">
        <f>SUM(G5:H5)</f>
        <v>89</v>
      </c>
      <c r="J5" s="92">
        <v>9435918743</v>
      </c>
      <c r="K5" s="92" t="s">
        <v>324</v>
      </c>
      <c r="L5" s="92" t="s">
        <v>325</v>
      </c>
      <c r="M5" s="92">
        <v>9613502857</v>
      </c>
      <c r="N5" s="93" t="s">
        <v>326</v>
      </c>
      <c r="O5" s="92" t="s">
        <v>327</v>
      </c>
      <c r="P5" s="145" t="s">
        <v>629</v>
      </c>
      <c r="Q5" s="146" t="s">
        <v>229</v>
      </c>
      <c r="R5" s="92">
        <v>16</v>
      </c>
      <c r="S5" s="18" t="s">
        <v>570</v>
      </c>
      <c r="T5" s="18"/>
    </row>
    <row r="6" spans="1:20">
      <c r="A6" s="4">
        <v>2</v>
      </c>
      <c r="B6" s="17" t="s">
        <v>62</v>
      </c>
      <c r="C6" s="92" t="s">
        <v>305</v>
      </c>
      <c r="D6" s="18" t="s">
        <v>25</v>
      </c>
      <c r="E6" s="90">
        <v>58</v>
      </c>
      <c r="F6" s="18"/>
      <c r="G6" s="90">
        <v>37</v>
      </c>
      <c r="H6" s="91">
        <v>33</v>
      </c>
      <c r="I6" s="60">
        <f t="shared" ref="I6:I69" si="0">SUM(G6:H6)</f>
        <v>70</v>
      </c>
      <c r="J6" s="92">
        <v>9435918743</v>
      </c>
      <c r="K6" s="92" t="s">
        <v>324</v>
      </c>
      <c r="L6" s="92" t="s">
        <v>325</v>
      </c>
      <c r="M6" s="92">
        <v>9613502857</v>
      </c>
      <c r="N6" s="93" t="s">
        <v>328</v>
      </c>
      <c r="O6" s="92" t="s">
        <v>329</v>
      </c>
      <c r="P6" s="145" t="s">
        <v>630</v>
      </c>
      <c r="Q6" s="146" t="s">
        <v>230</v>
      </c>
      <c r="R6" s="92">
        <v>14</v>
      </c>
      <c r="S6" s="18" t="s">
        <v>570</v>
      </c>
      <c r="T6" s="18"/>
    </row>
    <row r="7" spans="1:20">
      <c r="A7" s="4">
        <v>3</v>
      </c>
      <c r="B7" s="17" t="s">
        <v>62</v>
      </c>
      <c r="C7" s="92" t="s">
        <v>306</v>
      </c>
      <c r="D7" s="18" t="s">
        <v>25</v>
      </c>
      <c r="E7" s="90">
        <v>59</v>
      </c>
      <c r="F7" s="18"/>
      <c r="G7" s="90">
        <v>51</v>
      </c>
      <c r="H7" s="91">
        <v>52</v>
      </c>
      <c r="I7" s="60">
        <f t="shared" si="0"/>
        <v>103</v>
      </c>
      <c r="J7" s="92">
        <v>9435918743</v>
      </c>
      <c r="K7" s="92" t="s">
        <v>324</v>
      </c>
      <c r="L7" s="92" t="s">
        <v>325</v>
      </c>
      <c r="M7" s="92">
        <v>9613502857</v>
      </c>
      <c r="N7" s="93" t="s">
        <v>159</v>
      </c>
      <c r="O7" s="92" t="s">
        <v>330</v>
      </c>
      <c r="P7" s="145" t="s">
        <v>631</v>
      </c>
      <c r="Q7" s="146" t="s">
        <v>226</v>
      </c>
      <c r="R7" s="92">
        <v>12</v>
      </c>
      <c r="S7" s="18" t="s">
        <v>570</v>
      </c>
      <c r="T7" s="18"/>
    </row>
    <row r="8" spans="1:20">
      <c r="A8" s="4">
        <v>4</v>
      </c>
      <c r="B8" s="17" t="s">
        <v>62</v>
      </c>
      <c r="C8" s="92" t="s">
        <v>307</v>
      </c>
      <c r="D8" s="18" t="s">
        <v>25</v>
      </c>
      <c r="E8" s="90">
        <v>60</v>
      </c>
      <c r="F8" s="18"/>
      <c r="G8" s="90">
        <v>36</v>
      </c>
      <c r="H8" s="91">
        <v>54</v>
      </c>
      <c r="I8" s="60">
        <f t="shared" si="0"/>
        <v>90</v>
      </c>
      <c r="J8" s="92" t="s">
        <v>331</v>
      </c>
      <c r="K8" s="92" t="s">
        <v>324</v>
      </c>
      <c r="L8" s="92" t="s">
        <v>325</v>
      </c>
      <c r="M8" s="92">
        <v>9613502857</v>
      </c>
      <c r="N8" s="92"/>
      <c r="O8" s="92"/>
      <c r="P8" s="145" t="s">
        <v>632</v>
      </c>
      <c r="Q8" s="146" t="s">
        <v>227</v>
      </c>
      <c r="R8" s="92">
        <v>16</v>
      </c>
      <c r="S8" s="18" t="s">
        <v>570</v>
      </c>
      <c r="T8" s="18"/>
    </row>
    <row r="9" spans="1:20">
      <c r="A9" s="4">
        <v>5</v>
      </c>
      <c r="B9" s="17" t="s">
        <v>62</v>
      </c>
      <c r="C9" s="92" t="s">
        <v>308</v>
      </c>
      <c r="D9" s="18" t="s">
        <v>25</v>
      </c>
      <c r="E9" s="90">
        <v>61</v>
      </c>
      <c r="F9" s="18"/>
      <c r="G9" s="90">
        <v>32</v>
      </c>
      <c r="H9" s="89">
        <v>38</v>
      </c>
      <c r="I9" s="60">
        <f t="shared" si="0"/>
        <v>70</v>
      </c>
      <c r="J9" s="92" t="s">
        <v>332</v>
      </c>
      <c r="K9" s="92" t="s">
        <v>324</v>
      </c>
      <c r="L9" s="92" t="s">
        <v>325</v>
      </c>
      <c r="M9" s="92">
        <v>9613502857</v>
      </c>
      <c r="N9" s="92" t="s">
        <v>326</v>
      </c>
      <c r="O9" s="92" t="s">
        <v>327</v>
      </c>
      <c r="P9" s="145" t="s">
        <v>633</v>
      </c>
      <c r="Q9" s="146" t="s">
        <v>228</v>
      </c>
      <c r="R9" s="92">
        <v>18</v>
      </c>
      <c r="S9" s="18" t="s">
        <v>570</v>
      </c>
      <c r="T9" s="18"/>
    </row>
    <row r="10" spans="1:20">
      <c r="A10" s="4">
        <v>6</v>
      </c>
      <c r="B10" s="17" t="s">
        <v>62</v>
      </c>
      <c r="C10" s="89" t="s">
        <v>309</v>
      </c>
      <c r="D10" s="18" t="s">
        <v>25</v>
      </c>
      <c r="E10" s="90">
        <v>62</v>
      </c>
      <c r="F10" s="18"/>
      <c r="G10" s="90">
        <v>32</v>
      </c>
      <c r="H10" s="91">
        <v>46</v>
      </c>
      <c r="I10" s="60">
        <f t="shared" si="0"/>
        <v>78</v>
      </c>
      <c r="J10" s="92">
        <v>9435918743</v>
      </c>
      <c r="K10" s="92" t="s">
        <v>324</v>
      </c>
      <c r="L10" s="92" t="s">
        <v>325</v>
      </c>
      <c r="M10" s="92">
        <v>9613502857</v>
      </c>
      <c r="N10" s="92" t="s">
        <v>333</v>
      </c>
      <c r="O10" s="92" t="s">
        <v>334</v>
      </c>
      <c r="P10" s="145" t="s">
        <v>634</v>
      </c>
      <c r="Q10" s="146" t="s">
        <v>231</v>
      </c>
      <c r="R10" s="92">
        <v>15</v>
      </c>
      <c r="S10" s="18" t="s">
        <v>570</v>
      </c>
      <c r="T10" s="18"/>
    </row>
    <row r="11" spans="1:20">
      <c r="A11" s="4">
        <v>7</v>
      </c>
      <c r="B11" s="17" t="s">
        <v>62</v>
      </c>
      <c r="C11" s="92" t="s">
        <v>310</v>
      </c>
      <c r="D11" s="18" t="s">
        <v>25</v>
      </c>
      <c r="E11" s="90">
        <v>63</v>
      </c>
      <c r="F11" s="18"/>
      <c r="G11" s="90">
        <v>41</v>
      </c>
      <c r="H11" s="91">
        <v>49</v>
      </c>
      <c r="I11" s="60">
        <f t="shared" si="0"/>
        <v>90</v>
      </c>
      <c r="J11" s="92">
        <v>9435918743</v>
      </c>
      <c r="K11" s="92" t="s">
        <v>324</v>
      </c>
      <c r="L11" s="92" t="s">
        <v>325</v>
      </c>
      <c r="M11" s="92">
        <v>9613502857</v>
      </c>
      <c r="N11" s="92" t="s">
        <v>333</v>
      </c>
      <c r="O11" s="92" t="s">
        <v>334</v>
      </c>
      <c r="P11" s="145" t="s">
        <v>635</v>
      </c>
      <c r="Q11" s="146" t="s">
        <v>229</v>
      </c>
      <c r="R11" s="92">
        <v>12</v>
      </c>
      <c r="S11" s="18" t="s">
        <v>570</v>
      </c>
      <c r="T11" s="18"/>
    </row>
    <row r="12" spans="1:20">
      <c r="A12" s="4">
        <v>8</v>
      </c>
      <c r="B12" s="17" t="s">
        <v>62</v>
      </c>
      <c r="C12" s="92" t="s">
        <v>311</v>
      </c>
      <c r="D12" s="18" t="s">
        <v>25</v>
      </c>
      <c r="E12" s="90">
        <v>64</v>
      </c>
      <c r="F12" s="18"/>
      <c r="G12" s="90">
        <v>44</v>
      </c>
      <c r="H12" s="91">
        <v>34</v>
      </c>
      <c r="I12" s="60">
        <f t="shared" si="0"/>
        <v>78</v>
      </c>
      <c r="J12" s="92">
        <v>9435918743</v>
      </c>
      <c r="K12" s="92" t="s">
        <v>335</v>
      </c>
      <c r="L12" s="92" t="s">
        <v>336</v>
      </c>
      <c r="M12" s="92">
        <v>940122904</v>
      </c>
      <c r="N12" s="93" t="s">
        <v>337</v>
      </c>
      <c r="O12" s="92">
        <v>9613455174</v>
      </c>
      <c r="P12" s="145" t="s">
        <v>636</v>
      </c>
      <c r="Q12" s="146" t="s">
        <v>230</v>
      </c>
      <c r="R12" s="92">
        <v>11</v>
      </c>
      <c r="S12" s="18" t="s">
        <v>570</v>
      </c>
      <c r="T12" s="18"/>
    </row>
    <row r="13" spans="1:20">
      <c r="A13" s="4">
        <v>9</v>
      </c>
      <c r="B13" s="17" t="s">
        <v>62</v>
      </c>
      <c r="C13" s="92" t="s">
        <v>312</v>
      </c>
      <c r="D13" s="18" t="s">
        <v>25</v>
      </c>
      <c r="E13" s="90">
        <v>65</v>
      </c>
      <c r="F13" s="18"/>
      <c r="G13" s="90">
        <v>49</v>
      </c>
      <c r="H13" s="91">
        <v>34</v>
      </c>
      <c r="I13" s="60">
        <f t="shared" si="0"/>
        <v>83</v>
      </c>
      <c r="J13" s="92">
        <v>9435918743</v>
      </c>
      <c r="K13" s="92" t="s">
        <v>335</v>
      </c>
      <c r="L13" s="92" t="s">
        <v>336</v>
      </c>
      <c r="M13" s="92">
        <v>940122904</v>
      </c>
      <c r="N13" s="92" t="s">
        <v>338</v>
      </c>
      <c r="O13" s="92">
        <v>7399450327</v>
      </c>
      <c r="P13" s="145" t="s">
        <v>637</v>
      </c>
      <c r="Q13" s="146" t="s">
        <v>226</v>
      </c>
      <c r="R13" s="92">
        <v>10</v>
      </c>
      <c r="S13" s="18" t="s">
        <v>570</v>
      </c>
      <c r="T13" s="18"/>
    </row>
    <row r="14" spans="1:20">
      <c r="A14" s="4">
        <v>10</v>
      </c>
      <c r="B14" s="17" t="s">
        <v>62</v>
      </c>
      <c r="C14" s="92" t="s">
        <v>313</v>
      </c>
      <c r="D14" s="18" t="s">
        <v>25</v>
      </c>
      <c r="E14" s="90">
        <v>66</v>
      </c>
      <c r="F14" s="18"/>
      <c r="G14" s="90">
        <v>43</v>
      </c>
      <c r="H14" s="91">
        <v>54</v>
      </c>
      <c r="I14" s="60">
        <f t="shared" si="0"/>
        <v>97</v>
      </c>
      <c r="J14" s="92">
        <v>9435918743</v>
      </c>
      <c r="K14" s="92" t="s">
        <v>335</v>
      </c>
      <c r="L14" s="92" t="s">
        <v>336</v>
      </c>
      <c r="M14" s="92">
        <v>940122904</v>
      </c>
      <c r="N14" s="93" t="s">
        <v>337</v>
      </c>
      <c r="O14" s="92">
        <v>9613455174</v>
      </c>
      <c r="P14" s="145" t="s">
        <v>638</v>
      </c>
      <c r="Q14" s="146" t="s">
        <v>228</v>
      </c>
      <c r="R14" s="92">
        <v>9</v>
      </c>
      <c r="S14" s="18" t="s">
        <v>570</v>
      </c>
      <c r="T14" s="18"/>
    </row>
    <row r="15" spans="1:20">
      <c r="A15" s="4">
        <v>11</v>
      </c>
      <c r="B15" s="17" t="s">
        <v>62</v>
      </c>
      <c r="C15" s="92" t="s">
        <v>314</v>
      </c>
      <c r="D15" s="18" t="s">
        <v>25</v>
      </c>
      <c r="E15" s="90">
        <v>67</v>
      </c>
      <c r="F15" s="18"/>
      <c r="G15" s="90">
        <v>37</v>
      </c>
      <c r="H15" s="91">
        <v>41</v>
      </c>
      <c r="I15" s="60">
        <f t="shared" si="0"/>
        <v>78</v>
      </c>
      <c r="J15" s="92">
        <v>9435918743</v>
      </c>
      <c r="K15" s="92" t="s">
        <v>324</v>
      </c>
      <c r="L15" s="92" t="s">
        <v>325</v>
      </c>
      <c r="M15" s="92">
        <v>9613502857</v>
      </c>
      <c r="N15" s="92" t="s">
        <v>159</v>
      </c>
      <c r="O15" s="92" t="s">
        <v>330</v>
      </c>
      <c r="P15" s="145" t="s">
        <v>639</v>
      </c>
      <c r="Q15" s="146" t="s">
        <v>230</v>
      </c>
      <c r="R15" s="92">
        <v>8</v>
      </c>
      <c r="S15" s="18" t="s">
        <v>570</v>
      </c>
      <c r="T15" s="18"/>
    </row>
    <row r="16" spans="1:20">
      <c r="A16" s="4">
        <v>12</v>
      </c>
      <c r="B16" s="17" t="s">
        <v>62</v>
      </c>
      <c r="C16" s="92" t="s">
        <v>315</v>
      </c>
      <c r="D16" s="18" t="s">
        <v>25</v>
      </c>
      <c r="E16" s="90">
        <v>125</v>
      </c>
      <c r="F16" s="18"/>
      <c r="G16" s="90">
        <v>38</v>
      </c>
      <c r="H16" s="91">
        <v>33</v>
      </c>
      <c r="I16" s="60">
        <f t="shared" si="0"/>
        <v>71</v>
      </c>
      <c r="J16" s="92">
        <v>9435918743</v>
      </c>
      <c r="K16" s="92" t="s">
        <v>324</v>
      </c>
      <c r="L16" s="92" t="s">
        <v>325</v>
      </c>
      <c r="M16" s="92">
        <v>9613502857</v>
      </c>
      <c r="N16" s="92" t="s">
        <v>339</v>
      </c>
      <c r="O16" s="92">
        <v>9859798903</v>
      </c>
      <c r="P16" s="145" t="s">
        <v>640</v>
      </c>
      <c r="Q16" s="146" t="s">
        <v>226</v>
      </c>
      <c r="R16" s="92">
        <v>9</v>
      </c>
      <c r="S16" s="18" t="s">
        <v>570</v>
      </c>
      <c r="T16" s="18"/>
    </row>
    <row r="17" spans="1:20">
      <c r="A17" s="4">
        <v>13</v>
      </c>
      <c r="B17" s="17" t="s">
        <v>62</v>
      </c>
      <c r="C17" s="92" t="s">
        <v>316</v>
      </c>
      <c r="D17" s="18" t="s">
        <v>25</v>
      </c>
      <c r="E17" s="90">
        <v>163</v>
      </c>
      <c r="F17" s="18"/>
      <c r="G17" s="90">
        <v>35</v>
      </c>
      <c r="H17" s="91">
        <v>38</v>
      </c>
      <c r="I17" s="60">
        <f t="shared" si="0"/>
        <v>73</v>
      </c>
      <c r="J17" s="92">
        <v>9435918743</v>
      </c>
      <c r="K17" s="92" t="s">
        <v>324</v>
      </c>
      <c r="L17" s="92" t="s">
        <v>325</v>
      </c>
      <c r="M17" s="92">
        <v>9613502857</v>
      </c>
      <c r="N17" s="92" t="s">
        <v>215</v>
      </c>
      <c r="O17" s="92" t="s">
        <v>215</v>
      </c>
      <c r="P17" s="145" t="s">
        <v>641</v>
      </c>
      <c r="Q17" s="146" t="s">
        <v>227</v>
      </c>
      <c r="R17" s="92">
        <v>8</v>
      </c>
      <c r="S17" s="18" t="s">
        <v>570</v>
      </c>
      <c r="T17" s="18"/>
    </row>
    <row r="18" spans="1:20">
      <c r="A18" s="4">
        <v>14</v>
      </c>
      <c r="B18" s="17" t="s">
        <v>62</v>
      </c>
      <c r="C18" s="92" t="s">
        <v>317</v>
      </c>
      <c r="D18" s="18" t="s">
        <v>25</v>
      </c>
      <c r="E18" s="90">
        <v>125</v>
      </c>
      <c r="F18" s="18"/>
      <c r="G18" s="90">
        <v>41</v>
      </c>
      <c r="H18" s="91">
        <v>46</v>
      </c>
      <c r="I18" s="60">
        <f t="shared" si="0"/>
        <v>87</v>
      </c>
      <c r="J18" s="92" t="s">
        <v>215</v>
      </c>
      <c r="K18" s="92" t="s">
        <v>340</v>
      </c>
      <c r="L18" s="92" t="s">
        <v>341</v>
      </c>
      <c r="M18" s="92">
        <v>9401451075</v>
      </c>
      <c r="N18" s="92" t="s">
        <v>342</v>
      </c>
      <c r="O18" s="92">
        <v>7399415903</v>
      </c>
      <c r="P18" s="145" t="s">
        <v>642</v>
      </c>
      <c r="Q18" s="146" t="s">
        <v>231</v>
      </c>
      <c r="R18" s="92">
        <v>4</v>
      </c>
      <c r="S18" s="18" t="s">
        <v>570</v>
      </c>
      <c r="T18" s="18"/>
    </row>
    <row r="19" spans="1:20">
      <c r="A19" s="4">
        <v>15</v>
      </c>
      <c r="B19" s="17" t="s">
        <v>62</v>
      </c>
      <c r="C19" s="92" t="s">
        <v>318</v>
      </c>
      <c r="D19" s="18" t="s">
        <v>25</v>
      </c>
      <c r="E19" s="90">
        <v>129</v>
      </c>
      <c r="F19" s="18"/>
      <c r="G19" s="90">
        <v>45</v>
      </c>
      <c r="H19" s="91">
        <v>48</v>
      </c>
      <c r="I19" s="60">
        <f t="shared" si="0"/>
        <v>93</v>
      </c>
      <c r="J19" s="92" t="s">
        <v>215</v>
      </c>
      <c r="K19" s="92" t="s">
        <v>340</v>
      </c>
      <c r="L19" s="92" t="s">
        <v>341</v>
      </c>
      <c r="M19" s="92">
        <v>9401451075</v>
      </c>
      <c r="N19" s="92" t="s">
        <v>343</v>
      </c>
      <c r="O19" s="92">
        <v>8486152791</v>
      </c>
      <c r="P19" s="145" t="s">
        <v>643</v>
      </c>
      <c r="Q19" s="146" t="s">
        <v>229</v>
      </c>
      <c r="R19" s="92">
        <v>1</v>
      </c>
      <c r="S19" s="18" t="s">
        <v>570</v>
      </c>
      <c r="T19" s="18"/>
    </row>
    <row r="20" spans="1:20">
      <c r="A20" s="4">
        <v>16</v>
      </c>
      <c r="B20" s="17" t="s">
        <v>62</v>
      </c>
      <c r="C20" s="92" t="s">
        <v>319</v>
      </c>
      <c r="D20" s="18" t="s">
        <v>25</v>
      </c>
      <c r="E20" s="90">
        <v>130</v>
      </c>
      <c r="F20" s="18"/>
      <c r="G20" s="90">
        <v>41</v>
      </c>
      <c r="H20" s="91">
        <v>34</v>
      </c>
      <c r="I20" s="60">
        <f t="shared" si="0"/>
        <v>75</v>
      </c>
      <c r="J20" s="92" t="s">
        <v>215</v>
      </c>
      <c r="K20" s="92" t="s">
        <v>340</v>
      </c>
      <c r="L20" s="92" t="s">
        <v>341</v>
      </c>
      <c r="M20" s="92">
        <v>9401451075</v>
      </c>
      <c r="N20" s="92" t="s">
        <v>344</v>
      </c>
      <c r="O20" s="92">
        <v>9706724938</v>
      </c>
      <c r="P20" s="145" t="s">
        <v>644</v>
      </c>
      <c r="Q20" s="146" t="s">
        <v>230</v>
      </c>
      <c r="R20" s="92">
        <v>2</v>
      </c>
      <c r="S20" s="18" t="s">
        <v>570</v>
      </c>
      <c r="T20" s="18"/>
    </row>
    <row r="21" spans="1:20">
      <c r="A21" s="4">
        <v>17</v>
      </c>
      <c r="B21" s="17" t="s">
        <v>62</v>
      </c>
      <c r="C21" s="92" t="s">
        <v>320</v>
      </c>
      <c r="D21" s="18" t="s">
        <v>25</v>
      </c>
      <c r="E21" s="90">
        <v>135</v>
      </c>
      <c r="F21" s="18"/>
      <c r="G21" s="90">
        <v>34</v>
      </c>
      <c r="H21" s="91">
        <v>36</v>
      </c>
      <c r="I21" s="60">
        <f t="shared" si="0"/>
        <v>70</v>
      </c>
      <c r="J21" s="92" t="s">
        <v>215</v>
      </c>
      <c r="K21" s="92" t="s">
        <v>340</v>
      </c>
      <c r="L21" s="92" t="s">
        <v>341</v>
      </c>
      <c r="M21" s="92">
        <v>9401451075</v>
      </c>
      <c r="N21" s="92" t="s">
        <v>343</v>
      </c>
      <c r="O21" s="92">
        <v>8486152791</v>
      </c>
      <c r="P21" s="145" t="s">
        <v>645</v>
      </c>
      <c r="Q21" s="146" t="s">
        <v>227</v>
      </c>
      <c r="R21" s="92">
        <v>2</v>
      </c>
      <c r="S21" s="18" t="s">
        <v>570</v>
      </c>
      <c r="T21" s="18"/>
    </row>
    <row r="22" spans="1:20">
      <c r="A22" s="4">
        <v>18</v>
      </c>
      <c r="B22" s="17" t="s">
        <v>62</v>
      </c>
      <c r="C22" s="92" t="s">
        <v>321</v>
      </c>
      <c r="D22" s="18" t="s">
        <v>25</v>
      </c>
      <c r="E22" s="90">
        <v>137</v>
      </c>
      <c r="F22" s="18"/>
      <c r="G22" s="90">
        <v>34</v>
      </c>
      <c r="H22" s="91">
        <v>38</v>
      </c>
      <c r="I22" s="60">
        <f t="shared" si="0"/>
        <v>72</v>
      </c>
      <c r="J22" s="92" t="s">
        <v>215</v>
      </c>
      <c r="K22" s="92" t="s">
        <v>340</v>
      </c>
      <c r="L22" s="92" t="s">
        <v>341</v>
      </c>
      <c r="M22" s="92">
        <v>9401451075</v>
      </c>
      <c r="N22" s="92" t="s">
        <v>342</v>
      </c>
      <c r="O22" s="92">
        <v>7399415903</v>
      </c>
      <c r="P22" s="145" t="s">
        <v>646</v>
      </c>
      <c r="Q22" s="146" t="s">
        <v>228</v>
      </c>
      <c r="R22" s="92">
        <v>1</v>
      </c>
      <c r="S22" s="18" t="s">
        <v>570</v>
      </c>
      <c r="T22" s="18"/>
    </row>
    <row r="23" spans="1:20">
      <c r="A23" s="4">
        <v>19</v>
      </c>
      <c r="B23" s="17" t="s">
        <v>62</v>
      </c>
      <c r="C23" s="92" t="s">
        <v>322</v>
      </c>
      <c r="D23" s="18" t="s">
        <v>25</v>
      </c>
      <c r="E23" s="90">
        <v>18220328201</v>
      </c>
      <c r="F23" s="18"/>
      <c r="G23" s="90">
        <v>54</v>
      </c>
      <c r="H23" s="91">
        <v>54</v>
      </c>
      <c r="I23" s="60">
        <f t="shared" si="0"/>
        <v>108</v>
      </c>
      <c r="J23" s="94" t="s">
        <v>345</v>
      </c>
      <c r="K23" s="92" t="s">
        <v>340</v>
      </c>
      <c r="L23" s="92" t="s">
        <v>341</v>
      </c>
      <c r="M23" s="92">
        <v>9401451075</v>
      </c>
      <c r="N23" s="92" t="s">
        <v>343</v>
      </c>
      <c r="O23" s="92">
        <v>8486152791</v>
      </c>
      <c r="P23" s="145" t="s">
        <v>647</v>
      </c>
      <c r="Q23" s="146" t="s">
        <v>229</v>
      </c>
      <c r="R23" s="92">
        <v>2</v>
      </c>
      <c r="S23" s="18" t="s">
        <v>570</v>
      </c>
      <c r="T23" s="18"/>
    </row>
    <row r="24" spans="1:20">
      <c r="A24" s="4">
        <v>20</v>
      </c>
      <c r="B24" s="17" t="s">
        <v>62</v>
      </c>
      <c r="C24" s="92" t="s">
        <v>323</v>
      </c>
      <c r="D24" s="18" t="s">
        <v>25</v>
      </c>
      <c r="E24" s="90">
        <v>18220310005</v>
      </c>
      <c r="F24" s="18"/>
      <c r="G24" s="90">
        <v>43</v>
      </c>
      <c r="H24" s="91">
        <v>65</v>
      </c>
      <c r="I24" s="60">
        <f t="shared" si="0"/>
        <v>108</v>
      </c>
      <c r="J24" s="92" t="s">
        <v>215</v>
      </c>
      <c r="K24" s="92" t="s">
        <v>340</v>
      </c>
      <c r="L24" s="92" t="s">
        <v>341</v>
      </c>
      <c r="M24" s="92">
        <v>9401451075</v>
      </c>
      <c r="N24" s="92" t="s">
        <v>342</v>
      </c>
      <c r="O24" s="92">
        <v>7399415903</v>
      </c>
      <c r="P24" s="145" t="s">
        <v>648</v>
      </c>
      <c r="Q24" s="146" t="s">
        <v>230</v>
      </c>
      <c r="R24" s="92">
        <v>1</v>
      </c>
      <c r="S24" s="18" t="s">
        <v>570</v>
      </c>
      <c r="T24" s="18"/>
    </row>
    <row r="25" spans="1:20">
      <c r="A25" s="4">
        <v>21</v>
      </c>
      <c r="B25" s="17"/>
      <c r="C25" s="18"/>
      <c r="D25" s="18"/>
      <c r="E25" s="19"/>
      <c r="F25" s="18"/>
      <c r="G25" s="19"/>
      <c r="H25" s="19"/>
      <c r="I25" s="60">
        <f t="shared" si="0"/>
        <v>0</v>
      </c>
      <c r="J25" s="18"/>
      <c r="K25" s="18"/>
      <c r="L25" s="18"/>
      <c r="M25" s="18"/>
      <c r="N25" s="18"/>
      <c r="O25" s="18"/>
      <c r="P25" s="24"/>
      <c r="Q25" s="18"/>
      <c r="R25" s="18"/>
      <c r="S25" s="18" t="s">
        <v>570</v>
      </c>
      <c r="T25" s="18"/>
    </row>
    <row r="26" spans="1:20">
      <c r="A26" s="4">
        <v>22</v>
      </c>
      <c r="B26" s="17" t="s">
        <v>63</v>
      </c>
      <c r="C26" s="92" t="s">
        <v>346</v>
      </c>
      <c r="D26" s="92" t="s">
        <v>23</v>
      </c>
      <c r="E26" s="95" t="s">
        <v>347</v>
      </c>
      <c r="F26" s="92" t="s">
        <v>133</v>
      </c>
      <c r="G26" s="90">
        <v>55</v>
      </c>
      <c r="H26" s="90">
        <v>56</v>
      </c>
      <c r="I26" s="60">
        <f t="shared" si="0"/>
        <v>111</v>
      </c>
      <c r="J26" s="92">
        <v>9577624211</v>
      </c>
      <c r="K26" s="92" t="s">
        <v>383</v>
      </c>
      <c r="L26" s="92" t="s">
        <v>384</v>
      </c>
      <c r="M26" s="98">
        <v>9401451113</v>
      </c>
      <c r="N26" s="99" t="s">
        <v>385</v>
      </c>
      <c r="O26" s="100">
        <v>9854388658</v>
      </c>
      <c r="P26" s="147" t="s">
        <v>629</v>
      </c>
      <c r="Q26" s="148" t="s">
        <v>229</v>
      </c>
      <c r="R26" s="92">
        <v>10</v>
      </c>
      <c r="S26" s="18" t="s">
        <v>570</v>
      </c>
      <c r="T26" s="18"/>
    </row>
    <row r="27" spans="1:20">
      <c r="A27" s="4">
        <v>23</v>
      </c>
      <c r="B27" s="17" t="s">
        <v>63</v>
      </c>
      <c r="C27" s="92" t="s">
        <v>348</v>
      </c>
      <c r="D27" s="92" t="s">
        <v>23</v>
      </c>
      <c r="E27" s="95" t="s">
        <v>349</v>
      </c>
      <c r="F27" s="92" t="s">
        <v>133</v>
      </c>
      <c r="G27" s="90">
        <v>57</v>
      </c>
      <c r="H27" s="90">
        <v>54</v>
      </c>
      <c r="I27" s="60">
        <f t="shared" si="0"/>
        <v>111</v>
      </c>
      <c r="J27" s="92">
        <v>9859607408</v>
      </c>
      <c r="K27" s="92" t="s">
        <v>386</v>
      </c>
      <c r="L27" s="92" t="s">
        <v>387</v>
      </c>
      <c r="M27" s="98">
        <v>9401451084</v>
      </c>
      <c r="N27" s="100" t="s">
        <v>388</v>
      </c>
      <c r="O27" s="100">
        <v>9613584634</v>
      </c>
      <c r="P27" s="147" t="s">
        <v>630</v>
      </c>
      <c r="Q27" s="148" t="s">
        <v>230</v>
      </c>
      <c r="R27" s="92">
        <v>15</v>
      </c>
      <c r="S27" s="18" t="s">
        <v>570</v>
      </c>
      <c r="T27" s="18"/>
    </row>
    <row r="28" spans="1:20" ht="25.5">
      <c r="A28" s="4">
        <v>24</v>
      </c>
      <c r="B28" s="17" t="s">
        <v>63</v>
      </c>
      <c r="C28" s="92" t="s">
        <v>350</v>
      </c>
      <c r="D28" s="92" t="s">
        <v>23</v>
      </c>
      <c r="E28" s="96" t="s">
        <v>215</v>
      </c>
      <c r="F28" s="92" t="s">
        <v>133</v>
      </c>
      <c r="G28" s="90">
        <v>67</v>
      </c>
      <c r="H28" s="90">
        <v>58</v>
      </c>
      <c r="I28" s="60">
        <f t="shared" si="0"/>
        <v>125</v>
      </c>
      <c r="J28" s="92">
        <v>9577142456</v>
      </c>
      <c r="K28" s="92" t="s">
        <v>383</v>
      </c>
      <c r="L28" s="92" t="s">
        <v>387</v>
      </c>
      <c r="M28" s="98">
        <v>9401451084</v>
      </c>
      <c r="N28" s="100" t="s">
        <v>388</v>
      </c>
      <c r="O28" s="100">
        <v>9613584635</v>
      </c>
      <c r="P28" s="147" t="s">
        <v>631</v>
      </c>
      <c r="Q28" s="148" t="s">
        <v>226</v>
      </c>
      <c r="R28" s="92">
        <v>13</v>
      </c>
      <c r="S28" s="18" t="s">
        <v>570</v>
      </c>
      <c r="T28" s="18"/>
    </row>
    <row r="29" spans="1:20">
      <c r="A29" s="4">
        <v>25</v>
      </c>
      <c r="B29" s="17" t="s">
        <v>63</v>
      </c>
      <c r="C29" s="92" t="s">
        <v>351</v>
      </c>
      <c r="D29" s="92" t="s">
        <v>23</v>
      </c>
      <c r="E29" s="95" t="s">
        <v>352</v>
      </c>
      <c r="F29" s="92" t="s">
        <v>133</v>
      </c>
      <c r="G29" s="90">
        <v>54</v>
      </c>
      <c r="H29" s="90">
        <v>67</v>
      </c>
      <c r="I29" s="60">
        <f t="shared" si="0"/>
        <v>121</v>
      </c>
      <c r="J29" s="91">
        <v>9577217909</v>
      </c>
      <c r="K29" s="92" t="s">
        <v>383</v>
      </c>
      <c r="L29" s="92" t="s">
        <v>387</v>
      </c>
      <c r="M29" s="98">
        <v>9401451084</v>
      </c>
      <c r="N29" s="100" t="s">
        <v>388</v>
      </c>
      <c r="O29" s="100">
        <v>9613584636</v>
      </c>
      <c r="P29" s="147" t="s">
        <v>632</v>
      </c>
      <c r="Q29" s="148" t="s">
        <v>227</v>
      </c>
      <c r="R29" s="92">
        <v>15</v>
      </c>
      <c r="S29" s="18" t="s">
        <v>570</v>
      </c>
      <c r="T29" s="18"/>
    </row>
    <row r="30" spans="1:20">
      <c r="A30" s="4">
        <v>26</v>
      </c>
      <c r="B30" s="17" t="s">
        <v>63</v>
      </c>
      <c r="C30" s="92" t="s">
        <v>353</v>
      </c>
      <c r="D30" s="92" t="s">
        <v>23</v>
      </c>
      <c r="E30" s="95" t="s">
        <v>354</v>
      </c>
      <c r="F30" s="92" t="s">
        <v>133</v>
      </c>
      <c r="G30" s="90">
        <v>65</v>
      </c>
      <c r="H30" s="90">
        <v>49</v>
      </c>
      <c r="I30" s="60">
        <f t="shared" si="0"/>
        <v>114</v>
      </c>
      <c r="J30" s="92">
        <v>9859950067</v>
      </c>
      <c r="K30" s="92" t="s">
        <v>288</v>
      </c>
      <c r="L30" s="92" t="s">
        <v>289</v>
      </c>
      <c r="M30" s="98">
        <v>9401451092</v>
      </c>
      <c r="N30" s="101" t="s">
        <v>389</v>
      </c>
      <c r="O30" s="100">
        <v>9859849433</v>
      </c>
      <c r="P30" s="147" t="s">
        <v>633</v>
      </c>
      <c r="Q30" s="148" t="s">
        <v>228</v>
      </c>
      <c r="R30" s="92">
        <v>16</v>
      </c>
      <c r="S30" s="18" t="s">
        <v>570</v>
      </c>
      <c r="T30" s="18"/>
    </row>
    <row r="31" spans="1:20">
      <c r="A31" s="4">
        <v>27</v>
      </c>
      <c r="B31" s="17" t="s">
        <v>63</v>
      </c>
      <c r="C31" s="92" t="s">
        <v>355</v>
      </c>
      <c r="D31" s="92" t="s">
        <v>23</v>
      </c>
      <c r="E31" s="95" t="s">
        <v>356</v>
      </c>
      <c r="F31" s="92" t="s">
        <v>133</v>
      </c>
      <c r="G31" s="90">
        <v>56</v>
      </c>
      <c r="H31" s="90">
        <v>71</v>
      </c>
      <c r="I31" s="60">
        <f t="shared" si="0"/>
        <v>127</v>
      </c>
      <c r="J31" s="92">
        <v>9859273451</v>
      </c>
      <c r="K31" s="92" t="s">
        <v>288</v>
      </c>
      <c r="L31" s="92" t="s">
        <v>289</v>
      </c>
      <c r="M31" s="98">
        <v>9401451092</v>
      </c>
      <c r="N31" s="92" t="s">
        <v>389</v>
      </c>
      <c r="O31" s="100">
        <v>9859849434</v>
      </c>
      <c r="P31" s="147" t="s">
        <v>634</v>
      </c>
      <c r="Q31" s="148" t="s">
        <v>231</v>
      </c>
      <c r="R31" s="92">
        <v>17</v>
      </c>
      <c r="S31" s="18" t="s">
        <v>570</v>
      </c>
      <c r="T31" s="18"/>
    </row>
    <row r="32" spans="1:20">
      <c r="A32" s="4">
        <v>28</v>
      </c>
      <c r="B32" s="17" t="s">
        <v>63</v>
      </c>
      <c r="C32" s="92" t="s">
        <v>357</v>
      </c>
      <c r="D32" s="92" t="s">
        <v>23</v>
      </c>
      <c r="E32" s="95" t="s">
        <v>358</v>
      </c>
      <c r="F32" s="92" t="s">
        <v>133</v>
      </c>
      <c r="G32" s="90">
        <v>66</v>
      </c>
      <c r="H32" s="90">
        <v>68</v>
      </c>
      <c r="I32" s="60">
        <f t="shared" si="0"/>
        <v>134</v>
      </c>
      <c r="J32" s="92">
        <v>9859674392</v>
      </c>
      <c r="K32" s="92" t="s">
        <v>383</v>
      </c>
      <c r="L32" s="92" t="s">
        <v>384</v>
      </c>
      <c r="M32" s="98">
        <v>9401451113</v>
      </c>
      <c r="N32" s="100" t="s">
        <v>301</v>
      </c>
      <c r="O32" s="100">
        <v>9859019613</v>
      </c>
      <c r="P32" s="147" t="s">
        <v>635</v>
      </c>
      <c r="Q32" s="148" t="s">
        <v>229</v>
      </c>
      <c r="R32" s="92">
        <v>10</v>
      </c>
      <c r="S32" s="18" t="s">
        <v>570</v>
      </c>
      <c r="T32" s="18"/>
    </row>
    <row r="33" spans="1:20">
      <c r="A33" s="4">
        <v>29</v>
      </c>
      <c r="B33" s="17" t="s">
        <v>63</v>
      </c>
      <c r="C33" s="92" t="s">
        <v>359</v>
      </c>
      <c r="D33" s="92" t="s">
        <v>23</v>
      </c>
      <c r="E33" s="95" t="s">
        <v>360</v>
      </c>
      <c r="F33" s="92" t="s">
        <v>133</v>
      </c>
      <c r="G33" s="90">
        <v>71</v>
      </c>
      <c r="H33" s="90">
        <v>79</v>
      </c>
      <c r="I33" s="60">
        <f t="shared" si="0"/>
        <v>150</v>
      </c>
      <c r="J33" s="92">
        <v>8753936124</v>
      </c>
      <c r="K33" s="92" t="s">
        <v>390</v>
      </c>
      <c r="L33" s="102" t="s">
        <v>391</v>
      </c>
      <c r="M33" s="102">
        <v>9577218174</v>
      </c>
      <c r="N33" s="100" t="s">
        <v>392</v>
      </c>
      <c r="O33" s="100">
        <v>8753868481</v>
      </c>
      <c r="P33" s="147" t="s">
        <v>636</v>
      </c>
      <c r="Q33" s="148" t="s">
        <v>230</v>
      </c>
      <c r="R33" s="92">
        <v>13</v>
      </c>
      <c r="S33" s="18" t="s">
        <v>570</v>
      </c>
      <c r="T33" s="18"/>
    </row>
    <row r="34" spans="1:20">
      <c r="A34" s="4">
        <v>30</v>
      </c>
      <c r="B34" s="17" t="s">
        <v>63</v>
      </c>
      <c r="C34" s="92" t="s">
        <v>361</v>
      </c>
      <c r="D34" s="92" t="s">
        <v>23</v>
      </c>
      <c r="E34" s="95" t="s">
        <v>362</v>
      </c>
      <c r="F34" s="92" t="s">
        <v>133</v>
      </c>
      <c r="G34" s="90">
        <v>59</v>
      </c>
      <c r="H34" s="90">
        <v>76</v>
      </c>
      <c r="I34" s="60">
        <f t="shared" si="0"/>
        <v>135</v>
      </c>
      <c r="J34" s="92">
        <v>9435918752</v>
      </c>
      <c r="K34" s="92" t="s">
        <v>390</v>
      </c>
      <c r="L34" s="102" t="s">
        <v>391</v>
      </c>
      <c r="M34" s="102">
        <v>9577218174</v>
      </c>
      <c r="N34" s="100" t="s">
        <v>392</v>
      </c>
      <c r="O34" s="100">
        <v>8753868482</v>
      </c>
      <c r="P34" s="147" t="s">
        <v>637</v>
      </c>
      <c r="Q34" s="148" t="s">
        <v>226</v>
      </c>
      <c r="R34" s="92">
        <v>12</v>
      </c>
      <c r="S34" s="18" t="s">
        <v>570</v>
      </c>
      <c r="T34" s="18"/>
    </row>
    <row r="35" spans="1:20">
      <c r="A35" s="4">
        <v>31</v>
      </c>
      <c r="B35" s="17" t="s">
        <v>63</v>
      </c>
      <c r="C35" s="92" t="s">
        <v>363</v>
      </c>
      <c r="D35" s="92" t="s">
        <v>23</v>
      </c>
      <c r="E35" s="95" t="s">
        <v>364</v>
      </c>
      <c r="F35" s="92" t="s">
        <v>133</v>
      </c>
      <c r="G35" s="90">
        <v>56</v>
      </c>
      <c r="H35" s="90">
        <v>57</v>
      </c>
      <c r="I35" s="60">
        <f t="shared" si="0"/>
        <v>113</v>
      </c>
      <c r="J35" s="92">
        <v>9859026212</v>
      </c>
      <c r="K35" s="92" t="s">
        <v>390</v>
      </c>
      <c r="L35" s="102" t="s">
        <v>391</v>
      </c>
      <c r="M35" s="102">
        <v>9577218174</v>
      </c>
      <c r="N35" s="100" t="s">
        <v>392</v>
      </c>
      <c r="O35" s="100">
        <v>8753868483</v>
      </c>
      <c r="P35" s="147" t="s">
        <v>638</v>
      </c>
      <c r="Q35" s="148" t="s">
        <v>228</v>
      </c>
      <c r="R35" s="92">
        <v>14</v>
      </c>
      <c r="S35" s="18" t="s">
        <v>570</v>
      </c>
      <c r="T35" s="18"/>
    </row>
    <row r="36" spans="1:20">
      <c r="A36" s="4">
        <v>32</v>
      </c>
      <c r="B36" s="17" t="s">
        <v>63</v>
      </c>
      <c r="C36" s="92" t="s">
        <v>365</v>
      </c>
      <c r="D36" s="92" t="s">
        <v>23</v>
      </c>
      <c r="E36" s="95" t="s">
        <v>366</v>
      </c>
      <c r="F36" s="92" t="s">
        <v>133</v>
      </c>
      <c r="G36" s="90">
        <v>65</v>
      </c>
      <c r="H36" s="90">
        <v>63</v>
      </c>
      <c r="I36" s="60">
        <f t="shared" si="0"/>
        <v>128</v>
      </c>
      <c r="J36" s="92">
        <v>9954255579</v>
      </c>
      <c r="K36" s="92" t="s">
        <v>390</v>
      </c>
      <c r="L36" s="102" t="s">
        <v>391</v>
      </c>
      <c r="M36" s="102">
        <v>9577218174</v>
      </c>
      <c r="N36" s="100" t="s">
        <v>393</v>
      </c>
      <c r="O36" s="100">
        <v>9613564526</v>
      </c>
      <c r="P36" s="147" t="s">
        <v>639</v>
      </c>
      <c r="Q36" s="148" t="s">
        <v>230</v>
      </c>
      <c r="R36" s="92">
        <v>15</v>
      </c>
      <c r="S36" s="18" t="s">
        <v>570</v>
      </c>
      <c r="T36" s="18"/>
    </row>
    <row r="37" spans="1:20">
      <c r="A37" s="4">
        <v>33</v>
      </c>
      <c r="B37" s="17" t="s">
        <v>63</v>
      </c>
      <c r="C37" s="92" t="s">
        <v>367</v>
      </c>
      <c r="D37" s="92" t="s">
        <v>23</v>
      </c>
      <c r="E37" s="95" t="s">
        <v>368</v>
      </c>
      <c r="F37" s="92" t="s">
        <v>133</v>
      </c>
      <c r="G37" s="90">
        <v>61</v>
      </c>
      <c r="H37" s="90">
        <v>65</v>
      </c>
      <c r="I37" s="60">
        <f t="shared" si="0"/>
        <v>126</v>
      </c>
      <c r="J37" s="92">
        <v>9401848646</v>
      </c>
      <c r="K37" s="92" t="s">
        <v>390</v>
      </c>
      <c r="L37" s="102" t="s">
        <v>391</v>
      </c>
      <c r="M37" s="102">
        <v>9577218174</v>
      </c>
      <c r="N37" s="100" t="s">
        <v>393</v>
      </c>
      <c r="O37" s="100">
        <v>9613564527</v>
      </c>
      <c r="P37" s="147" t="s">
        <v>640</v>
      </c>
      <c r="Q37" s="148" t="s">
        <v>226</v>
      </c>
      <c r="R37" s="92">
        <v>17</v>
      </c>
      <c r="S37" s="18" t="s">
        <v>570</v>
      </c>
      <c r="T37" s="18"/>
    </row>
    <row r="38" spans="1:20">
      <c r="A38" s="4">
        <v>34</v>
      </c>
      <c r="B38" s="17" t="s">
        <v>63</v>
      </c>
      <c r="C38" s="92" t="s">
        <v>369</v>
      </c>
      <c r="D38" s="92" t="s">
        <v>23</v>
      </c>
      <c r="E38" s="95" t="s">
        <v>370</v>
      </c>
      <c r="F38" s="92" t="s">
        <v>371</v>
      </c>
      <c r="G38" s="90">
        <v>65</v>
      </c>
      <c r="H38" s="90">
        <v>67</v>
      </c>
      <c r="I38" s="60">
        <f t="shared" si="0"/>
        <v>132</v>
      </c>
      <c r="J38" s="92">
        <v>9859239370</v>
      </c>
      <c r="K38" s="92" t="s">
        <v>390</v>
      </c>
      <c r="L38" s="102" t="s">
        <v>391</v>
      </c>
      <c r="M38" s="102">
        <v>9577218174</v>
      </c>
      <c r="N38" s="100" t="s">
        <v>393</v>
      </c>
      <c r="O38" s="100">
        <v>9613564528</v>
      </c>
      <c r="P38" s="147" t="s">
        <v>641</v>
      </c>
      <c r="Q38" s="148" t="s">
        <v>227</v>
      </c>
      <c r="R38" s="92">
        <v>11</v>
      </c>
      <c r="S38" s="18" t="s">
        <v>570</v>
      </c>
      <c r="T38" s="18"/>
    </row>
    <row r="39" spans="1:20">
      <c r="A39" s="4">
        <v>35</v>
      </c>
      <c r="B39" s="17" t="s">
        <v>63</v>
      </c>
      <c r="C39" s="92" t="s">
        <v>372</v>
      </c>
      <c r="D39" s="92" t="s">
        <v>23</v>
      </c>
      <c r="E39" s="95" t="s">
        <v>373</v>
      </c>
      <c r="F39" s="92" t="s">
        <v>371</v>
      </c>
      <c r="G39" s="90">
        <v>69</v>
      </c>
      <c r="H39" s="90">
        <v>61</v>
      </c>
      <c r="I39" s="60">
        <f t="shared" si="0"/>
        <v>130</v>
      </c>
      <c r="J39" s="92">
        <v>7399221247</v>
      </c>
      <c r="K39" s="92" t="s">
        <v>158</v>
      </c>
      <c r="L39" s="102" t="s">
        <v>394</v>
      </c>
      <c r="M39" s="102">
        <v>9435065196</v>
      </c>
      <c r="N39" s="100" t="s">
        <v>395</v>
      </c>
      <c r="O39" s="100">
        <v>7399445519</v>
      </c>
      <c r="P39" s="147" t="s">
        <v>642</v>
      </c>
      <c r="Q39" s="148" t="s">
        <v>231</v>
      </c>
      <c r="R39" s="92">
        <v>13</v>
      </c>
      <c r="S39" s="18" t="s">
        <v>570</v>
      </c>
      <c r="T39" s="18"/>
    </row>
    <row r="40" spans="1:20">
      <c r="A40" s="4">
        <v>36</v>
      </c>
      <c r="B40" s="17" t="s">
        <v>63</v>
      </c>
      <c r="C40" s="92" t="s">
        <v>374</v>
      </c>
      <c r="D40" s="92" t="s">
        <v>23</v>
      </c>
      <c r="E40" s="96" t="s">
        <v>215</v>
      </c>
      <c r="F40" s="92" t="s">
        <v>133</v>
      </c>
      <c r="G40" s="90">
        <v>65</v>
      </c>
      <c r="H40" s="90">
        <v>67</v>
      </c>
      <c r="I40" s="60">
        <f t="shared" si="0"/>
        <v>132</v>
      </c>
      <c r="J40" s="92">
        <v>9854988016</v>
      </c>
      <c r="K40" s="92" t="s">
        <v>158</v>
      </c>
      <c r="L40" s="102" t="s">
        <v>394</v>
      </c>
      <c r="M40" s="102">
        <v>9435065196</v>
      </c>
      <c r="N40" s="100" t="s">
        <v>395</v>
      </c>
      <c r="O40" s="100">
        <v>7399445520</v>
      </c>
      <c r="P40" s="147" t="s">
        <v>643</v>
      </c>
      <c r="Q40" s="148" t="s">
        <v>229</v>
      </c>
      <c r="R40" s="92">
        <v>15</v>
      </c>
      <c r="S40" s="18" t="s">
        <v>570</v>
      </c>
      <c r="T40" s="18"/>
    </row>
    <row r="41" spans="1:20">
      <c r="A41" s="4">
        <v>37</v>
      </c>
      <c r="B41" s="17" t="s">
        <v>63</v>
      </c>
      <c r="C41" s="92" t="s">
        <v>375</v>
      </c>
      <c r="D41" s="92" t="s">
        <v>23</v>
      </c>
      <c r="E41" s="96" t="s">
        <v>215</v>
      </c>
      <c r="F41" s="92" t="s">
        <v>133</v>
      </c>
      <c r="G41" s="90">
        <v>71</v>
      </c>
      <c r="H41" s="90">
        <v>69</v>
      </c>
      <c r="I41" s="60">
        <f t="shared" si="0"/>
        <v>140</v>
      </c>
      <c r="J41" s="92">
        <v>9854733096</v>
      </c>
      <c r="K41" s="92" t="s">
        <v>158</v>
      </c>
      <c r="L41" s="102" t="s">
        <v>394</v>
      </c>
      <c r="M41" s="102">
        <v>9435065196</v>
      </c>
      <c r="N41" s="100" t="s">
        <v>395</v>
      </c>
      <c r="O41" s="100">
        <v>7399445521</v>
      </c>
      <c r="P41" s="147" t="s">
        <v>644</v>
      </c>
      <c r="Q41" s="148" t="s">
        <v>230</v>
      </c>
      <c r="R41" s="92">
        <v>10</v>
      </c>
      <c r="S41" s="18" t="s">
        <v>570</v>
      </c>
      <c r="T41" s="18"/>
    </row>
    <row r="42" spans="1:20">
      <c r="A42" s="4">
        <v>38</v>
      </c>
      <c r="B42" s="17" t="s">
        <v>63</v>
      </c>
      <c r="C42" s="92" t="s">
        <v>376</v>
      </c>
      <c r="D42" s="92" t="s">
        <v>23</v>
      </c>
      <c r="E42" s="96" t="s">
        <v>215</v>
      </c>
      <c r="F42" s="92" t="s">
        <v>133</v>
      </c>
      <c r="G42" s="90">
        <v>58</v>
      </c>
      <c r="H42" s="90">
        <v>63</v>
      </c>
      <c r="I42" s="60">
        <f t="shared" si="0"/>
        <v>121</v>
      </c>
      <c r="J42" s="92">
        <v>9854617930</v>
      </c>
      <c r="K42" s="92" t="s">
        <v>158</v>
      </c>
      <c r="L42" s="102" t="s">
        <v>394</v>
      </c>
      <c r="M42" s="102">
        <v>9435065196</v>
      </c>
      <c r="N42" s="100" t="s">
        <v>395</v>
      </c>
      <c r="O42" s="100">
        <v>7399445522</v>
      </c>
      <c r="P42" s="147" t="s">
        <v>645</v>
      </c>
      <c r="Q42" s="148" t="s">
        <v>227</v>
      </c>
      <c r="R42" s="92">
        <v>13</v>
      </c>
      <c r="S42" s="18" t="s">
        <v>570</v>
      </c>
      <c r="T42" s="18"/>
    </row>
    <row r="43" spans="1:20">
      <c r="A43" s="4">
        <v>39</v>
      </c>
      <c r="B43" s="17" t="s">
        <v>63</v>
      </c>
      <c r="C43" s="92" t="s">
        <v>377</v>
      </c>
      <c r="D43" s="92" t="s">
        <v>23</v>
      </c>
      <c r="E43" s="95" t="s">
        <v>378</v>
      </c>
      <c r="F43" s="92" t="s">
        <v>371</v>
      </c>
      <c r="G43" s="90">
        <v>65</v>
      </c>
      <c r="H43" s="90">
        <v>59</v>
      </c>
      <c r="I43" s="60">
        <f t="shared" si="0"/>
        <v>124</v>
      </c>
      <c r="J43" s="92">
        <v>9854581131</v>
      </c>
      <c r="K43" s="92" t="s">
        <v>158</v>
      </c>
      <c r="L43" s="102" t="s">
        <v>394</v>
      </c>
      <c r="M43" s="102">
        <v>9435065196</v>
      </c>
      <c r="N43" s="100" t="s">
        <v>395</v>
      </c>
      <c r="O43" s="100">
        <v>7399445523</v>
      </c>
      <c r="P43" s="147" t="s">
        <v>646</v>
      </c>
      <c r="Q43" s="148" t="s">
        <v>228</v>
      </c>
      <c r="R43" s="92">
        <v>12</v>
      </c>
      <c r="S43" s="18" t="s">
        <v>570</v>
      </c>
      <c r="T43" s="18"/>
    </row>
    <row r="44" spans="1:20">
      <c r="A44" s="4">
        <v>40</v>
      </c>
      <c r="B44" s="17" t="s">
        <v>63</v>
      </c>
      <c r="C44" s="92" t="s">
        <v>379</v>
      </c>
      <c r="D44" s="92" t="s">
        <v>23</v>
      </c>
      <c r="E44" s="95" t="s">
        <v>380</v>
      </c>
      <c r="F44" s="92" t="s">
        <v>133</v>
      </c>
      <c r="G44" s="90">
        <v>73</v>
      </c>
      <c r="H44" s="90">
        <v>71</v>
      </c>
      <c r="I44" s="60">
        <f t="shared" si="0"/>
        <v>144</v>
      </c>
      <c r="J44" s="92">
        <v>9859371404</v>
      </c>
      <c r="K44" s="92" t="s">
        <v>158</v>
      </c>
      <c r="L44" s="102" t="s">
        <v>394</v>
      </c>
      <c r="M44" s="102">
        <v>9435065196</v>
      </c>
      <c r="N44" s="100" t="s">
        <v>395</v>
      </c>
      <c r="O44" s="100">
        <v>7399445524</v>
      </c>
      <c r="P44" s="147" t="s">
        <v>647</v>
      </c>
      <c r="Q44" s="148" t="s">
        <v>229</v>
      </c>
      <c r="R44" s="92">
        <v>11</v>
      </c>
      <c r="S44" s="18" t="s">
        <v>570</v>
      </c>
      <c r="T44" s="18"/>
    </row>
    <row r="45" spans="1:20">
      <c r="A45" s="4">
        <v>41</v>
      </c>
      <c r="B45" s="17" t="s">
        <v>63</v>
      </c>
      <c r="C45" s="92" t="s">
        <v>381</v>
      </c>
      <c r="D45" s="92" t="s">
        <v>23</v>
      </c>
      <c r="E45" s="95" t="s">
        <v>382</v>
      </c>
      <c r="F45" s="92" t="s">
        <v>133</v>
      </c>
      <c r="G45" s="90">
        <v>48</v>
      </c>
      <c r="H45" s="90">
        <v>61</v>
      </c>
      <c r="I45" s="60">
        <f t="shared" si="0"/>
        <v>109</v>
      </c>
      <c r="J45" s="92">
        <v>9859429047</v>
      </c>
      <c r="K45" s="92" t="s">
        <v>158</v>
      </c>
      <c r="L45" s="102" t="s">
        <v>394</v>
      </c>
      <c r="M45" s="102">
        <v>9435065196</v>
      </c>
      <c r="N45" s="100" t="s">
        <v>395</v>
      </c>
      <c r="O45" s="100">
        <v>7399445525</v>
      </c>
      <c r="P45" s="147" t="s">
        <v>648</v>
      </c>
      <c r="Q45" s="148" t="s">
        <v>230</v>
      </c>
      <c r="R45" s="92">
        <v>13</v>
      </c>
      <c r="S45" s="18" t="s">
        <v>570</v>
      </c>
      <c r="T45" s="18"/>
    </row>
    <row r="46" spans="1:20">
      <c r="A46" s="4">
        <v>42</v>
      </c>
      <c r="B46" s="17"/>
      <c r="C46" s="97"/>
      <c r="D46" s="92"/>
      <c r="E46" s="95"/>
      <c r="F46" s="92"/>
      <c r="G46" s="90"/>
      <c r="H46" s="90"/>
      <c r="I46" s="60">
        <f t="shared" si="0"/>
        <v>0</v>
      </c>
      <c r="J46" s="92"/>
      <c r="K46" s="92"/>
      <c r="L46" s="102"/>
      <c r="M46" s="102"/>
      <c r="N46" s="100"/>
      <c r="O46" s="100"/>
      <c r="P46" s="24"/>
      <c r="Q46" s="18"/>
      <c r="R46" s="92"/>
      <c r="S46" s="18"/>
      <c r="T46" s="18"/>
    </row>
    <row r="47" spans="1:20">
      <c r="A47" s="4">
        <v>43</v>
      </c>
      <c r="B47" s="17"/>
      <c r="C47" s="18"/>
      <c r="D47" s="18"/>
      <c r="E47" s="19"/>
      <c r="F47" s="18"/>
      <c r="G47" s="19"/>
      <c r="H47" s="19"/>
      <c r="I47" s="60">
        <f t="shared" si="0"/>
        <v>0</v>
      </c>
      <c r="J47" s="18"/>
      <c r="K47" s="18"/>
      <c r="L47" s="18"/>
      <c r="M47" s="18"/>
      <c r="N47" s="18"/>
      <c r="O47" s="18"/>
      <c r="P47" s="24"/>
      <c r="Q47" s="18"/>
      <c r="R47" s="18"/>
      <c r="S47" s="18"/>
      <c r="T47" s="18"/>
    </row>
    <row r="48" spans="1:20">
      <c r="A48" s="4">
        <v>44</v>
      </c>
      <c r="B48" s="17"/>
      <c r="C48" s="18"/>
      <c r="D48" s="18"/>
      <c r="E48" s="19"/>
      <c r="F48" s="18"/>
      <c r="G48" s="19"/>
      <c r="H48" s="19"/>
      <c r="I48" s="60">
        <f t="shared" si="0"/>
        <v>0</v>
      </c>
      <c r="J48" s="18"/>
      <c r="K48" s="18"/>
      <c r="L48" s="18"/>
      <c r="M48" s="18"/>
      <c r="N48" s="18"/>
      <c r="O48" s="18"/>
      <c r="P48" s="24"/>
      <c r="Q48" s="18"/>
      <c r="R48" s="18"/>
      <c r="S48" s="18"/>
      <c r="T48" s="18"/>
    </row>
    <row r="49" spans="1:20">
      <c r="A49" s="4">
        <v>45</v>
      </c>
      <c r="B49" s="17"/>
      <c r="C49" s="18"/>
      <c r="D49" s="18"/>
      <c r="E49" s="19"/>
      <c r="F49" s="18"/>
      <c r="G49" s="19"/>
      <c r="H49" s="19"/>
      <c r="I49" s="60">
        <f t="shared" si="0"/>
        <v>0</v>
      </c>
      <c r="J49" s="18"/>
      <c r="K49" s="18"/>
      <c r="L49" s="18"/>
      <c r="M49" s="18"/>
      <c r="N49" s="18"/>
      <c r="O49" s="18"/>
      <c r="P49" s="24"/>
      <c r="Q49" s="18"/>
      <c r="R49" s="18"/>
      <c r="S49" s="18"/>
      <c r="T49" s="18"/>
    </row>
    <row r="50" spans="1:20">
      <c r="A50" s="4">
        <v>46</v>
      </c>
      <c r="B50" s="17"/>
      <c r="C50" s="18"/>
      <c r="D50" s="18"/>
      <c r="E50" s="19"/>
      <c r="F50" s="18"/>
      <c r="G50" s="19"/>
      <c r="H50" s="19"/>
      <c r="I50" s="60">
        <f t="shared" si="0"/>
        <v>0</v>
      </c>
      <c r="J50" s="18"/>
      <c r="K50" s="18"/>
      <c r="L50" s="18"/>
      <c r="M50" s="18"/>
      <c r="N50" s="18"/>
      <c r="O50" s="18"/>
      <c r="P50" s="24"/>
      <c r="Q50" s="18"/>
      <c r="R50" s="18"/>
      <c r="S50" s="18"/>
      <c r="T50" s="18"/>
    </row>
    <row r="51" spans="1:20">
      <c r="A51" s="4">
        <v>47</v>
      </c>
      <c r="B51" s="17"/>
      <c r="C51" s="18"/>
      <c r="D51" s="18"/>
      <c r="E51" s="19"/>
      <c r="F51" s="18"/>
      <c r="G51" s="19"/>
      <c r="H51" s="19"/>
      <c r="I51" s="60">
        <f t="shared" si="0"/>
        <v>0</v>
      </c>
      <c r="J51" s="18"/>
      <c r="K51" s="18"/>
      <c r="L51" s="18"/>
      <c r="M51" s="18"/>
      <c r="N51" s="18"/>
      <c r="O51" s="18"/>
      <c r="P51" s="24"/>
      <c r="Q51" s="18"/>
      <c r="R51" s="18"/>
      <c r="S51" s="18"/>
      <c r="T51" s="18"/>
    </row>
    <row r="52" spans="1:20">
      <c r="A52" s="4">
        <v>48</v>
      </c>
      <c r="B52" s="17"/>
      <c r="C52" s="18"/>
      <c r="D52" s="18"/>
      <c r="E52" s="19"/>
      <c r="F52" s="18"/>
      <c r="G52" s="19"/>
      <c r="H52" s="19"/>
      <c r="I52" s="60">
        <f t="shared" si="0"/>
        <v>0</v>
      </c>
      <c r="J52" s="18"/>
      <c r="K52" s="18"/>
      <c r="L52" s="18"/>
      <c r="M52" s="18"/>
      <c r="N52" s="18"/>
      <c r="O52" s="18"/>
      <c r="P52" s="24"/>
      <c r="Q52" s="18"/>
      <c r="R52" s="18"/>
      <c r="S52" s="18"/>
      <c r="T52" s="18"/>
    </row>
    <row r="53" spans="1:20">
      <c r="A53" s="4">
        <v>49</v>
      </c>
      <c r="B53" s="17"/>
      <c r="C53" s="58"/>
      <c r="D53" s="58"/>
      <c r="E53" s="17"/>
      <c r="F53" s="58"/>
      <c r="G53" s="17"/>
      <c r="H53" s="17"/>
      <c r="I53" s="60">
        <f t="shared" si="0"/>
        <v>0</v>
      </c>
      <c r="J53" s="58"/>
      <c r="K53" s="58"/>
      <c r="L53" s="58"/>
      <c r="M53" s="58"/>
      <c r="N53" s="58"/>
      <c r="O53" s="58"/>
      <c r="P53" s="24"/>
      <c r="Q53" s="18"/>
      <c r="R53" s="18"/>
      <c r="S53" s="18"/>
      <c r="T53" s="18"/>
    </row>
    <row r="54" spans="1:20">
      <c r="A54" s="4">
        <v>50</v>
      </c>
      <c r="B54" s="17"/>
      <c r="C54" s="18"/>
      <c r="D54" s="18"/>
      <c r="E54" s="19"/>
      <c r="F54" s="18"/>
      <c r="G54" s="19"/>
      <c r="H54" s="19"/>
      <c r="I54" s="60">
        <f t="shared" si="0"/>
        <v>0</v>
      </c>
      <c r="J54" s="18"/>
      <c r="K54" s="18"/>
      <c r="L54" s="18"/>
      <c r="M54" s="18"/>
      <c r="N54" s="18"/>
      <c r="O54" s="18"/>
      <c r="P54" s="24"/>
      <c r="Q54" s="18"/>
      <c r="R54" s="18"/>
      <c r="S54" s="18"/>
      <c r="T54" s="18"/>
    </row>
    <row r="55" spans="1:20">
      <c r="A55" s="4">
        <v>51</v>
      </c>
      <c r="B55" s="17"/>
      <c r="C55" s="18"/>
      <c r="D55" s="18"/>
      <c r="E55" s="19"/>
      <c r="F55" s="18"/>
      <c r="G55" s="19"/>
      <c r="H55" s="19"/>
      <c r="I55" s="60">
        <f t="shared" si="0"/>
        <v>0</v>
      </c>
      <c r="J55" s="18"/>
      <c r="K55" s="18"/>
      <c r="L55" s="18"/>
      <c r="M55" s="18"/>
      <c r="N55" s="18"/>
      <c r="O55" s="18"/>
      <c r="P55" s="24"/>
      <c r="Q55" s="18"/>
      <c r="R55" s="18"/>
      <c r="S55" s="18"/>
      <c r="T55" s="18"/>
    </row>
    <row r="56" spans="1:20">
      <c r="A56" s="4">
        <v>52</v>
      </c>
      <c r="B56" s="17"/>
      <c r="C56" s="18"/>
      <c r="D56" s="18"/>
      <c r="E56" s="19"/>
      <c r="F56" s="18"/>
      <c r="G56" s="19"/>
      <c r="H56" s="19"/>
      <c r="I56" s="60">
        <f t="shared" si="0"/>
        <v>0</v>
      </c>
      <c r="J56" s="18"/>
      <c r="K56" s="18"/>
      <c r="L56" s="18"/>
      <c r="M56" s="18"/>
      <c r="N56" s="18"/>
      <c r="O56" s="18"/>
      <c r="P56" s="24"/>
      <c r="Q56" s="18"/>
      <c r="R56" s="18"/>
      <c r="S56" s="18"/>
      <c r="T56" s="18"/>
    </row>
    <row r="57" spans="1:20">
      <c r="A57" s="4">
        <v>53</v>
      </c>
      <c r="B57" s="17"/>
      <c r="C57" s="18"/>
      <c r="D57" s="18"/>
      <c r="E57" s="19"/>
      <c r="F57" s="18"/>
      <c r="G57" s="19"/>
      <c r="H57" s="19"/>
      <c r="I57" s="60">
        <f t="shared" si="0"/>
        <v>0</v>
      </c>
      <c r="J57" s="18"/>
      <c r="K57" s="18"/>
      <c r="L57" s="18"/>
      <c r="M57" s="18"/>
      <c r="N57" s="18"/>
      <c r="O57" s="18"/>
      <c r="P57" s="24"/>
      <c r="Q57" s="18"/>
      <c r="R57" s="18"/>
      <c r="S57" s="18"/>
      <c r="T57" s="18"/>
    </row>
    <row r="58" spans="1:20">
      <c r="A58" s="4">
        <v>54</v>
      </c>
      <c r="B58" s="17"/>
      <c r="C58" s="18"/>
      <c r="D58" s="18"/>
      <c r="E58" s="19"/>
      <c r="F58" s="18"/>
      <c r="G58" s="19"/>
      <c r="H58" s="19"/>
      <c r="I58" s="60">
        <f t="shared" si="0"/>
        <v>0</v>
      </c>
      <c r="J58" s="18"/>
      <c r="K58" s="18"/>
      <c r="L58" s="18"/>
      <c r="M58" s="18"/>
      <c r="N58" s="18"/>
      <c r="O58" s="18"/>
      <c r="P58" s="24"/>
      <c r="Q58" s="18"/>
      <c r="R58" s="18"/>
      <c r="S58" s="18"/>
      <c r="T58" s="18"/>
    </row>
    <row r="59" spans="1:20">
      <c r="A59" s="4">
        <v>55</v>
      </c>
      <c r="B59" s="17"/>
      <c r="C59" s="18"/>
      <c r="D59" s="18"/>
      <c r="E59" s="19"/>
      <c r="F59" s="18"/>
      <c r="G59" s="19"/>
      <c r="H59" s="19"/>
      <c r="I59" s="60">
        <f t="shared" si="0"/>
        <v>0</v>
      </c>
      <c r="J59" s="18"/>
      <c r="K59" s="18"/>
      <c r="L59" s="18"/>
      <c r="M59" s="18"/>
      <c r="N59" s="18"/>
      <c r="O59" s="18"/>
      <c r="P59" s="24"/>
      <c r="Q59" s="18"/>
      <c r="R59" s="18"/>
      <c r="S59" s="18"/>
      <c r="T59" s="18"/>
    </row>
    <row r="60" spans="1:20">
      <c r="A60" s="4">
        <v>56</v>
      </c>
      <c r="B60" s="17"/>
      <c r="C60" s="18"/>
      <c r="D60" s="18"/>
      <c r="E60" s="19"/>
      <c r="F60" s="18"/>
      <c r="G60" s="19"/>
      <c r="H60" s="19"/>
      <c r="I60" s="60">
        <f t="shared" si="0"/>
        <v>0</v>
      </c>
      <c r="J60" s="18"/>
      <c r="K60" s="18"/>
      <c r="L60" s="18"/>
      <c r="M60" s="18"/>
      <c r="N60" s="18"/>
      <c r="O60" s="18"/>
      <c r="P60" s="24"/>
      <c r="Q60" s="18"/>
      <c r="R60" s="18"/>
      <c r="S60" s="18"/>
      <c r="T60" s="18"/>
    </row>
    <row r="61" spans="1:20">
      <c r="A61" s="4">
        <v>57</v>
      </c>
      <c r="B61" s="17"/>
      <c r="C61" s="18"/>
      <c r="D61" s="18"/>
      <c r="E61" s="19"/>
      <c r="F61" s="18"/>
      <c r="G61" s="19"/>
      <c r="H61" s="19"/>
      <c r="I61" s="60">
        <f t="shared" si="0"/>
        <v>0</v>
      </c>
      <c r="J61" s="18"/>
      <c r="K61" s="18"/>
      <c r="L61" s="18"/>
      <c r="M61" s="18"/>
      <c r="N61" s="18"/>
      <c r="O61" s="18"/>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48"/>
      <c r="D78" s="48"/>
      <c r="E78" s="19"/>
      <c r="F78" s="48"/>
      <c r="G78" s="19"/>
      <c r="H78" s="19"/>
      <c r="I78" s="60">
        <f t="shared" si="1"/>
        <v>0</v>
      </c>
      <c r="J78" s="48"/>
      <c r="K78" s="48"/>
      <c r="L78" s="48"/>
      <c r="M78" s="48"/>
      <c r="N78" s="48"/>
      <c r="O78" s="4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40</v>
      </c>
      <c r="D165" s="21"/>
      <c r="E165" s="13"/>
      <c r="F165" s="21"/>
      <c r="G165" s="61">
        <f>SUM(G5:G164)</f>
        <v>2053</v>
      </c>
      <c r="H165" s="61">
        <f>SUM(H5:H164)</f>
        <v>2157</v>
      </c>
      <c r="I165" s="61">
        <f>SUM(I5:I164)</f>
        <v>4210</v>
      </c>
      <c r="J165" s="21"/>
      <c r="K165" s="21"/>
      <c r="L165" s="21"/>
      <c r="M165" s="21"/>
      <c r="N165" s="21"/>
      <c r="O165" s="21"/>
      <c r="P165" s="14"/>
      <c r="Q165" s="21"/>
      <c r="R165" s="21"/>
      <c r="S165" s="21"/>
      <c r="T165" s="12"/>
    </row>
    <row r="166" spans="1:20">
      <c r="A166" s="44" t="s">
        <v>62</v>
      </c>
      <c r="B166" s="10">
        <f>COUNTIF(B$5:B$164,"Team 1")</f>
        <v>20</v>
      </c>
      <c r="C166" s="44" t="s">
        <v>25</v>
      </c>
      <c r="D166" s="10">
        <f>COUNTIF(D5:D164,"Anganwadi")</f>
        <v>20</v>
      </c>
    </row>
    <row r="167" spans="1:20">
      <c r="A167" s="44" t="s">
        <v>63</v>
      </c>
      <c r="B167" s="10">
        <f>COUNTIF(B$6:B$164,"Team 2")</f>
        <v>20</v>
      </c>
      <c r="C167" s="44" t="s">
        <v>23</v>
      </c>
      <c r="D167" s="10">
        <f>COUNTIF(D5:D164,"School")</f>
        <v>20</v>
      </c>
    </row>
  </sheetData>
  <sheetProtection password="8527" sheet="1" objects="1" scenarios="1"/>
  <mergeCells count="20">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30" sqref="F30"/>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11" t="s">
        <v>70</v>
      </c>
      <c r="B1" s="211"/>
      <c r="C1" s="211"/>
      <c r="D1" s="56"/>
      <c r="E1" s="56"/>
      <c r="F1" s="56"/>
      <c r="G1" s="56"/>
      <c r="H1" s="56"/>
      <c r="I1" s="56"/>
      <c r="J1" s="56"/>
      <c r="K1" s="56"/>
      <c r="L1" s="56"/>
      <c r="M1" s="213"/>
      <c r="N1" s="213"/>
      <c r="O1" s="213"/>
      <c r="P1" s="213"/>
      <c r="Q1" s="213"/>
      <c r="R1" s="213"/>
      <c r="S1" s="213"/>
      <c r="T1" s="213"/>
    </row>
    <row r="2" spans="1:20">
      <c r="A2" s="207" t="s">
        <v>59</v>
      </c>
      <c r="B2" s="208"/>
      <c r="C2" s="208"/>
      <c r="D2" s="25">
        <v>43709</v>
      </c>
      <c r="E2" s="22"/>
      <c r="F2" s="22"/>
      <c r="G2" s="22"/>
      <c r="H2" s="22"/>
      <c r="I2" s="22"/>
      <c r="J2" s="22"/>
      <c r="K2" s="22"/>
      <c r="L2" s="22"/>
      <c r="M2" s="22"/>
      <c r="N2" s="22"/>
      <c r="O2" s="22"/>
      <c r="P2" s="22"/>
      <c r="Q2" s="22"/>
      <c r="R2" s="22"/>
      <c r="S2" s="22"/>
    </row>
    <row r="3" spans="1:20" ht="24" customHeight="1">
      <c r="A3" s="203" t="s">
        <v>14</v>
      </c>
      <c r="B3" s="205" t="s">
        <v>61</v>
      </c>
      <c r="C3" s="202" t="s">
        <v>7</v>
      </c>
      <c r="D3" s="202" t="s">
        <v>55</v>
      </c>
      <c r="E3" s="202" t="s">
        <v>16</v>
      </c>
      <c r="F3" s="209" t="s">
        <v>17</v>
      </c>
      <c r="G3" s="202" t="s">
        <v>8</v>
      </c>
      <c r="H3" s="202"/>
      <c r="I3" s="202"/>
      <c r="J3" s="202" t="s">
        <v>31</v>
      </c>
      <c r="K3" s="205" t="s">
        <v>33</v>
      </c>
      <c r="L3" s="205" t="s">
        <v>50</v>
      </c>
      <c r="M3" s="205" t="s">
        <v>51</v>
      </c>
      <c r="N3" s="205" t="s">
        <v>34</v>
      </c>
      <c r="O3" s="205" t="s">
        <v>35</v>
      </c>
      <c r="P3" s="203" t="s">
        <v>54</v>
      </c>
      <c r="Q3" s="202" t="s">
        <v>52</v>
      </c>
      <c r="R3" s="202" t="s">
        <v>32</v>
      </c>
      <c r="S3" s="202" t="s">
        <v>53</v>
      </c>
      <c r="T3" s="202" t="s">
        <v>13</v>
      </c>
    </row>
    <row r="4" spans="1:20" ht="25.5" customHeight="1" thickBot="1">
      <c r="A4" s="203"/>
      <c r="B4" s="210"/>
      <c r="C4" s="202"/>
      <c r="D4" s="202"/>
      <c r="E4" s="202"/>
      <c r="F4" s="209"/>
      <c r="G4" s="23" t="s">
        <v>9</v>
      </c>
      <c r="H4" s="23" t="s">
        <v>10</v>
      </c>
      <c r="I4" s="23" t="s">
        <v>11</v>
      </c>
      <c r="J4" s="202"/>
      <c r="K4" s="206"/>
      <c r="L4" s="206"/>
      <c r="M4" s="206"/>
      <c r="N4" s="206"/>
      <c r="O4" s="206"/>
      <c r="P4" s="203"/>
      <c r="Q4" s="203"/>
      <c r="R4" s="202"/>
      <c r="S4" s="202"/>
      <c r="T4" s="202"/>
    </row>
    <row r="5" spans="1:20" ht="17.25" thickBot="1">
      <c r="A5" s="4">
        <v>1</v>
      </c>
      <c r="B5" s="104" t="s">
        <v>63</v>
      </c>
      <c r="C5" s="105" t="s">
        <v>396</v>
      </c>
      <c r="D5" s="106" t="s">
        <v>23</v>
      </c>
      <c r="E5" s="105">
        <v>18220305701</v>
      </c>
      <c r="F5" s="107" t="s">
        <v>133</v>
      </c>
      <c r="G5" s="108">
        <v>48</v>
      </c>
      <c r="H5" s="108">
        <v>64</v>
      </c>
      <c r="I5" s="62">
        <f>SUM(G5:H5)</f>
        <v>112</v>
      </c>
      <c r="J5" s="115">
        <v>9854714233</v>
      </c>
      <c r="K5" s="106" t="s">
        <v>420</v>
      </c>
      <c r="L5" s="65" t="s">
        <v>421</v>
      </c>
      <c r="M5" s="116" t="s">
        <v>422</v>
      </c>
      <c r="N5" s="18" t="s">
        <v>220</v>
      </c>
      <c r="O5" s="18">
        <v>9954082811</v>
      </c>
      <c r="P5" s="149">
        <v>43710</v>
      </c>
      <c r="Q5" s="150" t="s">
        <v>227</v>
      </c>
      <c r="R5" s="18">
        <v>13</v>
      </c>
      <c r="S5" s="18" t="s">
        <v>570</v>
      </c>
      <c r="T5" s="18"/>
    </row>
    <row r="6" spans="1:20" ht="17.25" thickBot="1">
      <c r="A6" s="4">
        <v>2</v>
      </c>
      <c r="B6" s="104" t="s">
        <v>62</v>
      </c>
      <c r="C6" s="105" t="s">
        <v>397</v>
      </c>
      <c r="D6" s="106" t="s">
        <v>23</v>
      </c>
      <c r="E6" s="105">
        <v>18220336802</v>
      </c>
      <c r="F6" s="107" t="s">
        <v>133</v>
      </c>
      <c r="G6" s="108">
        <v>61</v>
      </c>
      <c r="H6" s="108">
        <v>52</v>
      </c>
      <c r="I6" s="62">
        <f t="shared" ref="I6:I69" si="0">SUM(G6:H6)</f>
        <v>113</v>
      </c>
      <c r="J6" s="115">
        <v>9859370795</v>
      </c>
      <c r="K6" s="106" t="s">
        <v>420</v>
      </c>
      <c r="L6" s="65" t="s">
        <v>421</v>
      </c>
      <c r="M6" s="116" t="s">
        <v>422</v>
      </c>
      <c r="N6" s="18" t="s">
        <v>220</v>
      </c>
      <c r="O6" s="18">
        <v>9954082811</v>
      </c>
      <c r="P6" s="149">
        <v>43711</v>
      </c>
      <c r="Q6" s="150" t="s">
        <v>228</v>
      </c>
      <c r="R6" s="18">
        <v>12</v>
      </c>
      <c r="S6" s="18" t="s">
        <v>570</v>
      </c>
      <c r="T6" s="18"/>
    </row>
    <row r="7" spans="1:20" ht="17.25" thickBot="1">
      <c r="A7" s="4">
        <v>3</v>
      </c>
      <c r="B7" s="104" t="s">
        <v>62</v>
      </c>
      <c r="C7" s="105" t="s">
        <v>398</v>
      </c>
      <c r="D7" s="106" t="s">
        <v>23</v>
      </c>
      <c r="E7" s="105">
        <v>18220305201</v>
      </c>
      <c r="F7" s="107" t="s">
        <v>133</v>
      </c>
      <c r="G7" s="108">
        <v>60</v>
      </c>
      <c r="H7" s="108">
        <v>53</v>
      </c>
      <c r="I7" s="62">
        <f t="shared" si="0"/>
        <v>113</v>
      </c>
      <c r="J7" s="115">
        <v>985939282</v>
      </c>
      <c r="K7" s="70" t="s">
        <v>423</v>
      </c>
      <c r="L7" s="106" t="s">
        <v>424</v>
      </c>
      <c r="M7" s="116" t="s">
        <v>425</v>
      </c>
      <c r="N7" s="117" t="s">
        <v>426</v>
      </c>
      <c r="O7" s="118">
        <v>9613292532</v>
      </c>
      <c r="P7" s="149">
        <v>43712</v>
      </c>
      <c r="Q7" s="150" t="s">
        <v>231</v>
      </c>
      <c r="R7" s="18">
        <v>18</v>
      </c>
      <c r="S7" s="18" t="s">
        <v>570</v>
      </c>
      <c r="T7" s="18"/>
    </row>
    <row r="8" spans="1:20" ht="17.25" thickBot="1">
      <c r="A8" s="4">
        <v>4</v>
      </c>
      <c r="B8" s="104" t="s">
        <v>62</v>
      </c>
      <c r="C8" s="109" t="s">
        <v>399</v>
      </c>
      <c r="D8" s="106" t="s">
        <v>23</v>
      </c>
      <c r="E8" s="109">
        <v>18220304601</v>
      </c>
      <c r="F8" s="107" t="s">
        <v>133</v>
      </c>
      <c r="G8" s="108">
        <v>57</v>
      </c>
      <c r="H8" s="108">
        <v>49</v>
      </c>
      <c r="I8" s="62">
        <f t="shared" si="0"/>
        <v>106</v>
      </c>
      <c r="J8" s="115">
        <v>7399201209</v>
      </c>
      <c r="K8" s="106" t="s">
        <v>427</v>
      </c>
      <c r="L8" s="18" t="s">
        <v>428</v>
      </c>
      <c r="M8" s="116" t="s">
        <v>429</v>
      </c>
      <c r="N8" s="65" t="s">
        <v>430</v>
      </c>
      <c r="O8" s="118">
        <v>9859119968</v>
      </c>
      <c r="P8" s="149">
        <v>43713</v>
      </c>
      <c r="Q8" s="150" t="s">
        <v>229</v>
      </c>
      <c r="R8" s="18">
        <v>18</v>
      </c>
      <c r="S8" s="18" t="s">
        <v>570</v>
      </c>
      <c r="T8" s="18"/>
    </row>
    <row r="9" spans="1:20" ht="33.75" thickBot="1">
      <c r="A9" s="4">
        <v>5</v>
      </c>
      <c r="B9" s="104" t="s">
        <v>62</v>
      </c>
      <c r="C9" s="105" t="s">
        <v>400</v>
      </c>
      <c r="D9" s="106" t="s">
        <v>23</v>
      </c>
      <c r="E9" s="105">
        <v>18220338503</v>
      </c>
      <c r="F9" s="107" t="s">
        <v>133</v>
      </c>
      <c r="G9" s="108">
        <v>72</v>
      </c>
      <c r="H9" s="108">
        <v>60</v>
      </c>
      <c r="I9" s="62">
        <f t="shared" si="0"/>
        <v>132</v>
      </c>
      <c r="J9" s="115">
        <v>9613556374</v>
      </c>
      <c r="K9" s="106" t="s">
        <v>431</v>
      </c>
      <c r="L9" s="18" t="s">
        <v>432</v>
      </c>
      <c r="M9" s="116" t="s">
        <v>433</v>
      </c>
      <c r="N9" s="65" t="s">
        <v>434</v>
      </c>
      <c r="O9" s="119" t="s">
        <v>435</v>
      </c>
      <c r="P9" s="149">
        <v>43714</v>
      </c>
      <c r="Q9" s="150" t="s">
        <v>230</v>
      </c>
      <c r="R9" s="18">
        <v>14</v>
      </c>
      <c r="S9" s="18" t="s">
        <v>570</v>
      </c>
      <c r="T9" s="18"/>
    </row>
    <row r="10" spans="1:20" ht="17.25" thickBot="1">
      <c r="A10" s="4">
        <v>6</v>
      </c>
      <c r="B10" s="104" t="s">
        <v>62</v>
      </c>
      <c r="C10" s="105" t="s">
        <v>401</v>
      </c>
      <c r="D10" s="106" t="s">
        <v>23</v>
      </c>
      <c r="E10" s="105">
        <v>18220304608</v>
      </c>
      <c r="F10" s="107" t="s">
        <v>133</v>
      </c>
      <c r="G10" s="108">
        <v>60</v>
      </c>
      <c r="H10" s="108">
        <v>64</v>
      </c>
      <c r="I10" s="62">
        <f t="shared" si="0"/>
        <v>124</v>
      </c>
      <c r="J10" s="115">
        <v>9859658365</v>
      </c>
      <c r="K10" s="106" t="s">
        <v>436</v>
      </c>
      <c r="L10" s="18" t="s">
        <v>437</v>
      </c>
      <c r="M10" s="48"/>
      <c r="N10" s="65" t="s">
        <v>438</v>
      </c>
      <c r="O10" s="118">
        <v>7399221648</v>
      </c>
      <c r="P10" s="149">
        <v>43715</v>
      </c>
      <c r="Q10" s="150" t="s">
        <v>226</v>
      </c>
      <c r="R10" s="18">
        <v>20</v>
      </c>
      <c r="S10" s="18" t="s">
        <v>570</v>
      </c>
      <c r="T10" s="18"/>
    </row>
    <row r="11" spans="1:20" ht="17.25" thickBot="1">
      <c r="A11" s="4">
        <v>7</v>
      </c>
      <c r="B11" s="104" t="s">
        <v>62</v>
      </c>
      <c r="C11" s="110" t="s">
        <v>402</v>
      </c>
      <c r="D11" s="106" t="s">
        <v>23</v>
      </c>
      <c r="E11" s="110">
        <v>18220306003</v>
      </c>
      <c r="F11" s="107" t="s">
        <v>133</v>
      </c>
      <c r="G11" s="108">
        <v>49</v>
      </c>
      <c r="H11" s="108">
        <v>52</v>
      </c>
      <c r="I11" s="62">
        <f t="shared" si="0"/>
        <v>101</v>
      </c>
      <c r="J11" s="115">
        <v>9957286894</v>
      </c>
      <c r="K11" s="106" t="s">
        <v>439</v>
      </c>
      <c r="L11" s="65" t="s">
        <v>421</v>
      </c>
      <c r="M11" s="116" t="s">
        <v>422</v>
      </c>
      <c r="N11" s="65" t="s">
        <v>440</v>
      </c>
      <c r="O11" s="118">
        <v>9577654975</v>
      </c>
      <c r="P11" s="149">
        <v>43717</v>
      </c>
      <c r="Q11" s="150" t="s">
        <v>227</v>
      </c>
      <c r="R11" s="18">
        <v>22</v>
      </c>
      <c r="S11" s="18" t="s">
        <v>570</v>
      </c>
      <c r="T11" s="18"/>
    </row>
    <row r="12" spans="1:20" ht="17.25" thickBot="1">
      <c r="A12" s="4">
        <v>8</v>
      </c>
      <c r="B12" s="104" t="s">
        <v>62</v>
      </c>
      <c r="C12" s="110" t="s">
        <v>403</v>
      </c>
      <c r="D12" s="106" t="s">
        <v>23</v>
      </c>
      <c r="E12" s="111" t="s">
        <v>404</v>
      </c>
      <c r="F12" s="107" t="s">
        <v>133</v>
      </c>
      <c r="G12" s="108">
        <v>49</v>
      </c>
      <c r="H12" s="108">
        <v>42</v>
      </c>
      <c r="I12" s="62">
        <f t="shared" si="0"/>
        <v>91</v>
      </c>
      <c r="J12" s="115">
        <v>9577254821</v>
      </c>
      <c r="K12" s="106" t="s">
        <v>439</v>
      </c>
      <c r="L12" s="65" t="s">
        <v>421</v>
      </c>
      <c r="M12" s="116" t="s">
        <v>422</v>
      </c>
      <c r="N12" s="18" t="s">
        <v>220</v>
      </c>
      <c r="O12" s="18">
        <v>9954082811</v>
      </c>
      <c r="P12" s="149">
        <v>43718</v>
      </c>
      <c r="Q12" s="150" t="s">
        <v>228</v>
      </c>
      <c r="R12" s="18">
        <v>18</v>
      </c>
      <c r="S12" s="18" t="s">
        <v>570</v>
      </c>
      <c r="T12" s="18"/>
    </row>
    <row r="13" spans="1:20" ht="17.25" thickBot="1">
      <c r="A13" s="4">
        <v>9</v>
      </c>
      <c r="B13" s="104" t="s">
        <v>62</v>
      </c>
      <c r="C13" s="112" t="s">
        <v>405</v>
      </c>
      <c r="D13" s="106" t="s">
        <v>23</v>
      </c>
      <c r="E13" s="112">
        <v>18220317401</v>
      </c>
      <c r="F13" s="107" t="s">
        <v>133</v>
      </c>
      <c r="G13" s="108">
        <v>42</v>
      </c>
      <c r="H13" s="108">
        <v>61</v>
      </c>
      <c r="I13" s="62">
        <f t="shared" si="0"/>
        <v>103</v>
      </c>
      <c r="J13" s="115">
        <v>9613846683</v>
      </c>
      <c r="K13" s="106" t="s">
        <v>441</v>
      </c>
      <c r="L13" s="18" t="s">
        <v>442</v>
      </c>
      <c r="M13" s="116" t="s">
        <v>443</v>
      </c>
      <c r="N13" s="65" t="s">
        <v>444</v>
      </c>
      <c r="O13" s="118">
        <v>9678026014</v>
      </c>
      <c r="P13" s="149">
        <v>43719</v>
      </c>
      <c r="Q13" s="150" t="s">
        <v>231</v>
      </c>
      <c r="R13" s="18">
        <v>12</v>
      </c>
      <c r="S13" s="18" t="s">
        <v>570</v>
      </c>
      <c r="T13" s="18"/>
    </row>
    <row r="14" spans="1:20" ht="17.25" thickBot="1">
      <c r="A14" s="4">
        <v>10</v>
      </c>
      <c r="B14" s="104" t="s">
        <v>62</v>
      </c>
      <c r="C14" s="112" t="s">
        <v>406</v>
      </c>
      <c r="D14" s="106" t="s">
        <v>23</v>
      </c>
      <c r="E14" s="112">
        <v>18220316701</v>
      </c>
      <c r="F14" s="107" t="s">
        <v>133</v>
      </c>
      <c r="G14" s="108">
        <v>45</v>
      </c>
      <c r="H14" s="108">
        <v>53</v>
      </c>
      <c r="I14" s="62">
        <f t="shared" si="0"/>
        <v>98</v>
      </c>
      <c r="J14" s="115">
        <v>9401050790</v>
      </c>
      <c r="K14" s="106" t="s">
        <v>445</v>
      </c>
      <c r="L14" s="120" t="s">
        <v>446</v>
      </c>
      <c r="M14" s="116" t="s">
        <v>447</v>
      </c>
      <c r="N14" s="65" t="s">
        <v>448</v>
      </c>
      <c r="O14" s="118">
        <v>8751914322</v>
      </c>
      <c r="P14" s="149">
        <v>43720</v>
      </c>
      <c r="Q14" s="150" t="s">
        <v>229</v>
      </c>
      <c r="R14" s="18">
        <v>21</v>
      </c>
      <c r="S14" s="18" t="s">
        <v>570</v>
      </c>
      <c r="T14" s="18"/>
    </row>
    <row r="15" spans="1:20" ht="17.25" thickBot="1">
      <c r="A15" s="4">
        <v>11</v>
      </c>
      <c r="B15" s="104" t="s">
        <v>62</v>
      </c>
      <c r="C15" s="112" t="s">
        <v>407</v>
      </c>
      <c r="D15" s="106" t="s">
        <v>23</v>
      </c>
      <c r="E15" s="112">
        <v>18220316801</v>
      </c>
      <c r="F15" s="107" t="s">
        <v>133</v>
      </c>
      <c r="G15" s="108">
        <v>38</v>
      </c>
      <c r="H15" s="108">
        <v>48</v>
      </c>
      <c r="I15" s="62">
        <f t="shared" si="0"/>
        <v>86</v>
      </c>
      <c r="J15" s="115">
        <v>9954368840</v>
      </c>
      <c r="K15" s="106" t="s">
        <v>441</v>
      </c>
      <c r="L15" s="18" t="s">
        <v>442</v>
      </c>
      <c r="M15" s="116" t="s">
        <v>443</v>
      </c>
      <c r="N15" s="65" t="s">
        <v>444</v>
      </c>
      <c r="O15" s="118">
        <v>9678026014</v>
      </c>
      <c r="P15" s="149">
        <v>43721</v>
      </c>
      <c r="Q15" s="150" t="s">
        <v>230</v>
      </c>
      <c r="R15" s="18">
        <v>17</v>
      </c>
      <c r="S15" s="18" t="s">
        <v>570</v>
      </c>
      <c r="T15" s="18"/>
    </row>
    <row r="16" spans="1:20" ht="17.25" thickBot="1">
      <c r="A16" s="4">
        <v>12</v>
      </c>
      <c r="B16" s="104" t="s">
        <v>62</v>
      </c>
      <c r="C16" s="110" t="s">
        <v>408</v>
      </c>
      <c r="D16" s="106" t="s">
        <v>23</v>
      </c>
      <c r="E16" s="110">
        <v>18220326902</v>
      </c>
      <c r="F16" s="107" t="s">
        <v>133</v>
      </c>
      <c r="G16" s="108">
        <v>52</v>
      </c>
      <c r="H16" s="108">
        <v>67</v>
      </c>
      <c r="I16" s="62">
        <f t="shared" si="0"/>
        <v>119</v>
      </c>
      <c r="J16" s="115">
        <v>8486378979</v>
      </c>
      <c r="K16" s="106" t="s">
        <v>427</v>
      </c>
      <c r="L16" s="18" t="s">
        <v>428</v>
      </c>
      <c r="M16" s="116" t="s">
        <v>429</v>
      </c>
      <c r="N16" s="65" t="s">
        <v>430</v>
      </c>
      <c r="O16" s="118">
        <v>9859119968</v>
      </c>
      <c r="P16" s="149">
        <v>43722</v>
      </c>
      <c r="Q16" s="150" t="s">
        <v>226</v>
      </c>
      <c r="R16" s="18">
        <v>13</v>
      </c>
      <c r="S16" s="18" t="s">
        <v>570</v>
      </c>
      <c r="T16" s="18"/>
    </row>
    <row r="17" spans="1:20" ht="17.25" thickBot="1">
      <c r="A17" s="4">
        <v>13</v>
      </c>
      <c r="B17" s="104" t="s">
        <v>62</v>
      </c>
      <c r="C17" s="110" t="s">
        <v>409</v>
      </c>
      <c r="D17" s="106" t="s">
        <v>23</v>
      </c>
      <c r="E17" s="110">
        <v>18220306701</v>
      </c>
      <c r="F17" s="107" t="s">
        <v>133</v>
      </c>
      <c r="G17" s="108">
        <v>58</v>
      </c>
      <c r="H17" s="108">
        <v>54</v>
      </c>
      <c r="I17" s="62">
        <f t="shared" si="0"/>
        <v>112</v>
      </c>
      <c r="J17" s="115">
        <v>9613628364</v>
      </c>
      <c r="K17" s="106" t="s">
        <v>449</v>
      </c>
      <c r="L17" s="18" t="s">
        <v>384</v>
      </c>
      <c r="M17" s="116" t="s">
        <v>450</v>
      </c>
      <c r="N17" s="18" t="s">
        <v>451</v>
      </c>
      <c r="O17" s="118">
        <v>9957929429</v>
      </c>
      <c r="P17" s="149">
        <v>43724</v>
      </c>
      <c r="Q17" s="150" t="s">
        <v>227</v>
      </c>
      <c r="R17" s="18">
        <v>10</v>
      </c>
      <c r="S17" s="18" t="s">
        <v>570</v>
      </c>
      <c r="T17" s="18"/>
    </row>
    <row r="18" spans="1:20" ht="33.75" thickBot="1">
      <c r="A18" s="4">
        <v>14</v>
      </c>
      <c r="B18" s="104" t="s">
        <v>62</v>
      </c>
      <c r="C18" s="112" t="s">
        <v>410</v>
      </c>
      <c r="D18" s="106" t="s">
        <v>23</v>
      </c>
      <c r="E18" s="112">
        <v>18220330501</v>
      </c>
      <c r="F18" s="107" t="s">
        <v>133</v>
      </c>
      <c r="G18" s="108">
        <v>57</v>
      </c>
      <c r="H18" s="108">
        <v>89</v>
      </c>
      <c r="I18" s="62">
        <f t="shared" si="0"/>
        <v>146</v>
      </c>
      <c r="J18" s="115">
        <v>9859245072</v>
      </c>
      <c r="K18" s="106" t="s">
        <v>431</v>
      </c>
      <c r="L18" s="18" t="s">
        <v>432</v>
      </c>
      <c r="M18" s="116" t="s">
        <v>433</v>
      </c>
      <c r="N18" s="65" t="s">
        <v>434</v>
      </c>
      <c r="O18" s="119" t="s">
        <v>435</v>
      </c>
      <c r="P18" s="149">
        <v>43725</v>
      </c>
      <c r="Q18" s="150" t="s">
        <v>228</v>
      </c>
      <c r="R18" s="18">
        <v>19</v>
      </c>
      <c r="S18" s="18" t="s">
        <v>570</v>
      </c>
      <c r="T18" s="18"/>
    </row>
    <row r="19" spans="1:20" ht="33.75" thickBot="1">
      <c r="A19" s="4">
        <v>15</v>
      </c>
      <c r="B19" s="104" t="s">
        <v>62</v>
      </c>
      <c r="C19" s="112" t="s">
        <v>411</v>
      </c>
      <c r="D19" s="106" t="s">
        <v>23</v>
      </c>
      <c r="E19" s="112">
        <v>18220317201</v>
      </c>
      <c r="F19" s="107" t="s">
        <v>133</v>
      </c>
      <c r="G19" s="108">
        <v>76</v>
      </c>
      <c r="H19" s="108">
        <v>87</v>
      </c>
      <c r="I19" s="62">
        <f t="shared" si="0"/>
        <v>163</v>
      </c>
      <c r="J19" s="115">
        <v>9954263258</v>
      </c>
      <c r="K19" s="106" t="s">
        <v>452</v>
      </c>
      <c r="L19" s="18" t="s">
        <v>453</v>
      </c>
      <c r="M19" s="116" t="s">
        <v>454</v>
      </c>
      <c r="N19" s="117" t="s">
        <v>213</v>
      </c>
      <c r="O19" s="121">
        <v>9577294763</v>
      </c>
      <c r="P19" s="149">
        <v>43726</v>
      </c>
      <c r="Q19" s="150" t="s">
        <v>231</v>
      </c>
      <c r="R19" s="18">
        <v>13</v>
      </c>
      <c r="S19" s="18" t="s">
        <v>570</v>
      </c>
      <c r="T19" s="18"/>
    </row>
    <row r="20" spans="1:20" ht="17.25" thickBot="1">
      <c r="A20" s="4">
        <v>16</v>
      </c>
      <c r="B20" s="104" t="s">
        <v>62</v>
      </c>
      <c r="C20" s="110" t="s">
        <v>412</v>
      </c>
      <c r="D20" s="106" t="s">
        <v>23</v>
      </c>
      <c r="E20" s="110">
        <v>18220331805</v>
      </c>
      <c r="F20" s="107" t="s">
        <v>133</v>
      </c>
      <c r="G20" s="108">
        <v>96</v>
      </c>
      <c r="H20" s="108">
        <v>77</v>
      </c>
      <c r="I20" s="62">
        <f t="shared" si="0"/>
        <v>173</v>
      </c>
      <c r="J20" s="115">
        <v>7399610396</v>
      </c>
      <c r="K20" s="106" t="s">
        <v>436</v>
      </c>
      <c r="L20" s="18" t="s">
        <v>437</v>
      </c>
      <c r="M20" s="116" t="s">
        <v>455</v>
      </c>
      <c r="N20" s="65" t="s">
        <v>456</v>
      </c>
      <c r="O20" s="118">
        <v>9854868845</v>
      </c>
      <c r="P20" s="149">
        <v>43728</v>
      </c>
      <c r="Q20" s="150" t="s">
        <v>230</v>
      </c>
      <c r="R20" s="18">
        <v>14</v>
      </c>
      <c r="S20" s="18" t="s">
        <v>570</v>
      </c>
      <c r="T20" s="18"/>
    </row>
    <row r="21" spans="1:20" ht="17.25" thickBot="1">
      <c r="A21" s="4">
        <v>17</v>
      </c>
      <c r="B21" s="104" t="s">
        <v>62</v>
      </c>
      <c r="C21" s="113" t="s">
        <v>413</v>
      </c>
      <c r="D21" s="106" t="s">
        <v>23</v>
      </c>
      <c r="E21" s="113">
        <v>18220304309</v>
      </c>
      <c r="F21" s="107" t="s">
        <v>133</v>
      </c>
      <c r="G21" s="108">
        <v>56</v>
      </c>
      <c r="H21" s="108">
        <v>48</v>
      </c>
      <c r="I21" s="62">
        <f t="shared" si="0"/>
        <v>104</v>
      </c>
      <c r="J21" s="115">
        <v>9577758214</v>
      </c>
      <c r="K21" s="106" t="s">
        <v>457</v>
      </c>
      <c r="L21" s="120" t="s">
        <v>458</v>
      </c>
      <c r="M21" s="116" t="s">
        <v>459</v>
      </c>
      <c r="N21" s="65" t="s">
        <v>460</v>
      </c>
      <c r="O21" s="118">
        <v>7896641572</v>
      </c>
      <c r="P21" s="149">
        <v>43729</v>
      </c>
      <c r="Q21" s="150" t="s">
        <v>226</v>
      </c>
      <c r="R21" s="18">
        <v>18</v>
      </c>
      <c r="S21" s="18" t="s">
        <v>570</v>
      </c>
      <c r="T21" s="18"/>
    </row>
    <row r="22" spans="1:20" ht="33.75" thickBot="1">
      <c r="A22" s="4">
        <v>18</v>
      </c>
      <c r="B22" s="104" t="s">
        <v>62</v>
      </c>
      <c r="C22" s="113" t="s">
        <v>414</v>
      </c>
      <c r="D22" s="106" t="s">
        <v>23</v>
      </c>
      <c r="E22" s="113">
        <v>18220316605</v>
      </c>
      <c r="F22" s="107" t="s">
        <v>133</v>
      </c>
      <c r="G22" s="108">
        <v>48</v>
      </c>
      <c r="H22" s="108">
        <v>39</v>
      </c>
      <c r="I22" s="62">
        <f t="shared" si="0"/>
        <v>87</v>
      </c>
      <c r="J22" s="115">
        <v>9854999397</v>
      </c>
      <c r="K22" s="106" t="s">
        <v>452</v>
      </c>
      <c r="L22" s="18" t="s">
        <v>453</v>
      </c>
      <c r="M22" s="116" t="s">
        <v>454</v>
      </c>
      <c r="N22" s="65" t="s">
        <v>214</v>
      </c>
      <c r="O22" s="18" t="s">
        <v>215</v>
      </c>
      <c r="P22" s="149">
        <v>43731</v>
      </c>
      <c r="Q22" s="150" t="s">
        <v>227</v>
      </c>
      <c r="R22" s="18">
        <v>17</v>
      </c>
      <c r="S22" s="18" t="s">
        <v>570</v>
      </c>
      <c r="T22" s="18"/>
    </row>
    <row r="23" spans="1:20" ht="33.75" thickBot="1">
      <c r="A23" s="4">
        <v>19</v>
      </c>
      <c r="B23" s="104" t="s">
        <v>62</v>
      </c>
      <c r="C23" s="112" t="s">
        <v>415</v>
      </c>
      <c r="D23" s="106" t="s">
        <v>23</v>
      </c>
      <c r="E23" s="112">
        <v>18220317202</v>
      </c>
      <c r="F23" s="107" t="s">
        <v>133</v>
      </c>
      <c r="G23" s="108">
        <v>126</v>
      </c>
      <c r="H23" s="108">
        <v>104</v>
      </c>
      <c r="I23" s="62">
        <f t="shared" si="0"/>
        <v>230</v>
      </c>
      <c r="J23" s="115">
        <v>8486267972</v>
      </c>
      <c r="K23" s="106" t="s">
        <v>452</v>
      </c>
      <c r="L23" s="18" t="s">
        <v>453</v>
      </c>
      <c r="M23" s="116" t="s">
        <v>454</v>
      </c>
      <c r="N23" s="65" t="s">
        <v>214</v>
      </c>
      <c r="O23" s="18" t="s">
        <v>215</v>
      </c>
      <c r="P23" s="149">
        <v>43732</v>
      </c>
      <c r="Q23" s="150" t="s">
        <v>228</v>
      </c>
      <c r="R23" s="18">
        <v>18</v>
      </c>
      <c r="S23" s="18" t="s">
        <v>570</v>
      </c>
      <c r="T23" s="18"/>
    </row>
    <row r="24" spans="1:20" ht="17.25" thickBot="1">
      <c r="A24" s="4">
        <v>20</v>
      </c>
      <c r="B24" s="104" t="s">
        <v>62</v>
      </c>
      <c r="C24" s="114" t="s">
        <v>416</v>
      </c>
      <c r="D24" s="106" t="s">
        <v>23</v>
      </c>
      <c r="E24" s="114">
        <v>18220337104</v>
      </c>
      <c r="F24" s="107" t="s">
        <v>133</v>
      </c>
      <c r="G24" s="108">
        <v>38</v>
      </c>
      <c r="H24" s="108">
        <v>45</v>
      </c>
      <c r="I24" s="62">
        <f t="shared" si="0"/>
        <v>83</v>
      </c>
      <c r="J24" s="115">
        <v>9859857559</v>
      </c>
      <c r="K24" s="106" t="s">
        <v>449</v>
      </c>
      <c r="L24" s="18" t="s">
        <v>384</v>
      </c>
      <c r="M24" s="116" t="s">
        <v>450</v>
      </c>
      <c r="N24" s="18" t="s">
        <v>451</v>
      </c>
      <c r="O24" s="118">
        <v>9957341030</v>
      </c>
      <c r="P24" s="149">
        <v>43733</v>
      </c>
      <c r="Q24" s="150" t="s">
        <v>231</v>
      </c>
      <c r="R24" s="18">
        <v>16</v>
      </c>
      <c r="S24" s="18" t="s">
        <v>570</v>
      </c>
      <c r="T24" s="18"/>
    </row>
    <row r="25" spans="1:20" ht="33.75" thickBot="1">
      <c r="A25" s="4">
        <v>21</v>
      </c>
      <c r="B25" s="104" t="s">
        <v>62</v>
      </c>
      <c r="C25" s="109" t="s">
        <v>417</v>
      </c>
      <c r="D25" s="106" t="s">
        <v>23</v>
      </c>
      <c r="E25" s="109">
        <v>18220340901</v>
      </c>
      <c r="F25" s="107" t="s">
        <v>133</v>
      </c>
      <c r="G25" s="108">
        <v>159</v>
      </c>
      <c r="H25" s="108">
        <v>196</v>
      </c>
      <c r="I25" s="62">
        <f t="shared" si="0"/>
        <v>355</v>
      </c>
      <c r="J25" s="115">
        <v>9854525963</v>
      </c>
      <c r="K25" s="106" t="s">
        <v>431</v>
      </c>
      <c r="L25" s="18" t="s">
        <v>432</v>
      </c>
      <c r="M25" s="116" t="s">
        <v>433</v>
      </c>
      <c r="N25" s="65" t="s">
        <v>434</v>
      </c>
      <c r="O25" s="119" t="s">
        <v>435</v>
      </c>
      <c r="P25" s="149">
        <v>43734</v>
      </c>
      <c r="Q25" s="150" t="s">
        <v>229</v>
      </c>
      <c r="R25" s="18">
        <v>19</v>
      </c>
      <c r="S25" s="18" t="s">
        <v>570</v>
      </c>
      <c r="T25" s="18"/>
    </row>
    <row r="26" spans="1:20" ht="33.75" thickBot="1">
      <c r="A26" s="4">
        <v>22</v>
      </c>
      <c r="B26" s="104" t="s">
        <v>62</v>
      </c>
      <c r="C26" s="105" t="s">
        <v>418</v>
      </c>
      <c r="D26" s="106" t="s">
        <v>23</v>
      </c>
      <c r="E26" s="105">
        <v>18220304305</v>
      </c>
      <c r="F26" s="107" t="s">
        <v>133</v>
      </c>
      <c r="G26" s="108">
        <v>70</v>
      </c>
      <c r="H26" s="108">
        <v>80</v>
      </c>
      <c r="I26" s="62">
        <f t="shared" si="0"/>
        <v>150</v>
      </c>
      <c r="J26" s="115">
        <v>9854267445</v>
      </c>
      <c r="K26" s="106" t="s">
        <v>431</v>
      </c>
      <c r="L26" s="18" t="s">
        <v>432</v>
      </c>
      <c r="M26" s="116" t="s">
        <v>433</v>
      </c>
      <c r="N26" s="65" t="s">
        <v>434</v>
      </c>
      <c r="O26" s="119" t="s">
        <v>435</v>
      </c>
      <c r="P26" s="149">
        <v>43735</v>
      </c>
      <c r="Q26" s="150" t="s">
        <v>230</v>
      </c>
      <c r="R26" s="18">
        <v>19</v>
      </c>
      <c r="S26" s="18" t="s">
        <v>570</v>
      </c>
      <c r="T26" s="18"/>
    </row>
    <row r="27" spans="1:20" ht="17.25" thickBot="1">
      <c r="A27" s="4">
        <v>23</v>
      </c>
      <c r="B27" s="104" t="s">
        <v>62</v>
      </c>
      <c r="C27" s="112" t="s">
        <v>419</v>
      </c>
      <c r="D27" s="106" t="s">
        <v>23</v>
      </c>
      <c r="E27" s="112">
        <v>18220317103</v>
      </c>
      <c r="F27" s="107" t="s">
        <v>133</v>
      </c>
      <c r="G27" s="108">
        <v>166</v>
      </c>
      <c r="H27" s="108">
        <v>142</v>
      </c>
      <c r="I27" s="62">
        <f t="shared" si="0"/>
        <v>308</v>
      </c>
      <c r="J27" s="115">
        <v>9435087380</v>
      </c>
      <c r="K27" s="106" t="s">
        <v>420</v>
      </c>
      <c r="L27" s="65" t="s">
        <v>421</v>
      </c>
      <c r="M27" s="116" t="s">
        <v>422</v>
      </c>
      <c r="N27" s="18" t="s">
        <v>220</v>
      </c>
      <c r="O27" s="18">
        <v>9954082811</v>
      </c>
      <c r="P27" s="149">
        <v>43736</v>
      </c>
      <c r="Q27" s="150" t="s">
        <v>226</v>
      </c>
      <c r="R27" s="18">
        <v>10</v>
      </c>
      <c r="S27" s="18" t="s">
        <v>570</v>
      </c>
      <c r="T27" s="18"/>
    </row>
    <row r="28" spans="1:20" ht="17.25" thickBot="1">
      <c r="A28" s="4">
        <v>24</v>
      </c>
      <c r="B28" s="17"/>
      <c r="C28" s="48" t="s">
        <v>114</v>
      </c>
      <c r="D28" s="48"/>
      <c r="E28" s="19" t="s">
        <v>114</v>
      </c>
      <c r="F28" s="48"/>
      <c r="G28" s="19"/>
      <c r="H28" s="19"/>
      <c r="I28" s="62">
        <f t="shared" si="0"/>
        <v>0</v>
      </c>
      <c r="J28" s="75"/>
      <c r="K28" s="75"/>
      <c r="L28" s="75"/>
      <c r="M28" s="103"/>
      <c r="N28" s="75" t="s">
        <v>114</v>
      </c>
      <c r="O28" s="75"/>
      <c r="P28" s="49"/>
      <c r="Q28" s="48"/>
      <c r="R28" s="75"/>
      <c r="S28" s="18" t="s">
        <v>570</v>
      </c>
      <c r="T28" s="18"/>
    </row>
    <row r="29" spans="1:20" ht="17.25" thickBot="1">
      <c r="A29" s="4">
        <v>25</v>
      </c>
      <c r="B29" s="104" t="s">
        <v>63</v>
      </c>
      <c r="C29" s="122" t="s">
        <v>461</v>
      </c>
      <c r="D29" s="106" t="s">
        <v>23</v>
      </c>
      <c r="E29" s="122">
        <v>18220318503</v>
      </c>
      <c r="F29" s="107" t="s">
        <v>133</v>
      </c>
      <c r="G29" s="108">
        <v>145</v>
      </c>
      <c r="H29" s="108">
        <v>122</v>
      </c>
      <c r="I29" s="62">
        <f t="shared" si="0"/>
        <v>267</v>
      </c>
      <c r="J29" s="115">
        <v>9435449267</v>
      </c>
      <c r="K29" s="106" t="s">
        <v>324</v>
      </c>
      <c r="L29" s="106" t="s">
        <v>482</v>
      </c>
      <c r="M29" s="116" t="s">
        <v>483</v>
      </c>
      <c r="N29" s="18" t="s">
        <v>484</v>
      </c>
      <c r="O29" s="119" t="s">
        <v>485</v>
      </c>
      <c r="P29" s="151">
        <v>43710</v>
      </c>
      <c r="Q29" s="152" t="s">
        <v>227</v>
      </c>
      <c r="R29" s="18">
        <v>33</v>
      </c>
      <c r="S29" s="18" t="s">
        <v>570</v>
      </c>
      <c r="T29" s="18"/>
    </row>
    <row r="30" spans="1:20" ht="17.25" thickBot="1">
      <c r="A30" s="4">
        <v>26</v>
      </c>
      <c r="B30" s="104" t="s">
        <v>63</v>
      </c>
      <c r="C30" s="122" t="s">
        <v>462</v>
      </c>
      <c r="D30" s="106" t="s">
        <v>23</v>
      </c>
      <c r="E30" s="122">
        <v>18220318901</v>
      </c>
      <c r="F30" s="107" t="s">
        <v>133</v>
      </c>
      <c r="G30" s="108">
        <v>73</v>
      </c>
      <c r="H30" s="108">
        <v>77</v>
      </c>
      <c r="I30" s="62">
        <f t="shared" si="0"/>
        <v>150</v>
      </c>
      <c r="J30" s="115">
        <v>9401472219</v>
      </c>
      <c r="K30" s="106" t="s">
        <v>486</v>
      </c>
      <c r="L30" s="123" t="s">
        <v>487</v>
      </c>
      <c r="M30" s="124">
        <v>9401426546</v>
      </c>
      <c r="N30" s="18" t="s">
        <v>488</v>
      </c>
      <c r="O30" s="118">
        <v>9435892019</v>
      </c>
      <c r="P30" s="151">
        <v>43711</v>
      </c>
      <c r="Q30" s="152" t="s">
        <v>228</v>
      </c>
      <c r="R30" s="18">
        <v>36</v>
      </c>
      <c r="S30" s="18" t="s">
        <v>570</v>
      </c>
      <c r="T30" s="18"/>
    </row>
    <row r="31" spans="1:20">
      <c r="A31" s="4">
        <v>27</v>
      </c>
      <c r="B31" s="104" t="s">
        <v>63</v>
      </c>
      <c r="C31" s="122" t="s">
        <v>109</v>
      </c>
      <c r="D31" s="106" t="s">
        <v>23</v>
      </c>
      <c r="E31" s="122">
        <v>18220319301</v>
      </c>
      <c r="F31" s="107" t="s">
        <v>133</v>
      </c>
      <c r="G31" s="108">
        <v>54</v>
      </c>
      <c r="H31" s="108">
        <v>65</v>
      </c>
      <c r="I31" s="62">
        <f t="shared" si="0"/>
        <v>119</v>
      </c>
      <c r="J31" s="115">
        <v>9613685097</v>
      </c>
      <c r="K31" s="106" t="s">
        <v>489</v>
      </c>
      <c r="L31" s="106" t="s">
        <v>490</v>
      </c>
      <c r="M31" s="125" t="s">
        <v>491</v>
      </c>
      <c r="N31" s="18" t="s">
        <v>492</v>
      </c>
      <c r="O31" s="118">
        <v>7399450810</v>
      </c>
      <c r="P31" s="151">
        <v>43712</v>
      </c>
      <c r="Q31" s="152" t="s">
        <v>231</v>
      </c>
      <c r="R31" s="18">
        <v>38</v>
      </c>
      <c r="S31" s="18" t="s">
        <v>570</v>
      </c>
      <c r="T31" s="18"/>
    </row>
    <row r="32" spans="1:20" ht="17.25" thickBot="1">
      <c r="A32" s="4">
        <v>28</v>
      </c>
      <c r="B32" s="104" t="s">
        <v>63</v>
      </c>
      <c r="C32" s="122" t="s">
        <v>463</v>
      </c>
      <c r="D32" s="106" t="s">
        <v>23</v>
      </c>
      <c r="E32" s="122">
        <v>18220318601</v>
      </c>
      <c r="F32" s="107" t="s">
        <v>133</v>
      </c>
      <c r="G32" s="108">
        <v>129</v>
      </c>
      <c r="H32" s="108">
        <v>146</v>
      </c>
      <c r="I32" s="62">
        <f t="shared" si="0"/>
        <v>275</v>
      </c>
      <c r="J32" s="115">
        <v>8472955536</v>
      </c>
      <c r="K32" s="106" t="s">
        <v>493</v>
      </c>
      <c r="L32" s="106" t="s">
        <v>159</v>
      </c>
      <c r="M32" s="126">
        <v>8011782062</v>
      </c>
      <c r="N32" s="18" t="s">
        <v>164</v>
      </c>
      <c r="O32" s="119" t="s">
        <v>165</v>
      </c>
      <c r="P32" s="151">
        <v>43713</v>
      </c>
      <c r="Q32" s="152" t="s">
        <v>229</v>
      </c>
      <c r="R32" s="18">
        <v>35</v>
      </c>
      <c r="S32" s="18" t="s">
        <v>570</v>
      </c>
      <c r="T32" s="18"/>
    </row>
    <row r="33" spans="1:20" ht="17.25" thickBot="1">
      <c r="A33" s="4">
        <v>29</v>
      </c>
      <c r="B33" s="104" t="s">
        <v>63</v>
      </c>
      <c r="C33" s="122" t="s">
        <v>464</v>
      </c>
      <c r="D33" s="106" t="s">
        <v>23</v>
      </c>
      <c r="E33" s="122">
        <v>18220318504</v>
      </c>
      <c r="F33" s="107" t="s">
        <v>133</v>
      </c>
      <c r="G33" s="108">
        <v>88</v>
      </c>
      <c r="H33" s="108">
        <v>92</v>
      </c>
      <c r="I33" s="62">
        <f t="shared" si="0"/>
        <v>180</v>
      </c>
      <c r="J33" s="115">
        <v>8011698427</v>
      </c>
      <c r="K33" s="106" t="s">
        <v>494</v>
      </c>
      <c r="L33" s="18" t="s">
        <v>170</v>
      </c>
      <c r="M33" s="116" t="s">
        <v>495</v>
      </c>
      <c r="N33" s="18" t="s">
        <v>496</v>
      </c>
      <c r="O33" s="118">
        <v>8473028572</v>
      </c>
      <c r="P33" s="151">
        <v>43714</v>
      </c>
      <c r="Q33" s="152" t="s">
        <v>230</v>
      </c>
      <c r="R33" s="18">
        <v>39</v>
      </c>
      <c r="S33" s="18" t="s">
        <v>570</v>
      </c>
      <c r="T33" s="18"/>
    </row>
    <row r="34" spans="1:20" ht="17.25" thickBot="1">
      <c r="A34" s="4">
        <v>30</v>
      </c>
      <c r="B34" s="104" t="s">
        <v>63</v>
      </c>
      <c r="C34" s="122" t="s">
        <v>465</v>
      </c>
      <c r="D34" s="106" t="s">
        <v>23</v>
      </c>
      <c r="E34" s="122">
        <v>18220307701</v>
      </c>
      <c r="F34" s="107" t="s">
        <v>133</v>
      </c>
      <c r="G34" s="108">
        <v>39</v>
      </c>
      <c r="H34" s="108">
        <v>48</v>
      </c>
      <c r="I34" s="62">
        <f t="shared" si="0"/>
        <v>87</v>
      </c>
      <c r="J34" s="115">
        <v>9577279024</v>
      </c>
      <c r="K34" s="106" t="s">
        <v>489</v>
      </c>
      <c r="L34" s="106" t="s">
        <v>490</v>
      </c>
      <c r="M34" s="125" t="s">
        <v>491</v>
      </c>
      <c r="N34" s="18" t="s">
        <v>492</v>
      </c>
      <c r="O34" s="118">
        <v>7399450810</v>
      </c>
      <c r="P34" s="151">
        <v>43715</v>
      </c>
      <c r="Q34" s="152" t="s">
        <v>226</v>
      </c>
      <c r="R34" s="18">
        <v>34</v>
      </c>
      <c r="S34" s="18" t="s">
        <v>570</v>
      </c>
      <c r="T34" s="18"/>
    </row>
    <row r="35" spans="1:20" ht="17.25" thickBot="1">
      <c r="A35" s="4">
        <v>31</v>
      </c>
      <c r="B35" s="104" t="s">
        <v>63</v>
      </c>
      <c r="C35" s="122" t="s">
        <v>466</v>
      </c>
      <c r="D35" s="106" t="s">
        <v>23</v>
      </c>
      <c r="E35" s="122">
        <v>18220303701</v>
      </c>
      <c r="F35" s="107" t="s">
        <v>133</v>
      </c>
      <c r="G35" s="108">
        <v>30</v>
      </c>
      <c r="H35" s="108">
        <v>42</v>
      </c>
      <c r="I35" s="62">
        <f t="shared" si="0"/>
        <v>72</v>
      </c>
      <c r="J35" s="115">
        <v>8014705576</v>
      </c>
      <c r="K35" s="106" t="s">
        <v>497</v>
      </c>
      <c r="L35" s="120" t="s">
        <v>498</v>
      </c>
      <c r="M35" s="116" t="s">
        <v>499</v>
      </c>
      <c r="N35" s="18" t="s">
        <v>500</v>
      </c>
      <c r="O35" s="118">
        <v>9435421807</v>
      </c>
      <c r="P35" s="151">
        <v>43717</v>
      </c>
      <c r="Q35" s="152" t="s">
        <v>227</v>
      </c>
      <c r="R35" s="18">
        <v>36</v>
      </c>
      <c r="S35" s="18" t="s">
        <v>570</v>
      </c>
      <c r="T35" s="18"/>
    </row>
    <row r="36" spans="1:20" ht="29.25" thickBot="1">
      <c r="A36" s="4">
        <v>32</v>
      </c>
      <c r="B36" s="104" t="s">
        <v>63</v>
      </c>
      <c r="C36" s="122" t="s">
        <v>467</v>
      </c>
      <c r="D36" s="106" t="s">
        <v>23</v>
      </c>
      <c r="E36" s="122">
        <v>18220302702</v>
      </c>
      <c r="F36" s="107" t="s">
        <v>133</v>
      </c>
      <c r="G36" s="108">
        <v>38</v>
      </c>
      <c r="H36" s="108">
        <v>45</v>
      </c>
      <c r="I36" s="62">
        <f t="shared" si="0"/>
        <v>83</v>
      </c>
      <c r="J36" s="115"/>
      <c r="K36" s="106" t="s">
        <v>501</v>
      </c>
      <c r="L36" s="106" t="s">
        <v>502</v>
      </c>
      <c r="M36" s="116" t="s">
        <v>503</v>
      </c>
      <c r="N36" s="18" t="s">
        <v>504</v>
      </c>
      <c r="O36" s="18">
        <v>9435423568</v>
      </c>
      <c r="P36" s="151">
        <v>43718</v>
      </c>
      <c r="Q36" s="152" t="s">
        <v>228</v>
      </c>
      <c r="R36" s="18">
        <v>35</v>
      </c>
      <c r="S36" s="18" t="s">
        <v>570</v>
      </c>
      <c r="T36" s="18"/>
    </row>
    <row r="37" spans="1:20" ht="17.25" thickBot="1">
      <c r="A37" s="4">
        <v>33</v>
      </c>
      <c r="B37" s="104" t="s">
        <v>63</v>
      </c>
      <c r="C37" s="122" t="s">
        <v>468</v>
      </c>
      <c r="D37" s="106" t="s">
        <v>23</v>
      </c>
      <c r="E37" s="122">
        <v>18220303801</v>
      </c>
      <c r="F37" s="107" t="s">
        <v>133</v>
      </c>
      <c r="G37" s="108">
        <v>77</v>
      </c>
      <c r="H37" s="108">
        <v>67</v>
      </c>
      <c r="I37" s="62">
        <f t="shared" si="0"/>
        <v>144</v>
      </c>
      <c r="J37" s="115">
        <v>8575168318</v>
      </c>
      <c r="K37" s="106" t="s">
        <v>505</v>
      </c>
      <c r="L37" s="106" t="s">
        <v>146</v>
      </c>
      <c r="M37" s="116" t="s">
        <v>506</v>
      </c>
      <c r="N37" s="18" t="s">
        <v>507</v>
      </c>
      <c r="O37" s="18">
        <v>9615253480</v>
      </c>
      <c r="P37" s="151">
        <v>43719</v>
      </c>
      <c r="Q37" s="152" t="s">
        <v>231</v>
      </c>
      <c r="R37" s="18">
        <v>37</v>
      </c>
      <c r="S37" s="18" t="s">
        <v>570</v>
      </c>
      <c r="T37" s="18"/>
    </row>
    <row r="38" spans="1:20" ht="17.25" thickBot="1">
      <c r="A38" s="4">
        <v>34</v>
      </c>
      <c r="B38" s="104" t="s">
        <v>63</v>
      </c>
      <c r="C38" s="122" t="s">
        <v>469</v>
      </c>
      <c r="D38" s="106" t="s">
        <v>23</v>
      </c>
      <c r="E38" s="122">
        <v>18220303601</v>
      </c>
      <c r="F38" s="107" t="s">
        <v>133</v>
      </c>
      <c r="G38" s="108">
        <v>49</v>
      </c>
      <c r="H38" s="108">
        <v>37</v>
      </c>
      <c r="I38" s="62">
        <f t="shared" si="0"/>
        <v>86</v>
      </c>
      <c r="J38" s="115">
        <v>9435089766</v>
      </c>
      <c r="K38" s="106" t="s">
        <v>497</v>
      </c>
      <c r="L38" s="106" t="s">
        <v>508</v>
      </c>
      <c r="M38" s="116" t="s">
        <v>499</v>
      </c>
      <c r="N38" s="18" t="s">
        <v>500</v>
      </c>
      <c r="O38" s="18" t="s">
        <v>215</v>
      </c>
      <c r="P38" s="151">
        <v>43720</v>
      </c>
      <c r="Q38" s="152" t="s">
        <v>229</v>
      </c>
      <c r="R38" s="18">
        <v>38</v>
      </c>
      <c r="S38" s="18" t="s">
        <v>570</v>
      </c>
      <c r="T38" s="18"/>
    </row>
    <row r="39" spans="1:20" ht="17.25" thickBot="1">
      <c r="A39" s="4">
        <v>35</v>
      </c>
      <c r="B39" s="104" t="s">
        <v>63</v>
      </c>
      <c r="C39" s="122" t="s">
        <v>470</v>
      </c>
      <c r="D39" s="106" t="s">
        <v>23</v>
      </c>
      <c r="E39" s="122">
        <v>18220303802</v>
      </c>
      <c r="F39" s="107" t="s">
        <v>133</v>
      </c>
      <c r="G39" s="108">
        <v>52</v>
      </c>
      <c r="H39" s="108">
        <v>39</v>
      </c>
      <c r="I39" s="62">
        <f t="shared" si="0"/>
        <v>91</v>
      </c>
      <c r="J39" s="115">
        <v>9613378923</v>
      </c>
      <c r="K39" s="106" t="s">
        <v>509</v>
      </c>
      <c r="L39" s="106" t="s">
        <v>510</v>
      </c>
      <c r="M39" s="124">
        <v>7896126423</v>
      </c>
      <c r="N39" s="18" t="s">
        <v>511</v>
      </c>
      <c r="O39" s="18">
        <v>9401471582</v>
      </c>
      <c r="P39" s="151">
        <v>43721</v>
      </c>
      <c r="Q39" s="152" t="s">
        <v>230</v>
      </c>
      <c r="R39" s="18">
        <v>35</v>
      </c>
      <c r="S39" s="18" t="s">
        <v>570</v>
      </c>
      <c r="T39" s="18"/>
    </row>
    <row r="40" spans="1:20" ht="17.25" thickBot="1">
      <c r="A40" s="4">
        <v>36</v>
      </c>
      <c r="B40" s="104" t="s">
        <v>63</v>
      </c>
      <c r="C40" s="122" t="s">
        <v>471</v>
      </c>
      <c r="D40" s="106" t="s">
        <v>23</v>
      </c>
      <c r="E40" s="122">
        <v>18220303403</v>
      </c>
      <c r="F40" s="107" t="s">
        <v>133</v>
      </c>
      <c r="G40" s="108">
        <v>52</v>
      </c>
      <c r="H40" s="108">
        <v>59</v>
      </c>
      <c r="I40" s="62">
        <f t="shared" si="0"/>
        <v>111</v>
      </c>
      <c r="J40" s="115">
        <v>9401841127</v>
      </c>
      <c r="K40" s="106" t="s">
        <v>509</v>
      </c>
      <c r="L40" s="106" t="s">
        <v>510</v>
      </c>
      <c r="M40" s="124">
        <v>7896126423</v>
      </c>
      <c r="N40" s="18" t="s">
        <v>511</v>
      </c>
      <c r="O40" s="18">
        <v>9401471582</v>
      </c>
      <c r="P40" s="151">
        <v>43722</v>
      </c>
      <c r="Q40" s="152" t="s">
        <v>226</v>
      </c>
      <c r="R40" s="18">
        <v>34</v>
      </c>
      <c r="S40" s="18" t="s">
        <v>570</v>
      </c>
      <c r="T40" s="18"/>
    </row>
    <row r="41" spans="1:20" ht="17.25" thickBot="1">
      <c r="A41" s="4">
        <v>37</v>
      </c>
      <c r="B41" s="104" t="s">
        <v>63</v>
      </c>
      <c r="C41" s="122" t="s">
        <v>472</v>
      </c>
      <c r="D41" s="106" t="s">
        <v>23</v>
      </c>
      <c r="E41" s="122">
        <v>18220317703</v>
      </c>
      <c r="F41" s="107" t="s">
        <v>133</v>
      </c>
      <c r="G41" s="108">
        <v>67</v>
      </c>
      <c r="H41" s="108">
        <v>84</v>
      </c>
      <c r="I41" s="62">
        <f t="shared" si="0"/>
        <v>151</v>
      </c>
      <c r="J41" s="115">
        <v>9613220217</v>
      </c>
      <c r="K41" s="106" t="s">
        <v>512</v>
      </c>
      <c r="L41" s="18" t="s">
        <v>135</v>
      </c>
      <c r="M41" s="116" t="s">
        <v>513</v>
      </c>
      <c r="N41" s="18" t="s">
        <v>514</v>
      </c>
      <c r="O41" s="119" t="s">
        <v>143</v>
      </c>
      <c r="P41" s="151">
        <v>43724</v>
      </c>
      <c r="Q41" s="152" t="s">
        <v>227</v>
      </c>
      <c r="R41" s="18">
        <v>31</v>
      </c>
      <c r="S41" s="18" t="s">
        <v>570</v>
      </c>
      <c r="T41" s="18"/>
    </row>
    <row r="42" spans="1:20" ht="17.25" thickBot="1">
      <c r="A42" s="4">
        <v>38</v>
      </c>
      <c r="B42" s="104" t="s">
        <v>63</v>
      </c>
      <c r="C42" s="122" t="s">
        <v>90</v>
      </c>
      <c r="D42" s="106" t="s">
        <v>23</v>
      </c>
      <c r="E42" s="122">
        <v>18220317704</v>
      </c>
      <c r="F42" s="107" t="s">
        <v>133</v>
      </c>
      <c r="G42" s="108">
        <v>81</v>
      </c>
      <c r="H42" s="108">
        <v>75</v>
      </c>
      <c r="I42" s="62">
        <f t="shared" si="0"/>
        <v>156</v>
      </c>
      <c r="J42" s="115">
        <v>9577255226</v>
      </c>
      <c r="K42" s="106" t="s">
        <v>512</v>
      </c>
      <c r="L42" s="18" t="s">
        <v>135</v>
      </c>
      <c r="M42" s="116" t="s">
        <v>513</v>
      </c>
      <c r="N42" s="18" t="s">
        <v>140</v>
      </c>
      <c r="O42" s="119" t="s">
        <v>138</v>
      </c>
      <c r="P42" s="151">
        <v>43725</v>
      </c>
      <c r="Q42" s="152" t="s">
        <v>228</v>
      </c>
      <c r="R42" s="18">
        <v>35</v>
      </c>
      <c r="S42" s="18" t="s">
        <v>570</v>
      </c>
      <c r="T42" s="18"/>
    </row>
    <row r="43" spans="1:20" ht="17.25" thickBot="1">
      <c r="A43" s="4">
        <v>39</v>
      </c>
      <c r="B43" s="104" t="s">
        <v>63</v>
      </c>
      <c r="C43" s="122" t="s">
        <v>473</v>
      </c>
      <c r="D43" s="106" t="s">
        <v>23</v>
      </c>
      <c r="E43" s="122">
        <v>18220307703</v>
      </c>
      <c r="F43" s="107" t="s">
        <v>133</v>
      </c>
      <c r="G43" s="108">
        <v>48</v>
      </c>
      <c r="H43" s="108">
        <v>59</v>
      </c>
      <c r="I43" s="62">
        <f t="shared" si="0"/>
        <v>107</v>
      </c>
      <c r="J43" s="115">
        <v>7399532452</v>
      </c>
      <c r="K43" s="106" t="s">
        <v>512</v>
      </c>
      <c r="L43" s="18" t="s">
        <v>135</v>
      </c>
      <c r="M43" s="116" t="s">
        <v>513</v>
      </c>
      <c r="N43" s="18" t="s">
        <v>514</v>
      </c>
      <c r="O43" s="119" t="s">
        <v>143</v>
      </c>
      <c r="P43" s="151">
        <v>43726</v>
      </c>
      <c r="Q43" s="152" t="s">
        <v>231</v>
      </c>
      <c r="R43" s="18">
        <v>38</v>
      </c>
      <c r="S43" s="18" t="s">
        <v>570</v>
      </c>
      <c r="T43" s="18"/>
    </row>
    <row r="44" spans="1:20" ht="17.25" thickBot="1">
      <c r="A44" s="4">
        <v>40</v>
      </c>
      <c r="B44" s="104" t="s">
        <v>63</v>
      </c>
      <c r="C44" s="122" t="s">
        <v>474</v>
      </c>
      <c r="D44" s="106" t="s">
        <v>23</v>
      </c>
      <c r="E44" s="122">
        <v>18220317701</v>
      </c>
      <c r="F44" s="107" t="s">
        <v>133</v>
      </c>
      <c r="G44" s="108">
        <v>75</v>
      </c>
      <c r="H44" s="108">
        <v>84</v>
      </c>
      <c r="I44" s="62">
        <f t="shared" si="0"/>
        <v>159</v>
      </c>
      <c r="J44" s="115">
        <v>7399969060</v>
      </c>
      <c r="K44" s="106" t="s">
        <v>512</v>
      </c>
      <c r="L44" s="18" t="s">
        <v>135</v>
      </c>
      <c r="M44" s="116" t="s">
        <v>513</v>
      </c>
      <c r="N44" s="18" t="s">
        <v>140</v>
      </c>
      <c r="O44" s="119" t="s">
        <v>138</v>
      </c>
      <c r="P44" s="151">
        <v>43728</v>
      </c>
      <c r="Q44" s="152" t="s">
        <v>230</v>
      </c>
      <c r="R44" s="18">
        <v>35</v>
      </c>
      <c r="S44" s="18" t="s">
        <v>570</v>
      </c>
      <c r="T44" s="18"/>
    </row>
    <row r="45" spans="1:20" ht="17.25" thickBot="1">
      <c r="A45" s="4">
        <v>41</v>
      </c>
      <c r="B45" s="104" t="s">
        <v>63</v>
      </c>
      <c r="C45" s="122" t="s">
        <v>475</v>
      </c>
      <c r="D45" s="106" t="s">
        <v>23</v>
      </c>
      <c r="E45" s="122">
        <v>18220324904</v>
      </c>
      <c r="F45" s="107" t="s">
        <v>133</v>
      </c>
      <c r="G45" s="108">
        <v>77</v>
      </c>
      <c r="H45" s="108">
        <v>60</v>
      </c>
      <c r="I45" s="62">
        <f t="shared" si="0"/>
        <v>137</v>
      </c>
      <c r="J45" s="115">
        <v>9859991099</v>
      </c>
      <c r="K45" s="106" t="s">
        <v>497</v>
      </c>
      <c r="L45" s="106" t="s">
        <v>508</v>
      </c>
      <c r="M45" s="116" t="s">
        <v>499</v>
      </c>
      <c r="N45" s="18" t="s">
        <v>500</v>
      </c>
      <c r="O45" s="18" t="s">
        <v>215</v>
      </c>
      <c r="P45" s="151">
        <v>43729</v>
      </c>
      <c r="Q45" s="152" t="s">
        <v>226</v>
      </c>
      <c r="R45" s="18">
        <v>35</v>
      </c>
      <c r="S45" s="18" t="s">
        <v>570</v>
      </c>
      <c r="T45" s="18"/>
    </row>
    <row r="46" spans="1:20" ht="17.25" thickBot="1">
      <c r="A46" s="4">
        <v>42</v>
      </c>
      <c r="B46" s="104" t="s">
        <v>63</v>
      </c>
      <c r="C46" s="122" t="s">
        <v>476</v>
      </c>
      <c r="D46" s="106" t="s">
        <v>23</v>
      </c>
      <c r="E46" s="122">
        <v>18220324905</v>
      </c>
      <c r="F46" s="107" t="s">
        <v>133</v>
      </c>
      <c r="G46" s="108">
        <v>52</v>
      </c>
      <c r="H46" s="108">
        <v>59</v>
      </c>
      <c r="I46" s="62">
        <f t="shared" si="0"/>
        <v>111</v>
      </c>
      <c r="J46" s="115">
        <v>9859147435</v>
      </c>
      <c r="K46" s="106" t="s">
        <v>515</v>
      </c>
      <c r="L46" s="120" t="s">
        <v>498</v>
      </c>
      <c r="M46" s="116" t="s">
        <v>499</v>
      </c>
      <c r="N46" s="127" t="s">
        <v>516</v>
      </c>
      <c r="O46" s="119" t="s">
        <v>517</v>
      </c>
      <c r="P46" s="151">
        <v>43731</v>
      </c>
      <c r="Q46" s="152" t="s">
        <v>227</v>
      </c>
      <c r="R46" s="18">
        <v>34</v>
      </c>
      <c r="S46" s="18" t="s">
        <v>570</v>
      </c>
      <c r="T46" s="18"/>
    </row>
    <row r="47" spans="1:20" ht="17.25" thickBot="1">
      <c r="A47" s="4">
        <v>43</v>
      </c>
      <c r="B47" s="104" t="s">
        <v>63</v>
      </c>
      <c r="C47" s="122" t="s">
        <v>477</v>
      </c>
      <c r="D47" s="106" t="s">
        <v>23</v>
      </c>
      <c r="E47" s="122">
        <v>18220307702</v>
      </c>
      <c r="F47" s="107" t="s">
        <v>133</v>
      </c>
      <c r="G47" s="108">
        <v>49</v>
      </c>
      <c r="H47" s="108">
        <v>52</v>
      </c>
      <c r="I47" s="62">
        <f t="shared" si="0"/>
        <v>101</v>
      </c>
      <c r="J47" s="115">
        <v>9854619559</v>
      </c>
      <c r="K47" s="106" t="s">
        <v>518</v>
      </c>
      <c r="L47" s="18" t="s">
        <v>519</v>
      </c>
      <c r="M47" s="116" t="s">
        <v>520</v>
      </c>
      <c r="N47" s="18" t="s">
        <v>154</v>
      </c>
      <c r="O47" s="18">
        <v>7399528302</v>
      </c>
      <c r="P47" s="151">
        <v>43732</v>
      </c>
      <c r="Q47" s="152" t="s">
        <v>228</v>
      </c>
      <c r="R47" s="18">
        <v>34</v>
      </c>
      <c r="S47" s="18" t="s">
        <v>570</v>
      </c>
      <c r="T47" s="18"/>
    </row>
    <row r="48" spans="1:20" ht="17.25" thickBot="1">
      <c r="A48" s="4">
        <v>44</v>
      </c>
      <c r="B48" s="104" t="s">
        <v>63</v>
      </c>
      <c r="C48" s="122" t="s">
        <v>478</v>
      </c>
      <c r="D48" s="106" t="s">
        <v>23</v>
      </c>
      <c r="E48" s="122">
        <v>18220307603</v>
      </c>
      <c r="F48" s="107" t="s">
        <v>133</v>
      </c>
      <c r="G48" s="108">
        <v>55</v>
      </c>
      <c r="H48" s="108">
        <v>59</v>
      </c>
      <c r="I48" s="62">
        <f t="shared" si="0"/>
        <v>114</v>
      </c>
      <c r="J48" s="115">
        <v>9613996291</v>
      </c>
      <c r="K48" s="106" t="s">
        <v>518</v>
      </c>
      <c r="L48" s="18" t="s">
        <v>519</v>
      </c>
      <c r="M48" s="116" t="s">
        <v>520</v>
      </c>
      <c r="N48" s="128" t="s">
        <v>521</v>
      </c>
      <c r="O48" s="121">
        <v>9859928228</v>
      </c>
      <c r="P48" s="151">
        <v>43733</v>
      </c>
      <c r="Q48" s="152" t="s">
        <v>231</v>
      </c>
      <c r="R48" s="18">
        <v>34</v>
      </c>
      <c r="S48" s="18" t="s">
        <v>570</v>
      </c>
      <c r="T48" s="18"/>
    </row>
    <row r="49" spans="1:20" ht="26.25" thickBot="1">
      <c r="A49" s="4">
        <v>45</v>
      </c>
      <c r="B49" s="104" t="s">
        <v>63</v>
      </c>
      <c r="C49" s="122" t="s">
        <v>479</v>
      </c>
      <c r="D49" s="106" t="s">
        <v>23</v>
      </c>
      <c r="E49" s="122">
        <v>18220307101</v>
      </c>
      <c r="F49" s="107" t="s">
        <v>133</v>
      </c>
      <c r="G49" s="108">
        <v>38</v>
      </c>
      <c r="H49" s="108">
        <v>42</v>
      </c>
      <c r="I49" s="62">
        <f t="shared" si="0"/>
        <v>80</v>
      </c>
      <c r="J49" s="115">
        <v>9854525606</v>
      </c>
      <c r="K49" s="106" t="s">
        <v>522</v>
      </c>
      <c r="L49" s="18" t="s">
        <v>523</v>
      </c>
      <c r="M49" s="116" t="s">
        <v>524</v>
      </c>
      <c r="N49" s="18" t="s">
        <v>525</v>
      </c>
      <c r="O49" s="18">
        <v>9577311601</v>
      </c>
      <c r="P49" s="151">
        <v>43734</v>
      </c>
      <c r="Q49" s="152" t="s">
        <v>229</v>
      </c>
      <c r="R49" s="18">
        <v>35</v>
      </c>
      <c r="S49" s="18" t="s">
        <v>570</v>
      </c>
      <c r="T49" s="18"/>
    </row>
    <row r="50" spans="1:20" ht="17.25" thickBot="1">
      <c r="A50" s="4">
        <v>46</v>
      </c>
      <c r="B50" s="104" t="s">
        <v>63</v>
      </c>
      <c r="C50" s="122" t="s">
        <v>480</v>
      </c>
      <c r="D50" s="106" t="s">
        <v>23</v>
      </c>
      <c r="E50" s="122">
        <v>18220331201</v>
      </c>
      <c r="F50" s="107" t="s">
        <v>133</v>
      </c>
      <c r="G50" s="108">
        <v>49</v>
      </c>
      <c r="H50" s="108">
        <v>56</v>
      </c>
      <c r="I50" s="62">
        <f t="shared" si="0"/>
        <v>105</v>
      </c>
      <c r="J50" s="115">
        <v>9859215387</v>
      </c>
      <c r="K50" s="106" t="s">
        <v>526</v>
      </c>
      <c r="L50" s="18" t="s">
        <v>527</v>
      </c>
      <c r="M50" s="116" t="s">
        <v>528</v>
      </c>
      <c r="N50" s="127" t="s">
        <v>529</v>
      </c>
      <c r="O50" s="18">
        <v>9854164377</v>
      </c>
      <c r="P50" s="151">
        <v>43735</v>
      </c>
      <c r="Q50" s="152" t="s">
        <v>230</v>
      </c>
      <c r="R50" s="18">
        <v>34</v>
      </c>
      <c r="S50" s="18" t="s">
        <v>570</v>
      </c>
      <c r="T50" s="18"/>
    </row>
    <row r="51" spans="1:20" ht="17.25" thickBot="1">
      <c r="A51" s="4">
        <v>47</v>
      </c>
      <c r="B51" s="104" t="s">
        <v>63</v>
      </c>
      <c r="C51" s="122" t="s">
        <v>481</v>
      </c>
      <c r="D51" s="106" t="s">
        <v>23</v>
      </c>
      <c r="E51" s="122">
        <v>18220307301</v>
      </c>
      <c r="F51" s="107" t="s">
        <v>133</v>
      </c>
      <c r="G51" s="108">
        <v>116</v>
      </c>
      <c r="H51" s="108">
        <v>124</v>
      </c>
      <c r="I51" s="62">
        <f t="shared" si="0"/>
        <v>240</v>
      </c>
      <c r="J51" s="115">
        <v>9678461309</v>
      </c>
      <c r="K51" s="106" t="s">
        <v>526</v>
      </c>
      <c r="L51" s="18" t="s">
        <v>527</v>
      </c>
      <c r="M51" s="116" t="s">
        <v>528</v>
      </c>
      <c r="N51" s="127" t="s">
        <v>529</v>
      </c>
      <c r="O51" s="18">
        <v>9854164377</v>
      </c>
      <c r="P51" s="151">
        <v>43736</v>
      </c>
      <c r="Q51" s="152" t="s">
        <v>226</v>
      </c>
      <c r="R51" s="18">
        <v>38</v>
      </c>
      <c r="S51" s="18" t="s">
        <v>570</v>
      </c>
      <c r="T51" s="18"/>
    </row>
    <row r="52" spans="1:20">
      <c r="A52" s="4">
        <v>48</v>
      </c>
      <c r="B52" s="17"/>
      <c r="C52" s="48"/>
      <c r="D52" s="48"/>
      <c r="E52" s="19"/>
      <c r="F52" s="48"/>
      <c r="G52" s="19"/>
      <c r="H52" s="19"/>
      <c r="I52" s="62">
        <f t="shared" si="0"/>
        <v>0</v>
      </c>
      <c r="J52" s="48"/>
      <c r="K52" s="48"/>
      <c r="L52" s="48"/>
      <c r="M52" s="48"/>
      <c r="N52" s="48"/>
      <c r="O52" s="48"/>
      <c r="P52" s="49"/>
      <c r="Q52" s="48"/>
      <c r="R52" s="48"/>
      <c r="S52" s="18"/>
      <c r="T52" s="18"/>
    </row>
    <row r="53" spans="1:20">
      <c r="A53" s="4">
        <v>49</v>
      </c>
      <c r="B53" s="17"/>
      <c r="C53" s="48"/>
      <c r="D53" s="48"/>
      <c r="E53" s="19"/>
      <c r="F53" s="48"/>
      <c r="G53" s="19"/>
      <c r="H53" s="19"/>
      <c r="I53" s="62">
        <f t="shared" si="0"/>
        <v>0</v>
      </c>
      <c r="J53" s="48"/>
      <c r="K53" s="48"/>
      <c r="L53" s="48"/>
      <c r="M53" s="48"/>
      <c r="N53" s="48"/>
      <c r="O53" s="48"/>
      <c r="P53" s="49"/>
      <c r="Q53" s="48"/>
      <c r="R53" s="48"/>
      <c r="S53" s="18"/>
      <c r="T53" s="18"/>
    </row>
    <row r="54" spans="1:20">
      <c r="A54" s="4">
        <v>50</v>
      </c>
      <c r="B54" s="17"/>
      <c r="C54" s="48"/>
      <c r="D54" s="48"/>
      <c r="E54" s="19"/>
      <c r="F54" s="48"/>
      <c r="G54" s="19"/>
      <c r="H54" s="19"/>
      <c r="I54" s="62">
        <f t="shared" si="0"/>
        <v>0</v>
      </c>
      <c r="J54" s="48"/>
      <c r="K54" s="48"/>
      <c r="L54" s="48"/>
      <c r="M54" s="48"/>
      <c r="N54" s="48"/>
      <c r="O54" s="48"/>
      <c r="P54" s="49"/>
      <c r="Q54" s="48"/>
      <c r="R54" s="48"/>
      <c r="S54" s="18"/>
      <c r="T54" s="18"/>
    </row>
    <row r="55" spans="1:20">
      <c r="A55" s="4">
        <v>51</v>
      </c>
      <c r="B55" s="17"/>
      <c r="C55" s="48"/>
      <c r="D55" s="48"/>
      <c r="E55" s="19"/>
      <c r="F55" s="48"/>
      <c r="G55" s="19"/>
      <c r="H55" s="19"/>
      <c r="I55" s="62">
        <f t="shared" si="0"/>
        <v>0</v>
      </c>
      <c r="J55" s="48"/>
      <c r="K55" s="48"/>
      <c r="L55" s="48"/>
      <c r="M55" s="48"/>
      <c r="N55" s="48"/>
      <c r="O55" s="48"/>
      <c r="P55" s="49"/>
      <c r="Q55" s="48"/>
      <c r="R55" s="48"/>
      <c r="S55" s="18"/>
      <c r="T55" s="18"/>
    </row>
    <row r="56" spans="1:20">
      <c r="A56" s="4">
        <v>52</v>
      </c>
      <c r="B56" s="17"/>
      <c r="C56" s="58"/>
      <c r="D56" s="58"/>
      <c r="E56" s="17"/>
      <c r="F56" s="58"/>
      <c r="G56" s="17"/>
      <c r="H56" s="17"/>
      <c r="I56" s="62">
        <f t="shared" si="0"/>
        <v>0</v>
      </c>
      <c r="J56" s="58"/>
      <c r="K56" s="58"/>
      <c r="L56" s="58"/>
      <c r="M56" s="58"/>
      <c r="N56" s="58"/>
      <c r="O56" s="58"/>
      <c r="P56" s="49"/>
      <c r="Q56" s="48"/>
      <c r="R56" s="48"/>
      <c r="S56" s="18"/>
      <c r="T56" s="18"/>
    </row>
    <row r="57" spans="1:20">
      <c r="A57" s="4">
        <v>53</v>
      </c>
      <c r="B57" s="17"/>
      <c r="C57" s="48"/>
      <c r="D57" s="48"/>
      <c r="E57" s="19"/>
      <c r="F57" s="48"/>
      <c r="G57" s="19"/>
      <c r="H57" s="19"/>
      <c r="I57" s="62">
        <f t="shared" si="0"/>
        <v>0</v>
      </c>
      <c r="J57" s="48"/>
      <c r="K57" s="48"/>
      <c r="L57" s="48"/>
      <c r="M57" s="48"/>
      <c r="N57" s="48"/>
      <c r="O57" s="48"/>
      <c r="P57" s="49"/>
      <c r="Q57" s="48"/>
      <c r="R57" s="48"/>
      <c r="S57" s="18"/>
      <c r="T57" s="18"/>
    </row>
    <row r="58" spans="1:20">
      <c r="A58" s="4">
        <v>54</v>
      </c>
      <c r="B58" s="17"/>
      <c r="C58" s="48"/>
      <c r="D58" s="48"/>
      <c r="E58" s="19"/>
      <c r="F58" s="48"/>
      <c r="G58" s="19"/>
      <c r="H58" s="19"/>
      <c r="I58" s="62">
        <f t="shared" si="0"/>
        <v>0</v>
      </c>
      <c r="J58" s="48"/>
      <c r="K58" s="48"/>
      <c r="L58" s="48"/>
      <c r="M58" s="48"/>
      <c r="N58" s="48"/>
      <c r="O58" s="48"/>
      <c r="P58" s="49"/>
      <c r="Q58" s="48"/>
      <c r="R58" s="48"/>
      <c r="S58" s="18"/>
      <c r="T58" s="18"/>
    </row>
    <row r="59" spans="1:20">
      <c r="A59" s="4">
        <v>55</v>
      </c>
      <c r="B59" s="17"/>
      <c r="C59" s="48"/>
      <c r="D59" s="48"/>
      <c r="E59" s="19"/>
      <c r="F59" s="48"/>
      <c r="G59" s="19"/>
      <c r="H59" s="19"/>
      <c r="I59" s="62">
        <f t="shared" si="0"/>
        <v>0</v>
      </c>
      <c r="J59" s="48"/>
      <c r="K59" s="48"/>
      <c r="L59" s="48"/>
      <c r="M59" s="48"/>
      <c r="N59" s="48"/>
      <c r="O59" s="48"/>
      <c r="P59" s="49"/>
      <c r="Q59" s="48"/>
      <c r="R59" s="48"/>
      <c r="S59" s="18"/>
      <c r="T59" s="18"/>
    </row>
    <row r="60" spans="1:20">
      <c r="A60" s="4">
        <v>56</v>
      </c>
      <c r="B60" s="17"/>
      <c r="C60" s="48"/>
      <c r="D60" s="48"/>
      <c r="E60" s="19"/>
      <c r="F60" s="48"/>
      <c r="G60" s="19"/>
      <c r="H60" s="19"/>
      <c r="I60" s="62">
        <f t="shared" si="0"/>
        <v>0</v>
      </c>
      <c r="J60" s="48"/>
      <c r="K60" s="48"/>
      <c r="L60" s="48"/>
      <c r="M60" s="48"/>
      <c r="N60" s="48"/>
      <c r="O60" s="48"/>
      <c r="P60" s="49"/>
      <c r="Q60" s="48"/>
      <c r="R60" s="48"/>
      <c r="S60" s="18"/>
      <c r="T60" s="18"/>
    </row>
    <row r="61" spans="1:20">
      <c r="A61" s="4">
        <v>57</v>
      </c>
      <c r="B61" s="17"/>
      <c r="C61" s="48"/>
      <c r="D61" s="48"/>
      <c r="E61" s="19"/>
      <c r="F61" s="48"/>
      <c r="G61" s="19"/>
      <c r="H61" s="19"/>
      <c r="I61" s="62">
        <f t="shared" si="0"/>
        <v>0</v>
      </c>
      <c r="J61" s="48"/>
      <c r="K61" s="48"/>
      <c r="L61" s="48"/>
      <c r="M61" s="48"/>
      <c r="N61" s="48"/>
      <c r="O61" s="48"/>
      <c r="P61" s="49"/>
      <c r="Q61" s="48"/>
      <c r="R61" s="48"/>
      <c r="S61" s="18"/>
      <c r="T61" s="18"/>
    </row>
    <row r="62" spans="1:20">
      <c r="A62" s="4">
        <v>58</v>
      </c>
      <c r="B62" s="17"/>
      <c r="C62" s="48"/>
      <c r="D62" s="48"/>
      <c r="E62" s="19"/>
      <c r="F62" s="48"/>
      <c r="G62" s="19"/>
      <c r="H62" s="19"/>
      <c r="I62" s="62">
        <f t="shared" si="0"/>
        <v>0</v>
      </c>
      <c r="J62" s="48"/>
      <c r="K62" s="48"/>
      <c r="L62" s="48"/>
      <c r="M62" s="48"/>
      <c r="N62" s="48"/>
      <c r="O62" s="48"/>
      <c r="P62" s="49"/>
      <c r="Q62" s="48"/>
      <c r="R62" s="48"/>
      <c r="S62" s="18"/>
      <c r="T62" s="18"/>
    </row>
    <row r="63" spans="1:20">
      <c r="A63" s="4">
        <v>59</v>
      </c>
      <c r="B63" s="17"/>
      <c r="C63" s="58"/>
      <c r="D63" s="58"/>
      <c r="E63" s="17"/>
      <c r="F63" s="58"/>
      <c r="G63" s="17"/>
      <c r="H63" s="17"/>
      <c r="I63" s="62">
        <f t="shared" si="0"/>
        <v>0</v>
      </c>
      <c r="J63" s="58"/>
      <c r="K63" s="58"/>
      <c r="L63" s="58"/>
      <c r="M63" s="58"/>
      <c r="N63" s="58"/>
      <c r="O63" s="58"/>
      <c r="P63" s="49"/>
      <c r="Q63" s="48"/>
      <c r="R63" s="48"/>
      <c r="S63" s="18"/>
      <c r="T63" s="18"/>
    </row>
    <row r="64" spans="1:20">
      <c r="A64" s="4">
        <v>60</v>
      </c>
      <c r="B64" s="17"/>
      <c r="C64" s="48"/>
      <c r="D64" s="48"/>
      <c r="E64" s="19"/>
      <c r="F64" s="48"/>
      <c r="G64" s="19"/>
      <c r="H64" s="19"/>
      <c r="I64" s="62">
        <f t="shared" si="0"/>
        <v>0</v>
      </c>
      <c r="J64" s="48"/>
      <c r="K64" s="48"/>
      <c r="L64" s="48"/>
      <c r="M64" s="48"/>
      <c r="N64" s="48"/>
      <c r="O64" s="48"/>
      <c r="P64" s="49"/>
      <c r="Q64" s="48"/>
      <c r="R64" s="48"/>
      <c r="S64" s="18"/>
      <c r="T64" s="18"/>
    </row>
    <row r="65" spans="1:20">
      <c r="A65" s="4">
        <v>61</v>
      </c>
      <c r="B65" s="17"/>
      <c r="C65" s="48"/>
      <c r="D65" s="48"/>
      <c r="E65" s="19"/>
      <c r="F65" s="48"/>
      <c r="G65" s="19"/>
      <c r="H65" s="19"/>
      <c r="I65" s="62">
        <f t="shared" si="0"/>
        <v>0</v>
      </c>
      <c r="J65" s="48"/>
      <c r="K65" s="48"/>
      <c r="L65" s="48"/>
      <c r="M65" s="48"/>
      <c r="N65" s="48"/>
      <c r="O65" s="48"/>
      <c r="P65" s="49"/>
      <c r="Q65" s="48"/>
      <c r="R65" s="48"/>
      <c r="S65" s="18"/>
      <c r="T65" s="18"/>
    </row>
    <row r="66" spans="1:20">
      <c r="A66" s="4">
        <v>62</v>
      </c>
      <c r="B66" s="17"/>
      <c r="C66" s="48"/>
      <c r="D66" s="48"/>
      <c r="E66" s="19"/>
      <c r="F66" s="48"/>
      <c r="G66" s="19"/>
      <c r="H66" s="19"/>
      <c r="I66" s="62">
        <f t="shared" si="0"/>
        <v>0</v>
      </c>
      <c r="J66" s="48"/>
      <c r="K66" s="48"/>
      <c r="L66" s="48"/>
      <c r="M66" s="48"/>
      <c r="N66" s="48"/>
      <c r="O66" s="48"/>
      <c r="P66" s="49"/>
      <c r="Q66" s="48"/>
      <c r="R66" s="48"/>
      <c r="S66" s="18"/>
      <c r="T66" s="18"/>
    </row>
    <row r="67" spans="1:20">
      <c r="A67" s="4">
        <v>63</v>
      </c>
      <c r="B67" s="17"/>
      <c r="C67" s="48"/>
      <c r="D67" s="48"/>
      <c r="E67" s="19"/>
      <c r="F67" s="48"/>
      <c r="G67" s="19"/>
      <c r="H67" s="19"/>
      <c r="I67" s="62">
        <f t="shared" si="0"/>
        <v>0</v>
      </c>
      <c r="J67" s="48"/>
      <c r="K67" s="48"/>
      <c r="L67" s="48"/>
      <c r="M67" s="48"/>
      <c r="N67" s="48"/>
      <c r="O67" s="48"/>
      <c r="P67" s="49"/>
      <c r="Q67" s="48"/>
      <c r="R67" s="48"/>
      <c r="S67" s="18"/>
      <c r="T67" s="18"/>
    </row>
    <row r="68" spans="1:20">
      <c r="A68" s="4">
        <v>64</v>
      </c>
      <c r="B68" s="17"/>
      <c r="C68" s="48"/>
      <c r="D68" s="48"/>
      <c r="E68" s="19"/>
      <c r="F68" s="48"/>
      <c r="G68" s="19"/>
      <c r="H68" s="19"/>
      <c r="I68" s="62">
        <f t="shared" si="0"/>
        <v>0</v>
      </c>
      <c r="J68" s="48"/>
      <c r="K68" s="48"/>
      <c r="L68" s="48"/>
      <c r="M68" s="48"/>
      <c r="N68" s="48"/>
      <c r="O68" s="48"/>
      <c r="P68" s="49"/>
      <c r="Q68" s="48"/>
      <c r="R68" s="48"/>
      <c r="S68" s="18"/>
      <c r="T68" s="18"/>
    </row>
    <row r="69" spans="1:20">
      <c r="A69" s="4">
        <v>65</v>
      </c>
      <c r="B69" s="17"/>
      <c r="C69" s="48"/>
      <c r="D69" s="48"/>
      <c r="E69" s="19"/>
      <c r="F69" s="48"/>
      <c r="G69" s="19"/>
      <c r="H69" s="19"/>
      <c r="I69" s="62">
        <f t="shared" si="0"/>
        <v>0</v>
      </c>
      <c r="J69" s="48"/>
      <c r="K69" s="48"/>
      <c r="L69" s="48"/>
      <c r="M69" s="48"/>
      <c r="N69" s="48"/>
      <c r="O69" s="48"/>
      <c r="P69" s="49"/>
      <c r="Q69" s="48"/>
      <c r="R69" s="48"/>
      <c r="S69" s="18"/>
      <c r="T69" s="18"/>
    </row>
    <row r="70" spans="1:20">
      <c r="A70" s="4">
        <v>66</v>
      </c>
      <c r="B70" s="17"/>
      <c r="C70" s="48"/>
      <c r="D70" s="48"/>
      <c r="E70" s="19"/>
      <c r="F70" s="48"/>
      <c r="G70" s="19"/>
      <c r="H70" s="19"/>
      <c r="I70" s="62">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2">
        <f t="shared" si="1"/>
        <v>0</v>
      </c>
      <c r="J71" s="48"/>
      <c r="K71" s="48"/>
      <c r="L71" s="48"/>
      <c r="M71" s="48"/>
      <c r="N71" s="48"/>
      <c r="O71" s="48"/>
      <c r="P71" s="49"/>
      <c r="Q71" s="48"/>
      <c r="R71" s="48"/>
      <c r="S71" s="18"/>
      <c r="T71" s="18"/>
    </row>
    <row r="72" spans="1:20">
      <c r="A72" s="4">
        <v>68</v>
      </c>
      <c r="B72" s="17"/>
      <c r="C72" s="48"/>
      <c r="D72" s="48"/>
      <c r="E72" s="19"/>
      <c r="F72" s="48"/>
      <c r="G72" s="19"/>
      <c r="H72" s="19"/>
      <c r="I72" s="62">
        <f t="shared" si="1"/>
        <v>0</v>
      </c>
      <c r="J72" s="48"/>
      <c r="K72" s="48"/>
      <c r="L72" s="48"/>
      <c r="M72" s="48"/>
      <c r="N72" s="48"/>
      <c r="O72" s="48"/>
      <c r="P72" s="49"/>
      <c r="Q72" s="48"/>
      <c r="R72" s="48"/>
      <c r="S72" s="18"/>
      <c r="T72" s="18"/>
    </row>
    <row r="73" spans="1:20">
      <c r="A73" s="4">
        <v>69</v>
      </c>
      <c r="B73" s="17"/>
      <c r="C73" s="18"/>
      <c r="D73" s="18"/>
      <c r="E73" s="19"/>
      <c r="F73" s="18"/>
      <c r="G73" s="19"/>
      <c r="H73" s="19"/>
      <c r="I73" s="62">
        <f t="shared" si="1"/>
        <v>0</v>
      </c>
      <c r="J73" s="18"/>
      <c r="K73" s="18"/>
      <c r="L73" s="18"/>
      <c r="M73" s="18"/>
      <c r="N73" s="18"/>
      <c r="O73" s="18"/>
      <c r="P73" s="24"/>
      <c r="Q73" s="18"/>
      <c r="R73" s="18"/>
      <c r="S73" s="18"/>
      <c r="T73" s="18"/>
    </row>
    <row r="74" spans="1:20">
      <c r="A74" s="4">
        <v>70</v>
      </c>
      <c r="B74" s="17"/>
      <c r="C74" s="18"/>
      <c r="D74" s="18"/>
      <c r="E74" s="19"/>
      <c r="F74" s="18"/>
      <c r="G74" s="19"/>
      <c r="H74" s="19"/>
      <c r="I74" s="62">
        <f t="shared" si="1"/>
        <v>0</v>
      </c>
      <c r="J74" s="18"/>
      <c r="K74" s="18"/>
      <c r="L74" s="18"/>
      <c r="M74" s="18"/>
      <c r="N74" s="18"/>
      <c r="O74" s="18"/>
      <c r="P74" s="24"/>
      <c r="Q74" s="18"/>
      <c r="R74" s="18"/>
      <c r="S74" s="18"/>
      <c r="T74" s="18"/>
    </row>
    <row r="75" spans="1:20">
      <c r="A75" s="4">
        <v>71</v>
      </c>
      <c r="B75" s="17"/>
      <c r="C75" s="18"/>
      <c r="D75" s="18"/>
      <c r="E75" s="19"/>
      <c r="F75" s="18"/>
      <c r="G75" s="19"/>
      <c r="H75" s="19"/>
      <c r="I75" s="62">
        <f t="shared" si="1"/>
        <v>0</v>
      </c>
      <c r="J75" s="18"/>
      <c r="K75" s="18"/>
      <c r="L75" s="18"/>
      <c r="M75" s="18"/>
      <c r="N75" s="18"/>
      <c r="O75" s="18"/>
      <c r="P75" s="24"/>
      <c r="Q75" s="18"/>
      <c r="R75" s="18"/>
      <c r="S75" s="18"/>
      <c r="T75" s="18"/>
    </row>
    <row r="76" spans="1:20">
      <c r="A76" s="4">
        <v>72</v>
      </c>
      <c r="B76" s="17"/>
      <c r="C76" s="18"/>
      <c r="D76" s="18"/>
      <c r="E76" s="19"/>
      <c r="F76" s="18"/>
      <c r="G76" s="19"/>
      <c r="H76" s="19"/>
      <c r="I76" s="62">
        <f t="shared" si="1"/>
        <v>0</v>
      </c>
      <c r="J76" s="18"/>
      <c r="K76" s="18"/>
      <c r="L76" s="18"/>
      <c r="M76" s="18"/>
      <c r="N76" s="18"/>
      <c r="O76" s="18"/>
      <c r="P76" s="24"/>
      <c r="Q76" s="18"/>
      <c r="R76" s="18"/>
      <c r="S76" s="18"/>
      <c r="T76" s="18"/>
    </row>
    <row r="77" spans="1:20">
      <c r="A77" s="4">
        <v>73</v>
      </c>
      <c r="B77" s="17"/>
      <c r="C77" s="18"/>
      <c r="D77" s="18"/>
      <c r="E77" s="19"/>
      <c r="F77" s="18"/>
      <c r="G77" s="19"/>
      <c r="H77" s="19"/>
      <c r="I77" s="62">
        <f t="shared" si="1"/>
        <v>0</v>
      </c>
      <c r="J77" s="18"/>
      <c r="K77" s="18"/>
      <c r="L77" s="18"/>
      <c r="M77" s="18"/>
      <c r="N77" s="18"/>
      <c r="O77" s="18"/>
      <c r="P77" s="24"/>
      <c r="Q77" s="18"/>
      <c r="R77" s="18"/>
      <c r="S77" s="18"/>
      <c r="T77" s="18"/>
    </row>
    <row r="78" spans="1:20">
      <c r="A78" s="4">
        <v>74</v>
      </c>
      <c r="B78" s="17"/>
      <c r="C78" s="18"/>
      <c r="D78" s="18"/>
      <c r="E78" s="19"/>
      <c r="F78" s="18"/>
      <c r="G78" s="19"/>
      <c r="H78" s="19"/>
      <c r="I78" s="62">
        <f t="shared" si="1"/>
        <v>0</v>
      </c>
      <c r="J78" s="18"/>
      <c r="K78" s="18"/>
      <c r="L78" s="18"/>
      <c r="M78" s="18"/>
      <c r="N78" s="18"/>
      <c r="O78" s="18"/>
      <c r="P78" s="24"/>
      <c r="Q78" s="18"/>
      <c r="R78" s="18"/>
      <c r="S78" s="18"/>
      <c r="T78" s="18"/>
    </row>
    <row r="79" spans="1:20">
      <c r="A79" s="4">
        <v>75</v>
      </c>
      <c r="B79" s="17"/>
      <c r="C79" s="18"/>
      <c r="D79" s="18"/>
      <c r="E79" s="19"/>
      <c r="F79" s="18"/>
      <c r="G79" s="19"/>
      <c r="H79" s="19"/>
      <c r="I79" s="62">
        <f t="shared" si="1"/>
        <v>0</v>
      </c>
      <c r="J79" s="18"/>
      <c r="K79" s="18"/>
      <c r="L79" s="18"/>
      <c r="M79" s="18"/>
      <c r="N79" s="18"/>
      <c r="O79" s="18"/>
      <c r="P79" s="24"/>
      <c r="Q79" s="18"/>
      <c r="R79" s="18"/>
      <c r="S79" s="18"/>
      <c r="T79" s="18"/>
    </row>
    <row r="80" spans="1:20">
      <c r="A80" s="4">
        <v>76</v>
      </c>
      <c r="B80" s="17"/>
      <c r="C80" s="18"/>
      <c r="D80" s="18"/>
      <c r="E80" s="19"/>
      <c r="F80" s="18"/>
      <c r="G80" s="19"/>
      <c r="H80" s="19"/>
      <c r="I80" s="62">
        <f t="shared" si="1"/>
        <v>0</v>
      </c>
      <c r="J80" s="18"/>
      <c r="K80" s="18"/>
      <c r="L80" s="18"/>
      <c r="M80" s="18"/>
      <c r="N80" s="18"/>
      <c r="O80" s="18"/>
      <c r="P80" s="24"/>
      <c r="Q80" s="18"/>
      <c r="R80" s="18"/>
      <c r="S80" s="18"/>
      <c r="T80" s="18"/>
    </row>
    <row r="81" spans="1:20">
      <c r="A81" s="4">
        <v>77</v>
      </c>
      <c r="B81" s="17"/>
      <c r="C81" s="18"/>
      <c r="D81" s="18"/>
      <c r="E81" s="19"/>
      <c r="F81" s="18"/>
      <c r="G81" s="19"/>
      <c r="H81" s="19"/>
      <c r="I81" s="62">
        <f t="shared" si="1"/>
        <v>0</v>
      </c>
      <c r="J81" s="18"/>
      <c r="K81" s="18"/>
      <c r="L81" s="18"/>
      <c r="M81" s="18"/>
      <c r="N81" s="18"/>
      <c r="O81" s="18"/>
      <c r="P81" s="24"/>
      <c r="Q81" s="18"/>
      <c r="R81" s="18"/>
      <c r="S81" s="18"/>
      <c r="T81" s="18"/>
    </row>
    <row r="82" spans="1:20">
      <c r="A82" s="4">
        <v>78</v>
      </c>
      <c r="B82" s="17"/>
      <c r="C82" s="18"/>
      <c r="D82" s="18"/>
      <c r="E82" s="19"/>
      <c r="F82" s="18"/>
      <c r="G82" s="19"/>
      <c r="H82" s="19"/>
      <c r="I82" s="62">
        <f t="shared" si="1"/>
        <v>0</v>
      </c>
      <c r="J82" s="18"/>
      <c r="K82" s="18"/>
      <c r="L82" s="18"/>
      <c r="M82" s="18"/>
      <c r="N82" s="18"/>
      <c r="O82" s="18"/>
      <c r="P82" s="24"/>
      <c r="Q82" s="18"/>
      <c r="R82" s="18"/>
      <c r="S82" s="18"/>
      <c r="T82" s="18"/>
    </row>
    <row r="83" spans="1:20">
      <c r="A83" s="4">
        <v>79</v>
      </c>
      <c r="B83" s="17"/>
      <c r="C83" s="18"/>
      <c r="D83" s="18"/>
      <c r="E83" s="19"/>
      <c r="F83" s="18"/>
      <c r="G83" s="19"/>
      <c r="H83" s="19"/>
      <c r="I83" s="62">
        <f t="shared" si="1"/>
        <v>0</v>
      </c>
      <c r="J83" s="18"/>
      <c r="K83" s="18"/>
      <c r="L83" s="18"/>
      <c r="M83" s="18"/>
      <c r="N83" s="18"/>
      <c r="O83" s="18"/>
      <c r="P83" s="24"/>
      <c r="Q83" s="18"/>
      <c r="R83" s="18"/>
      <c r="S83" s="18"/>
      <c r="T83" s="18"/>
    </row>
    <row r="84" spans="1:20">
      <c r="A84" s="4">
        <v>80</v>
      </c>
      <c r="B84" s="17"/>
      <c r="C84" s="18"/>
      <c r="D84" s="18"/>
      <c r="E84" s="19"/>
      <c r="F84" s="18"/>
      <c r="G84" s="19"/>
      <c r="H84" s="19"/>
      <c r="I84" s="62">
        <f t="shared" si="1"/>
        <v>0</v>
      </c>
      <c r="J84" s="18"/>
      <c r="K84" s="18"/>
      <c r="L84" s="18"/>
      <c r="M84" s="18"/>
      <c r="N84" s="18"/>
      <c r="O84" s="18"/>
      <c r="P84" s="24"/>
      <c r="Q84" s="18"/>
      <c r="R84" s="18"/>
      <c r="S84" s="18"/>
      <c r="T84" s="18"/>
    </row>
    <row r="85" spans="1:20">
      <c r="A85" s="4">
        <v>81</v>
      </c>
      <c r="B85" s="17"/>
      <c r="C85" s="18"/>
      <c r="D85" s="18"/>
      <c r="E85" s="19"/>
      <c r="F85" s="18"/>
      <c r="G85" s="19"/>
      <c r="H85" s="19"/>
      <c r="I85" s="62">
        <f t="shared" si="1"/>
        <v>0</v>
      </c>
      <c r="J85" s="18"/>
      <c r="K85" s="18"/>
      <c r="L85" s="18"/>
      <c r="M85" s="18"/>
      <c r="N85" s="18"/>
      <c r="O85" s="18"/>
      <c r="P85" s="24"/>
      <c r="Q85" s="18"/>
      <c r="R85" s="18"/>
      <c r="S85" s="18"/>
      <c r="T85" s="18"/>
    </row>
    <row r="86" spans="1:20">
      <c r="A86" s="4">
        <v>82</v>
      </c>
      <c r="B86" s="17"/>
      <c r="C86" s="18"/>
      <c r="D86" s="18"/>
      <c r="E86" s="19"/>
      <c r="F86" s="18"/>
      <c r="G86" s="19"/>
      <c r="H86" s="19"/>
      <c r="I86" s="62">
        <f t="shared" si="1"/>
        <v>0</v>
      </c>
      <c r="J86" s="18"/>
      <c r="K86" s="18"/>
      <c r="L86" s="18"/>
      <c r="M86" s="18"/>
      <c r="N86" s="18"/>
      <c r="O86" s="18"/>
      <c r="P86" s="24"/>
      <c r="Q86" s="18"/>
      <c r="R86" s="18"/>
      <c r="S86" s="18"/>
      <c r="T86" s="18"/>
    </row>
    <row r="87" spans="1:20">
      <c r="A87" s="4">
        <v>83</v>
      </c>
      <c r="B87" s="17"/>
      <c r="C87" s="18"/>
      <c r="D87" s="18"/>
      <c r="E87" s="19"/>
      <c r="F87" s="18"/>
      <c r="G87" s="19"/>
      <c r="H87" s="19"/>
      <c r="I87" s="62">
        <f t="shared" si="1"/>
        <v>0</v>
      </c>
      <c r="J87" s="18"/>
      <c r="K87" s="18"/>
      <c r="L87" s="18"/>
      <c r="M87" s="18"/>
      <c r="N87" s="18"/>
      <c r="O87" s="18"/>
      <c r="P87" s="24"/>
      <c r="Q87" s="18"/>
      <c r="R87" s="18"/>
      <c r="S87" s="18"/>
      <c r="T87" s="18"/>
    </row>
    <row r="88" spans="1:20">
      <c r="A88" s="4">
        <v>84</v>
      </c>
      <c r="B88" s="17"/>
      <c r="C88" s="18"/>
      <c r="D88" s="18"/>
      <c r="E88" s="19"/>
      <c r="F88" s="18"/>
      <c r="G88" s="19"/>
      <c r="H88" s="19"/>
      <c r="I88" s="62">
        <f t="shared" si="1"/>
        <v>0</v>
      </c>
      <c r="J88" s="18"/>
      <c r="K88" s="18"/>
      <c r="L88" s="18"/>
      <c r="M88" s="18"/>
      <c r="N88" s="18"/>
      <c r="O88" s="18"/>
      <c r="P88" s="24"/>
      <c r="Q88" s="18"/>
      <c r="R88" s="18"/>
      <c r="S88" s="18"/>
      <c r="T88" s="18"/>
    </row>
    <row r="89" spans="1:20">
      <c r="A89" s="4">
        <v>85</v>
      </c>
      <c r="B89" s="17"/>
      <c r="C89" s="18"/>
      <c r="D89" s="18"/>
      <c r="E89" s="19"/>
      <c r="F89" s="18"/>
      <c r="G89" s="19"/>
      <c r="H89" s="19"/>
      <c r="I89" s="62">
        <f t="shared" si="1"/>
        <v>0</v>
      </c>
      <c r="J89" s="18"/>
      <c r="K89" s="18"/>
      <c r="L89" s="18"/>
      <c r="M89" s="18"/>
      <c r="N89" s="18"/>
      <c r="O89" s="18"/>
      <c r="P89" s="24"/>
      <c r="Q89" s="18"/>
      <c r="R89" s="18"/>
      <c r="S89" s="18"/>
      <c r="T89" s="18"/>
    </row>
    <row r="90" spans="1:20">
      <c r="A90" s="4">
        <v>86</v>
      </c>
      <c r="B90" s="17"/>
      <c r="C90" s="18"/>
      <c r="D90" s="18"/>
      <c r="E90" s="19"/>
      <c r="F90" s="18"/>
      <c r="G90" s="19"/>
      <c r="H90" s="19"/>
      <c r="I90" s="62">
        <f t="shared" si="1"/>
        <v>0</v>
      </c>
      <c r="J90" s="18"/>
      <c r="K90" s="18"/>
      <c r="L90" s="18"/>
      <c r="M90" s="18"/>
      <c r="N90" s="18"/>
      <c r="O90" s="18"/>
      <c r="P90" s="24"/>
      <c r="Q90" s="18"/>
      <c r="R90" s="18"/>
      <c r="S90" s="18"/>
      <c r="T90" s="18"/>
    </row>
    <row r="91" spans="1:20">
      <c r="A91" s="4">
        <v>87</v>
      </c>
      <c r="B91" s="17"/>
      <c r="C91" s="18"/>
      <c r="D91" s="18"/>
      <c r="E91" s="19"/>
      <c r="F91" s="18"/>
      <c r="G91" s="19"/>
      <c r="H91" s="19"/>
      <c r="I91" s="62">
        <f t="shared" si="1"/>
        <v>0</v>
      </c>
      <c r="J91" s="18"/>
      <c r="K91" s="18"/>
      <c r="L91" s="18"/>
      <c r="M91" s="18"/>
      <c r="N91" s="18"/>
      <c r="O91" s="18"/>
      <c r="P91" s="24"/>
      <c r="Q91" s="18"/>
      <c r="R91" s="18"/>
      <c r="S91" s="18"/>
      <c r="T91" s="18"/>
    </row>
    <row r="92" spans="1:20">
      <c r="A92" s="4">
        <v>88</v>
      </c>
      <c r="B92" s="17"/>
      <c r="C92" s="18"/>
      <c r="D92" s="18"/>
      <c r="E92" s="19"/>
      <c r="F92" s="18"/>
      <c r="G92" s="19"/>
      <c r="H92" s="19"/>
      <c r="I92" s="62">
        <f t="shared" si="1"/>
        <v>0</v>
      </c>
      <c r="J92" s="18"/>
      <c r="K92" s="18"/>
      <c r="L92" s="18"/>
      <c r="M92" s="18"/>
      <c r="N92" s="18"/>
      <c r="O92" s="18"/>
      <c r="P92" s="24"/>
      <c r="Q92" s="18"/>
      <c r="R92" s="18"/>
      <c r="S92" s="18"/>
      <c r="T92" s="18"/>
    </row>
    <row r="93" spans="1:20">
      <c r="A93" s="4">
        <v>89</v>
      </c>
      <c r="B93" s="17"/>
      <c r="C93" s="18"/>
      <c r="D93" s="18"/>
      <c r="E93" s="19"/>
      <c r="F93" s="18"/>
      <c r="G93" s="19"/>
      <c r="H93" s="19"/>
      <c r="I93" s="62">
        <f t="shared" si="1"/>
        <v>0</v>
      </c>
      <c r="J93" s="18"/>
      <c r="K93" s="18"/>
      <c r="L93" s="18"/>
      <c r="M93" s="18"/>
      <c r="N93" s="18"/>
      <c r="O93" s="18"/>
      <c r="P93" s="24"/>
      <c r="Q93" s="18"/>
      <c r="R93" s="18"/>
      <c r="S93" s="18"/>
      <c r="T93" s="18"/>
    </row>
    <row r="94" spans="1:20">
      <c r="A94" s="4">
        <v>90</v>
      </c>
      <c r="B94" s="17"/>
      <c r="C94" s="18"/>
      <c r="D94" s="18"/>
      <c r="E94" s="19"/>
      <c r="F94" s="18"/>
      <c r="G94" s="19"/>
      <c r="H94" s="19"/>
      <c r="I94" s="62">
        <f t="shared" si="1"/>
        <v>0</v>
      </c>
      <c r="J94" s="18"/>
      <c r="K94" s="18"/>
      <c r="L94" s="18"/>
      <c r="M94" s="18"/>
      <c r="N94" s="18"/>
      <c r="O94" s="18"/>
      <c r="P94" s="24"/>
      <c r="Q94" s="18"/>
      <c r="R94" s="18"/>
      <c r="S94" s="18"/>
      <c r="T94" s="18"/>
    </row>
    <row r="95" spans="1:20">
      <c r="A95" s="4">
        <v>91</v>
      </c>
      <c r="B95" s="17"/>
      <c r="C95" s="18"/>
      <c r="D95" s="18"/>
      <c r="E95" s="19"/>
      <c r="F95" s="18"/>
      <c r="G95" s="19"/>
      <c r="H95" s="19"/>
      <c r="I95" s="62">
        <f t="shared" si="1"/>
        <v>0</v>
      </c>
      <c r="J95" s="18"/>
      <c r="K95" s="18"/>
      <c r="L95" s="18"/>
      <c r="M95" s="18"/>
      <c r="N95" s="18"/>
      <c r="O95" s="18"/>
      <c r="P95" s="24"/>
      <c r="Q95" s="18"/>
      <c r="R95" s="18"/>
      <c r="S95" s="18"/>
      <c r="T95" s="18"/>
    </row>
    <row r="96" spans="1:20">
      <c r="A96" s="4">
        <v>92</v>
      </c>
      <c r="B96" s="17"/>
      <c r="C96" s="18"/>
      <c r="D96" s="18"/>
      <c r="E96" s="19"/>
      <c r="F96" s="18"/>
      <c r="G96" s="19"/>
      <c r="H96" s="19"/>
      <c r="I96" s="62">
        <f t="shared" si="1"/>
        <v>0</v>
      </c>
      <c r="J96" s="18"/>
      <c r="K96" s="18"/>
      <c r="L96" s="18"/>
      <c r="M96" s="18"/>
      <c r="N96" s="18"/>
      <c r="O96" s="18"/>
      <c r="P96" s="24"/>
      <c r="Q96" s="18"/>
      <c r="R96" s="18"/>
      <c r="S96" s="18"/>
      <c r="T96" s="18"/>
    </row>
    <row r="97" spans="1:20">
      <c r="A97" s="4">
        <v>93</v>
      </c>
      <c r="B97" s="17"/>
      <c r="C97" s="18"/>
      <c r="D97" s="18"/>
      <c r="E97" s="19"/>
      <c r="F97" s="18"/>
      <c r="G97" s="19"/>
      <c r="H97" s="19"/>
      <c r="I97" s="62">
        <f t="shared" si="1"/>
        <v>0</v>
      </c>
      <c r="J97" s="18"/>
      <c r="K97" s="18"/>
      <c r="L97" s="18"/>
      <c r="M97" s="18"/>
      <c r="N97" s="18"/>
      <c r="O97" s="18"/>
      <c r="P97" s="24"/>
      <c r="Q97" s="18"/>
      <c r="R97" s="18"/>
      <c r="S97" s="18"/>
      <c r="T97" s="18"/>
    </row>
    <row r="98" spans="1:20">
      <c r="A98" s="4">
        <v>94</v>
      </c>
      <c r="B98" s="17"/>
      <c r="C98" s="48"/>
      <c r="D98" s="48"/>
      <c r="E98" s="19"/>
      <c r="F98" s="48"/>
      <c r="G98" s="19"/>
      <c r="H98" s="19"/>
      <c r="I98" s="62">
        <f t="shared" si="1"/>
        <v>0</v>
      </c>
      <c r="J98" s="48"/>
      <c r="K98" s="48"/>
      <c r="L98" s="48"/>
      <c r="M98" s="48"/>
      <c r="N98" s="48"/>
      <c r="O98" s="48"/>
      <c r="P98" s="24"/>
      <c r="Q98" s="18"/>
      <c r="R98" s="18"/>
      <c r="S98" s="18"/>
      <c r="T98" s="18"/>
    </row>
    <row r="99" spans="1:20">
      <c r="A99" s="4">
        <v>95</v>
      </c>
      <c r="B99" s="17"/>
      <c r="C99" s="18"/>
      <c r="D99" s="18"/>
      <c r="E99" s="19"/>
      <c r="F99" s="18"/>
      <c r="G99" s="19"/>
      <c r="H99" s="19"/>
      <c r="I99" s="62">
        <f t="shared" si="1"/>
        <v>0</v>
      </c>
      <c r="J99" s="18"/>
      <c r="K99" s="18"/>
      <c r="L99" s="18"/>
      <c r="M99" s="18"/>
      <c r="N99" s="18"/>
      <c r="O99" s="18"/>
      <c r="P99" s="24"/>
      <c r="Q99" s="18"/>
      <c r="R99" s="18"/>
      <c r="S99" s="18"/>
      <c r="T99" s="18"/>
    </row>
    <row r="100" spans="1:20">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46</v>
      </c>
      <c r="D165" s="21"/>
      <c r="E165" s="13"/>
      <c r="F165" s="21"/>
      <c r="G165" s="61">
        <f>SUM(G6:G164)</f>
        <v>3068</v>
      </c>
      <c r="H165" s="61">
        <f>SUM(H6:H164)</f>
        <v>3155</v>
      </c>
      <c r="I165" s="61">
        <f>SUM(I6:I164)</f>
        <v>6223</v>
      </c>
      <c r="J165" s="21"/>
      <c r="K165" s="21"/>
      <c r="L165" s="21"/>
      <c r="M165" s="21"/>
      <c r="N165" s="21"/>
      <c r="O165" s="21"/>
      <c r="P165" s="14"/>
      <c r="Q165" s="21"/>
      <c r="R165" s="21"/>
      <c r="S165" s="21"/>
      <c r="T165" s="12"/>
    </row>
    <row r="166" spans="1:20">
      <c r="A166" s="44" t="s">
        <v>62</v>
      </c>
      <c r="B166" s="10">
        <f>COUNTIF(B$5:B$164,"Team 1")</f>
        <v>22</v>
      </c>
      <c r="C166" s="44" t="s">
        <v>25</v>
      </c>
      <c r="D166" s="10">
        <f>COUNTIF(D6:D164,"Anganwadi")</f>
        <v>0</v>
      </c>
    </row>
    <row r="167" spans="1:20">
      <c r="A167" s="44" t="s">
        <v>63</v>
      </c>
      <c r="B167" s="10">
        <f>COUNTIF(B$6:B$164,"Team 2")</f>
        <v>23</v>
      </c>
      <c r="C167" s="44" t="s">
        <v>23</v>
      </c>
      <c r="D167" s="10">
        <f>COUNTIF(D6:D164,"School")</f>
        <v>45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D6" sqref="D6"/>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15" t="s">
        <v>71</v>
      </c>
      <c r="B1" s="215"/>
      <c r="C1" s="215"/>
      <c r="D1" s="215"/>
      <c r="E1" s="215"/>
      <c r="F1" s="216"/>
      <c r="G1" s="216"/>
      <c r="H1" s="216"/>
      <c r="I1" s="216"/>
      <c r="J1" s="216"/>
    </row>
    <row r="2" spans="1:11" ht="25.5">
      <c r="A2" s="217" t="s">
        <v>0</v>
      </c>
      <c r="B2" s="218"/>
      <c r="C2" s="219" t="str">
        <f>'Block at a Glance'!C2:D2</f>
        <v>ASSAM</v>
      </c>
      <c r="D2" s="220"/>
      <c r="E2" s="27" t="s">
        <v>1</v>
      </c>
      <c r="F2" s="221" t="s">
        <v>649</v>
      </c>
      <c r="G2" s="222"/>
      <c r="H2" s="28" t="s">
        <v>24</v>
      </c>
      <c r="I2" s="221" t="s">
        <v>340</v>
      </c>
      <c r="J2" s="222"/>
    </row>
    <row r="3" spans="1:11" ht="28.5" customHeight="1">
      <c r="A3" s="226" t="s">
        <v>66</v>
      </c>
      <c r="B3" s="226"/>
      <c r="C3" s="226"/>
      <c r="D3" s="226"/>
      <c r="E3" s="226"/>
      <c r="F3" s="226"/>
      <c r="G3" s="226"/>
      <c r="H3" s="226"/>
      <c r="I3" s="226"/>
      <c r="J3" s="226"/>
    </row>
    <row r="4" spans="1:11">
      <c r="A4" s="225" t="s">
        <v>27</v>
      </c>
      <c r="B4" s="224" t="s">
        <v>28</v>
      </c>
      <c r="C4" s="223" t="s">
        <v>29</v>
      </c>
      <c r="D4" s="223" t="s">
        <v>36</v>
      </c>
      <c r="E4" s="223"/>
      <c r="F4" s="223"/>
      <c r="G4" s="223" t="s">
        <v>30</v>
      </c>
      <c r="H4" s="223" t="s">
        <v>37</v>
      </c>
      <c r="I4" s="223"/>
      <c r="J4" s="223"/>
    </row>
    <row r="5" spans="1:11" ht="22.5" customHeight="1">
      <c r="A5" s="225"/>
      <c r="B5" s="224"/>
      <c r="C5" s="223"/>
      <c r="D5" s="29" t="s">
        <v>9</v>
      </c>
      <c r="E5" s="29" t="s">
        <v>10</v>
      </c>
      <c r="F5" s="29" t="s">
        <v>11</v>
      </c>
      <c r="G5" s="223"/>
      <c r="H5" s="29" t="s">
        <v>9</v>
      </c>
      <c r="I5" s="29" t="s">
        <v>10</v>
      </c>
      <c r="J5" s="29" t="s">
        <v>11</v>
      </c>
    </row>
    <row r="6" spans="1:11" ht="22.5" customHeight="1">
      <c r="A6" s="45">
        <v>1</v>
      </c>
      <c r="B6" s="63">
        <v>43556</v>
      </c>
      <c r="C6" s="31">
        <f>COUNTIFS('April-19'!D$5:D$164,"Anganwadi")</f>
        <v>15</v>
      </c>
      <c r="D6" s="32">
        <f>SUMIF('April-19'!$D$5:$D$164,"Anganwadi",'April-19'!$G$5:$G$164)</f>
        <v>738</v>
      </c>
      <c r="E6" s="32">
        <f>SUMIF('April-19'!$D$5:$D$164,"Anganwadi",'April-19'!$H$5:$H$164)</f>
        <v>815</v>
      </c>
      <c r="F6" s="32">
        <f>+D6+E6</f>
        <v>1553</v>
      </c>
      <c r="G6" s="31">
        <f>COUNTIF('April-19'!D5:D164,"School")</f>
        <v>29</v>
      </c>
      <c r="H6" s="32">
        <f>SUMIF('April-19'!$D$5:$D$164,"School",'April-19'!$G$5:$G$164)</f>
        <v>1560</v>
      </c>
      <c r="I6" s="32">
        <f>SUMIF('April-19'!$D$5:$D$164,"School",'April-19'!$H$5:$H$164)</f>
        <v>1747</v>
      </c>
      <c r="J6" s="32">
        <f>+H6+I6</f>
        <v>3307</v>
      </c>
      <c r="K6" s="33"/>
    </row>
    <row r="7" spans="1:11" ht="22.5" customHeight="1">
      <c r="A7" s="30">
        <v>2</v>
      </c>
      <c r="B7" s="64">
        <v>43601</v>
      </c>
      <c r="C7" s="31">
        <f>COUNTIF('May-19'!D5:D164,"Anganwadi")</f>
        <v>43</v>
      </c>
      <c r="D7" s="32">
        <f>SUMIF('May-19'!$D$5:$D$164,"Anganwadi",'May-19'!$G$5:$G$164)</f>
        <v>2206</v>
      </c>
      <c r="E7" s="32">
        <f>SUMIF('May-19'!$D$5:$D$164,"Anganwadi",'May-19'!$H$5:$H$164)</f>
        <v>2238</v>
      </c>
      <c r="F7" s="32">
        <f t="shared" ref="F7:F11" si="0">+D7+E7</f>
        <v>4444</v>
      </c>
      <c r="G7" s="31">
        <f>COUNTIF('May-19'!D5:D164,"School")</f>
        <v>5</v>
      </c>
      <c r="H7" s="32">
        <f>SUMIF('May-19'!$D$5:$D$164,"School",'May-19'!$G$5:$G$164)</f>
        <v>316</v>
      </c>
      <c r="I7" s="32">
        <f>SUMIF('May-19'!$D$5:$D$164,"School",'May-19'!$H$5:$H$164)</f>
        <v>310</v>
      </c>
      <c r="J7" s="32">
        <f t="shared" ref="J7:J11" si="1">+H7+I7</f>
        <v>626</v>
      </c>
    </row>
    <row r="8" spans="1:11" ht="22.5" customHeight="1">
      <c r="A8" s="30">
        <v>3</v>
      </c>
      <c r="B8" s="64">
        <v>43632</v>
      </c>
      <c r="C8" s="31">
        <f>COUNTIF('Jun-19'!D5:D164,"Anganwadi")</f>
        <v>26</v>
      </c>
      <c r="D8" s="32">
        <f>SUMIF('Jun-19'!$D$5:$D$164,"Anganwadi",'Jun-19'!$G$5:$G$164)</f>
        <v>891</v>
      </c>
      <c r="E8" s="32">
        <f>SUMIF('Jun-19'!$D$5:$D$164,"Anganwadi",'Jun-19'!$H$5:$H$164)</f>
        <v>881</v>
      </c>
      <c r="F8" s="32">
        <f t="shared" si="0"/>
        <v>1772</v>
      </c>
      <c r="G8" s="31">
        <f>COUNTIF('Jun-19'!D5:D164,"School")</f>
        <v>20</v>
      </c>
      <c r="H8" s="32">
        <f>SUMIF('Jun-19'!$D$5:$D$164,"School",'Jun-19'!$G$5:$G$164)</f>
        <v>1114</v>
      </c>
      <c r="I8" s="32">
        <f>SUMIF('Jun-19'!$D$5:$D$164,"School",'Jun-19'!$H$5:$H$164)</f>
        <v>1283</v>
      </c>
      <c r="J8" s="32">
        <f t="shared" si="1"/>
        <v>2397</v>
      </c>
    </row>
    <row r="9" spans="1:11" ht="22.5" customHeight="1">
      <c r="A9" s="30">
        <v>4</v>
      </c>
      <c r="B9" s="64">
        <v>43662</v>
      </c>
      <c r="C9" s="31">
        <f>COUNTIF('Jul-19'!D5:D164,"Anganwadi")</f>
        <v>24</v>
      </c>
      <c r="D9" s="32">
        <f>SUMIF('Jul-19'!$D$5:$D$164,"Anganwadi",'Jul-19'!$G$5:$G$164)</f>
        <v>811</v>
      </c>
      <c r="E9" s="32">
        <f>SUMIF('Jul-19'!$D$5:$D$164,"Anganwadi",'Jul-19'!$H$5:$H$164)</f>
        <v>797</v>
      </c>
      <c r="F9" s="32">
        <f t="shared" si="0"/>
        <v>1608</v>
      </c>
      <c r="G9" s="31">
        <f>COUNTIF('Jul-19'!D5:D164,"School")</f>
        <v>24</v>
      </c>
      <c r="H9" s="32">
        <f>SUMIF('Jul-19'!$D$5:$D$164,"School",'Jul-19'!$G$5:$G$164)</f>
        <v>1314</v>
      </c>
      <c r="I9" s="32">
        <f>SUMIF('Jul-19'!$D$5:$D$164,"School",'Jul-19'!$H$5:$H$164)</f>
        <v>1524</v>
      </c>
      <c r="J9" s="32">
        <f t="shared" si="1"/>
        <v>2838</v>
      </c>
    </row>
    <row r="10" spans="1:11" ht="22.5" customHeight="1">
      <c r="A10" s="30">
        <v>5</v>
      </c>
      <c r="B10" s="64">
        <v>43693</v>
      </c>
      <c r="C10" s="31">
        <f>COUNTIF('Aug-19'!D5:D164,"Anganwadi")</f>
        <v>20</v>
      </c>
      <c r="D10" s="32">
        <f>SUMIF('Aug-19'!$D$5:$D$164,"Anganwadi",'Aug-19'!$G$5:$G$164)</f>
        <v>807</v>
      </c>
      <c r="E10" s="32">
        <f>SUMIF('Aug-19'!$D$5:$D$164,"Anganwadi",'Aug-19'!$H$5:$H$164)</f>
        <v>876</v>
      </c>
      <c r="F10" s="32">
        <f t="shared" si="0"/>
        <v>1683</v>
      </c>
      <c r="G10" s="31">
        <f>COUNTIF('Aug-19'!D5:D164,"School")</f>
        <v>20</v>
      </c>
      <c r="H10" s="32">
        <f>SUMIF('Aug-19'!$D$5:$D$164,"School",'Aug-19'!$G$5:$G$164)</f>
        <v>1246</v>
      </c>
      <c r="I10" s="32">
        <f>SUMIF('Aug-19'!$D$5:$D$164,"School",'Aug-19'!$H$5:$H$164)</f>
        <v>1281</v>
      </c>
      <c r="J10" s="32">
        <f t="shared" si="1"/>
        <v>2527</v>
      </c>
    </row>
    <row r="11" spans="1:11" ht="22.5" customHeight="1">
      <c r="A11" s="30">
        <v>6</v>
      </c>
      <c r="B11" s="64">
        <v>43724</v>
      </c>
      <c r="C11" s="31">
        <f>COUNTIF('Sep-19'!D6:D164,"Anganwadi")</f>
        <v>0</v>
      </c>
      <c r="D11" s="32">
        <f>SUMIF('Sep-19'!$D$6:$D$164,"Anganwadi",'Sep-19'!$G$6:$G$164)</f>
        <v>0</v>
      </c>
      <c r="E11" s="32">
        <f>SUMIF('Sep-19'!$D$6:$D$164,"Anganwadi",'Sep-19'!$H$6:$H$164)</f>
        <v>0</v>
      </c>
      <c r="F11" s="32">
        <f t="shared" si="0"/>
        <v>0</v>
      </c>
      <c r="G11" s="31">
        <f>COUNTIF('Sep-19'!D6:D164,"School")</f>
        <v>45</v>
      </c>
      <c r="H11" s="32">
        <f>SUMIF('Sep-19'!$D$6:$D$164,"School",'Sep-19'!$G$6:$G$164)</f>
        <v>3068</v>
      </c>
      <c r="I11" s="32">
        <f>SUMIF('Sep-19'!$D$6:$D$164,"School",'Sep-19'!$H$6:$H$164)</f>
        <v>3155</v>
      </c>
      <c r="J11" s="32">
        <f t="shared" si="1"/>
        <v>6223</v>
      </c>
    </row>
    <row r="12" spans="1:11" ht="19.5" customHeight="1">
      <c r="A12" s="214" t="s">
        <v>38</v>
      </c>
      <c r="B12" s="214"/>
      <c r="C12" s="34">
        <f>SUM(C6:C11)</f>
        <v>128</v>
      </c>
      <c r="D12" s="34">
        <f t="shared" ref="D12:J12" si="2">SUM(D6:D11)</f>
        <v>5453</v>
      </c>
      <c r="E12" s="34">
        <f t="shared" si="2"/>
        <v>5607</v>
      </c>
      <c r="F12" s="34">
        <f t="shared" si="2"/>
        <v>11060</v>
      </c>
      <c r="G12" s="34">
        <f t="shared" si="2"/>
        <v>143</v>
      </c>
      <c r="H12" s="34">
        <f t="shared" si="2"/>
        <v>8618</v>
      </c>
      <c r="I12" s="34">
        <f t="shared" si="2"/>
        <v>9300</v>
      </c>
      <c r="J12" s="34">
        <f t="shared" si="2"/>
        <v>17918</v>
      </c>
    </row>
    <row r="14" spans="1:11">
      <c r="A14" s="230" t="s">
        <v>67</v>
      </c>
      <c r="B14" s="230"/>
      <c r="C14" s="230"/>
      <c r="D14" s="230"/>
      <c r="E14" s="230"/>
      <c r="F14" s="230"/>
    </row>
    <row r="15" spans="1:11" ht="82.5">
      <c r="A15" s="43" t="s">
        <v>27</v>
      </c>
      <c r="B15" s="42" t="s">
        <v>28</v>
      </c>
      <c r="C15" s="46" t="s">
        <v>64</v>
      </c>
      <c r="D15" s="41" t="s">
        <v>29</v>
      </c>
      <c r="E15" s="41" t="s">
        <v>30</v>
      </c>
      <c r="F15" s="41" t="s">
        <v>65</v>
      </c>
    </row>
    <row r="16" spans="1:11">
      <c r="A16" s="233">
        <v>1</v>
      </c>
      <c r="B16" s="231">
        <v>43571</v>
      </c>
      <c r="C16" s="47" t="s">
        <v>62</v>
      </c>
      <c r="D16" s="31">
        <f>COUNTIFS('April-19'!B$5:B$164,"Team 1",'April-19'!D$5:D$164,"Anganwadi")</f>
        <v>15</v>
      </c>
      <c r="E16" s="31">
        <f>COUNTIFS('April-19'!B$5:B$164,"Team 1",'April-19'!D$5:D$164,"School")</f>
        <v>7</v>
      </c>
      <c r="F16" s="32">
        <f>SUMIF('April-19'!$B$5:$B$164,"Team 1",'April-19'!$I$5:$I$164)</f>
        <v>2291</v>
      </c>
    </row>
    <row r="17" spans="1:6">
      <c r="A17" s="234"/>
      <c r="B17" s="232"/>
      <c r="C17" s="47" t="s">
        <v>63</v>
      </c>
      <c r="D17" s="31">
        <f>COUNTIFS('April-19'!B$5:B$164,"Team 2",'April-19'!D$5:D$164,"Anganwadi")</f>
        <v>0</v>
      </c>
      <c r="E17" s="31">
        <f>COUNTIFS('April-19'!B$5:B$164,"Team 2",'April-19'!D$5:D$164,"School")</f>
        <v>22</v>
      </c>
      <c r="F17" s="32">
        <f>SUMIF('April-19'!$B$5:$B$164,"Team 2",'April-19'!$I$5:$I$164)</f>
        <v>2569</v>
      </c>
    </row>
    <row r="18" spans="1:6">
      <c r="A18" s="233">
        <v>2</v>
      </c>
      <c r="B18" s="231">
        <v>43601</v>
      </c>
      <c r="C18" s="47" t="s">
        <v>62</v>
      </c>
      <c r="D18" s="31">
        <f>COUNTIFS('May-19'!B$5:B$164,"Team 1",'May-19'!D$5:D$164,"Anganwadi")</f>
        <v>24</v>
      </c>
      <c r="E18" s="31">
        <f>COUNTIFS('May-19'!B$5:B$164,"Team 1",'May-19'!D$5:D$164,"School")</f>
        <v>0</v>
      </c>
      <c r="F18" s="32">
        <f>SUMIF('May-19'!$B$5:$B$164,"Team 1",'May-19'!$I$5:$I$164)</f>
        <v>2374</v>
      </c>
    </row>
    <row r="19" spans="1:6">
      <c r="A19" s="234"/>
      <c r="B19" s="232"/>
      <c r="C19" s="47" t="s">
        <v>63</v>
      </c>
      <c r="D19" s="31">
        <f>COUNTIFS('May-19'!B$5:B$164,"Team 2",'May-19'!D$5:D$164,"Anganwadi")</f>
        <v>19</v>
      </c>
      <c r="E19" s="31">
        <f>COUNTIFS('May-19'!B$5:B$164,"Team 2",'May-19'!D$5:D$164,"School")</f>
        <v>5</v>
      </c>
      <c r="F19" s="32">
        <f>SUMIF('May-19'!$B$5:$B$164,"Team 2",'May-19'!$I$5:$I$164)</f>
        <v>2696</v>
      </c>
    </row>
    <row r="20" spans="1:6">
      <c r="A20" s="233">
        <v>3</v>
      </c>
      <c r="B20" s="231">
        <v>43632</v>
      </c>
      <c r="C20" s="47" t="s">
        <v>62</v>
      </c>
      <c r="D20" s="31">
        <f>COUNTIFS('Jun-19'!B$5:B$164,"Team 1",'Jun-19'!D$5:D$164,"Anganwadi")</f>
        <v>23</v>
      </c>
      <c r="E20" s="31">
        <f>COUNTIFS('Jun-19'!B$5:B$164,"Team 1",'Jun-19'!D$5:D$164,"School")</f>
        <v>0</v>
      </c>
      <c r="F20" s="32">
        <f>SUMIF('Jun-19'!$B$5:$B$164,"Team 1",'Jun-19'!$I$5:$I$164)</f>
        <v>1531</v>
      </c>
    </row>
    <row r="21" spans="1:6">
      <c r="A21" s="234"/>
      <c r="B21" s="232"/>
      <c r="C21" s="47" t="s">
        <v>63</v>
      </c>
      <c r="D21" s="31">
        <f>COUNTIFS('Jun-19'!B$5:B$164,"Team 2",'Jun-19'!D$5:D$164,"Anganwadi")</f>
        <v>3</v>
      </c>
      <c r="E21" s="31">
        <f>COUNTIFS('Jun-19'!B$5:B$164,"Team 2",'Jun-19'!D$5:D$164,"School")</f>
        <v>20</v>
      </c>
      <c r="F21" s="32">
        <f>SUMIF('Jun-19'!$B$5:$B$164,"Team 2",'Jun-19'!$I$5:$I$164)</f>
        <v>2638</v>
      </c>
    </row>
    <row r="22" spans="1:6">
      <c r="A22" s="233">
        <v>4</v>
      </c>
      <c r="B22" s="231">
        <v>43662</v>
      </c>
      <c r="C22" s="47" t="s">
        <v>62</v>
      </c>
      <c r="D22" s="31">
        <f>COUNTIFS('Jul-19'!B$5:B$164,"Team 1",'Jul-19'!D$5:D$164,"Anganwadi")</f>
        <v>0</v>
      </c>
      <c r="E22" s="31">
        <f>COUNTIFS('Jul-19'!B$5:B$164,"Team 1",'Jul-19'!D$5:D$164,"School")</f>
        <v>24</v>
      </c>
      <c r="F22" s="32">
        <f>SUMIF('Jul-19'!$B$5:$B$164,"Team 1",'Jul-19'!$I$5:$I$164)</f>
        <v>2838</v>
      </c>
    </row>
    <row r="23" spans="1:6">
      <c r="A23" s="234"/>
      <c r="B23" s="232"/>
      <c r="C23" s="47" t="s">
        <v>63</v>
      </c>
      <c r="D23" s="31">
        <f>COUNTIFS('Jul-19'!B$5:B$164,"Team 2",'Jul-19'!D$5:D$164,"Anganwadi")</f>
        <v>24</v>
      </c>
      <c r="E23" s="31">
        <f>COUNTIFS('Jul-19'!B$5:B$164,"Team 2",'Jul-19'!D$5:D$164,"School")</f>
        <v>0</v>
      </c>
      <c r="F23" s="32">
        <f>SUMIF('Jul-19'!$B$5:$B$164,"Team 2",'Jul-19'!$I$5:$I$164)</f>
        <v>1608</v>
      </c>
    </row>
    <row r="24" spans="1:6">
      <c r="A24" s="233">
        <v>5</v>
      </c>
      <c r="B24" s="231">
        <v>43693</v>
      </c>
      <c r="C24" s="47" t="s">
        <v>62</v>
      </c>
      <c r="D24" s="31">
        <f>COUNTIFS('Aug-19'!B$5:B$164,"Team 1",'Aug-19'!D$5:D$164,"Anganwadi")</f>
        <v>20</v>
      </c>
      <c r="E24" s="31">
        <f>COUNTIFS('Aug-19'!B$5:B$164,"Team 1",'Aug-19'!D$5:D$164,"School")</f>
        <v>0</v>
      </c>
      <c r="F24" s="32">
        <f>SUMIF('Aug-19'!$B$5:$B$164,"Team 1",'Aug-19'!$I$5:$I$164)</f>
        <v>1683</v>
      </c>
    </row>
    <row r="25" spans="1:6">
      <c r="A25" s="234"/>
      <c r="B25" s="232"/>
      <c r="C25" s="47" t="s">
        <v>63</v>
      </c>
      <c r="D25" s="31">
        <f>COUNTIFS('Aug-19'!B$5:B$164,"Team 2",'Aug-19'!D$5:D$164,"Anganwadi")</f>
        <v>0</v>
      </c>
      <c r="E25" s="31">
        <f>COUNTIFS('Aug-19'!B$5:B$164,"Team 2",'Aug-19'!D$5:D$164,"School")</f>
        <v>20</v>
      </c>
      <c r="F25" s="32">
        <f>SUMIF('Aug-19'!$B$5:$B$164,"Team 2",'Aug-19'!$I$5:$I$164)</f>
        <v>2527</v>
      </c>
    </row>
    <row r="26" spans="1:6">
      <c r="A26" s="233">
        <v>6</v>
      </c>
      <c r="B26" s="231">
        <v>43724</v>
      </c>
      <c r="C26" s="47" t="s">
        <v>62</v>
      </c>
      <c r="D26" s="31">
        <f>COUNTIFS('Sep-19'!B$5:B$164,"Team 1",'Sep-19'!D$5:D$164,"Anganwadi")</f>
        <v>0</v>
      </c>
      <c r="E26" s="31">
        <f>COUNTIFS('Sep-19'!B$5:B$164,"Team 1",'Sep-19'!D$5:D$164,"School")</f>
        <v>22</v>
      </c>
      <c r="F26" s="32">
        <f>SUMIF('Sep-19'!$B$5:$B$164,"Team 1",'Sep-19'!$I$5:$I$164)</f>
        <v>3097</v>
      </c>
    </row>
    <row r="27" spans="1:6">
      <c r="A27" s="234"/>
      <c r="B27" s="232"/>
      <c r="C27" s="47" t="s">
        <v>63</v>
      </c>
      <c r="D27" s="31">
        <f>COUNTIFS('Sep-19'!B$5:B$164,"Team 2",'Sep-19'!D$5:D$164,"Anganwadi")</f>
        <v>0</v>
      </c>
      <c r="E27" s="31">
        <f>COUNTIFS('Sep-19'!B$5:B$164,"Team 2",'Sep-19'!D$5:D$164,"School")</f>
        <v>24</v>
      </c>
      <c r="F27" s="32">
        <f>SUMIF('Sep-19'!$B$5:$B$164,"Team 2",'Sep-19'!$I$5:$I$164)</f>
        <v>3238</v>
      </c>
    </row>
    <row r="28" spans="1:6">
      <c r="A28" s="227" t="s">
        <v>38</v>
      </c>
      <c r="B28" s="228"/>
      <c r="C28" s="229"/>
      <c r="D28" s="40">
        <f>SUM(D16:D27)</f>
        <v>128</v>
      </c>
      <c r="E28" s="40">
        <f>SUM(E16:E27)</f>
        <v>144</v>
      </c>
      <c r="F28" s="40">
        <f>SUM(F16:F27)</f>
        <v>29090</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2019-04-09T07:30:22Z</dcterms:modified>
</cp:coreProperties>
</file>