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<sst xmlns="http://schemas.openxmlformats.org/spreadsheetml/2006/main" count="4364" uniqueCount="1078">
  <si>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</si>
  <si>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</si>
  <si>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</si>
  <si>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</si>
  <si>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</si>
  <si>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</si>
  <si>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</si>
  <si>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</si>
  <si>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</si>
  <si>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</si>
  <si>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</si>
  <si>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</si>
  <si>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</si>
  <si>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</si>
  <si>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</si>
  <si>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</si>
  <si>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</si>
  <si>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</si>
  <si>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</si>
  <si>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</si>
  <si>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</si>
  <si>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</si>
  <si>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</si>
  <si>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</si>
  <si>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</si>
  <si>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</si>
  <si>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</si>
  <si>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</si>
  <si>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</si>
  <si>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</si>
  <si>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</si>
  <si>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</si>
  <si>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</si>
  <si>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</si>
  <si>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</si>
  <si>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</si>
  <si>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</si>
  <si>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</si>
  <si>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</si>
  <si>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</si>
  <si>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</si>
  <si>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</si>
  <si>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</si>
  <si>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</si>
  <si>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</si>
  <si>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</si>
  <si>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</si>
  <si>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</si>
  <si>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</si>
  <si>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</si>
  <si>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</si>
  <si>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</si>
  <si>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</si>
  <si>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</si>
  <si>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</si>
  <si>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</si>
  <si>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</si>
  <si>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</si>
  <si>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</si>
  <si>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</si>
  <si>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</si>
  <si>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</si>
  <si>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</si>
  <si>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</si>
  <si>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</si>
  <si>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</si>
  <si>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</si>
  <si>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</si>
  <si>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</si>
  <si>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</si>
  <si>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</si>
  <si>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</si>
  <si>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Prabin Baruah</t>
  </si>
  <si>
    <t>Dr. Firdosh Raihan</t>
  </si>
  <si>
    <t>MO</t>
  </si>
  <si>
    <t>Ripon Kr. Biswas</t>
  </si>
  <si>
    <t>Pharmacist</t>
  </si>
  <si>
    <t>Nazma Begum</t>
  </si>
  <si>
    <t>ANM</t>
  </si>
  <si>
    <t>Dr. Tapubrata Baruah</t>
  </si>
  <si>
    <t>Dr. Partha Protim Thakuria</t>
  </si>
  <si>
    <t>pthakuria8@gmail.com</t>
  </si>
  <si>
    <t>Dr. Moushumi Hazarika</t>
  </si>
  <si>
    <t>Dental Surgeon</t>
  </si>
  <si>
    <t>mousumi.hazarika89@gmail.com</t>
  </si>
  <si>
    <t>Punam Telenga</t>
  </si>
  <si>
    <t xml:space="preserve">Smti Bandana Pathak, Mrs.  Alaka Gogoi </t>
  </si>
  <si>
    <t>9957852329 ,9435157502</t>
  </si>
  <si>
    <t>PATSAKU BPHC</t>
  </si>
  <si>
    <t>542 NO. TIOK BOGARIGURI LPS</t>
  </si>
  <si>
    <t>18160503102</t>
  </si>
  <si>
    <t>LP</t>
  </si>
  <si>
    <t>TIOK MULABASTI LPS</t>
  </si>
  <si>
    <t>18160502803</t>
  </si>
  <si>
    <t>Tiokgaon No. 1</t>
  </si>
  <si>
    <t>Natunmati/Itakhuli</t>
  </si>
  <si>
    <t>BHOJO NATUN MATI LPS</t>
  </si>
  <si>
    <t>GARH BASTI  MVS</t>
  </si>
  <si>
    <t>18160509801</t>
  </si>
  <si>
    <t>780 NO GARH BASTI LPS</t>
  </si>
  <si>
    <t>18160509802</t>
  </si>
  <si>
    <t>KHANIKAR GARH BASTI LPS</t>
  </si>
  <si>
    <t>18160509701</t>
  </si>
  <si>
    <t xml:space="preserve"> KACHUMARI  HS</t>
  </si>
  <si>
    <t>KHOOMTAIE BAGICHA MES</t>
  </si>
  <si>
    <t>18160522603</t>
  </si>
  <si>
    <t>Namoni Tiphuk</t>
  </si>
  <si>
    <t>Ujani Tiphuk</t>
  </si>
  <si>
    <t xml:space="preserve">Tiphuk Kachumari </t>
  </si>
  <si>
    <t>1 No JajoliPukhuri -A</t>
  </si>
  <si>
    <t>Gorkush Habi</t>
  </si>
  <si>
    <t>Maniki Tiniali</t>
  </si>
  <si>
    <t>RANGA MATI LPS</t>
  </si>
  <si>
    <t>18160524101</t>
  </si>
  <si>
    <t>JOYAPUR LPS</t>
  </si>
  <si>
    <t>18160514301</t>
  </si>
  <si>
    <t>845 Borpiyal Bahgarh LPS</t>
  </si>
  <si>
    <t>Bokota Banhgarh Mes</t>
  </si>
  <si>
    <t>ME</t>
  </si>
  <si>
    <t>Tassabasti</t>
  </si>
  <si>
    <t>Khamun rangabam</t>
  </si>
  <si>
    <t>TASABASTI LPS</t>
  </si>
  <si>
    <t>LANKA PATHAR LPS</t>
  </si>
  <si>
    <t>Bholukaguri,Koiladubi,Rongchual</t>
  </si>
  <si>
    <t>KOILADUBI LPS</t>
  </si>
  <si>
    <t>KAILA PATHAR LPS</t>
  </si>
  <si>
    <t>18160512704</t>
  </si>
  <si>
    <t>Borpathar No 3</t>
  </si>
  <si>
    <t>GOJIBILL LPS</t>
  </si>
  <si>
    <t>18160517403</t>
  </si>
  <si>
    <t>SAFRAI HS</t>
  </si>
  <si>
    <t>18160517704</t>
  </si>
  <si>
    <t>HS</t>
  </si>
  <si>
    <t>168 Khanikar LPS</t>
  </si>
  <si>
    <t>167 No 2 no Konwar Gaon LPS</t>
  </si>
  <si>
    <t>Deroimukh  koibatra LPS</t>
  </si>
  <si>
    <t>Deroi koibatra LPS</t>
  </si>
  <si>
    <t>6 NO. DIVISION LPS</t>
  </si>
  <si>
    <t>18160514102</t>
  </si>
  <si>
    <t>Domordollong G-E</t>
  </si>
  <si>
    <t>Dumordollong 6 no. line</t>
  </si>
  <si>
    <t>DOOMUR DULLUNG TEA GARDEN  LPS</t>
  </si>
  <si>
    <t>18160514101</t>
  </si>
  <si>
    <t>2 NO BORBILL LPS</t>
  </si>
  <si>
    <t>18160501305</t>
  </si>
  <si>
    <t>2 NO. BORBILL MES</t>
  </si>
  <si>
    <t>18160501307</t>
  </si>
  <si>
    <t>Sonari Town Ward no. 5 (A)</t>
  </si>
  <si>
    <t>Sonari Town Ward no. 5 (B)</t>
  </si>
  <si>
    <t>194 NO. SONARI TOWN LPS</t>
  </si>
  <si>
    <t>18160521502</t>
  </si>
  <si>
    <t>Rukang Grant</t>
  </si>
  <si>
    <t>PANCHAPALLOV LPS</t>
  </si>
  <si>
    <t>18160511001</t>
  </si>
  <si>
    <t>PANCHA PALLAV JANAJATI MES</t>
  </si>
  <si>
    <t>18160511003</t>
  </si>
  <si>
    <t>Mahmora High School</t>
  </si>
  <si>
    <t>18160501502</t>
  </si>
  <si>
    <t>Garchariali HS School</t>
  </si>
  <si>
    <t>Duba Tiniali High School</t>
  </si>
  <si>
    <t>Holmari</t>
  </si>
  <si>
    <t>3 no Kurukani</t>
  </si>
  <si>
    <t>3 NO KURUKANI LPS</t>
  </si>
  <si>
    <t>18160519301</t>
  </si>
  <si>
    <t>KURUKANI HOLMARI LPS</t>
  </si>
  <si>
    <t>PG BARUA  LPS</t>
  </si>
  <si>
    <t>Tiphuk Habi -A</t>
  </si>
  <si>
    <t>TIPHUK HABI MAZDUR LPS</t>
  </si>
  <si>
    <t>18160506202</t>
  </si>
  <si>
    <t>TIPUK HABI LPS</t>
  </si>
  <si>
    <t>18160506203</t>
  </si>
  <si>
    <t>Kurukani Jangal Gaon</t>
  </si>
  <si>
    <t>641 KURUKANI  BORGOYAN LPS</t>
  </si>
  <si>
    <t>18160520901</t>
  </si>
  <si>
    <t>4 no Kurukani</t>
  </si>
  <si>
    <t>831 NO. KURUKANI BARBARI LPS</t>
  </si>
  <si>
    <t>Sonari Town Ward no. 2 (A)</t>
  </si>
  <si>
    <t>Sonari Town Ward no. 2 (B)</t>
  </si>
  <si>
    <t>RaJADHAP LPS</t>
  </si>
  <si>
    <t>RAJADHAP MES</t>
  </si>
  <si>
    <t>Gorpara</t>
  </si>
  <si>
    <t>GARPARA MAZDUR MES</t>
  </si>
  <si>
    <t>18160505404</t>
  </si>
  <si>
    <t>Rukang janajati</t>
  </si>
  <si>
    <t>GHILAGURI HS</t>
  </si>
  <si>
    <t>Sonari Town Ward no. 1 (A)</t>
  </si>
  <si>
    <t>Sonari Town Ward no. 1 (B)</t>
  </si>
  <si>
    <t>Napuk Grant No. 1</t>
  </si>
  <si>
    <t>KHERBARI SUNALIPAM LPS</t>
  </si>
  <si>
    <t>18160506701</t>
  </si>
  <si>
    <t>9859686200</t>
  </si>
  <si>
    <t>9859753737</t>
  </si>
  <si>
    <t>8822389103</t>
  </si>
  <si>
    <t>9859536520</t>
  </si>
  <si>
    <t>9954434210</t>
  </si>
  <si>
    <t>9957647943</t>
  </si>
  <si>
    <t>7636086128</t>
  </si>
  <si>
    <t>9577991668</t>
  </si>
  <si>
    <t>6000208381</t>
  </si>
  <si>
    <t>8135050756</t>
  </si>
  <si>
    <t>08011533685</t>
  </si>
  <si>
    <t>7399918522</t>
  </si>
  <si>
    <t>9577120503</t>
  </si>
  <si>
    <t>9577250873</t>
  </si>
  <si>
    <t>9859336549</t>
  </si>
  <si>
    <t>9859828911</t>
  </si>
  <si>
    <t>09854668931</t>
  </si>
  <si>
    <t>9954830133</t>
  </si>
  <si>
    <t>8135900153</t>
  </si>
  <si>
    <t>9613163935</t>
  </si>
  <si>
    <t>9859102054</t>
  </si>
  <si>
    <t>9613459136</t>
  </si>
  <si>
    <t>8473078709</t>
  </si>
  <si>
    <t>9859697449</t>
  </si>
  <si>
    <t>9954275078</t>
  </si>
  <si>
    <t>9706537600</t>
  </si>
  <si>
    <t>7086467206</t>
  </si>
  <si>
    <t>Tiok TE</t>
  </si>
  <si>
    <t>Monday</t>
  </si>
  <si>
    <t>Bhajo</t>
  </si>
  <si>
    <t>Nayanmoni Deori</t>
  </si>
  <si>
    <t>Rumena Begum</t>
  </si>
  <si>
    <t>Thursday</t>
  </si>
  <si>
    <t>Ambika Bhumij</t>
  </si>
  <si>
    <t>Kachumari</t>
  </si>
  <si>
    <t>Purnima Lekharu</t>
  </si>
  <si>
    <t>Wednesday</t>
  </si>
  <si>
    <t>kachumari</t>
  </si>
  <si>
    <t>Rupjyoti Khanikor</t>
  </si>
  <si>
    <t>Friday</t>
  </si>
  <si>
    <t>Saturday</t>
  </si>
  <si>
    <t>Doba</t>
  </si>
  <si>
    <t>Swala Pator</t>
  </si>
  <si>
    <t>Malabika Phukon</t>
  </si>
  <si>
    <t>Tuesday</t>
  </si>
  <si>
    <t>Duba</t>
  </si>
  <si>
    <t>Momita Satnami</t>
  </si>
  <si>
    <t>Niva Kerketa</t>
  </si>
  <si>
    <t>Sepon</t>
  </si>
  <si>
    <t>Iblina Begum</t>
  </si>
  <si>
    <t>Nangalamora</t>
  </si>
  <si>
    <t>Niju Gogoi</t>
  </si>
  <si>
    <t>Suffry</t>
  </si>
  <si>
    <t>Mojida Begum</t>
  </si>
  <si>
    <t>Hatibondha</t>
  </si>
  <si>
    <t>Sumit Chetia</t>
  </si>
  <si>
    <t>Boby Bailung</t>
  </si>
  <si>
    <t>Hatibandha</t>
  </si>
  <si>
    <t>Napuk</t>
  </si>
  <si>
    <t>Dipamoni Saikia</t>
  </si>
  <si>
    <t>Khamun</t>
  </si>
  <si>
    <t>Pinky chetia</t>
  </si>
  <si>
    <t>Punima Boruah</t>
  </si>
  <si>
    <t>Sibria Topno</t>
  </si>
  <si>
    <t>Renu Singh</t>
  </si>
  <si>
    <t>Lakhi Pator</t>
  </si>
  <si>
    <t>Borbil</t>
  </si>
  <si>
    <t>Urmila Baruah</t>
  </si>
  <si>
    <t>09678722126</t>
  </si>
  <si>
    <t xml:space="preserve">Sonari </t>
  </si>
  <si>
    <t>Kirnmonyee Chetia</t>
  </si>
  <si>
    <t>Ana Rahman</t>
  </si>
  <si>
    <t>Moudumoni</t>
  </si>
  <si>
    <t>Niru Neog</t>
  </si>
  <si>
    <t>Junali Mohan</t>
  </si>
  <si>
    <t>Bharalipukhuri</t>
  </si>
  <si>
    <t>Juri Dehingia</t>
  </si>
  <si>
    <t>9854867662</t>
  </si>
  <si>
    <t>Arpana Gogoi</t>
  </si>
  <si>
    <t>Mira Nag</t>
  </si>
  <si>
    <t>Kurukani</t>
  </si>
  <si>
    <t>Lolita Deori</t>
  </si>
  <si>
    <t>Sunita Deori</t>
  </si>
  <si>
    <t>P.Kaitha</t>
  </si>
  <si>
    <t>Dipty Gogoi</t>
  </si>
  <si>
    <t>Rupa Kurmi</t>
  </si>
  <si>
    <t>Botua</t>
  </si>
  <si>
    <t>Momi Boruah</t>
  </si>
  <si>
    <t>Guanmoni Das</t>
  </si>
  <si>
    <t>Putoli Bora</t>
  </si>
  <si>
    <t>Anita Chakrabortty</t>
  </si>
  <si>
    <t>Jushila Garh</t>
  </si>
  <si>
    <t>9864614633</t>
  </si>
  <si>
    <t>Archana Dey</t>
  </si>
  <si>
    <t>Tilu Changmai</t>
  </si>
  <si>
    <t>Jengoni</t>
  </si>
  <si>
    <t>HINGRIJAN BAGISHA LPS</t>
  </si>
  <si>
    <t>18160503404</t>
  </si>
  <si>
    <t>1 no Hingrijan</t>
  </si>
  <si>
    <t>2 No Hingrijan</t>
  </si>
  <si>
    <t>Bareghoria Gulbam</t>
  </si>
  <si>
    <t>Kharonipathar 2 no Nirmolia</t>
  </si>
  <si>
    <t>KHERONI PATHAR LPS</t>
  </si>
  <si>
    <t>Telbari</t>
  </si>
  <si>
    <t>TELBARI LINE LPS</t>
  </si>
  <si>
    <t>18160528501</t>
  </si>
  <si>
    <t>SONARI TOWN HIGH SCHOOL</t>
  </si>
  <si>
    <t>18160510603</t>
  </si>
  <si>
    <t>Laiplang Moudumoni</t>
  </si>
  <si>
    <t>266 NO. LAIPLANG LPS</t>
  </si>
  <si>
    <t>18160512505</t>
  </si>
  <si>
    <t>695 NO. RUKANG LPS</t>
  </si>
  <si>
    <t>SONARI ADARSHA LPS</t>
  </si>
  <si>
    <t>18160516601</t>
  </si>
  <si>
    <t>Sonari Town Ward no. 9 (A)</t>
  </si>
  <si>
    <t xml:space="preserve"> MADAN MOHAN LPS</t>
  </si>
  <si>
    <t>18160515601</t>
  </si>
  <si>
    <t>Sonari Town Ward no. 9 (B)</t>
  </si>
  <si>
    <t>PARBOTI PRASAD BARUA  LPS</t>
  </si>
  <si>
    <t>18160515901</t>
  </si>
  <si>
    <t>Pub Hatibaruah</t>
  </si>
  <si>
    <t>NALANI LPS</t>
  </si>
  <si>
    <t>18160512102</t>
  </si>
  <si>
    <t>Hatibaruah</t>
  </si>
  <si>
    <t>MOHAN CHUK  LPS</t>
  </si>
  <si>
    <t>18160508102</t>
  </si>
  <si>
    <t>LAIPLANG RUPJYOTI LPS</t>
  </si>
  <si>
    <t>18160511801</t>
  </si>
  <si>
    <t>Sonari Town Ward no. 9 ©</t>
  </si>
  <si>
    <t>Sonari Town Ward no. 10(A)</t>
  </si>
  <si>
    <t>RAJADHAP LPS</t>
  </si>
  <si>
    <t>18160515301</t>
  </si>
  <si>
    <t>Sonari Town Ward no. 11(A)</t>
  </si>
  <si>
    <t>Sonari Town Ward no. 11(B)</t>
  </si>
  <si>
    <t>SANTIPUR LPS</t>
  </si>
  <si>
    <t>18160515801</t>
  </si>
  <si>
    <t>P.K. BARUAH GIRL'S HSS</t>
  </si>
  <si>
    <t>18160521302</t>
  </si>
  <si>
    <t>HSS</t>
  </si>
  <si>
    <t>Sonari Town Ward no. 12(A)</t>
  </si>
  <si>
    <t>LATE SARABALA DAS MEM. LPS</t>
  </si>
  <si>
    <t>Sonari Town Ward no. 10(B)</t>
  </si>
  <si>
    <t>JAYA LPS</t>
  </si>
  <si>
    <t>18160515701</t>
  </si>
  <si>
    <t>JOYA MES</t>
  </si>
  <si>
    <t>Sonari Town Ward no. 13(A)</t>
  </si>
  <si>
    <t>LATE JM DEV LPS</t>
  </si>
  <si>
    <t>Sonari Town Ward no. 6 (A)</t>
  </si>
  <si>
    <t>Sonari Town Ward no. 6 (B)</t>
  </si>
  <si>
    <t>Sonari Town Ward no. 8 (A)</t>
  </si>
  <si>
    <t>Sonari Town Ward no. 8 (B)</t>
  </si>
  <si>
    <t>SONARI HINDI HS</t>
  </si>
  <si>
    <t>Sonari Town Ward no. 12(B)</t>
  </si>
  <si>
    <t>Sonari Town Ward no. 13(B)</t>
  </si>
  <si>
    <t>SONARI HINDI LPS</t>
  </si>
  <si>
    <t>Team2</t>
  </si>
  <si>
    <t>2No Hologuri</t>
  </si>
  <si>
    <t>1 No Hologuri</t>
  </si>
  <si>
    <t>CHAKALIA RUPJYOTI LPS</t>
  </si>
  <si>
    <t>DHEMAJI DESANGPANI HS SCHOOL</t>
  </si>
  <si>
    <t>18160504604</t>
  </si>
  <si>
    <t>Dhemajibill Gaon</t>
  </si>
  <si>
    <t>Shantipur</t>
  </si>
  <si>
    <t>LATE,DURGESWAR PHUKAN LPS</t>
  </si>
  <si>
    <t>18160504601</t>
  </si>
  <si>
    <t>Laiseng 762 No. LP</t>
  </si>
  <si>
    <t>762 NO. LAICHANG LPS</t>
  </si>
  <si>
    <t>18160511901</t>
  </si>
  <si>
    <t>Laiseng -A</t>
  </si>
  <si>
    <t>Laiseng -B</t>
  </si>
  <si>
    <t>TULASHI PHUKAN LPS</t>
  </si>
  <si>
    <t>18160511902</t>
  </si>
  <si>
    <t>Deroighat</t>
  </si>
  <si>
    <t>SEPON LPS</t>
  </si>
  <si>
    <t>18160514401</t>
  </si>
  <si>
    <t>Norashyam Gaon -A</t>
  </si>
  <si>
    <t>Norashyam Gaon -B</t>
  </si>
  <si>
    <t>SEPON HIGH SCHOOL</t>
  </si>
  <si>
    <t>18160514402</t>
  </si>
  <si>
    <t>Domordollong G-D</t>
  </si>
  <si>
    <t>Domordollong G-B</t>
  </si>
  <si>
    <t>Domordollong G-187-296-B</t>
  </si>
  <si>
    <t>BARUAHOLA T.GARDEN LPS</t>
  </si>
  <si>
    <t>18160529502</t>
  </si>
  <si>
    <t xml:space="preserve">Jutuliting </t>
  </si>
  <si>
    <t>DOOMUR DULLONG HABI - A LPS</t>
  </si>
  <si>
    <t>DOOMUR DULLONG HABI- B   LPS</t>
  </si>
  <si>
    <t>18160514202</t>
  </si>
  <si>
    <t>Domordollong G-A</t>
  </si>
  <si>
    <t>JUTULITING GARDEN LPS</t>
  </si>
  <si>
    <t>18160514201</t>
  </si>
  <si>
    <t>Mohangaon No. 3</t>
  </si>
  <si>
    <t>Mohangaon No. 4</t>
  </si>
  <si>
    <t>SIDDHARTHA LPS</t>
  </si>
  <si>
    <t>18160517702</t>
  </si>
  <si>
    <t>566 NO. BARPATHAR LPS</t>
  </si>
  <si>
    <t>18160517401</t>
  </si>
  <si>
    <t>Domordollong G-C</t>
  </si>
  <si>
    <t>DOOMAR DOLLONG MES</t>
  </si>
  <si>
    <t>18160514103</t>
  </si>
  <si>
    <t>Dumordollong</t>
  </si>
  <si>
    <t>DOOMAR DOLLONG BALIKA LPS</t>
  </si>
  <si>
    <t>18160513401</t>
  </si>
  <si>
    <t>Khona T.E No. 2</t>
  </si>
  <si>
    <t>RACHI LINE LPS</t>
  </si>
  <si>
    <t>KHONA GRANT LPS</t>
  </si>
  <si>
    <t>18160517501</t>
  </si>
  <si>
    <t>Thanpathar</t>
  </si>
  <si>
    <t>Minakshi Boruah Phukon</t>
  </si>
  <si>
    <t>Sumo</t>
  </si>
  <si>
    <t>Rina Tossa</t>
  </si>
  <si>
    <t>Mamoni Bhunya</t>
  </si>
  <si>
    <t>Binu Phukon</t>
  </si>
  <si>
    <t>Putumai Bora</t>
  </si>
  <si>
    <t>Sabita Tanti</t>
  </si>
  <si>
    <t>9954284552</t>
  </si>
  <si>
    <t>Rinkumoni Mohan</t>
  </si>
  <si>
    <t>09401205338</t>
  </si>
  <si>
    <t>Sharan Dutta</t>
  </si>
  <si>
    <t>Minty Das</t>
  </si>
  <si>
    <t>Rina Boruah</t>
  </si>
  <si>
    <t>Rupjypti Mohan</t>
  </si>
  <si>
    <t>Sunity Rajkumari</t>
  </si>
  <si>
    <t>09613930974</t>
  </si>
  <si>
    <t>Dipa Dehingia</t>
  </si>
  <si>
    <t>09854820082</t>
  </si>
  <si>
    <t>r</t>
  </si>
  <si>
    <t>09957616060</t>
  </si>
  <si>
    <t>09207344218</t>
  </si>
  <si>
    <t>09957883495</t>
  </si>
  <si>
    <t>Khiru Gogoi</t>
  </si>
  <si>
    <t>Mina Gogoi</t>
  </si>
  <si>
    <t>Morjhina Begum</t>
  </si>
  <si>
    <t>9954495311</t>
  </si>
  <si>
    <t>/9957482001</t>
  </si>
  <si>
    <t>Kunja Kotoky</t>
  </si>
  <si>
    <t>9859585891/8721073179</t>
  </si>
  <si>
    <t>Desangpani</t>
  </si>
  <si>
    <t>Dipty Bhuyan</t>
  </si>
  <si>
    <t>Niva Mohan</t>
  </si>
  <si>
    <t>09859867031</t>
  </si>
  <si>
    <t>Hira Mehra</t>
  </si>
  <si>
    <t>Gunada Phukon</t>
  </si>
  <si>
    <t>Elijabeth kartik</t>
  </si>
  <si>
    <t>Hunpahi Gogoi</t>
  </si>
  <si>
    <t>Nirupoma Borgohain</t>
  </si>
  <si>
    <t xml:space="preserve">Junu Boruah </t>
  </si>
  <si>
    <t>Bharati Gowala</t>
  </si>
  <si>
    <t>Bopathar</t>
  </si>
  <si>
    <t>Juri Gogoi</t>
  </si>
  <si>
    <t>Purobi Chutia</t>
  </si>
  <si>
    <t xml:space="preserve">Runu Phukon </t>
  </si>
  <si>
    <t>BORAHI MES</t>
  </si>
  <si>
    <t>18160528402</t>
  </si>
  <si>
    <t>Borahigrant Oriyaline</t>
  </si>
  <si>
    <t>KUHIAR BARI LPS</t>
  </si>
  <si>
    <t>18160517301</t>
  </si>
  <si>
    <t>Ward No-1</t>
  </si>
  <si>
    <t>1 NO MORAN TOWN LPS</t>
  </si>
  <si>
    <t>18160521402</t>
  </si>
  <si>
    <t xml:space="preserve">Rangamati kartik basti </t>
  </si>
  <si>
    <t>Sepon T.E-A</t>
  </si>
  <si>
    <t>Domor Dollong Habi Gaon- A</t>
  </si>
  <si>
    <t>Domordollong Habi</t>
  </si>
  <si>
    <t>Guwalapathar No. 1</t>
  </si>
  <si>
    <t>723 NO. DAKHIN SONARI LPS</t>
  </si>
  <si>
    <t>18160506702</t>
  </si>
  <si>
    <t>Khona T.E No. 1</t>
  </si>
  <si>
    <t>KHONA TE LPS</t>
  </si>
  <si>
    <t>18160517601</t>
  </si>
  <si>
    <t>Nath Gaon</t>
  </si>
  <si>
    <t>937 Chato Bogoriting LPS</t>
  </si>
  <si>
    <t>652 Na Katani LPS</t>
  </si>
  <si>
    <t>Borpathar High School</t>
  </si>
  <si>
    <t>Bokota Parijat High School</t>
  </si>
  <si>
    <t>Majapathar</t>
  </si>
  <si>
    <t>MAJPATHAR LPS</t>
  </si>
  <si>
    <t>18160513801</t>
  </si>
  <si>
    <t xml:space="preserve">Borpathar </t>
  </si>
  <si>
    <t>277 NO. BORPATHAR LPS</t>
  </si>
  <si>
    <t>18160513304</t>
  </si>
  <si>
    <t>Na katoni</t>
  </si>
  <si>
    <t>Na Nathgaon LPS</t>
  </si>
  <si>
    <t>Bokota Nanathgaon MES</t>
  </si>
  <si>
    <t>Bordeodhai No1</t>
  </si>
  <si>
    <t>166 No, Japihazia LPS</t>
  </si>
  <si>
    <t>Bokota Parijat MES</t>
  </si>
  <si>
    <t>Japisajia Deodhai No2</t>
  </si>
  <si>
    <t>677 Bokota Parijat LPS</t>
  </si>
  <si>
    <t>Ward No-2</t>
  </si>
  <si>
    <t>690 NO. MORANHAT JR.BASIC S</t>
  </si>
  <si>
    <t>18160529303</t>
  </si>
  <si>
    <t>312 no Mahkhuti Muktab LP</t>
  </si>
  <si>
    <t>Bokota Mahkhuti ME</t>
  </si>
  <si>
    <t>Ward No-2 A</t>
  </si>
  <si>
    <t>MORAN GIRLS' MES</t>
  </si>
  <si>
    <t>18160529302</t>
  </si>
  <si>
    <t>Ward No-2 B</t>
  </si>
  <si>
    <t>Moran Girls High School</t>
  </si>
  <si>
    <t>MORAN HSS</t>
  </si>
  <si>
    <t>18160515502</t>
  </si>
  <si>
    <t>High Secondary</t>
  </si>
  <si>
    <t>NEHERU HINDI ME VIDYALAYA</t>
  </si>
  <si>
    <t>18160529202</t>
  </si>
  <si>
    <t>Japisajia Deodhai No1</t>
  </si>
  <si>
    <t>Bokota Binoypur LPS</t>
  </si>
  <si>
    <t>Bordeodhai No2</t>
  </si>
  <si>
    <t>Bokota bordeodhai MV</t>
  </si>
  <si>
    <t>MV</t>
  </si>
  <si>
    <t>Hologuri Maz ME</t>
  </si>
  <si>
    <t>Khondola</t>
  </si>
  <si>
    <t>Hatimuria pathar &amp; Nahoronibam</t>
  </si>
  <si>
    <t>Hologuri bagicha</t>
  </si>
  <si>
    <t>874 Hologuri Rupali LP</t>
  </si>
  <si>
    <t>Natunmati Adarsha LPS</t>
  </si>
  <si>
    <t>Moinapora kakoti habi</t>
  </si>
  <si>
    <t>Hologuri Kotoky Habi LPS</t>
  </si>
  <si>
    <t>Phorbondiya</t>
  </si>
  <si>
    <t>910 Forbondhia LPS</t>
  </si>
  <si>
    <t>Chanimora LP</t>
  </si>
  <si>
    <t>Chenimora MV</t>
  </si>
  <si>
    <t>Bokota Shramik Kolyan High Shool</t>
  </si>
  <si>
    <t>18160410712</t>
  </si>
  <si>
    <t>Jaya Tini Ali</t>
  </si>
  <si>
    <t>Bokota Jakhyajyoti LPS</t>
  </si>
  <si>
    <t>Jalukoni</t>
  </si>
  <si>
    <t>875 Ushajyoti LPS</t>
  </si>
  <si>
    <t>Borahigrant No. 3</t>
  </si>
  <si>
    <t>BORAHI GRANT ANUSUSHIT JATI LPS</t>
  </si>
  <si>
    <t>18160514901</t>
  </si>
  <si>
    <t>Kotoky papong</t>
  </si>
  <si>
    <t>KOKILA CHUK LPS</t>
  </si>
  <si>
    <t>18160511305</t>
  </si>
  <si>
    <t>559 NO.KATOKI PAPONG LPS</t>
  </si>
  <si>
    <t>18160511304</t>
  </si>
  <si>
    <t>KATOKI PAPONG MES</t>
  </si>
  <si>
    <t>18160511306</t>
  </si>
  <si>
    <t>Borahi Nagaon</t>
  </si>
  <si>
    <t>578 NO. NOGAON LPS</t>
  </si>
  <si>
    <t>18160517901</t>
  </si>
  <si>
    <t>Borbhuyan</t>
  </si>
  <si>
    <t>BORBHUNYA LPS</t>
  </si>
  <si>
    <t>18160511307</t>
  </si>
  <si>
    <t>PATSAKU ADARSHA LPS</t>
  </si>
  <si>
    <t>18160511301</t>
  </si>
  <si>
    <t>Borahi Kachari No. 1</t>
  </si>
  <si>
    <t>Borahi Kachari No. 2</t>
  </si>
  <si>
    <t>872 AKHAIYA LPS</t>
  </si>
  <si>
    <t>18160511403</t>
  </si>
  <si>
    <t>SAGARBERA MVS</t>
  </si>
  <si>
    <t>18160511302</t>
  </si>
  <si>
    <t>Jangalebasti</t>
  </si>
  <si>
    <t>DESANGKUSH LPS</t>
  </si>
  <si>
    <t>18160517103</t>
  </si>
  <si>
    <t>Bokota Joya MES</t>
  </si>
  <si>
    <t>Bokota Joya Girls HS</t>
  </si>
  <si>
    <t>BARUAH CHUK AMARJYOTI LPS</t>
  </si>
  <si>
    <t>18160511308</t>
  </si>
  <si>
    <t>BORAHI GARDEN LPS</t>
  </si>
  <si>
    <t>18160516002</t>
  </si>
  <si>
    <t>BORAHI TG  LPS</t>
  </si>
  <si>
    <t>18160516102</t>
  </si>
  <si>
    <t>Borahi</t>
  </si>
  <si>
    <t>Barasha Phukon</t>
  </si>
  <si>
    <t xml:space="preserve">Dipika Singh </t>
  </si>
  <si>
    <t>Rita Neog</t>
  </si>
  <si>
    <t>Pronobika Changmai</t>
  </si>
  <si>
    <t xml:space="preserve">Arpana shil </t>
  </si>
  <si>
    <t xml:space="preserve">Merry Urang </t>
  </si>
  <si>
    <t>Gowalapathar</t>
  </si>
  <si>
    <t>Dipali Sutbanshi</t>
  </si>
  <si>
    <t>Parijat</t>
  </si>
  <si>
    <t>Rupali Handique</t>
  </si>
  <si>
    <t>Reboti Mohan</t>
  </si>
  <si>
    <t>Jyotshna phukon</t>
  </si>
  <si>
    <t>Nirmala Mesh</t>
  </si>
  <si>
    <t>Putoli Chutia</t>
  </si>
  <si>
    <t>Poli Dehingia</t>
  </si>
  <si>
    <t xml:space="preserve">Pakhili Gogoi </t>
  </si>
  <si>
    <t>7399501464/</t>
  </si>
  <si>
    <t>Monika Phukon</t>
  </si>
  <si>
    <t>Wahida Begum</t>
  </si>
  <si>
    <t>Anu Boruah</t>
  </si>
  <si>
    <t xml:space="preserve">Minoti Borah </t>
  </si>
  <si>
    <t>Korobi Phukon</t>
  </si>
  <si>
    <t>Malabika Konwer</t>
  </si>
  <si>
    <t>9613771251</t>
  </si>
  <si>
    <t>Hiranya Handique</t>
  </si>
  <si>
    <t>Pronoti Gogoi</t>
  </si>
  <si>
    <t>Patsaku</t>
  </si>
  <si>
    <t>Rupali Gohain</t>
  </si>
  <si>
    <t>Keteki Chetia</t>
  </si>
  <si>
    <t>Helkatup</t>
  </si>
  <si>
    <t>Renu Munda</t>
  </si>
  <si>
    <t xml:space="preserve">Baby Tossa </t>
  </si>
  <si>
    <t>Tulika Gogoi</t>
  </si>
  <si>
    <t xml:space="preserve">Sandhya Das </t>
  </si>
  <si>
    <t>Usha Gogoi</t>
  </si>
  <si>
    <t>Lakhimoni Bhuyan Gogoi</t>
  </si>
  <si>
    <t>Labanya Teli</t>
  </si>
  <si>
    <t>Parul Gogoi</t>
  </si>
  <si>
    <t>Japidhara</t>
  </si>
  <si>
    <t>Japidhara Moinapara</t>
  </si>
  <si>
    <t>Goroimari</t>
  </si>
  <si>
    <t>Sepon -B</t>
  </si>
  <si>
    <t>Baghdrm</t>
  </si>
  <si>
    <t>2 No Konwar Gaon</t>
  </si>
  <si>
    <t>Khanikar</t>
  </si>
  <si>
    <t>Deodhai gaon</t>
  </si>
  <si>
    <t>Dogabhata</t>
  </si>
  <si>
    <t>Khamun 1</t>
  </si>
  <si>
    <t>Khamun 2</t>
  </si>
  <si>
    <t>Tawkak Bihariline</t>
  </si>
  <si>
    <t>Tawkak T.E. 4 No. Kherline</t>
  </si>
  <si>
    <t>Nahortolr pathar-B</t>
  </si>
  <si>
    <t>Nahortolr pathar-A</t>
  </si>
  <si>
    <t>Khukamora laujan -B</t>
  </si>
  <si>
    <t>Dobagrant &amp; Namoni Chngmai</t>
  </si>
  <si>
    <t>Kachupathar</t>
  </si>
  <si>
    <t>Tanganihabi -A</t>
  </si>
  <si>
    <t>Tanganihabi -B</t>
  </si>
  <si>
    <t>Janekipathar</t>
  </si>
  <si>
    <t xml:space="preserve">Tongia </t>
  </si>
  <si>
    <t>Jobalting</t>
  </si>
  <si>
    <t>Barbam</t>
  </si>
  <si>
    <t>Gohaingaon</t>
  </si>
  <si>
    <t>1 No Konwargaon</t>
  </si>
  <si>
    <t>2 No, Khomtai -A</t>
  </si>
  <si>
    <t>2 No, Khomtai -B</t>
  </si>
  <si>
    <t>Chutia Katoni</t>
  </si>
  <si>
    <t>Potiya gaon</t>
  </si>
  <si>
    <t>Dimoruguri</t>
  </si>
  <si>
    <t>Nawholia</t>
  </si>
  <si>
    <t>Dipling Grant- A</t>
  </si>
  <si>
    <t>Dipling Grant- B</t>
  </si>
  <si>
    <t>Dipling Grant- C</t>
  </si>
  <si>
    <t>Dipling Pathar -b</t>
  </si>
  <si>
    <t>Dipling Pathar -C</t>
  </si>
  <si>
    <t>Kuthuaguri</t>
  </si>
  <si>
    <t>Borpial</t>
  </si>
  <si>
    <t>NizkhaloiGhugura</t>
  </si>
  <si>
    <t>2 No NizkhaloiGhugura</t>
  </si>
  <si>
    <t>Kakoti Papong Baruah Chowk</t>
  </si>
  <si>
    <t>Suffry T. E No. 3</t>
  </si>
  <si>
    <t>Suffry T. E No. 4</t>
  </si>
  <si>
    <t>Domordollong G-187-296-A</t>
  </si>
  <si>
    <t>Lakshimandir Thakurbari</t>
  </si>
  <si>
    <t>Dumordollong 3 no. line</t>
  </si>
  <si>
    <t>Borpathar No 1</t>
  </si>
  <si>
    <t>Borpathar No 2</t>
  </si>
  <si>
    <t>Pothalial</t>
  </si>
  <si>
    <t>Kukurasowa</t>
  </si>
  <si>
    <t>Mohangaon No. 1</t>
  </si>
  <si>
    <t>Team1</t>
  </si>
  <si>
    <t>Mohangaon No. 2</t>
  </si>
  <si>
    <t>Saral pathar</t>
  </si>
  <si>
    <t>Mausal gaon</t>
  </si>
  <si>
    <t>Bhakat Gaon</t>
  </si>
  <si>
    <t>Mahkhuti</t>
  </si>
  <si>
    <t>Rangapathar No.1</t>
  </si>
  <si>
    <t>Rangapathar No. 2</t>
  </si>
  <si>
    <t>Chanbassa</t>
  </si>
  <si>
    <t>Punibil</t>
  </si>
  <si>
    <t xml:space="preserve">Pahuchungia Pathar </t>
  </si>
  <si>
    <t>Khamon &amp; Rongchowal</t>
  </si>
  <si>
    <t>Joktoli 10 no Line</t>
  </si>
  <si>
    <t>Pahuchungia</t>
  </si>
  <si>
    <t>Ward No-4</t>
  </si>
  <si>
    <t>Ward No- 4 A</t>
  </si>
  <si>
    <t>Ward No- 4 B</t>
  </si>
  <si>
    <t>Ward No- 5</t>
  </si>
  <si>
    <t>Ward No- 6</t>
  </si>
  <si>
    <t>Rangapathar No. 3</t>
  </si>
  <si>
    <t>Rangapathar No. 4</t>
  </si>
  <si>
    <t>2 No, Khomtai -D</t>
  </si>
  <si>
    <t>2 No, Khomtai -E</t>
  </si>
  <si>
    <t>Beltol</t>
  </si>
  <si>
    <t>Borchohoki</t>
  </si>
  <si>
    <t>1 No Khomtai -B</t>
  </si>
  <si>
    <t>1 No Khomtai -C</t>
  </si>
  <si>
    <t>1 No Khomtai -D</t>
  </si>
  <si>
    <t>Khomtai Gaon</t>
  </si>
  <si>
    <t>Chechapukhuri -A</t>
  </si>
  <si>
    <t>Chechapukhuri -B</t>
  </si>
  <si>
    <t>Buragohainbari -A</t>
  </si>
  <si>
    <t>Buragohainbari -B</t>
  </si>
  <si>
    <t>Jajali Habi</t>
  </si>
  <si>
    <t>Choulia Chenglimora A</t>
  </si>
  <si>
    <t>Choulia Chenglimora  B</t>
  </si>
  <si>
    <t>Likson -A</t>
  </si>
  <si>
    <t>Likson -B</t>
  </si>
  <si>
    <t>Konwar Gaon -A</t>
  </si>
  <si>
    <t>Konwar Gaon -B</t>
  </si>
  <si>
    <t>Hingoritoli No. 1</t>
  </si>
  <si>
    <t>Murahbasti (Hingoritoli)</t>
  </si>
  <si>
    <t>Napukgaon No. 1</t>
  </si>
  <si>
    <t>Napukgaon No. 4</t>
  </si>
  <si>
    <t>Napukgaon No. 3</t>
  </si>
  <si>
    <t>Napukgaon No. 2</t>
  </si>
  <si>
    <t>Krishna Nagar</t>
  </si>
  <si>
    <t>Chetia Pathar</t>
  </si>
  <si>
    <t>Duribam Krishna line</t>
  </si>
  <si>
    <t>Bishnu Nagar</t>
  </si>
  <si>
    <t>Tiokgaon No. 4</t>
  </si>
  <si>
    <t>Tiokgaon No. 3</t>
  </si>
  <si>
    <t xml:space="preserve">Kharoni Pathar </t>
  </si>
  <si>
    <t>Kherbari 6 No. Ward</t>
  </si>
  <si>
    <t>Sonari Town Ward no. 4 (A)</t>
  </si>
  <si>
    <t>Sonari Town Ward no. 4 (B)</t>
  </si>
  <si>
    <t>Dichow Botua</t>
  </si>
  <si>
    <t>Bahbari Hatimuria Pathar</t>
  </si>
  <si>
    <t>Sonari Town Ward no. 3 (A)</t>
  </si>
  <si>
    <t>Sonari Town Ward no. 3 (B)</t>
  </si>
  <si>
    <t>Ujani deoghoria Hatimora</t>
  </si>
  <si>
    <t>Gulapi Baruah</t>
  </si>
  <si>
    <t>sumo</t>
  </si>
  <si>
    <t>Mrijumoni Boruah</t>
  </si>
  <si>
    <t>Minu Maut</t>
  </si>
  <si>
    <t>Nizkhaloighugura</t>
  </si>
  <si>
    <t>Kunja Handique</t>
  </si>
  <si>
    <t>Dipali Gogoi</t>
  </si>
  <si>
    <t>Devalata Mohan</t>
  </si>
  <si>
    <t>Ami Dihingia</t>
  </si>
  <si>
    <t>WednesDay</t>
  </si>
  <si>
    <t>Tawkak</t>
  </si>
  <si>
    <t xml:space="preserve">Subita Jha </t>
  </si>
  <si>
    <t>Promila Nayak</t>
  </si>
  <si>
    <t>Ranjana Kotoky</t>
  </si>
  <si>
    <t>Binita Borah</t>
  </si>
  <si>
    <t>Rupa Deka</t>
  </si>
  <si>
    <t>Namoni Changmai</t>
  </si>
  <si>
    <t>Dibya Khanikor</t>
  </si>
  <si>
    <t>Saruj Lekharu</t>
  </si>
  <si>
    <t>Aimoni gogoi</t>
  </si>
  <si>
    <t>Lolita Tai</t>
  </si>
  <si>
    <t xml:space="preserve">Moina Sonowal </t>
  </si>
  <si>
    <t>Dipanjali Chetia</t>
  </si>
  <si>
    <t>Rina Handique</t>
  </si>
  <si>
    <t>Borpiyal Habi</t>
  </si>
  <si>
    <t>Dipamoni  Borgohain</t>
  </si>
  <si>
    <t>Jyoti Tamuli</t>
  </si>
  <si>
    <t>Nemuguri</t>
  </si>
  <si>
    <t>Swala Handique</t>
  </si>
  <si>
    <t>Momi Borgohain</t>
  </si>
  <si>
    <t>Mina Borgohain</t>
  </si>
  <si>
    <t xml:space="preserve">Mithamai Konwer  </t>
  </si>
  <si>
    <t>Khoomtai TE</t>
  </si>
  <si>
    <t>Bijoya Arandhara</t>
  </si>
  <si>
    <t>Jerina Begum</t>
  </si>
  <si>
    <t>Dipa Naoholia</t>
  </si>
  <si>
    <t>Janeki gogoi</t>
  </si>
  <si>
    <t>Deepling TE</t>
  </si>
  <si>
    <t>Mehar Begum</t>
  </si>
  <si>
    <t xml:space="preserve">Anjumoni Kayastha Tossa </t>
  </si>
  <si>
    <t xml:space="preserve">Bindamoni Munda  </t>
  </si>
  <si>
    <t>Anu Khatuwani</t>
  </si>
  <si>
    <t>Dineswari Sahu</t>
  </si>
  <si>
    <t>Bakhernegena</t>
  </si>
  <si>
    <t>Manuprava Bordoloi</t>
  </si>
  <si>
    <t>Monika Dihingia</t>
  </si>
  <si>
    <t>Basanti Bora</t>
  </si>
  <si>
    <t>Mayuri Khandadhara</t>
  </si>
  <si>
    <t>Ranu Konwer</t>
  </si>
  <si>
    <t xml:space="preserve">Anu Borgohain  </t>
  </si>
  <si>
    <t>Barua Gaon</t>
  </si>
  <si>
    <t>Mina Chetia</t>
  </si>
  <si>
    <t>Doimonti Suri</t>
  </si>
  <si>
    <t>Doomordollong</t>
  </si>
  <si>
    <t>Tulika Chetia</t>
  </si>
  <si>
    <t>Rosida Begum</t>
  </si>
  <si>
    <t xml:space="preserve">Pahari Gogoi Sahu </t>
  </si>
  <si>
    <t>Lily Mohan</t>
  </si>
  <si>
    <t>Chandbessa</t>
  </si>
  <si>
    <t>Prava Khanikor</t>
  </si>
  <si>
    <t>Mina Koiry</t>
  </si>
  <si>
    <t>Anjana Mohan</t>
  </si>
  <si>
    <t>Hema Garh</t>
  </si>
  <si>
    <t>Santi Chetia</t>
  </si>
  <si>
    <t xml:space="preserve">Lolita Bauri </t>
  </si>
  <si>
    <t xml:space="preserve">Promila Kalindi </t>
  </si>
  <si>
    <t>Bina Sahu</t>
  </si>
  <si>
    <t>Timon</t>
  </si>
  <si>
    <t>Mamoni Chutia</t>
  </si>
  <si>
    <t>Moon Handique</t>
  </si>
  <si>
    <t>Jinu Borgohain</t>
  </si>
  <si>
    <t>Tulumoni Bailung</t>
  </si>
  <si>
    <t>Borpathar</t>
  </si>
  <si>
    <t>Chandrwaty Das</t>
  </si>
  <si>
    <t>Kusum Chetia</t>
  </si>
  <si>
    <t>Tarsinara Begum</t>
  </si>
  <si>
    <t xml:space="preserve">Subarna Chetia </t>
  </si>
  <si>
    <t>Bojoya Arandhara</t>
  </si>
  <si>
    <t>Pinky Tanti</t>
  </si>
  <si>
    <t>Hira Mohan</t>
  </si>
  <si>
    <t>Botamora</t>
  </si>
  <si>
    <t>Beauti Chutia</t>
  </si>
  <si>
    <t>Ranu Gogoi</t>
  </si>
  <si>
    <t>Sunita Tanti</t>
  </si>
  <si>
    <t>Archana Borah</t>
  </si>
  <si>
    <t>kalpana Sonowal</t>
  </si>
  <si>
    <t>Jojoli</t>
  </si>
  <si>
    <t>Swapna Phukon</t>
  </si>
  <si>
    <t>Labanya Baruah</t>
  </si>
  <si>
    <t>Padmaprava Mohan</t>
  </si>
  <si>
    <t>Bicitra Gogoi</t>
  </si>
  <si>
    <t>Santi Gogoi</t>
  </si>
  <si>
    <t>Kakotibari</t>
  </si>
  <si>
    <t>Hunali Gogoi</t>
  </si>
  <si>
    <t>Komoleswary Konwer</t>
  </si>
  <si>
    <t>Kironmoyee Borgohain</t>
  </si>
  <si>
    <t xml:space="preserve">Napuk </t>
  </si>
  <si>
    <t>Bonita Tossa</t>
  </si>
  <si>
    <t xml:space="preserve">Kanchan Das </t>
  </si>
  <si>
    <t xml:space="preserve">Runu Konwar </t>
  </si>
  <si>
    <t>Purnima Changmai</t>
  </si>
  <si>
    <t>Saharun Begum</t>
  </si>
  <si>
    <t>Muni Urang</t>
  </si>
  <si>
    <t>Rima Khuddal</t>
  </si>
  <si>
    <t>Purnima Dutta</t>
  </si>
  <si>
    <t>Monjula Das</t>
  </si>
  <si>
    <t>Junaki Khando</t>
  </si>
  <si>
    <t>Borahi Kacharigaon</t>
  </si>
  <si>
    <t>515 NO HINGRAJAN LPS</t>
  </si>
  <si>
    <t>18160502701</t>
  </si>
  <si>
    <t>HINGARAJAN BAGICHA  LPS</t>
  </si>
  <si>
    <t>18160503401</t>
  </si>
  <si>
    <t>Bhadhara</t>
  </si>
  <si>
    <t>Bhadhara LP</t>
  </si>
  <si>
    <t>Jerengabor LP</t>
  </si>
  <si>
    <t>Bailung gaon</t>
  </si>
  <si>
    <t>942 Nabajyoti LPS</t>
  </si>
  <si>
    <t>Patsaku Binapani Girls MES</t>
  </si>
  <si>
    <t>Patsaku Binapani Girls HS</t>
  </si>
  <si>
    <t>Patsaku Girls MVS</t>
  </si>
  <si>
    <t>Borahigrant No. 2</t>
  </si>
  <si>
    <t>Gultukura (Mini)</t>
  </si>
  <si>
    <t>NEPALI BOSTI   LPS</t>
  </si>
  <si>
    <t>18160503403</t>
  </si>
  <si>
    <t>Amulaguri-2</t>
  </si>
  <si>
    <t>Amalaguri  2 Mazdur LPS</t>
  </si>
  <si>
    <t>Banfera</t>
  </si>
  <si>
    <t>Jabaka T.E No. 3</t>
  </si>
  <si>
    <t>BANFARA BAGISHA LPS</t>
  </si>
  <si>
    <t>18160518101</t>
  </si>
  <si>
    <t>Jabaka T.E No. 1</t>
  </si>
  <si>
    <t>JABOKA BAGISHA LPS</t>
  </si>
  <si>
    <t>18160518901</t>
  </si>
  <si>
    <t>Jabaka T.E No. 4</t>
  </si>
  <si>
    <t>JOBOKA TG LPS</t>
  </si>
  <si>
    <t>18160518902</t>
  </si>
  <si>
    <t>Hologuri Bagicha majdur LP</t>
  </si>
  <si>
    <t>Moinapara Bagicha LPS</t>
  </si>
  <si>
    <t>Hologuri Bagicha Gaon Maz. LP</t>
  </si>
  <si>
    <t>Kutharkotta</t>
  </si>
  <si>
    <t>KUTHA  KATTA LPS</t>
  </si>
  <si>
    <t>Amulaguri</t>
  </si>
  <si>
    <t>Amalaguri  Bagan LPS</t>
  </si>
  <si>
    <t>Jabaka T.E No. 2</t>
  </si>
  <si>
    <t>KHAMLUNG GARDEN LPS</t>
  </si>
  <si>
    <t>18160518202</t>
  </si>
  <si>
    <t>KHAMLUNG MVS</t>
  </si>
  <si>
    <t>18160518201</t>
  </si>
  <si>
    <t>Jabakabasti (Mini)</t>
  </si>
  <si>
    <t>Jabaka T.E No. 5</t>
  </si>
  <si>
    <t>98 Bo. Bam Gohain LPS</t>
  </si>
  <si>
    <t>Da-Gohain Girls LPS</t>
  </si>
  <si>
    <t>Bokota Da Gohain LPS</t>
  </si>
  <si>
    <t>938 Ghora Chuating LPS</t>
  </si>
  <si>
    <t>Demowguri Dagaon LPS</t>
  </si>
  <si>
    <t>Nowwholia Gaon LPS</t>
  </si>
  <si>
    <t>849 Nathgaon LPS</t>
  </si>
  <si>
    <t>Tawkak T.E No. 6</t>
  </si>
  <si>
    <t>JENGLINE LPS</t>
  </si>
  <si>
    <t>18160527102</t>
  </si>
  <si>
    <t>Tawkak T.E No. 2</t>
  </si>
  <si>
    <t>JOYSHREE LPS</t>
  </si>
  <si>
    <t>18160518401</t>
  </si>
  <si>
    <t>746 Nemuguri LPS</t>
  </si>
  <si>
    <t>459 konwar Gaon LPS</t>
  </si>
  <si>
    <t>Nemuguri Girls HS</t>
  </si>
  <si>
    <t>Hs</t>
  </si>
  <si>
    <t>Nemuguri MES</t>
  </si>
  <si>
    <t>Manjushree 24 &amp; 25 No. Line</t>
  </si>
  <si>
    <t>LADOIGARH  DIVISION LPS</t>
  </si>
  <si>
    <t>18160527101</t>
  </si>
  <si>
    <t>Bokota Nemuguri High Sec.School</t>
  </si>
  <si>
    <t>Hajua T.E.</t>
  </si>
  <si>
    <t>HAJUA BAGICHA LPS</t>
  </si>
  <si>
    <t>18160529402</t>
  </si>
  <si>
    <t>MANJUSHREE LPS</t>
  </si>
  <si>
    <t>18160518403</t>
  </si>
  <si>
    <t>Mohangaon Gazing (Mini)</t>
  </si>
  <si>
    <t>MOHAN GAON RAJAPUKHURI LPS</t>
  </si>
  <si>
    <t>18160517703</t>
  </si>
  <si>
    <t>576 NO. MOHAN GAON LPS</t>
  </si>
  <si>
    <t>18160517701</t>
  </si>
  <si>
    <t>Manjushree Lalati Line</t>
  </si>
  <si>
    <t>MANJUSHREE MVS</t>
  </si>
  <si>
    <t>18160518402</t>
  </si>
  <si>
    <t>SUFFRY KOIBARTA LPS</t>
  </si>
  <si>
    <t>18160517402</t>
  </si>
  <si>
    <t>Nepali Basti (Mini)</t>
  </si>
  <si>
    <t>PACHIM RANGAPATHAR LPS</t>
  </si>
  <si>
    <t>18160512701</t>
  </si>
  <si>
    <t>945 NO. RANGAPATHAR LPS</t>
  </si>
  <si>
    <t>18160500305</t>
  </si>
  <si>
    <t>Borpathar No 4</t>
  </si>
  <si>
    <t>RANGA BANANI LPS</t>
  </si>
  <si>
    <t>18160500304</t>
  </si>
  <si>
    <t>SONAPUR MAMAL LPS</t>
  </si>
  <si>
    <t>18160512705</t>
  </si>
  <si>
    <t>NAGPURIA BASTI LPS</t>
  </si>
  <si>
    <t>18160517407</t>
  </si>
  <si>
    <t>Babudanga</t>
  </si>
  <si>
    <t>SUFFRY MODEL  HIGH SCHOOL</t>
  </si>
  <si>
    <t>Tawkak T.E No. 1</t>
  </si>
  <si>
    <t>Kakoramora Muslim Gaon</t>
  </si>
  <si>
    <t>KAKARAMORA LPS</t>
  </si>
  <si>
    <t>18160503802</t>
  </si>
  <si>
    <t>B.P. BARUVA MEMORIAL HSS</t>
  </si>
  <si>
    <t>18160515403</t>
  </si>
  <si>
    <t>SEPON - C    LPS</t>
  </si>
  <si>
    <t>18160524201</t>
  </si>
  <si>
    <t>Juri  Basumatary</t>
  </si>
  <si>
    <t>Dipali Rajkhowa</t>
  </si>
  <si>
    <t xml:space="preserve">Sulekha Keot Puran </t>
  </si>
  <si>
    <t>Lipi das</t>
  </si>
  <si>
    <t xml:space="preserve">Niru kachari </t>
  </si>
  <si>
    <t>Joboka</t>
  </si>
  <si>
    <t>Minu Borgohain</t>
  </si>
  <si>
    <t xml:space="preserve">Sila Guwala </t>
  </si>
  <si>
    <t>Rashmi Gogoi</t>
  </si>
  <si>
    <t>Chanda Mall</t>
  </si>
  <si>
    <t>Bobita Ghatwar</t>
  </si>
  <si>
    <t>Karuna  Handique</t>
  </si>
  <si>
    <t>Kamala Rajput</t>
  </si>
  <si>
    <t xml:space="preserve">Momi Tanti </t>
  </si>
  <si>
    <t xml:space="preserve">Jyotika Dutta </t>
  </si>
  <si>
    <t>Manjushree</t>
  </si>
  <si>
    <t>Sushila Khetrapal</t>
  </si>
  <si>
    <t>Nitu Lodhi</t>
  </si>
  <si>
    <t>Bharati Munda</t>
  </si>
  <si>
    <t>Sima Tanti</t>
  </si>
  <si>
    <t>Reboti Tanti</t>
  </si>
  <si>
    <t xml:space="preserve">Silawati Bhakta </t>
  </si>
  <si>
    <t>Hema Boruah</t>
  </si>
  <si>
    <t>7399596576</t>
  </si>
  <si>
    <t>Suffry T. E No. 5</t>
  </si>
  <si>
    <t>Suffry T.E No. 1</t>
  </si>
  <si>
    <t>SEWJIAPAM ADIVASI LPS</t>
  </si>
  <si>
    <t>18160516701</t>
  </si>
  <si>
    <t>SINGLO 7 NO. LINE LPS</t>
  </si>
  <si>
    <t>18160527502</t>
  </si>
  <si>
    <t>SINGLO ADIBASHI LPS</t>
  </si>
  <si>
    <t>18160500402</t>
  </si>
  <si>
    <t>Suffry T.E  Chassapar</t>
  </si>
  <si>
    <t>Suffry T.E  5 No. Line</t>
  </si>
  <si>
    <t>SUFFRY  MVS</t>
  </si>
  <si>
    <t>18160512908</t>
  </si>
  <si>
    <t>Tiok Bongali No. 2</t>
  </si>
  <si>
    <t>309 NO. BHOJO LPS</t>
  </si>
  <si>
    <t>18160502603</t>
  </si>
  <si>
    <t>860BHOJO ANANDAPRASAD VIDYAMAN</t>
  </si>
  <si>
    <t>18160502601</t>
  </si>
  <si>
    <t>Bhojo No. 1</t>
  </si>
  <si>
    <t>Bhojo Madrassa</t>
  </si>
  <si>
    <t>BHOJO MES</t>
  </si>
  <si>
    <t>18160502602</t>
  </si>
  <si>
    <t>Nahoronibam</t>
  </si>
  <si>
    <t>SUFFRY LINE LPS</t>
  </si>
  <si>
    <t>18160525602</t>
  </si>
  <si>
    <t>SUFFRY BAGAN LPS</t>
  </si>
  <si>
    <t>18160512902</t>
  </si>
  <si>
    <t>MAHMARA BALIJAN MES</t>
  </si>
  <si>
    <t>18160501704</t>
  </si>
  <si>
    <t>2 No Borbil</t>
  </si>
  <si>
    <t>1No. Borbil</t>
  </si>
  <si>
    <t>Awc</t>
  </si>
  <si>
    <t>BHOJO HIGH SCHOOL</t>
  </si>
  <si>
    <t>Baraghoria</t>
  </si>
  <si>
    <t>BARAGHARIA MAZDUR LPS</t>
  </si>
  <si>
    <t>18160516802</t>
  </si>
  <si>
    <t>Nalanibam</t>
  </si>
  <si>
    <t>NALANIBAM  MVS</t>
  </si>
  <si>
    <t>18160513306</t>
  </si>
  <si>
    <t>NALANIBAM LPS</t>
  </si>
  <si>
    <t>18160513305</t>
  </si>
  <si>
    <t xml:space="preserve">Hingorajan T.E </t>
  </si>
  <si>
    <t>TIOK PODUMANI LPS</t>
  </si>
  <si>
    <t>18160526906</t>
  </si>
  <si>
    <t>Uriaghat</t>
  </si>
  <si>
    <t>778 NO.KAKOWANI LPS</t>
  </si>
  <si>
    <t>18160516805</t>
  </si>
  <si>
    <t>693 NO. BELTOL BALIKA LPS</t>
  </si>
  <si>
    <t>18160506001</t>
  </si>
  <si>
    <t>761 NO. SUMGURI LPS</t>
  </si>
  <si>
    <t>18160505805</t>
  </si>
  <si>
    <t>Hingoritoli No. 2</t>
  </si>
  <si>
    <t>593 NO. SINGORITALI  LPS</t>
  </si>
  <si>
    <t>18160500602</t>
  </si>
  <si>
    <t>DHRUBAJYOTI LPS</t>
  </si>
  <si>
    <t>18160500211</t>
  </si>
  <si>
    <t>Napuk Forestgate</t>
  </si>
  <si>
    <t>NAPUK GANJU PARA LPS</t>
  </si>
  <si>
    <t>18160500210</t>
  </si>
  <si>
    <t>1050 NO. NEHERU LPS</t>
  </si>
  <si>
    <t>18160512204</t>
  </si>
  <si>
    <t>BARUAH NAGAR LPS</t>
  </si>
  <si>
    <t>18160512201</t>
  </si>
  <si>
    <t>NIZ KHALOIGHUGURA RUPJYOTI LPS</t>
  </si>
  <si>
    <t>18160512205</t>
  </si>
  <si>
    <t>NIZ KHALOIGHUGURA SR.BASIC S</t>
  </si>
  <si>
    <t>18160512202</t>
  </si>
  <si>
    <t>GYANUDOI LPS</t>
  </si>
  <si>
    <t>18160505804</t>
  </si>
  <si>
    <t>KAKAWANI MES</t>
  </si>
  <si>
    <t>18160505803</t>
  </si>
  <si>
    <t>NAHARTALI MES</t>
  </si>
  <si>
    <t>18160506004</t>
  </si>
  <si>
    <t>NAHARTOLI HAKARAPUKHURI LPS</t>
  </si>
  <si>
    <t>18160506003</t>
  </si>
  <si>
    <t>CHAM-MO-MUNG MES</t>
  </si>
  <si>
    <t>18160511402</t>
  </si>
  <si>
    <t>710 NO. BORBAM LPS</t>
  </si>
  <si>
    <t>18160511404</t>
  </si>
  <si>
    <t>Jakha Chuk</t>
  </si>
  <si>
    <t>LAICHANG MILON LPS</t>
  </si>
  <si>
    <t>18160508001</t>
  </si>
  <si>
    <t>174 NO. DOGABHETA LPS</t>
  </si>
  <si>
    <t>18160511401</t>
  </si>
  <si>
    <t>ARUNODOI LPS</t>
  </si>
  <si>
    <t>18160527402</t>
  </si>
  <si>
    <t>Deroiting &amp;Folkolnai</t>
  </si>
  <si>
    <t>Bokota Deroiting Grant LPS</t>
  </si>
  <si>
    <t>Deroiting Bagan LPS</t>
  </si>
  <si>
    <t>146 No POTIA GAON LPS</t>
  </si>
  <si>
    <t>Napuk Grant No. 3</t>
  </si>
  <si>
    <t>Napuk Grant No. 4</t>
  </si>
  <si>
    <t>573 NO.NAPUK DOLAI LPS</t>
  </si>
  <si>
    <t>18160522904</t>
  </si>
  <si>
    <t>NAPHUK MES</t>
  </si>
  <si>
    <t>Napuk Grant No. 2</t>
  </si>
  <si>
    <t>NAPUK CHASAPARA LPS</t>
  </si>
  <si>
    <t>HINGARITOLI  LPS</t>
  </si>
  <si>
    <t>18160500606</t>
  </si>
  <si>
    <t>Dehingia</t>
  </si>
  <si>
    <t>SULADHARA GAON LPS</t>
  </si>
  <si>
    <t>POTIA GAON TRIBENI LPS</t>
  </si>
  <si>
    <t>BOKOTA BORBAM LPS</t>
  </si>
  <si>
    <t>KHERBARI LPS</t>
  </si>
  <si>
    <t>18160524006</t>
  </si>
  <si>
    <t>Napuk T.E 1 No. Line</t>
  </si>
  <si>
    <t>Napuk T.E 2 No. Line</t>
  </si>
  <si>
    <t>NAPUK  BAGISHA LPS</t>
  </si>
  <si>
    <t>18160515102</t>
  </si>
  <si>
    <t>PADMA KUMARI BARUAH LPS</t>
  </si>
  <si>
    <t>18160515201</t>
  </si>
  <si>
    <t>Borbam High School</t>
  </si>
  <si>
    <t>RUPJYOTI LPS</t>
  </si>
  <si>
    <t>18160515101</t>
  </si>
  <si>
    <t>PARIJAT LPS</t>
  </si>
  <si>
    <t>18160517406</t>
  </si>
  <si>
    <t>NAPUK DIPU LINE LPS</t>
  </si>
  <si>
    <t>3 NO. GOWALA PATHAR LPS</t>
  </si>
  <si>
    <t>18160524005</t>
  </si>
  <si>
    <t>Suffry TE</t>
  </si>
  <si>
    <t xml:space="preserve">Kiran Karmakar </t>
  </si>
  <si>
    <t>8474872740</t>
  </si>
  <si>
    <t>Singlopathar</t>
  </si>
  <si>
    <t>Bhojo</t>
  </si>
  <si>
    <t>Boby Dutta</t>
  </si>
  <si>
    <t>Durga Dey</t>
  </si>
  <si>
    <t>Bhanu Gogoi</t>
  </si>
  <si>
    <t>Arati Saikia</t>
  </si>
  <si>
    <t>Nolonibam</t>
  </si>
  <si>
    <t>Renu Hajarika</t>
  </si>
  <si>
    <t>Purnima Urnag</t>
  </si>
  <si>
    <t>Kalpana Das</t>
  </si>
  <si>
    <t>Borpiyal habi</t>
  </si>
  <si>
    <t>Toramai Lachit</t>
  </si>
  <si>
    <t>7896594770</t>
  </si>
  <si>
    <t>Anjali Dihingia</t>
  </si>
  <si>
    <t>Anima Dihingia</t>
  </si>
  <si>
    <t>Niva Dutta</t>
  </si>
  <si>
    <t>Tiok</t>
  </si>
  <si>
    <t>SIVASAGAR</t>
  </si>
  <si>
    <t>PATSAKU</t>
  </si>
  <si>
    <t>SUMO</t>
  </si>
</sst>
</file>

<file path=xl/styles.xml><?xml version="1.0" encoding="utf-8"?>
<styleSheet xmlns="http://schemas.openxmlformats.org/spreadsheetml/2006/main">
  <numFmts count="2">
    <numFmt numFmtId="164" formatCode="[$-409]d/mmm/yy;@"/>
    <numFmt numFmtId="165" formatCode="[$-409]dd/mmm/yy;@"/>
  </numFmts>
  <fonts count="23">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Arial Narrow"/>
      <family val="2"/>
    </font>
    <font>
      <sz val="10"/>
      <color indexed="8"/>
      <name val="Arial"/>
      <family val="2"/>
    </font>
    <font>
      <sz val="11"/>
      <color indexed="8"/>
      <name val="Arial Narrow"/>
      <family val="2"/>
    </font>
    <font>
      <sz val="11"/>
      <color rgb="FF000000"/>
      <name val="Arial Narrow"/>
      <family val="2"/>
    </font>
    <font>
      <sz val="11"/>
      <color rgb="FFFF0000"/>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rgb="FF000000"/>
      </right>
      <top/>
      <bottom style="thin">
        <color rgb="FF000000"/>
      </bottom>
      <diagonal/>
    </border>
    <border>
      <left/>
      <right style="thin">
        <color indexed="64"/>
      </right>
      <top/>
      <bottom/>
      <diagonal/>
    </border>
  </borders>
  <cellStyleXfs count="2">
    <xf numFmtId="0" fontId="0" fillId="0" borderId="0"/>
    <xf numFmtId="0" fontId="19" fillId="0" borderId="0"/>
  </cellStyleXfs>
  <cellXfs count="25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5" fillId="0" borderId="2" xfId="0" applyFont="1" applyBorder="1" applyAlignment="1" applyProtection="1">
      <protection locked="0"/>
    </xf>
    <xf numFmtId="0" fontId="15" fillId="0" borderId="4" xfId="0" applyFont="1" applyBorder="1" applyAlignment="1" applyProtection="1">
      <protection locked="0"/>
    </xf>
    <xf numFmtId="0" fontId="3" fillId="0" borderId="2" xfId="0" applyFont="1" applyBorder="1" applyAlignment="1" applyProtection="1">
      <alignment horizontal="center"/>
      <protection locked="0"/>
    </xf>
    <xf numFmtId="0" fontId="3" fillId="0" borderId="2" xfId="0" applyFont="1" applyBorder="1" applyAlignment="1" applyProtection="1">
      <protection locked="0"/>
    </xf>
    <xf numFmtId="0" fontId="3" fillId="0" borderId="1" xfId="0" applyFont="1" applyFill="1" applyBorder="1" applyAlignment="1" applyProtection="1">
      <alignment vertical="center"/>
      <protection locked="0"/>
    </xf>
    <xf numFmtId="0" fontId="18" fillId="0" borderId="1" xfId="0" applyFont="1" applyBorder="1" applyProtection="1">
      <protection locked="0"/>
    </xf>
    <xf numFmtId="0" fontId="3" fillId="10" borderId="4" xfId="0" applyFont="1" applyFill="1" applyBorder="1" applyAlignment="1" applyProtection="1">
      <alignment horizontal="left"/>
      <protection locked="0"/>
    </xf>
    <xf numFmtId="0" fontId="3" fillId="10" borderId="2"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protection locked="0"/>
    </xf>
    <xf numFmtId="0" fontId="18" fillId="10" borderId="1" xfId="0" applyFont="1" applyFill="1" applyBorder="1" applyAlignment="1" applyProtection="1">
      <alignment vertical="top" wrapText="1"/>
      <protection locked="0"/>
    </xf>
    <xf numFmtId="0" fontId="3" fillId="10" borderId="1" xfId="0" applyFont="1" applyFill="1" applyBorder="1" applyProtection="1">
      <protection locked="0"/>
    </xf>
    <xf numFmtId="0" fontId="18" fillId="10" borderId="2" xfId="0" applyFont="1" applyFill="1" applyBorder="1" applyAlignment="1" applyProtection="1">
      <alignment horizontal="center" vertical="center"/>
      <protection locked="0"/>
    </xf>
    <xf numFmtId="1" fontId="3" fillId="10" borderId="1" xfId="0" applyNumberFormat="1" applyFont="1" applyFill="1" applyBorder="1" applyAlignment="1" applyProtection="1">
      <alignment horizontal="center" vertical="center" wrapText="1"/>
      <protection locked="0"/>
    </xf>
    <xf numFmtId="0" fontId="18" fillId="10" borderId="1" xfId="0" applyFont="1" applyFill="1" applyBorder="1" applyProtection="1">
      <protection locked="0"/>
    </xf>
    <xf numFmtId="0" fontId="3"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top"/>
      <protection locked="0"/>
    </xf>
    <xf numFmtId="0" fontId="3" fillId="10" borderId="1" xfId="0" applyFont="1" applyFill="1" applyBorder="1" applyAlignment="1" applyProtection="1">
      <alignment horizontal="left"/>
      <protection locked="0"/>
    </xf>
    <xf numFmtId="0" fontId="3" fillId="10" borderId="1" xfId="0" applyFont="1" applyFill="1" applyBorder="1" applyAlignment="1" applyProtection="1">
      <alignment horizontal="left" vertical="center"/>
      <protection locked="0"/>
    </xf>
    <xf numFmtId="0" fontId="18" fillId="10" borderId="1" xfId="0" applyFont="1" applyFill="1" applyBorder="1" applyAlignment="1" applyProtection="1">
      <alignment horizontal="center"/>
      <protection locked="0"/>
    </xf>
    <xf numFmtId="0" fontId="18" fillId="10" borderId="4" xfId="0" applyFont="1" applyFill="1" applyBorder="1" applyAlignment="1" applyProtection="1">
      <alignment horizontal="left" vertical="center" wrapText="1"/>
      <protection locked="0"/>
    </xf>
    <xf numFmtId="0" fontId="18" fillId="10" borderId="1" xfId="0" applyFont="1" applyFill="1" applyBorder="1" applyAlignment="1" applyProtection="1">
      <alignment horizontal="left"/>
      <protection locked="0"/>
    </xf>
    <xf numFmtId="0" fontId="3" fillId="10" borderId="2" xfId="0" quotePrefix="1" applyNumberFormat="1" applyFont="1" applyFill="1" applyBorder="1" applyAlignment="1" applyProtection="1">
      <alignment horizontal="center" vertical="center"/>
      <protection locked="0"/>
    </xf>
    <xf numFmtId="0" fontId="3" fillId="10" borderId="2" xfId="0" applyNumberFormat="1" applyFont="1" applyFill="1" applyBorder="1" applyAlignment="1" applyProtection="1">
      <alignment horizontal="center" vertical="center"/>
      <protection locked="0"/>
    </xf>
    <xf numFmtId="0" fontId="3" fillId="10" borderId="1" xfId="0" applyFont="1" applyFill="1" applyBorder="1" applyAlignment="1" applyProtection="1">
      <alignment horizontal="left" vertical="top"/>
      <protection locked="0"/>
    </xf>
    <xf numFmtId="0" fontId="3" fillId="10" borderId="1" xfId="0" applyFont="1" applyFill="1" applyBorder="1" applyAlignment="1" applyProtection="1">
      <alignment horizontal="center" vertical="top"/>
      <protection locked="0"/>
    </xf>
    <xf numFmtId="0" fontId="18" fillId="10" borderId="1" xfId="0" applyFont="1" applyFill="1" applyBorder="1" applyAlignment="1" applyProtection="1">
      <alignment horizontal="left" vertical="top" wrapText="1"/>
      <protection locked="0"/>
    </xf>
    <xf numFmtId="0" fontId="18" fillId="10" borderId="1" xfId="0" applyFont="1" applyFill="1" applyBorder="1" applyAlignment="1" applyProtection="1">
      <alignment horizontal="left" vertical="center" wrapText="1"/>
      <protection locked="0"/>
    </xf>
    <xf numFmtId="0" fontId="3" fillId="10" borderId="0" xfId="0" applyFont="1" applyFill="1" applyAlignment="1" applyProtection="1">
      <alignment horizontal="center"/>
      <protection locked="0"/>
    </xf>
    <xf numFmtId="0" fontId="3" fillId="10" borderId="0" xfId="0" applyFont="1" applyFill="1" applyAlignment="1" applyProtection="1">
      <alignment horizontal="center" vertical="center"/>
      <protection locked="0"/>
    </xf>
    <xf numFmtId="0" fontId="18" fillId="10" borderId="1" xfId="0" applyFont="1" applyFill="1" applyBorder="1" applyAlignment="1" applyProtection="1">
      <alignment horizontal="left" vertical="center"/>
      <protection locked="0"/>
    </xf>
    <xf numFmtId="0" fontId="3" fillId="0" borderId="1" xfId="0" applyFont="1" applyBorder="1" applyAlignment="1" applyProtection="1">
      <alignment horizontal="left" vertical="top"/>
      <protection locked="0"/>
    </xf>
    <xf numFmtId="0" fontId="3" fillId="0" borderId="1" xfId="0" applyFont="1" applyBorder="1" applyAlignment="1" applyProtection="1">
      <alignment horizontal="center" vertical="top"/>
      <protection locked="0"/>
    </xf>
    <xf numFmtId="0" fontId="3" fillId="10" borderId="1" xfId="0" applyFont="1" applyFill="1" applyBorder="1" applyAlignment="1" applyProtection="1">
      <alignment horizontal="left" vertical="top" wrapText="1"/>
      <protection locked="0"/>
    </xf>
    <xf numFmtId="0" fontId="3" fillId="10" borderId="1" xfId="0" applyFont="1" applyFill="1" applyBorder="1" applyAlignment="1" applyProtection="1">
      <alignment horizontal="left" vertical="center" wrapText="1"/>
      <protection locked="0"/>
    </xf>
    <xf numFmtId="0" fontId="20" fillId="10" borderId="0" xfId="1" applyFont="1" applyFill="1" applyBorder="1" applyAlignment="1" applyProtection="1">
      <alignment vertical="center"/>
      <protection locked="0"/>
    </xf>
    <xf numFmtId="0" fontId="3" fillId="10" borderId="1" xfId="0" applyNumberFormat="1" applyFont="1" applyFill="1" applyBorder="1" applyAlignment="1" applyProtection="1">
      <alignment horizontal="center" vertical="center"/>
      <protection locked="0"/>
    </xf>
    <xf numFmtId="0" fontId="20" fillId="10" borderId="1" xfId="0" applyFont="1" applyFill="1" applyBorder="1" applyAlignment="1" applyProtection="1">
      <alignment horizontal="left" vertical="top"/>
      <protection locked="0"/>
    </xf>
    <xf numFmtId="1" fontId="3" fillId="10" borderId="1" xfId="0" applyNumberFormat="1" applyFont="1" applyFill="1" applyBorder="1" applyAlignment="1" applyProtection="1">
      <alignment horizontal="center" vertical="center"/>
      <protection locked="0"/>
    </xf>
    <xf numFmtId="0" fontId="3" fillId="10" borderId="1" xfId="0" applyFont="1" applyFill="1" applyBorder="1" applyAlignment="1" applyProtection="1">
      <alignment horizontal="center" wrapText="1"/>
      <protection locked="0"/>
    </xf>
    <xf numFmtId="0" fontId="21" fillId="10" borderId="2" xfId="0" applyFont="1" applyFill="1" applyBorder="1" applyAlignment="1" applyProtection="1">
      <alignment horizontal="center" vertical="center" wrapText="1"/>
      <protection locked="0"/>
    </xf>
    <xf numFmtId="49" fontId="21" fillId="11" borderId="11" xfId="0" applyNumberFormat="1" applyFont="1" applyFill="1" applyBorder="1" applyAlignment="1" applyProtection="1">
      <alignment horizontal="center" wrapText="1"/>
      <protection locked="0"/>
    </xf>
    <xf numFmtId="0" fontId="22" fillId="10" borderId="2"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18" fillId="10" borderId="0" xfId="0" applyFont="1" applyFill="1" applyBorder="1" applyAlignment="1" applyProtection="1">
      <alignment horizontal="center" vertical="top"/>
      <protection locked="0"/>
    </xf>
    <xf numFmtId="0" fontId="18" fillId="10" borderId="0" xfId="0" applyFont="1" applyFill="1" applyAlignment="1" applyProtection="1">
      <alignment horizontal="center" vertical="top"/>
      <protection locked="0"/>
    </xf>
    <xf numFmtId="49" fontId="21" fillId="12" borderId="11" xfId="0" applyNumberFormat="1" applyFont="1" applyFill="1" applyBorder="1" applyAlignment="1" applyProtection="1">
      <alignment horizontal="center" wrapText="1"/>
      <protection locked="0"/>
    </xf>
    <xf numFmtId="49" fontId="21" fillId="11" borderId="11" xfId="0" applyNumberFormat="1" applyFont="1" applyFill="1" applyBorder="1" applyAlignment="1" applyProtection="1">
      <alignment horizontal="center"/>
      <protection locked="0"/>
    </xf>
    <xf numFmtId="0" fontId="18" fillId="1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top" wrapText="1"/>
      <protection locked="0"/>
    </xf>
    <xf numFmtId="0" fontId="18" fillId="10" borderId="6"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top" wrapText="1"/>
      <protection locked="0"/>
    </xf>
    <xf numFmtId="0" fontId="18" fillId="10" borderId="1" xfId="0" applyFont="1" applyFill="1" applyBorder="1" applyAlignment="1" applyProtection="1">
      <alignment horizontal="center" vertical="center" wrapText="1"/>
      <protection locked="0"/>
    </xf>
    <xf numFmtId="16" fontId="18" fillId="10" borderId="1" xfId="0" applyNumberFormat="1" applyFont="1" applyFill="1" applyBorder="1" applyAlignment="1" applyProtection="1">
      <alignment horizontal="center" vertical="center" wrapText="1"/>
      <protection locked="0"/>
    </xf>
    <xf numFmtId="164" fontId="3" fillId="10" borderId="1" xfId="0" applyNumberFormat="1" applyFont="1" applyFill="1" applyBorder="1" applyAlignment="1" applyProtection="1">
      <alignment horizontal="center" vertical="center" wrapText="1"/>
      <protection locked="0"/>
    </xf>
    <xf numFmtId="165" fontId="3" fillId="10" borderId="1" xfId="0" applyNumberFormat="1" applyFont="1" applyFill="1" applyBorder="1" applyAlignment="1" applyProtection="1">
      <alignment horizontal="center" vertical="top" wrapText="1"/>
      <protection locked="0"/>
    </xf>
    <xf numFmtId="164" fontId="18" fillId="10" borderId="1" xfId="0" applyNumberFormat="1" applyFont="1" applyFill="1" applyBorder="1" applyAlignment="1" applyProtection="1">
      <alignment horizontal="center" vertical="top"/>
      <protection locked="0"/>
    </xf>
    <xf numFmtId="164" fontId="18" fillId="10" borderId="1" xfId="0" applyNumberFormat="1" applyFont="1" applyFill="1" applyBorder="1" applyAlignment="1" applyProtection="1">
      <alignment horizontal="center" vertical="top" wrapText="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vertical="top" wrapText="1"/>
      <protection locked="0"/>
    </xf>
    <xf numFmtId="0" fontId="18" fillId="10" borderId="1" xfId="0" applyFont="1" applyFill="1" applyBorder="1" applyAlignment="1" applyProtection="1">
      <alignment wrapText="1"/>
      <protection locked="0"/>
    </xf>
    <xf numFmtId="0" fontId="18" fillId="10" borderId="1" xfId="0" applyFont="1" applyFill="1" applyBorder="1" applyAlignment="1" applyProtection="1">
      <protection locked="0"/>
    </xf>
    <xf numFmtId="0" fontId="3" fillId="10" borderId="6" xfId="0" applyFont="1" applyFill="1" applyBorder="1" applyProtection="1">
      <protection locked="0"/>
    </xf>
    <xf numFmtId="0" fontId="3" fillId="10" borderId="0" xfId="0" applyFont="1" applyFill="1" applyProtection="1">
      <protection locked="0"/>
    </xf>
    <xf numFmtId="0" fontId="20" fillId="10" borderId="1" xfId="0" applyFont="1" applyFill="1" applyBorder="1" applyAlignment="1" applyProtection="1">
      <alignment horizontal="left" vertical="top" wrapText="1"/>
      <protection locked="0"/>
    </xf>
    <xf numFmtId="0" fontId="18" fillId="10" borderId="1" xfId="0" applyFont="1" applyFill="1" applyBorder="1" applyAlignment="1" applyProtection="1">
      <alignment horizontal="left" vertical="top"/>
      <protection locked="0"/>
    </xf>
    <xf numFmtId="0" fontId="3" fillId="10" borderId="1" xfId="0" applyFont="1" applyFill="1" applyBorder="1" applyAlignment="1" applyProtection="1">
      <alignment horizontal="left" wrapText="1"/>
      <protection locked="0"/>
    </xf>
    <xf numFmtId="164" fontId="18" fillId="10" borderId="1" xfId="0" applyNumberFormat="1" applyFont="1" applyFill="1" applyBorder="1" applyAlignment="1" applyProtection="1">
      <alignment horizontal="left" vertical="top"/>
      <protection locked="0"/>
    </xf>
    <xf numFmtId="0" fontId="3" fillId="10" borderId="3" xfId="0" applyFont="1" applyFill="1" applyBorder="1" applyAlignment="1" applyProtection="1">
      <alignment horizontal="left"/>
      <protection locked="0"/>
    </xf>
    <xf numFmtId="0" fontId="3" fillId="0" borderId="1" xfId="0" applyFont="1" applyBorder="1" applyAlignment="1" applyProtection="1">
      <alignment horizontal="left" wrapText="1"/>
      <protection locked="0"/>
    </xf>
    <xf numFmtId="16" fontId="18" fillId="10" borderId="1" xfId="0" applyNumberFormat="1" applyFont="1" applyFill="1" applyBorder="1" applyAlignment="1" applyProtection="1">
      <alignment horizontal="left" vertical="top"/>
      <protection locked="0"/>
    </xf>
    <xf numFmtId="0" fontId="3" fillId="10" borderId="2" xfId="0" applyFont="1" applyFill="1" applyBorder="1" applyAlignment="1" applyProtection="1">
      <alignment horizontal="left" vertical="center"/>
      <protection locked="0"/>
    </xf>
    <xf numFmtId="0" fontId="3" fillId="10" borderId="0" xfId="0" applyFont="1" applyFill="1" applyBorder="1" applyAlignment="1" applyProtection="1">
      <alignment horizontal="left" wrapText="1"/>
      <protection locked="0"/>
    </xf>
    <xf numFmtId="0" fontId="18" fillId="10" borderId="0" xfId="0" applyFont="1" applyFill="1" applyAlignment="1" applyProtection="1">
      <alignment horizontal="left"/>
      <protection locked="0"/>
    </xf>
    <xf numFmtId="164" fontId="18" fillId="10" borderId="1" xfId="0" applyNumberFormat="1" applyFont="1" applyFill="1" applyBorder="1" applyAlignment="1" applyProtection="1">
      <alignment horizontal="left" vertical="top" wrapText="1"/>
      <protection locked="0"/>
    </xf>
    <xf numFmtId="0" fontId="18" fillId="10" borderId="0" xfId="0" applyFont="1" applyFill="1" applyBorder="1" applyAlignment="1" applyProtection="1">
      <alignment horizontal="left" vertical="top"/>
      <protection locked="0"/>
    </xf>
    <xf numFmtId="0" fontId="18" fillId="10" borderId="0" xfId="0" applyFont="1" applyFill="1" applyAlignment="1" applyProtection="1">
      <alignment horizontal="left" vertical="top"/>
      <protection locked="0"/>
    </xf>
    <xf numFmtId="0" fontId="18" fillId="10" borderId="0" xfId="0" applyFont="1" applyFill="1" applyBorder="1" applyAlignment="1" applyProtection="1">
      <alignment horizontal="left" vertical="top" wrapText="1"/>
      <protection locked="0"/>
    </xf>
    <xf numFmtId="0" fontId="18" fillId="10" borderId="1" xfId="0" applyFont="1" applyFill="1" applyBorder="1" applyAlignment="1" applyProtection="1">
      <alignment vertical="top"/>
      <protection locked="0"/>
    </xf>
    <xf numFmtId="0" fontId="18" fillId="10" borderId="1" xfId="0" quotePrefix="1" applyFont="1" applyFill="1" applyBorder="1" applyAlignment="1" applyProtection="1">
      <alignment horizontal="center" vertical="top"/>
      <protection locked="0"/>
    </xf>
    <xf numFmtId="0" fontId="18" fillId="10" borderId="1" xfId="0" applyNumberFormat="1" applyFont="1" applyFill="1" applyBorder="1" applyAlignment="1" applyProtection="1">
      <alignment horizontal="center" vertical="top"/>
      <protection locked="0"/>
    </xf>
    <xf numFmtId="49" fontId="18" fillId="10" borderId="1" xfId="1" applyNumberFormat="1" applyFont="1" applyFill="1" applyBorder="1" applyAlignment="1" applyProtection="1">
      <alignment horizontal="center" vertical="top" wrapText="1"/>
      <protection locked="0"/>
    </xf>
    <xf numFmtId="16" fontId="3" fillId="10" borderId="1" xfId="0" applyNumberFormat="1" applyFont="1" applyFill="1" applyBorder="1" applyAlignment="1" applyProtection="1">
      <alignment horizontal="left" vertical="center"/>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16" fontId="3" fillId="0" borderId="1" xfId="0" applyNumberFormat="1" applyFont="1" applyBorder="1" applyAlignment="1" applyProtection="1">
      <alignment horizontal="left" vertical="center"/>
      <protection locked="0"/>
    </xf>
    <xf numFmtId="0" fontId="22" fillId="10" borderId="1" xfId="0" applyFont="1" applyFill="1" applyBorder="1" applyAlignment="1" applyProtection="1">
      <alignment horizontal="left" vertical="center" wrapText="1"/>
      <protection locked="0"/>
    </xf>
    <xf numFmtId="1" fontId="18" fillId="10" borderId="1" xfId="0" applyNumberFormat="1" applyFont="1" applyFill="1" applyBorder="1" applyAlignment="1" applyProtection="1">
      <alignment horizontal="center" vertical="top" wrapText="1"/>
      <protection locked="0"/>
    </xf>
    <xf numFmtId="0" fontId="18" fillId="10" borderId="4" xfId="0" applyFont="1" applyFill="1" applyBorder="1" applyAlignment="1" applyProtection="1">
      <alignment horizontal="center" vertical="top"/>
      <protection locked="0"/>
    </xf>
    <xf numFmtId="0" fontId="3" fillId="10" borderId="1" xfId="0" applyFont="1" applyFill="1" applyBorder="1" applyAlignment="1" applyProtection="1">
      <alignment vertical="top"/>
      <protection locked="0"/>
    </xf>
    <xf numFmtId="0" fontId="3" fillId="0" borderId="1" xfId="0" applyFont="1" applyBorder="1" applyAlignment="1" applyProtection="1">
      <alignment vertical="top"/>
      <protection locked="0"/>
    </xf>
    <xf numFmtId="0" fontId="18" fillId="10" borderId="12" xfId="0" applyFont="1" applyFill="1" applyBorder="1" applyAlignment="1" applyProtection="1">
      <alignment horizontal="left" vertical="top"/>
      <protection locked="0"/>
    </xf>
    <xf numFmtId="0" fontId="18" fillId="10" borderId="6" xfId="0" applyFont="1" applyFill="1" applyBorder="1" applyAlignment="1" applyProtection="1">
      <alignment horizontal="left" vertical="top"/>
      <protection locked="0"/>
    </xf>
    <xf numFmtId="0" fontId="18" fillId="10" borderId="4" xfId="0" applyFont="1" applyFill="1" applyBorder="1" applyAlignment="1" applyProtection="1">
      <alignment horizontal="left" vertical="top"/>
      <protection locked="0"/>
    </xf>
    <xf numFmtId="14" fontId="18" fillId="10" borderId="1" xfId="0" applyNumberFormat="1" applyFont="1" applyFill="1" applyBorder="1" applyAlignment="1" applyProtection="1">
      <alignment horizontal="left" vertical="top"/>
      <protection locked="0"/>
    </xf>
    <xf numFmtId="0" fontId="18" fillId="10" borderId="2" xfId="0" applyFont="1" applyFill="1" applyBorder="1" applyAlignment="1" applyProtection="1">
      <alignment horizontal="left" vertical="top"/>
      <protection locked="0"/>
    </xf>
    <xf numFmtId="0" fontId="3" fillId="0" borderId="0" xfId="0" applyFont="1" applyAlignment="1" applyProtection="1">
      <alignment horizontal="left"/>
      <protection locked="0"/>
    </xf>
    <xf numFmtId="0" fontId="18" fillId="10" borderId="1" xfId="0" applyFont="1" applyFill="1" applyBorder="1" applyAlignment="1" applyProtection="1">
      <alignment horizontal="left" wrapText="1"/>
      <protection locked="0"/>
    </xf>
    <xf numFmtId="0" fontId="3" fillId="10" borderId="1" xfId="0" applyFont="1" applyFill="1" applyBorder="1" applyAlignment="1" applyProtection="1">
      <alignment vertical="center" wrapText="1"/>
      <protection locked="0"/>
    </xf>
    <xf numFmtId="0" fontId="18" fillId="10" borderId="10" xfId="0" applyFont="1" applyFill="1" applyBorder="1" applyAlignment="1" applyProtection="1">
      <alignment horizontal="center" vertical="top"/>
      <protection locked="0"/>
    </xf>
    <xf numFmtId="0" fontId="3" fillId="10" borderId="0" xfId="0" applyFont="1" applyFill="1" applyAlignment="1" applyProtection="1">
      <alignment horizontal="left"/>
      <protection locked="0"/>
    </xf>
    <xf numFmtId="0" fontId="18" fillId="10" borderId="1" xfId="0" applyFont="1" applyFill="1" applyBorder="1" applyAlignment="1" applyProtection="1">
      <alignment horizontal="center" wrapText="1"/>
      <protection locked="0"/>
    </xf>
    <xf numFmtId="0" fontId="18" fillId="10" borderId="2" xfId="0" applyFont="1" applyFill="1" applyBorder="1" applyAlignment="1" applyProtection="1">
      <alignment horizontal="left" wrapText="1"/>
      <protection locked="0"/>
    </xf>
    <xf numFmtId="16" fontId="18" fillId="10" borderId="1" xfId="0" applyNumberFormat="1"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8" fillId="10" borderId="6" xfId="0" applyFont="1" applyFill="1" applyBorder="1" applyAlignment="1" applyProtection="1">
      <alignment horizontal="left"/>
      <protection locked="0"/>
    </xf>
    <xf numFmtId="0" fontId="18" fillId="10" borderId="0" xfId="0" applyFont="1" applyFill="1" applyBorder="1" applyAlignment="1" applyProtection="1">
      <alignment horizontal="center"/>
      <protection locked="0"/>
    </xf>
    <xf numFmtId="0" fontId="18" fillId="10" borderId="0" xfId="0" applyFont="1" applyFill="1" applyAlignment="1" applyProtection="1">
      <alignment horizontal="center"/>
      <protection locked="0"/>
    </xf>
    <xf numFmtId="16" fontId="3" fillId="0" borderId="0" xfId="0" applyNumberFormat="1" applyFont="1" applyAlignment="1" applyProtection="1">
      <alignment horizontal="left" vertical="top"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6" workbookViewId="0">
      <selection activeCell="A26" sqref="A26:M26"/>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81" t="s">
        <v>69</v>
      </c>
      <c r="B1" s="181"/>
      <c r="C1" s="181"/>
      <c r="D1" s="181"/>
      <c r="E1" s="181"/>
      <c r="F1" s="181"/>
      <c r="G1" s="181"/>
      <c r="H1" s="181"/>
      <c r="I1" s="181"/>
      <c r="J1" s="181"/>
      <c r="K1" s="181"/>
      <c r="L1" s="181"/>
      <c r="M1" s="181"/>
    </row>
    <row r="2" spans="1:14">
      <c r="A2" s="182" t="s">
        <v>0</v>
      </c>
      <c r="B2" s="182"/>
      <c r="C2" s="184" t="s">
        <v>68</v>
      </c>
      <c r="D2" s="185"/>
      <c r="E2" s="2" t="s">
        <v>1</v>
      </c>
      <c r="F2" s="172"/>
      <c r="G2" s="172"/>
      <c r="H2" s="172"/>
      <c r="I2" s="172"/>
      <c r="J2" s="172"/>
      <c r="K2" s="197" t="s">
        <v>24</v>
      </c>
      <c r="L2" s="197"/>
      <c r="M2" s="35" t="s">
        <v>88</v>
      </c>
    </row>
    <row r="3" spans="1:14" ht="7.5" customHeight="1">
      <c r="A3" s="217"/>
      <c r="B3" s="217"/>
      <c r="C3" s="217"/>
      <c r="D3" s="217"/>
      <c r="E3" s="217"/>
      <c r="F3" s="216"/>
      <c r="G3" s="216"/>
      <c r="H3" s="216"/>
      <c r="I3" s="216"/>
      <c r="J3" s="216"/>
      <c r="K3" s="218"/>
      <c r="L3" s="218"/>
      <c r="M3" s="218"/>
    </row>
    <row r="4" spans="1:14">
      <c r="A4" s="191" t="s">
        <v>2</v>
      </c>
      <c r="B4" s="192"/>
      <c r="C4" s="192"/>
      <c r="D4" s="192"/>
      <c r="E4" s="193"/>
      <c r="F4" s="216"/>
      <c r="G4" s="216"/>
      <c r="H4" s="216"/>
      <c r="I4" s="219" t="s">
        <v>60</v>
      </c>
      <c r="J4" s="219"/>
      <c r="K4" s="219"/>
      <c r="L4" s="219"/>
      <c r="M4" s="219"/>
    </row>
    <row r="5" spans="1:14" ht="18.75" customHeight="1">
      <c r="A5" s="215" t="s">
        <v>4</v>
      </c>
      <c r="B5" s="215"/>
      <c r="C5" s="194" t="s">
        <v>72</v>
      </c>
      <c r="D5" s="195"/>
      <c r="E5" s="196"/>
      <c r="F5" s="216"/>
      <c r="G5" s="216"/>
      <c r="H5" s="216"/>
      <c r="I5" s="186" t="s">
        <v>5</v>
      </c>
      <c r="J5" s="186"/>
      <c r="K5" s="188" t="s">
        <v>86</v>
      </c>
      <c r="L5" s="190"/>
      <c r="M5" s="189"/>
    </row>
    <row r="6" spans="1:14" ht="18.75" customHeight="1">
      <c r="A6" s="187" t="s">
        <v>18</v>
      </c>
      <c r="B6" s="187"/>
      <c r="C6" s="36">
        <v>9127059151</v>
      </c>
      <c r="D6" s="183"/>
      <c r="E6" s="183"/>
      <c r="F6" s="216"/>
      <c r="G6" s="216"/>
      <c r="H6" s="216"/>
      <c r="I6" s="187" t="s">
        <v>18</v>
      </c>
      <c r="J6" s="187"/>
      <c r="K6" s="188" t="s">
        <v>87</v>
      </c>
      <c r="L6" s="189"/>
      <c r="M6" s="198"/>
      <c r="N6" s="189"/>
    </row>
    <row r="7" spans="1:14">
      <c r="A7" s="214" t="s">
        <v>3</v>
      </c>
      <c r="B7" s="214"/>
      <c r="C7" s="214"/>
      <c r="D7" s="214"/>
      <c r="E7" s="214"/>
      <c r="F7" s="214"/>
      <c r="G7" s="214"/>
      <c r="H7" s="214"/>
      <c r="I7" s="214"/>
      <c r="J7" s="214"/>
      <c r="K7" s="214"/>
      <c r="L7" s="214"/>
      <c r="M7" s="214"/>
    </row>
    <row r="8" spans="1:14">
      <c r="A8" s="178" t="s">
        <v>21</v>
      </c>
      <c r="B8" s="179"/>
      <c r="C8" s="180"/>
      <c r="D8" s="3" t="s">
        <v>20</v>
      </c>
      <c r="E8" s="53">
        <v>122400701</v>
      </c>
      <c r="F8" s="201"/>
      <c r="G8" s="202"/>
      <c r="H8" s="202"/>
      <c r="I8" s="178" t="s">
        <v>22</v>
      </c>
      <c r="J8" s="179"/>
      <c r="K8" s="180"/>
      <c r="L8" s="3" t="s">
        <v>20</v>
      </c>
      <c r="M8" s="53">
        <v>122400702</v>
      </c>
    </row>
    <row r="9" spans="1:14">
      <c r="A9" s="206" t="s">
        <v>26</v>
      </c>
      <c r="B9" s="207"/>
      <c r="C9" s="6" t="s">
        <v>6</v>
      </c>
      <c r="D9" s="9" t="s">
        <v>12</v>
      </c>
      <c r="E9" s="5" t="s">
        <v>15</v>
      </c>
      <c r="F9" s="203"/>
      <c r="G9" s="204"/>
      <c r="H9" s="204"/>
      <c r="I9" s="206" t="s">
        <v>26</v>
      </c>
      <c r="J9" s="207"/>
      <c r="K9" s="6" t="s">
        <v>6</v>
      </c>
      <c r="L9" s="9" t="s">
        <v>12</v>
      </c>
      <c r="M9" s="5" t="s">
        <v>15</v>
      </c>
    </row>
    <row r="10" spans="1:14">
      <c r="A10" s="62" t="s">
        <v>73</v>
      </c>
      <c r="B10" s="63"/>
      <c r="C10" s="17" t="s">
        <v>74</v>
      </c>
      <c r="D10" s="64">
        <v>9085052096</v>
      </c>
      <c r="E10" s="37"/>
      <c r="F10" s="203"/>
      <c r="G10" s="204"/>
      <c r="H10" s="204"/>
      <c r="I10" s="62" t="s">
        <v>80</v>
      </c>
      <c r="J10" s="63"/>
      <c r="K10" s="17" t="s">
        <v>74</v>
      </c>
      <c r="L10" s="64">
        <v>8486174072</v>
      </c>
      <c r="M10" s="66" t="s">
        <v>81</v>
      </c>
    </row>
    <row r="11" spans="1:14">
      <c r="A11" s="208" t="s">
        <v>79</v>
      </c>
      <c r="B11" s="208"/>
      <c r="C11" s="17" t="s">
        <v>74</v>
      </c>
      <c r="D11" s="65">
        <v>8011165625</v>
      </c>
      <c r="E11" s="37"/>
      <c r="F11" s="203"/>
      <c r="G11" s="204"/>
      <c r="H11" s="204"/>
      <c r="I11" s="208" t="s">
        <v>82</v>
      </c>
      <c r="J11" s="208"/>
      <c r="K11" s="17" t="s">
        <v>83</v>
      </c>
      <c r="L11" s="65">
        <v>9706684672</v>
      </c>
      <c r="M11" s="37" t="s">
        <v>84</v>
      </c>
    </row>
    <row r="12" spans="1:14">
      <c r="A12" s="208" t="s">
        <v>75</v>
      </c>
      <c r="B12" s="208"/>
      <c r="C12" s="17" t="s">
        <v>76</v>
      </c>
      <c r="D12" s="65">
        <v>8011165625</v>
      </c>
      <c r="E12" s="37"/>
      <c r="F12" s="203"/>
      <c r="G12" s="204"/>
      <c r="H12" s="204"/>
      <c r="I12" s="209" t="s">
        <v>85</v>
      </c>
      <c r="J12" s="210"/>
      <c r="K12" s="17" t="s">
        <v>78</v>
      </c>
      <c r="L12" s="67">
        <v>9707325921</v>
      </c>
      <c r="M12" s="37"/>
    </row>
    <row r="13" spans="1:14">
      <c r="A13" s="208" t="s">
        <v>77</v>
      </c>
      <c r="B13" s="208"/>
      <c r="C13" s="17" t="s">
        <v>78</v>
      </c>
      <c r="D13" s="65">
        <v>9954784255</v>
      </c>
      <c r="E13" s="37"/>
      <c r="F13" s="203"/>
      <c r="G13" s="204"/>
      <c r="H13" s="204"/>
      <c r="I13" s="209"/>
      <c r="J13" s="210"/>
      <c r="K13" s="17"/>
      <c r="L13" s="36"/>
      <c r="M13" s="37"/>
    </row>
    <row r="14" spans="1:14">
      <c r="A14" s="211" t="s">
        <v>19</v>
      </c>
      <c r="B14" s="212"/>
      <c r="C14" s="213"/>
      <c r="D14" s="177"/>
      <c r="E14" s="177"/>
      <c r="F14" s="203"/>
      <c r="G14" s="204"/>
      <c r="H14" s="204"/>
      <c r="I14" s="205"/>
      <c r="J14" s="205"/>
      <c r="K14" s="205"/>
      <c r="L14" s="205"/>
      <c r="M14" s="205"/>
      <c r="N14" s="8"/>
    </row>
    <row r="15" spans="1:14">
      <c r="A15" s="200"/>
      <c r="B15" s="200"/>
      <c r="C15" s="200"/>
      <c r="D15" s="200"/>
      <c r="E15" s="200"/>
      <c r="F15" s="200"/>
      <c r="G15" s="200"/>
      <c r="H15" s="200"/>
      <c r="I15" s="200"/>
      <c r="J15" s="200"/>
      <c r="K15" s="200"/>
      <c r="L15" s="200"/>
      <c r="M15" s="200"/>
    </row>
    <row r="16" spans="1:14">
      <c r="A16" s="199" t="s">
        <v>44</v>
      </c>
      <c r="B16" s="199"/>
      <c r="C16" s="199"/>
      <c r="D16" s="199"/>
      <c r="E16" s="199"/>
      <c r="F16" s="199"/>
      <c r="G16" s="199"/>
      <c r="H16" s="199"/>
      <c r="I16" s="199"/>
      <c r="J16" s="199"/>
      <c r="K16" s="199"/>
      <c r="L16" s="199"/>
      <c r="M16" s="199"/>
    </row>
    <row r="17" spans="1:13" ht="32.25" customHeight="1">
      <c r="A17" s="175" t="s">
        <v>56</v>
      </c>
      <c r="B17" s="175"/>
      <c r="C17" s="175"/>
      <c r="D17" s="175"/>
      <c r="E17" s="175"/>
      <c r="F17" s="175"/>
      <c r="G17" s="175"/>
      <c r="H17" s="175"/>
      <c r="I17" s="175"/>
      <c r="J17" s="175"/>
      <c r="K17" s="175"/>
      <c r="L17" s="175"/>
      <c r="M17" s="175"/>
    </row>
    <row r="18" spans="1:13">
      <c r="A18" s="174" t="s">
        <v>57</v>
      </c>
      <c r="B18" s="174"/>
      <c r="C18" s="174"/>
      <c r="D18" s="174"/>
      <c r="E18" s="174"/>
      <c r="F18" s="174"/>
      <c r="G18" s="174"/>
      <c r="H18" s="174"/>
      <c r="I18" s="174"/>
      <c r="J18" s="174"/>
      <c r="K18" s="174"/>
      <c r="L18" s="174"/>
      <c r="M18" s="174"/>
    </row>
    <row r="19" spans="1:13">
      <c r="A19" s="174" t="s">
        <v>45</v>
      </c>
      <c r="B19" s="174"/>
      <c r="C19" s="174"/>
      <c r="D19" s="174"/>
      <c r="E19" s="174"/>
      <c r="F19" s="174"/>
      <c r="G19" s="174"/>
      <c r="H19" s="174"/>
      <c r="I19" s="174"/>
      <c r="J19" s="174"/>
      <c r="K19" s="174"/>
      <c r="L19" s="174"/>
      <c r="M19" s="174"/>
    </row>
    <row r="20" spans="1:13">
      <c r="A20" s="174" t="s">
        <v>39</v>
      </c>
      <c r="B20" s="174"/>
      <c r="C20" s="174"/>
      <c r="D20" s="174"/>
      <c r="E20" s="174"/>
      <c r="F20" s="174"/>
      <c r="G20" s="174"/>
      <c r="H20" s="174"/>
      <c r="I20" s="174"/>
      <c r="J20" s="174"/>
      <c r="K20" s="174"/>
      <c r="L20" s="174"/>
      <c r="M20" s="174"/>
    </row>
    <row r="21" spans="1:13">
      <c r="A21" s="174" t="s">
        <v>46</v>
      </c>
      <c r="B21" s="174"/>
      <c r="C21" s="174"/>
      <c r="D21" s="174"/>
      <c r="E21" s="174"/>
      <c r="F21" s="174"/>
      <c r="G21" s="174"/>
      <c r="H21" s="174"/>
      <c r="I21" s="174"/>
      <c r="J21" s="174"/>
      <c r="K21" s="174"/>
      <c r="L21" s="174"/>
      <c r="M21" s="174"/>
    </row>
    <row r="22" spans="1:13">
      <c r="A22" s="174" t="s">
        <v>40</v>
      </c>
      <c r="B22" s="174"/>
      <c r="C22" s="174"/>
      <c r="D22" s="174"/>
      <c r="E22" s="174"/>
      <c r="F22" s="174"/>
      <c r="G22" s="174"/>
      <c r="H22" s="174"/>
      <c r="I22" s="174"/>
      <c r="J22" s="174"/>
      <c r="K22" s="174"/>
      <c r="L22" s="174"/>
      <c r="M22" s="174"/>
    </row>
    <row r="23" spans="1:13">
      <c r="A23" s="176" t="s">
        <v>49</v>
      </c>
      <c r="B23" s="176"/>
      <c r="C23" s="176"/>
      <c r="D23" s="176"/>
      <c r="E23" s="176"/>
      <c r="F23" s="176"/>
      <c r="G23" s="176"/>
      <c r="H23" s="176"/>
      <c r="I23" s="176"/>
      <c r="J23" s="176"/>
      <c r="K23" s="176"/>
      <c r="L23" s="176"/>
      <c r="M23" s="176"/>
    </row>
    <row r="24" spans="1:13">
      <c r="A24" s="174" t="s">
        <v>41</v>
      </c>
      <c r="B24" s="174"/>
      <c r="C24" s="174"/>
      <c r="D24" s="174"/>
      <c r="E24" s="174"/>
      <c r="F24" s="174"/>
      <c r="G24" s="174"/>
      <c r="H24" s="174"/>
      <c r="I24" s="174"/>
      <c r="J24" s="174"/>
      <c r="K24" s="174"/>
      <c r="L24" s="174"/>
      <c r="M24" s="174"/>
    </row>
    <row r="25" spans="1:13">
      <c r="A25" s="174" t="s">
        <v>42</v>
      </c>
      <c r="B25" s="174"/>
      <c r="C25" s="174"/>
      <c r="D25" s="174"/>
      <c r="E25" s="174"/>
      <c r="F25" s="174"/>
      <c r="G25" s="174"/>
      <c r="H25" s="174"/>
      <c r="I25" s="174"/>
      <c r="J25" s="174"/>
      <c r="K25" s="174"/>
      <c r="L25" s="174"/>
      <c r="M25" s="174"/>
    </row>
    <row r="26" spans="1:13">
      <c r="A26" s="174" t="s">
        <v>43</v>
      </c>
      <c r="B26" s="174"/>
      <c r="C26" s="174"/>
      <c r="D26" s="174"/>
      <c r="E26" s="174"/>
      <c r="F26" s="174"/>
      <c r="G26" s="174"/>
      <c r="H26" s="174"/>
      <c r="I26" s="174"/>
      <c r="J26" s="174"/>
      <c r="K26" s="174"/>
      <c r="L26" s="174"/>
      <c r="M26" s="174"/>
    </row>
    <row r="27" spans="1:13">
      <c r="A27" s="173" t="s">
        <v>47</v>
      </c>
      <c r="B27" s="173"/>
      <c r="C27" s="173"/>
      <c r="D27" s="173"/>
      <c r="E27" s="173"/>
      <c r="F27" s="173"/>
      <c r="G27" s="173"/>
      <c r="H27" s="173"/>
      <c r="I27" s="173"/>
      <c r="J27" s="173"/>
      <c r="K27" s="173"/>
      <c r="L27" s="173"/>
      <c r="M27" s="173"/>
    </row>
    <row r="28" spans="1:13">
      <c r="A28" s="174" t="s">
        <v>48</v>
      </c>
      <c r="B28" s="174"/>
      <c r="C28" s="174"/>
      <c r="D28" s="174"/>
      <c r="E28" s="174"/>
      <c r="F28" s="174"/>
      <c r="G28" s="174"/>
      <c r="H28" s="174"/>
      <c r="I28" s="174"/>
      <c r="J28" s="174"/>
      <c r="K28" s="174"/>
      <c r="L28" s="174"/>
      <c r="M28" s="174"/>
    </row>
    <row r="29" spans="1:13" ht="44.25" customHeight="1">
      <c r="A29" s="171" t="s">
        <v>58</v>
      </c>
      <c r="B29" s="171"/>
      <c r="C29" s="171"/>
      <c r="D29" s="171"/>
      <c r="E29" s="171"/>
      <c r="F29" s="171"/>
      <c r="G29" s="171"/>
      <c r="H29" s="171"/>
      <c r="I29" s="171"/>
      <c r="J29" s="171"/>
      <c r="K29" s="171"/>
      <c r="L29" s="171"/>
      <c r="M29" s="171"/>
    </row>
  </sheetData>
  <sheetProtection password="8527" sheet="1" objects="1" scenarios="1"/>
  <mergeCells count="49">
    <mergeCell ref="A7:M7"/>
    <mergeCell ref="A5:B5"/>
    <mergeCell ref="A6:B6"/>
    <mergeCell ref="F3:H6"/>
    <mergeCell ref="A3:E3"/>
    <mergeCell ref="I3:M3"/>
    <mergeCell ref="I4:M4"/>
    <mergeCell ref="A28:M28"/>
    <mergeCell ref="A16:M16"/>
    <mergeCell ref="A15:M15"/>
    <mergeCell ref="F8:H14"/>
    <mergeCell ref="I14:M14"/>
    <mergeCell ref="I9:J9"/>
    <mergeCell ref="I11:J11"/>
    <mergeCell ref="I12:J12"/>
    <mergeCell ref="I13:J13"/>
    <mergeCell ref="A14:C14"/>
    <mergeCell ref="A12:B12"/>
    <mergeCell ref="A13:B13"/>
    <mergeCell ref="A9:B9"/>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D5" activePane="bottomRight" state="frozen"/>
      <selection pane="topRight" activeCell="C1" sqref="C1"/>
      <selection pane="bottomLeft" activeCell="A5" sqref="A5"/>
      <selection pane="bottomRight" activeCell="A5" sqref="A5"/>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0" t="s">
        <v>70</v>
      </c>
      <c r="B1" s="220"/>
      <c r="C1" s="220"/>
      <c r="D1" s="220"/>
      <c r="E1" s="220"/>
      <c r="F1" s="220"/>
      <c r="G1" s="220"/>
      <c r="H1" s="220"/>
      <c r="I1" s="220"/>
      <c r="J1" s="220"/>
      <c r="K1" s="220"/>
      <c r="L1" s="220"/>
      <c r="M1" s="220"/>
      <c r="N1" s="220"/>
      <c r="O1" s="220"/>
      <c r="P1" s="220"/>
      <c r="Q1" s="220"/>
      <c r="R1" s="220"/>
      <c r="S1" s="220"/>
    </row>
    <row r="2" spans="1:20" ht="16.5" customHeight="1">
      <c r="A2" s="223" t="s">
        <v>59</v>
      </c>
      <c r="B2" s="224"/>
      <c r="C2" s="224"/>
      <c r="D2" s="24">
        <v>43556</v>
      </c>
      <c r="E2" s="21"/>
      <c r="F2" s="21"/>
      <c r="G2" s="21"/>
      <c r="H2" s="21"/>
      <c r="I2" s="21"/>
      <c r="J2" s="21"/>
      <c r="K2" s="21"/>
      <c r="L2" s="21"/>
      <c r="M2" s="21"/>
      <c r="N2" s="21"/>
      <c r="O2" s="21"/>
      <c r="P2" s="21"/>
      <c r="Q2" s="21"/>
      <c r="R2" s="21"/>
      <c r="S2" s="21"/>
    </row>
    <row r="3" spans="1:20" ht="24" customHeight="1">
      <c r="A3" s="225" t="s">
        <v>14</v>
      </c>
      <c r="B3" s="221" t="s">
        <v>61</v>
      </c>
      <c r="C3" s="226" t="s">
        <v>7</v>
      </c>
      <c r="D3" s="226" t="s">
        <v>55</v>
      </c>
      <c r="E3" s="226" t="s">
        <v>16</v>
      </c>
      <c r="F3" s="227" t="s">
        <v>17</v>
      </c>
      <c r="G3" s="226" t="s">
        <v>8</v>
      </c>
      <c r="H3" s="226"/>
      <c r="I3" s="226"/>
      <c r="J3" s="226" t="s">
        <v>31</v>
      </c>
      <c r="K3" s="221" t="s">
        <v>33</v>
      </c>
      <c r="L3" s="221" t="s">
        <v>50</v>
      </c>
      <c r="M3" s="221" t="s">
        <v>51</v>
      </c>
      <c r="N3" s="221" t="s">
        <v>34</v>
      </c>
      <c r="O3" s="221" t="s">
        <v>35</v>
      </c>
      <c r="P3" s="225" t="s">
        <v>54</v>
      </c>
      <c r="Q3" s="226" t="s">
        <v>52</v>
      </c>
      <c r="R3" s="226" t="s">
        <v>32</v>
      </c>
      <c r="S3" s="226" t="s">
        <v>53</v>
      </c>
      <c r="T3" s="226" t="s">
        <v>13</v>
      </c>
    </row>
    <row r="4" spans="1:20" ht="25.5" customHeight="1">
      <c r="A4" s="225"/>
      <c r="B4" s="228"/>
      <c r="C4" s="226"/>
      <c r="D4" s="226"/>
      <c r="E4" s="226"/>
      <c r="F4" s="227"/>
      <c r="G4" s="15" t="s">
        <v>9</v>
      </c>
      <c r="H4" s="15" t="s">
        <v>10</v>
      </c>
      <c r="I4" s="11" t="s">
        <v>11</v>
      </c>
      <c r="J4" s="226"/>
      <c r="K4" s="222"/>
      <c r="L4" s="222"/>
      <c r="M4" s="222"/>
      <c r="N4" s="222"/>
      <c r="O4" s="222"/>
      <c r="P4" s="225"/>
      <c r="Q4" s="225"/>
      <c r="R4" s="226"/>
      <c r="S4" s="226"/>
      <c r="T4" s="226"/>
    </row>
    <row r="5" spans="1:20">
      <c r="A5" s="4">
        <v>1</v>
      </c>
      <c r="B5" s="17" t="s">
        <v>63</v>
      </c>
      <c r="C5" s="68" t="s">
        <v>89</v>
      </c>
      <c r="D5" s="69" t="s">
        <v>23</v>
      </c>
      <c r="E5" s="69" t="s">
        <v>90</v>
      </c>
      <c r="F5" s="47" t="s">
        <v>91</v>
      </c>
      <c r="G5" s="70">
        <v>42</v>
      </c>
      <c r="H5" s="70">
        <v>41</v>
      </c>
      <c r="I5" s="55">
        <f>SUM(G5:H5)</f>
        <v>83</v>
      </c>
      <c r="J5" s="69">
        <v>9435358939</v>
      </c>
      <c r="K5" s="110" t="s">
        <v>217</v>
      </c>
      <c r="L5" s="47"/>
      <c r="M5" s="47"/>
      <c r="N5" s="47"/>
      <c r="O5" s="47"/>
      <c r="P5" s="48">
        <v>43556</v>
      </c>
      <c r="Q5" s="111" t="s">
        <v>218</v>
      </c>
      <c r="R5" s="47">
        <v>36</v>
      </c>
      <c r="S5" s="18" t="s">
        <v>1077</v>
      </c>
      <c r="T5" s="18"/>
    </row>
    <row r="6" spans="1:20">
      <c r="A6" s="4">
        <v>2</v>
      </c>
      <c r="B6" s="17" t="s">
        <v>63</v>
      </c>
      <c r="C6" s="68" t="s">
        <v>92</v>
      </c>
      <c r="D6" s="69" t="s">
        <v>23</v>
      </c>
      <c r="E6" s="69" t="s">
        <v>93</v>
      </c>
      <c r="F6" s="47" t="s">
        <v>91</v>
      </c>
      <c r="G6" s="70">
        <v>54</v>
      </c>
      <c r="H6" s="70">
        <v>53</v>
      </c>
      <c r="I6" s="55">
        <f t="shared" ref="I6:I69" si="0">SUM(G6:H6)</f>
        <v>107</v>
      </c>
      <c r="J6" s="69">
        <v>7896073853</v>
      </c>
      <c r="K6" s="110" t="s">
        <v>217</v>
      </c>
      <c r="L6" s="47"/>
      <c r="M6" s="47"/>
      <c r="N6" s="47"/>
      <c r="O6" s="47"/>
      <c r="P6" s="48"/>
      <c r="Q6" s="111"/>
      <c r="R6" s="47">
        <v>38</v>
      </c>
      <c r="S6" s="18" t="s">
        <v>1077</v>
      </c>
      <c r="T6" s="18"/>
    </row>
    <row r="7" spans="1:20">
      <c r="A7" s="4">
        <v>3</v>
      </c>
      <c r="B7" s="17" t="s">
        <v>63</v>
      </c>
      <c r="C7" s="71" t="s">
        <v>94</v>
      </c>
      <c r="D7" s="72" t="s">
        <v>25</v>
      </c>
      <c r="E7" s="69"/>
      <c r="F7" s="47"/>
      <c r="G7" s="70">
        <v>46</v>
      </c>
      <c r="H7" s="70">
        <v>43</v>
      </c>
      <c r="I7" s="55">
        <f t="shared" si="0"/>
        <v>89</v>
      </c>
      <c r="J7" s="100">
        <v>8011860406</v>
      </c>
      <c r="K7" s="47" t="s">
        <v>219</v>
      </c>
      <c r="L7" s="80" t="s">
        <v>220</v>
      </c>
      <c r="M7" s="76">
        <v>9957140443</v>
      </c>
      <c r="N7" s="88" t="s">
        <v>221</v>
      </c>
      <c r="O7" s="110">
        <v>9577441651</v>
      </c>
      <c r="P7" s="48">
        <v>43557</v>
      </c>
      <c r="Q7" s="111" t="s">
        <v>222</v>
      </c>
      <c r="R7" s="47">
        <v>33</v>
      </c>
      <c r="S7" s="18" t="s">
        <v>1077</v>
      </c>
      <c r="T7" s="18"/>
    </row>
    <row r="8" spans="1:20">
      <c r="A8" s="4">
        <v>4</v>
      </c>
      <c r="B8" s="17" t="s">
        <v>63</v>
      </c>
      <c r="C8" s="71" t="s">
        <v>95</v>
      </c>
      <c r="D8" s="72" t="s">
        <v>25</v>
      </c>
      <c r="E8" s="69"/>
      <c r="F8" s="47"/>
      <c r="G8" s="70">
        <v>39</v>
      </c>
      <c r="H8" s="70">
        <v>45</v>
      </c>
      <c r="I8" s="55">
        <f t="shared" si="0"/>
        <v>84</v>
      </c>
      <c r="J8" s="100">
        <v>8011566482</v>
      </c>
      <c r="K8" s="47" t="s">
        <v>219</v>
      </c>
      <c r="L8" s="80" t="s">
        <v>220</v>
      </c>
      <c r="M8" s="76">
        <v>9957140443</v>
      </c>
      <c r="N8" s="88" t="s">
        <v>221</v>
      </c>
      <c r="O8" s="110">
        <v>9577441651</v>
      </c>
      <c r="P8" s="48"/>
      <c r="Q8" s="111"/>
      <c r="R8" s="47">
        <v>35</v>
      </c>
      <c r="S8" s="18" t="s">
        <v>1077</v>
      </c>
      <c r="T8" s="18"/>
    </row>
    <row r="9" spans="1:20">
      <c r="A9" s="4">
        <v>5</v>
      </c>
      <c r="B9" s="17" t="s">
        <v>63</v>
      </c>
      <c r="C9" s="68" t="s">
        <v>96</v>
      </c>
      <c r="D9" s="73" t="s">
        <v>23</v>
      </c>
      <c r="E9" s="73">
        <v>18160502605</v>
      </c>
      <c r="F9" s="47"/>
      <c r="G9" s="74">
        <v>37</v>
      </c>
      <c r="H9" s="74">
        <v>33</v>
      </c>
      <c r="I9" s="55">
        <f t="shared" si="0"/>
        <v>70</v>
      </c>
      <c r="J9" s="101">
        <v>9954932386</v>
      </c>
      <c r="K9" s="47" t="s">
        <v>219</v>
      </c>
      <c r="L9" s="76" t="s">
        <v>223</v>
      </c>
      <c r="M9" s="76">
        <v>9401450666</v>
      </c>
      <c r="N9" s="88"/>
      <c r="O9" s="110"/>
      <c r="P9" s="48"/>
      <c r="Q9" s="111"/>
      <c r="R9" s="47">
        <v>39</v>
      </c>
      <c r="S9" s="18" t="s">
        <v>1077</v>
      </c>
      <c r="T9" s="18"/>
    </row>
    <row r="10" spans="1:20">
      <c r="A10" s="4">
        <v>6</v>
      </c>
      <c r="B10" s="17" t="s">
        <v>63</v>
      </c>
      <c r="C10" s="68" t="s">
        <v>97</v>
      </c>
      <c r="D10" s="47" t="s">
        <v>23</v>
      </c>
      <c r="E10" s="69" t="s">
        <v>98</v>
      </c>
      <c r="F10" s="47"/>
      <c r="G10" s="70">
        <v>24</v>
      </c>
      <c r="H10" s="70">
        <v>27</v>
      </c>
      <c r="I10" s="55">
        <f t="shared" si="0"/>
        <v>51</v>
      </c>
      <c r="J10" s="102" t="s">
        <v>190</v>
      </c>
      <c r="K10" s="47" t="s">
        <v>224</v>
      </c>
      <c r="L10" s="76" t="s">
        <v>225</v>
      </c>
      <c r="M10" s="76">
        <v>9957699925</v>
      </c>
      <c r="N10" s="47"/>
      <c r="O10" s="47"/>
      <c r="P10" s="48">
        <v>43558</v>
      </c>
      <c r="Q10" s="111" t="s">
        <v>226</v>
      </c>
      <c r="R10" s="47">
        <v>22</v>
      </c>
      <c r="S10" s="18" t="s">
        <v>1077</v>
      </c>
      <c r="T10" s="18"/>
    </row>
    <row r="11" spans="1:20">
      <c r="A11" s="4">
        <v>7</v>
      </c>
      <c r="B11" s="17" t="s">
        <v>63</v>
      </c>
      <c r="C11" s="68" t="s">
        <v>99</v>
      </c>
      <c r="D11" s="47" t="s">
        <v>23</v>
      </c>
      <c r="E11" s="69" t="s">
        <v>100</v>
      </c>
      <c r="F11" s="47"/>
      <c r="G11" s="70">
        <v>43</v>
      </c>
      <c r="H11" s="70">
        <v>41</v>
      </c>
      <c r="I11" s="55">
        <f t="shared" si="0"/>
        <v>84</v>
      </c>
      <c r="J11" s="102" t="s">
        <v>191</v>
      </c>
      <c r="K11" s="112" t="s">
        <v>227</v>
      </c>
      <c r="L11" s="80" t="s">
        <v>228</v>
      </c>
      <c r="M11" s="76">
        <v>9613742011</v>
      </c>
      <c r="N11" s="47"/>
      <c r="O11" s="47"/>
      <c r="P11" s="48"/>
      <c r="Q11" s="111"/>
      <c r="R11" s="47">
        <v>28</v>
      </c>
      <c r="S11" s="18" t="s">
        <v>1077</v>
      </c>
      <c r="T11" s="18"/>
    </row>
    <row r="12" spans="1:20" s="52" customFormat="1">
      <c r="A12" s="49">
        <v>8</v>
      </c>
      <c r="B12" s="17" t="s">
        <v>63</v>
      </c>
      <c r="C12" s="68" t="s">
        <v>101</v>
      </c>
      <c r="D12" s="47" t="s">
        <v>23</v>
      </c>
      <c r="E12" s="69" t="s">
        <v>102</v>
      </c>
      <c r="F12" s="47"/>
      <c r="G12" s="70">
        <v>27</v>
      </c>
      <c r="H12" s="70">
        <v>27</v>
      </c>
      <c r="I12" s="55">
        <f t="shared" si="0"/>
        <v>54</v>
      </c>
      <c r="J12" s="102" t="s">
        <v>192</v>
      </c>
      <c r="K12" s="112" t="s">
        <v>227</v>
      </c>
      <c r="L12" s="80" t="s">
        <v>228</v>
      </c>
      <c r="M12" s="76">
        <v>9613742011</v>
      </c>
      <c r="N12" s="47"/>
      <c r="O12" s="47"/>
      <c r="P12" s="48"/>
      <c r="Q12" s="111"/>
      <c r="R12" s="51">
        <v>23</v>
      </c>
      <c r="S12" s="18" t="s">
        <v>1077</v>
      </c>
      <c r="T12" s="50"/>
    </row>
    <row r="13" spans="1:20">
      <c r="A13" s="4">
        <v>9</v>
      </c>
      <c r="B13" s="17" t="s">
        <v>63</v>
      </c>
      <c r="C13" s="68" t="s">
        <v>103</v>
      </c>
      <c r="D13" s="47" t="s">
        <v>23</v>
      </c>
      <c r="E13" s="69">
        <v>1816050168</v>
      </c>
      <c r="F13" s="47"/>
      <c r="G13" s="70">
        <v>155</v>
      </c>
      <c r="H13" s="70">
        <v>159</v>
      </c>
      <c r="I13" s="55">
        <f t="shared" si="0"/>
        <v>314</v>
      </c>
      <c r="J13" s="69">
        <v>9854286440</v>
      </c>
      <c r="K13" s="112" t="s">
        <v>227</v>
      </c>
      <c r="L13" s="76" t="s">
        <v>225</v>
      </c>
      <c r="M13" s="76">
        <v>9957699925</v>
      </c>
      <c r="N13" s="47"/>
      <c r="O13" s="47"/>
      <c r="P13" s="48">
        <v>43559</v>
      </c>
      <c r="Q13" s="111" t="s">
        <v>222</v>
      </c>
      <c r="R13" s="47">
        <v>30</v>
      </c>
      <c r="S13" s="18" t="s">
        <v>1077</v>
      </c>
      <c r="T13" s="18"/>
    </row>
    <row r="14" spans="1:20">
      <c r="A14" s="4">
        <v>10</v>
      </c>
      <c r="B14" s="17" t="s">
        <v>63</v>
      </c>
      <c r="C14" s="68" t="s">
        <v>103</v>
      </c>
      <c r="D14" s="47" t="s">
        <v>23</v>
      </c>
      <c r="E14" s="69">
        <v>1816050168</v>
      </c>
      <c r="F14" s="47"/>
      <c r="G14" s="70"/>
      <c r="H14" s="70"/>
      <c r="I14" s="55">
        <f t="shared" si="0"/>
        <v>0</v>
      </c>
      <c r="J14" s="103"/>
      <c r="K14" s="112"/>
      <c r="L14" s="76"/>
      <c r="M14" s="76"/>
      <c r="N14" s="47"/>
      <c r="O14" s="47"/>
      <c r="P14" s="48">
        <v>43560</v>
      </c>
      <c r="Q14" s="111" t="s">
        <v>229</v>
      </c>
      <c r="R14" s="47">
        <v>30</v>
      </c>
      <c r="S14" s="18" t="s">
        <v>1077</v>
      </c>
      <c r="T14" s="18"/>
    </row>
    <row r="15" spans="1:20">
      <c r="A15" s="4">
        <v>11</v>
      </c>
      <c r="B15" s="17" t="s">
        <v>63</v>
      </c>
      <c r="C15" s="68" t="s">
        <v>103</v>
      </c>
      <c r="D15" s="47" t="s">
        <v>23</v>
      </c>
      <c r="E15" s="69">
        <v>1816050168</v>
      </c>
      <c r="F15" s="47"/>
      <c r="G15" s="70"/>
      <c r="H15" s="70"/>
      <c r="I15" s="55">
        <f t="shared" si="0"/>
        <v>0</v>
      </c>
      <c r="J15" s="103"/>
      <c r="K15" s="112"/>
      <c r="L15" s="76"/>
      <c r="M15" s="76"/>
      <c r="N15" s="47"/>
      <c r="O15" s="47"/>
      <c r="P15" s="48">
        <v>43561</v>
      </c>
      <c r="Q15" s="111" t="s">
        <v>230</v>
      </c>
      <c r="R15" s="47">
        <v>30</v>
      </c>
      <c r="S15" s="18" t="s">
        <v>1077</v>
      </c>
      <c r="T15" s="18"/>
    </row>
    <row r="16" spans="1:20">
      <c r="A16" s="4">
        <v>12</v>
      </c>
      <c r="B16" s="17" t="s">
        <v>62</v>
      </c>
      <c r="C16" s="68" t="s">
        <v>104</v>
      </c>
      <c r="D16" s="47" t="s">
        <v>23</v>
      </c>
      <c r="E16" s="69" t="s">
        <v>105</v>
      </c>
      <c r="F16" s="47" t="s">
        <v>91</v>
      </c>
      <c r="G16" s="70">
        <v>88</v>
      </c>
      <c r="H16" s="70">
        <v>38</v>
      </c>
      <c r="I16" s="55">
        <f t="shared" si="0"/>
        <v>126</v>
      </c>
      <c r="J16" s="80">
        <v>9954390641</v>
      </c>
      <c r="K16" s="47"/>
      <c r="L16" s="47"/>
      <c r="M16" s="47"/>
      <c r="N16" s="47"/>
      <c r="O16" s="47"/>
      <c r="P16" s="48">
        <v>43556</v>
      </c>
      <c r="Q16" s="111" t="s">
        <v>218</v>
      </c>
      <c r="R16" s="47">
        <v>40</v>
      </c>
      <c r="S16" s="18" t="s">
        <v>1077</v>
      </c>
      <c r="T16" s="18"/>
    </row>
    <row r="17" spans="1:20">
      <c r="A17" s="4">
        <v>13</v>
      </c>
      <c r="B17" s="17" t="s">
        <v>62</v>
      </c>
      <c r="C17" s="71" t="s">
        <v>106</v>
      </c>
      <c r="D17" s="17" t="s">
        <v>25</v>
      </c>
      <c r="E17" s="75"/>
      <c r="F17" s="47"/>
      <c r="G17" s="70">
        <v>35</v>
      </c>
      <c r="H17" s="70">
        <v>19</v>
      </c>
      <c r="I17" s="55">
        <f t="shared" si="0"/>
        <v>54</v>
      </c>
      <c r="J17" s="70">
        <v>7399658894</v>
      </c>
      <c r="K17" s="47" t="s">
        <v>231</v>
      </c>
      <c r="L17" s="77" t="s">
        <v>232</v>
      </c>
      <c r="M17" s="77">
        <v>8011633428</v>
      </c>
      <c r="N17" s="113" t="s">
        <v>233</v>
      </c>
      <c r="O17" s="113">
        <v>9678629528</v>
      </c>
      <c r="P17" s="48">
        <v>43557</v>
      </c>
      <c r="Q17" s="111" t="s">
        <v>234</v>
      </c>
      <c r="R17" s="47">
        <v>28</v>
      </c>
      <c r="S17" s="18" t="s">
        <v>1077</v>
      </c>
      <c r="T17" s="18"/>
    </row>
    <row r="18" spans="1:20">
      <c r="A18" s="4">
        <v>14</v>
      </c>
      <c r="B18" s="17" t="s">
        <v>62</v>
      </c>
      <c r="C18" s="71" t="s">
        <v>107</v>
      </c>
      <c r="D18" s="17" t="s">
        <v>25</v>
      </c>
      <c r="E18" s="75"/>
      <c r="F18" s="47"/>
      <c r="G18" s="70">
        <v>14</v>
      </c>
      <c r="H18" s="70">
        <v>12</v>
      </c>
      <c r="I18" s="55">
        <f t="shared" si="0"/>
        <v>26</v>
      </c>
      <c r="J18" s="70">
        <v>9577120292</v>
      </c>
      <c r="K18" s="47" t="s">
        <v>231</v>
      </c>
      <c r="L18" s="77" t="s">
        <v>232</v>
      </c>
      <c r="M18" s="77">
        <v>8011633428</v>
      </c>
      <c r="N18" s="113" t="s">
        <v>233</v>
      </c>
      <c r="O18" s="113">
        <v>9678629528</v>
      </c>
      <c r="P18" s="48"/>
      <c r="Q18" s="111"/>
      <c r="R18" s="47">
        <v>28</v>
      </c>
      <c r="S18" s="18" t="s">
        <v>1077</v>
      </c>
      <c r="T18" s="18"/>
    </row>
    <row r="19" spans="1:20">
      <c r="A19" s="4">
        <v>15</v>
      </c>
      <c r="B19" s="17" t="s">
        <v>62</v>
      </c>
      <c r="C19" s="71" t="s">
        <v>108</v>
      </c>
      <c r="D19" s="17" t="s">
        <v>25</v>
      </c>
      <c r="E19" s="75"/>
      <c r="F19" s="47"/>
      <c r="G19" s="70">
        <v>31</v>
      </c>
      <c r="H19" s="70">
        <v>36</v>
      </c>
      <c r="I19" s="55">
        <f t="shared" si="0"/>
        <v>67</v>
      </c>
      <c r="J19" s="70">
        <v>9859774760</v>
      </c>
      <c r="K19" s="47" t="s">
        <v>224</v>
      </c>
      <c r="L19" s="76" t="s">
        <v>225</v>
      </c>
      <c r="M19" s="76">
        <v>9957699925</v>
      </c>
      <c r="N19" s="47"/>
      <c r="O19" s="47"/>
      <c r="P19" s="48">
        <v>43558</v>
      </c>
      <c r="Q19" s="111" t="s">
        <v>226</v>
      </c>
      <c r="R19" s="47">
        <v>23</v>
      </c>
      <c r="S19" s="18" t="s">
        <v>1077</v>
      </c>
      <c r="T19" s="18"/>
    </row>
    <row r="20" spans="1:20">
      <c r="A20" s="4">
        <v>16</v>
      </c>
      <c r="B20" s="17" t="s">
        <v>62</v>
      </c>
      <c r="C20" s="71" t="s">
        <v>109</v>
      </c>
      <c r="D20" s="17" t="s">
        <v>25</v>
      </c>
      <c r="E20" s="75"/>
      <c r="F20" s="47"/>
      <c r="G20" s="70">
        <v>41</v>
      </c>
      <c r="H20" s="70">
        <v>33</v>
      </c>
      <c r="I20" s="55">
        <f t="shared" si="0"/>
        <v>74</v>
      </c>
      <c r="J20" s="70">
        <v>9859358455</v>
      </c>
      <c r="K20" s="105" t="s">
        <v>235</v>
      </c>
      <c r="L20" s="80" t="s">
        <v>236</v>
      </c>
      <c r="M20" s="76">
        <v>9854229775</v>
      </c>
      <c r="N20" s="114" t="s">
        <v>237</v>
      </c>
      <c r="O20" s="114">
        <v>9854338983</v>
      </c>
      <c r="P20" s="114"/>
      <c r="Q20" s="111"/>
      <c r="R20" s="47">
        <v>22</v>
      </c>
      <c r="S20" s="18" t="s">
        <v>1077</v>
      </c>
      <c r="T20" s="18"/>
    </row>
    <row r="21" spans="1:20">
      <c r="A21" s="4">
        <v>17</v>
      </c>
      <c r="B21" s="17" t="s">
        <v>62</v>
      </c>
      <c r="C21" s="71" t="s">
        <v>110</v>
      </c>
      <c r="D21" s="17" t="s">
        <v>25</v>
      </c>
      <c r="E21" s="75"/>
      <c r="F21" s="47"/>
      <c r="G21" s="70">
        <v>26</v>
      </c>
      <c r="H21" s="70">
        <v>52</v>
      </c>
      <c r="I21" s="55">
        <f t="shared" si="0"/>
        <v>78</v>
      </c>
      <c r="J21" s="70">
        <v>9613227108</v>
      </c>
      <c r="K21" s="105" t="s">
        <v>235</v>
      </c>
      <c r="L21" s="80" t="s">
        <v>236</v>
      </c>
      <c r="M21" s="76">
        <v>9854229775</v>
      </c>
      <c r="N21" s="114" t="s">
        <v>237</v>
      </c>
      <c r="O21" s="114">
        <v>9854338983</v>
      </c>
      <c r="P21" s="115">
        <v>43559</v>
      </c>
      <c r="Q21" s="111" t="s">
        <v>222</v>
      </c>
      <c r="R21" s="47">
        <v>22</v>
      </c>
      <c r="S21" s="18" t="s">
        <v>1077</v>
      </c>
      <c r="T21" s="18"/>
    </row>
    <row r="22" spans="1:20">
      <c r="A22" s="4">
        <v>18</v>
      </c>
      <c r="B22" s="17" t="s">
        <v>62</v>
      </c>
      <c r="C22" s="71" t="s">
        <v>111</v>
      </c>
      <c r="D22" s="17" t="s">
        <v>25</v>
      </c>
      <c r="E22" s="75"/>
      <c r="F22" s="47"/>
      <c r="G22" s="70">
        <v>14</v>
      </c>
      <c r="H22" s="70">
        <v>23</v>
      </c>
      <c r="I22" s="55">
        <f t="shared" si="0"/>
        <v>37</v>
      </c>
      <c r="J22" s="70">
        <v>8822160882</v>
      </c>
      <c r="K22" s="105" t="s">
        <v>235</v>
      </c>
      <c r="L22" s="80" t="s">
        <v>236</v>
      </c>
      <c r="M22" s="76">
        <v>9854229775</v>
      </c>
      <c r="N22" s="114" t="s">
        <v>237</v>
      </c>
      <c r="O22" s="114">
        <v>9854338983</v>
      </c>
      <c r="P22" s="114"/>
      <c r="Q22" s="111"/>
      <c r="R22" s="47">
        <v>24</v>
      </c>
      <c r="S22" s="18" t="s">
        <v>1077</v>
      </c>
      <c r="T22" s="18"/>
    </row>
    <row r="23" spans="1:20">
      <c r="A23" s="4">
        <v>19</v>
      </c>
      <c r="B23" s="76" t="s">
        <v>62</v>
      </c>
      <c r="C23" s="68" t="s">
        <v>112</v>
      </c>
      <c r="D23" s="76" t="s">
        <v>23</v>
      </c>
      <c r="E23" s="69" t="s">
        <v>113</v>
      </c>
      <c r="F23" s="77" t="s">
        <v>91</v>
      </c>
      <c r="G23" s="74">
        <v>22</v>
      </c>
      <c r="H23" s="74">
        <v>22</v>
      </c>
      <c r="I23" s="55">
        <f t="shared" si="0"/>
        <v>44</v>
      </c>
      <c r="J23" s="102" t="s">
        <v>193</v>
      </c>
      <c r="K23" s="105" t="s">
        <v>238</v>
      </c>
      <c r="L23" s="76" t="s">
        <v>239</v>
      </c>
      <c r="M23" s="76">
        <v>9854875951</v>
      </c>
      <c r="N23" s="76"/>
      <c r="O23" s="105"/>
      <c r="P23" s="116">
        <v>43560</v>
      </c>
      <c r="Q23" s="105" t="s">
        <v>229</v>
      </c>
      <c r="R23" s="47">
        <v>17</v>
      </c>
      <c r="S23" s="18" t="s">
        <v>1077</v>
      </c>
      <c r="T23" s="18"/>
    </row>
    <row r="24" spans="1:20">
      <c r="A24" s="4">
        <v>20</v>
      </c>
      <c r="B24" s="76"/>
      <c r="C24" s="68" t="s">
        <v>114</v>
      </c>
      <c r="D24" s="76" t="s">
        <v>23</v>
      </c>
      <c r="E24" s="69" t="s">
        <v>115</v>
      </c>
      <c r="F24" s="77" t="s">
        <v>91</v>
      </c>
      <c r="G24" s="74">
        <v>27</v>
      </c>
      <c r="H24" s="74">
        <v>26</v>
      </c>
      <c r="I24" s="55">
        <f t="shared" si="0"/>
        <v>53</v>
      </c>
      <c r="J24" s="102" t="s">
        <v>194</v>
      </c>
      <c r="K24" s="105" t="s">
        <v>238</v>
      </c>
      <c r="L24" s="76" t="s">
        <v>239</v>
      </c>
      <c r="M24" s="76">
        <v>9854875951</v>
      </c>
      <c r="N24" s="76"/>
      <c r="O24" s="105"/>
      <c r="P24" s="116"/>
      <c r="Q24" s="105"/>
      <c r="R24" s="47">
        <v>18</v>
      </c>
      <c r="S24" s="18" t="s">
        <v>1077</v>
      </c>
      <c r="T24" s="18"/>
    </row>
    <row r="25" spans="1:20">
      <c r="A25" s="4">
        <v>21</v>
      </c>
      <c r="B25" s="17" t="s">
        <v>62</v>
      </c>
      <c r="C25" s="78" t="s">
        <v>116</v>
      </c>
      <c r="D25" s="17" t="s">
        <v>23</v>
      </c>
      <c r="E25" s="79"/>
      <c r="F25" s="47" t="s">
        <v>91</v>
      </c>
      <c r="G25" s="80">
        <v>13</v>
      </c>
      <c r="H25" s="76">
        <v>20</v>
      </c>
      <c r="I25" s="55">
        <f t="shared" si="0"/>
        <v>33</v>
      </c>
      <c r="J25" s="104">
        <v>9954091410</v>
      </c>
      <c r="K25" s="80" t="s">
        <v>240</v>
      </c>
      <c r="L25" s="76" t="s">
        <v>241</v>
      </c>
      <c r="M25" s="76">
        <v>9435463236</v>
      </c>
      <c r="N25" s="47"/>
      <c r="O25" s="47"/>
      <c r="P25" s="48">
        <v>43561</v>
      </c>
      <c r="Q25" s="111" t="s">
        <v>230</v>
      </c>
      <c r="R25" s="47">
        <v>9</v>
      </c>
      <c r="S25" s="18" t="s">
        <v>1077</v>
      </c>
      <c r="T25" s="18"/>
    </row>
    <row r="26" spans="1:20">
      <c r="A26" s="4">
        <v>22</v>
      </c>
      <c r="B26" s="17" t="s">
        <v>62</v>
      </c>
      <c r="C26" s="81" t="s">
        <v>117</v>
      </c>
      <c r="D26" s="17" t="s">
        <v>23</v>
      </c>
      <c r="E26" s="73">
        <v>18160412104</v>
      </c>
      <c r="F26" s="47" t="s">
        <v>118</v>
      </c>
      <c r="G26" s="70">
        <v>28</v>
      </c>
      <c r="H26" s="70">
        <v>32</v>
      </c>
      <c r="I26" s="55">
        <f t="shared" si="0"/>
        <v>60</v>
      </c>
      <c r="J26" s="69">
        <v>9678241709</v>
      </c>
      <c r="K26" s="47" t="s">
        <v>240</v>
      </c>
      <c r="L26" s="76" t="s">
        <v>241</v>
      </c>
      <c r="M26" s="76">
        <v>9435463236</v>
      </c>
      <c r="N26" s="47"/>
      <c r="O26" s="47"/>
      <c r="P26" s="48"/>
      <c r="Q26" s="111"/>
      <c r="R26" s="47">
        <v>9</v>
      </c>
      <c r="S26" s="18" t="s">
        <v>1077</v>
      </c>
      <c r="T26" s="18"/>
    </row>
    <row r="27" spans="1:20">
      <c r="A27" s="4">
        <v>23</v>
      </c>
      <c r="B27" s="17" t="s">
        <v>62</v>
      </c>
      <c r="C27" s="82" t="s">
        <v>119</v>
      </c>
      <c r="D27" s="17" t="s">
        <v>25</v>
      </c>
      <c r="E27" s="19"/>
      <c r="F27" s="47"/>
      <c r="G27" s="74">
        <v>14</v>
      </c>
      <c r="H27" s="74">
        <v>10</v>
      </c>
      <c r="I27" s="55">
        <f t="shared" si="0"/>
        <v>24</v>
      </c>
      <c r="J27" s="100">
        <v>9577322055</v>
      </c>
      <c r="K27" s="113" t="s">
        <v>242</v>
      </c>
      <c r="L27" s="86" t="s">
        <v>243</v>
      </c>
      <c r="M27" s="86">
        <v>8822151191</v>
      </c>
      <c r="N27" s="47"/>
      <c r="O27" s="47"/>
      <c r="P27" s="48">
        <v>43563</v>
      </c>
      <c r="Q27" s="47" t="s">
        <v>218</v>
      </c>
      <c r="R27" s="47">
        <v>33</v>
      </c>
      <c r="S27" s="18" t="s">
        <v>1077</v>
      </c>
      <c r="T27" s="18"/>
    </row>
    <row r="28" spans="1:20">
      <c r="A28" s="4">
        <v>24</v>
      </c>
      <c r="B28" s="17" t="s">
        <v>62</v>
      </c>
      <c r="C28" s="82" t="s">
        <v>120</v>
      </c>
      <c r="D28" s="17" t="s">
        <v>25</v>
      </c>
      <c r="E28" s="19"/>
      <c r="F28" s="47"/>
      <c r="G28" s="74">
        <v>21</v>
      </c>
      <c r="H28" s="74">
        <v>31</v>
      </c>
      <c r="I28" s="55">
        <f t="shared" si="0"/>
        <v>52</v>
      </c>
      <c r="J28" s="100">
        <v>9957991896</v>
      </c>
      <c r="K28" s="113" t="s">
        <v>242</v>
      </c>
      <c r="L28" s="86" t="s">
        <v>243</v>
      </c>
      <c r="M28" s="86">
        <v>8822151191</v>
      </c>
      <c r="N28" s="47"/>
      <c r="O28" s="47"/>
      <c r="P28" s="48"/>
      <c r="Q28" s="47"/>
      <c r="R28" s="47">
        <v>32</v>
      </c>
      <c r="S28" s="18" t="s">
        <v>1077</v>
      </c>
      <c r="T28" s="18"/>
    </row>
    <row r="29" spans="1:20">
      <c r="A29" s="4">
        <v>25</v>
      </c>
      <c r="B29" s="17" t="s">
        <v>62</v>
      </c>
      <c r="C29" s="68" t="s">
        <v>121</v>
      </c>
      <c r="D29" s="17" t="s">
        <v>23</v>
      </c>
      <c r="E29" s="83">
        <v>18160519506</v>
      </c>
      <c r="F29" s="77" t="s">
        <v>91</v>
      </c>
      <c r="G29" s="74">
        <v>20</v>
      </c>
      <c r="H29" s="74">
        <v>17</v>
      </c>
      <c r="I29" s="55">
        <f t="shared" si="0"/>
        <v>37</v>
      </c>
      <c r="J29" s="102" t="s">
        <v>195</v>
      </c>
      <c r="K29" s="86" t="s">
        <v>244</v>
      </c>
      <c r="L29" s="77" t="s">
        <v>245</v>
      </c>
      <c r="M29" s="86">
        <v>9854361315</v>
      </c>
      <c r="N29" s="113" t="s">
        <v>246</v>
      </c>
      <c r="O29" s="77">
        <v>9613229687</v>
      </c>
      <c r="P29" s="48"/>
      <c r="Q29" s="47"/>
      <c r="R29" s="47">
        <v>32</v>
      </c>
      <c r="S29" s="18" t="s">
        <v>1077</v>
      </c>
      <c r="T29" s="18"/>
    </row>
    <row r="30" spans="1:20">
      <c r="A30" s="4">
        <v>26</v>
      </c>
      <c r="B30" s="17" t="s">
        <v>62</v>
      </c>
      <c r="C30" s="68" t="s">
        <v>122</v>
      </c>
      <c r="D30" s="17" t="s">
        <v>23</v>
      </c>
      <c r="E30" s="84">
        <v>18160521101</v>
      </c>
      <c r="F30" s="77" t="s">
        <v>91</v>
      </c>
      <c r="G30" s="74">
        <v>27</v>
      </c>
      <c r="H30" s="74">
        <v>44</v>
      </c>
      <c r="I30" s="55">
        <f t="shared" si="0"/>
        <v>71</v>
      </c>
      <c r="J30" s="102" t="s">
        <v>196</v>
      </c>
      <c r="K30" s="47" t="s">
        <v>247</v>
      </c>
      <c r="L30" s="77" t="s">
        <v>245</v>
      </c>
      <c r="M30" s="86">
        <v>9854361315</v>
      </c>
      <c r="N30" s="113" t="s">
        <v>246</v>
      </c>
      <c r="O30" s="77">
        <v>9613229687</v>
      </c>
      <c r="P30" s="48"/>
      <c r="Q30" s="47"/>
      <c r="R30" s="47">
        <v>32</v>
      </c>
      <c r="S30" s="18" t="s">
        <v>1077</v>
      </c>
      <c r="T30" s="18"/>
    </row>
    <row r="31" spans="1:20">
      <c r="A31" s="4">
        <v>27</v>
      </c>
      <c r="B31" s="17" t="s">
        <v>63</v>
      </c>
      <c r="C31" s="82" t="s">
        <v>123</v>
      </c>
      <c r="D31" s="84" t="s">
        <v>25</v>
      </c>
      <c r="E31" s="84"/>
      <c r="F31" s="84"/>
      <c r="G31" s="74">
        <v>30</v>
      </c>
      <c r="H31" s="74">
        <v>25</v>
      </c>
      <c r="I31" s="55">
        <f t="shared" si="0"/>
        <v>55</v>
      </c>
      <c r="J31" s="100">
        <v>9957150979</v>
      </c>
      <c r="K31" s="86" t="s">
        <v>244</v>
      </c>
      <c r="L31" s="77" t="s">
        <v>245</v>
      </c>
      <c r="M31" s="86">
        <v>9854361315</v>
      </c>
      <c r="N31" s="113" t="s">
        <v>246</v>
      </c>
      <c r="O31" s="77">
        <v>9613229687</v>
      </c>
      <c r="P31" s="48">
        <v>43563</v>
      </c>
      <c r="Q31" s="47" t="s">
        <v>218</v>
      </c>
      <c r="R31" s="47">
        <v>38</v>
      </c>
      <c r="S31" s="18" t="s">
        <v>1077</v>
      </c>
      <c r="T31" s="18"/>
    </row>
    <row r="32" spans="1:20">
      <c r="A32" s="4">
        <v>28</v>
      </c>
      <c r="B32" s="17" t="s">
        <v>63</v>
      </c>
      <c r="C32" s="68" t="s">
        <v>124</v>
      </c>
      <c r="D32" s="17" t="s">
        <v>23</v>
      </c>
      <c r="E32" s="84">
        <v>18160521201</v>
      </c>
      <c r="F32" s="77" t="s">
        <v>91</v>
      </c>
      <c r="G32" s="74">
        <v>41</v>
      </c>
      <c r="H32" s="74">
        <v>38</v>
      </c>
      <c r="I32" s="55">
        <f t="shared" si="0"/>
        <v>79</v>
      </c>
      <c r="J32" s="102" t="s">
        <v>197</v>
      </c>
      <c r="K32" s="47" t="s">
        <v>247</v>
      </c>
      <c r="L32" s="77" t="s">
        <v>245</v>
      </c>
      <c r="M32" s="86">
        <v>9854361315</v>
      </c>
      <c r="N32" s="113" t="s">
        <v>246</v>
      </c>
      <c r="O32" s="77">
        <v>9613229687</v>
      </c>
      <c r="P32" s="48"/>
      <c r="Q32" s="47"/>
      <c r="R32" s="47">
        <v>36</v>
      </c>
      <c r="S32" s="18" t="s">
        <v>1077</v>
      </c>
      <c r="T32" s="18"/>
    </row>
    <row r="33" spans="1:20">
      <c r="A33" s="4">
        <v>29</v>
      </c>
      <c r="B33" s="17" t="s">
        <v>63</v>
      </c>
      <c r="C33" s="85" t="s">
        <v>125</v>
      </c>
      <c r="D33" s="17" t="s">
        <v>23</v>
      </c>
      <c r="E33" s="86" t="s">
        <v>126</v>
      </c>
      <c r="F33" s="77" t="s">
        <v>91</v>
      </c>
      <c r="G33" s="86">
        <v>43</v>
      </c>
      <c r="H33" s="86">
        <v>43</v>
      </c>
      <c r="I33" s="55">
        <f t="shared" si="0"/>
        <v>86</v>
      </c>
      <c r="J33" s="102" t="s">
        <v>198</v>
      </c>
      <c r="K33" s="113" t="s">
        <v>242</v>
      </c>
      <c r="L33" s="86" t="s">
        <v>243</v>
      </c>
      <c r="M33" s="86">
        <v>8822151191</v>
      </c>
      <c r="N33" s="86"/>
      <c r="O33" s="86"/>
      <c r="P33" s="117">
        <v>43564</v>
      </c>
      <c r="Q33" s="111" t="s">
        <v>234</v>
      </c>
      <c r="R33" s="47">
        <v>29</v>
      </c>
      <c r="S33" s="18" t="s">
        <v>1077</v>
      </c>
      <c r="T33" s="18"/>
    </row>
    <row r="34" spans="1:20">
      <c r="A34" s="4">
        <v>30</v>
      </c>
      <c r="B34" s="17" t="s">
        <v>63</v>
      </c>
      <c r="C34" s="87" t="s">
        <v>127</v>
      </c>
      <c r="D34" s="17" t="s">
        <v>25</v>
      </c>
      <c r="E34" s="19"/>
      <c r="F34" s="47"/>
      <c r="G34" s="74">
        <v>31</v>
      </c>
      <c r="H34" s="74">
        <v>31</v>
      </c>
      <c r="I34" s="55">
        <f t="shared" si="0"/>
        <v>62</v>
      </c>
      <c r="J34" s="100">
        <v>9957742344</v>
      </c>
      <c r="K34" s="47" t="s">
        <v>248</v>
      </c>
      <c r="L34" s="76" t="s">
        <v>249</v>
      </c>
      <c r="M34" s="76">
        <v>9859331404</v>
      </c>
      <c r="N34" s="47"/>
      <c r="O34" s="47"/>
      <c r="P34" s="48"/>
      <c r="Q34" s="47"/>
      <c r="R34" s="47">
        <v>30</v>
      </c>
      <c r="S34" s="18" t="s">
        <v>1077</v>
      </c>
      <c r="T34" s="18"/>
    </row>
    <row r="35" spans="1:20">
      <c r="A35" s="4">
        <v>31</v>
      </c>
      <c r="B35" s="17" t="s">
        <v>63</v>
      </c>
      <c r="C35" s="68" t="s">
        <v>128</v>
      </c>
      <c r="D35" s="47" t="s">
        <v>23</v>
      </c>
      <c r="E35" s="69" t="s">
        <v>129</v>
      </c>
      <c r="F35" s="77" t="s">
        <v>91</v>
      </c>
      <c r="G35" s="74">
        <v>14</v>
      </c>
      <c r="H35" s="74">
        <v>17</v>
      </c>
      <c r="I35" s="55">
        <f t="shared" si="0"/>
        <v>31</v>
      </c>
      <c r="J35" s="102" t="s">
        <v>199</v>
      </c>
      <c r="K35" s="47" t="s">
        <v>248</v>
      </c>
      <c r="L35" s="76" t="s">
        <v>249</v>
      </c>
      <c r="M35" s="76">
        <v>9859331404</v>
      </c>
      <c r="N35" s="47"/>
      <c r="O35" s="47"/>
      <c r="P35" s="48"/>
      <c r="Q35" s="47"/>
      <c r="R35" s="47">
        <v>42</v>
      </c>
      <c r="S35" s="18" t="s">
        <v>1077</v>
      </c>
      <c r="T35" s="18"/>
    </row>
    <row r="36" spans="1:20">
      <c r="A36" s="4">
        <v>32</v>
      </c>
      <c r="B36" s="17" t="s">
        <v>62</v>
      </c>
      <c r="C36" s="68" t="s">
        <v>130</v>
      </c>
      <c r="D36" s="47" t="s">
        <v>23</v>
      </c>
      <c r="E36" s="69" t="s">
        <v>131</v>
      </c>
      <c r="F36" s="77" t="s">
        <v>132</v>
      </c>
      <c r="G36" s="74">
        <v>335</v>
      </c>
      <c r="H36" s="74">
        <v>384</v>
      </c>
      <c r="I36" s="55">
        <f t="shared" si="0"/>
        <v>719</v>
      </c>
      <c r="J36" s="80" t="s">
        <v>200</v>
      </c>
      <c r="K36" s="47" t="s">
        <v>242</v>
      </c>
      <c r="L36" s="86" t="s">
        <v>243</v>
      </c>
      <c r="M36" s="86">
        <v>8822151191</v>
      </c>
      <c r="N36" s="47"/>
      <c r="O36" s="47"/>
      <c r="P36" s="117">
        <v>43564</v>
      </c>
      <c r="Q36" s="111" t="s">
        <v>234</v>
      </c>
      <c r="R36" s="47">
        <v>33</v>
      </c>
      <c r="S36" s="18" t="s">
        <v>1077</v>
      </c>
      <c r="T36" s="18"/>
    </row>
    <row r="37" spans="1:20">
      <c r="A37" s="4">
        <v>33</v>
      </c>
      <c r="B37" s="17" t="s">
        <v>62</v>
      </c>
      <c r="C37" s="68" t="s">
        <v>130</v>
      </c>
      <c r="D37" s="47" t="s">
        <v>23</v>
      </c>
      <c r="E37" s="69" t="s">
        <v>131</v>
      </c>
      <c r="F37" s="77" t="s">
        <v>132</v>
      </c>
      <c r="G37" s="74"/>
      <c r="H37" s="74"/>
      <c r="I37" s="55">
        <f t="shared" si="0"/>
        <v>0</v>
      </c>
      <c r="J37" s="105"/>
      <c r="K37" s="47" t="s">
        <v>242</v>
      </c>
      <c r="L37" s="86" t="s">
        <v>243</v>
      </c>
      <c r="M37" s="86">
        <v>8822151191</v>
      </c>
      <c r="N37" s="47"/>
      <c r="O37" s="47"/>
      <c r="P37" s="48">
        <v>43565</v>
      </c>
      <c r="Q37" s="47" t="s">
        <v>226</v>
      </c>
      <c r="R37" s="18">
        <v>33</v>
      </c>
      <c r="S37" s="18" t="s">
        <v>1077</v>
      </c>
      <c r="T37" s="18"/>
    </row>
    <row r="38" spans="1:20">
      <c r="A38" s="4">
        <v>34</v>
      </c>
      <c r="B38" s="17" t="s">
        <v>62</v>
      </c>
      <c r="C38" s="68" t="s">
        <v>130</v>
      </c>
      <c r="D38" s="47" t="s">
        <v>23</v>
      </c>
      <c r="E38" s="69" t="s">
        <v>131</v>
      </c>
      <c r="F38" s="77" t="s">
        <v>132</v>
      </c>
      <c r="G38" s="74"/>
      <c r="H38" s="74"/>
      <c r="I38" s="55">
        <f t="shared" si="0"/>
        <v>0</v>
      </c>
      <c r="J38" s="100"/>
      <c r="K38" s="47" t="s">
        <v>242</v>
      </c>
      <c r="L38" s="86" t="s">
        <v>243</v>
      </c>
      <c r="M38" s="86">
        <v>8822151191</v>
      </c>
      <c r="N38" s="47"/>
      <c r="O38" s="47"/>
      <c r="P38" s="48">
        <v>43567</v>
      </c>
      <c r="Q38" s="47" t="s">
        <v>229</v>
      </c>
      <c r="R38" s="18">
        <v>33</v>
      </c>
      <c r="S38" s="18" t="s">
        <v>1077</v>
      </c>
      <c r="T38" s="18"/>
    </row>
    <row r="39" spans="1:20">
      <c r="A39" s="4">
        <v>35</v>
      </c>
      <c r="B39" s="17" t="s">
        <v>63</v>
      </c>
      <c r="C39" s="88" t="s">
        <v>133</v>
      </c>
      <c r="D39" s="47" t="s">
        <v>23</v>
      </c>
      <c r="E39" s="73">
        <v>18160401302</v>
      </c>
      <c r="F39" s="77"/>
      <c r="G39" s="74">
        <v>11</v>
      </c>
      <c r="H39" s="74">
        <v>13</v>
      </c>
      <c r="I39" s="55">
        <f t="shared" si="0"/>
        <v>24</v>
      </c>
      <c r="J39" s="76">
        <v>9957845114</v>
      </c>
      <c r="K39" s="112" t="s">
        <v>250</v>
      </c>
      <c r="L39" s="80" t="s">
        <v>251</v>
      </c>
      <c r="M39" s="76">
        <v>8011753919</v>
      </c>
      <c r="N39" s="47"/>
      <c r="O39" s="47"/>
      <c r="P39" s="48">
        <v>43565</v>
      </c>
      <c r="Q39" s="47" t="s">
        <v>226</v>
      </c>
      <c r="R39" s="18">
        <v>17</v>
      </c>
      <c r="S39" s="18" t="s">
        <v>1077</v>
      </c>
      <c r="T39" s="18"/>
    </row>
    <row r="40" spans="1:20" ht="33">
      <c r="A40" s="4">
        <v>36</v>
      </c>
      <c r="B40" s="17" t="s">
        <v>63</v>
      </c>
      <c r="C40" s="88" t="s">
        <v>134</v>
      </c>
      <c r="D40" s="47" t="s">
        <v>23</v>
      </c>
      <c r="E40" s="73">
        <v>18160409610</v>
      </c>
      <c r="F40" s="77"/>
      <c r="G40" s="74">
        <v>14</v>
      </c>
      <c r="H40" s="74">
        <v>7</v>
      </c>
      <c r="I40" s="55">
        <f t="shared" si="0"/>
        <v>21</v>
      </c>
      <c r="J40" s="76">
        <v>8011846511</v>
      </c>
      <c r="K40" s="112" t="s">
        <v>250</v>
      </c>
      <c r="L40" s="80" t="s">
        <v>251</v>
      </c>
      <c r="M40" s="76">
        <v>8011753919</v>
      </c>
      <c r="N40" s="47"/>
      <c r="O40" s="47"/>
      <c r="P40" s="48"/>
      <c r="Q40" s="47"/>
      <c r="R40" s="18">
        <v>19</v>
      </c>
      <c r="S40" s="18" t="s">
        <v>1077</v>
      </c>
      <c r="T40" s="18"/>
    </row>
    <row r="41" spans="1:20">
      <c r="A41" s="4">
        <v>37</v>
      </c>
      <c r="B41" s="17" t="s">
        <v>62</v>
      </c>
      <c r="C41" s="88" t="s">
        <v>135</v>
      </c>
      <c r="D41" s="47" t="s">
        <v>23</v>
      </c>
      <c r="E41" s="73">
        <v>18160401104</v>
      </c>
      <c r="F41" s="77"/>
      <c r="G41" s="74">
        <v>7</v>
      </c>
      <c r="H41" s="74">
        <v>4</v>
      </c>
      <c r="I41" s="55">
        <f t="shared" si="0"/>
        <v>11</v>
      </c>
      <c r="J41" s="70">
        <v>9954515650</v>
      </c>
      <c r="K41" s="112" t="s">
        <v>250</v>
      </c>
      <c r="L41" s="80" t="s">
        <v>251</v>
      </c>
      <c r="M41" s="76">
        <v>8011753919</v>
      </c>
      <c r="N41" s="47"/>
      <c r="O41" s="47"/>
      <c r="P41" s="48"/>
      <c r="Q41" s="47"/>
      <c r="R41" s="18">
        <v>22</v>
      </c>
      <c r="S41" s="18" t="s">
        <v>1077</v>
      </c>
      <c r="T41" s="18"/>
    </row>
    <row r="42" spans="1:20">
      <c r="A42" s="4">
        <v>38</v>
      </c>
      <c r="B42" s="17" t="s">
        <v>62</v>
      </c>
      <c r="C42" s="88" t="s">
        <v>136</v>
      </c>
      <c r="D42" s="47" t="s">
        <v>23</v>
      </c>
      <c r="E42" s="69"/>
      <c r="F42" s="77"/>
      <c r="G42" s="74"/>
      <c r="H42" s="74"/>
      <c r="I42" s="55">
        <f t="shared" si="0"/>
        <v>0</v>
      </c>
      <c r="J42" s="100"/>
      <c r="K42" s="47"/>
      <c r="L42" s="86"/>
      <c r="M42" s="86"/>
      <c r="N42" s="47"/>
      <c r="O42" s="47"/>
      <c r="P42" s="48"/>
      <c r="Q42" s="47"/>
      <c r="R42" s="18">
        <v>24</v>
      </c>
      <c r="S42" s="18" t="s">
        <v>1077</v>
      </c>
      <c r="T42" s="18"/>
    </row>
    <row r="43" spans="1:20">
      <c r="A43" s="4">
        <v>39</v>
      </c>
      <c r="B43" s="17" t="s">
        <v>62</v>
      </c>
      <c r="C43" s="77" t="s">
        <v>137</v>
      </c>
      <c r="D43" s="77" t="s">
        <v>23</v>
      </c>
      <c r="E43" s="77" t="s">
        <v>138</v>
      </c>
      <c r="F43" s="77" t="s">
        <v>91</v>
      </c>
      <c r="G43" s="77">
        <v>47</v>
      </c>
      <c r="H43" s="77">
        <v>47</v>
      </c>
      <c r="I43" s="55">
        <f t="shared" si="0"/>
        <v>94</v>
      </c>
      <c r="J43" s="106">
        <v>8011633245</v>
      </c>
      <c r="K43" s="77" t="s">
        <v>252</v>
      </c>
      <c r="L43" s="77">
        <v>9864177614</v>
      </c>
      <c r="M43" s="77"/>
      <c r="N43" s="77"/>
      <c r="O43" s="77"/>
      <c r="P43" s="48">
        <v>43567</v>
      </c>
      <c r="Q43" s="47" t="s">
        <v>229</v>
      </c>
      <c r="R43" s="18">
        <v>32</v>
      </c>
      <c r="S43" s="18" t="s">
        <v>1077</v>
      </c>
      <c r="T43" s="18"/>
    </row>
    <row r="44" spans="1:20">
      <c r="A44" s="4">
        <v>40</v>
      </c>
      <c r="B44" s="17" t="s">
        <v>62</v>
      </c>
      <c r="C44" s="77" t="s">
        <v>139</v>
      </c>
      <c r="D44" s="17" t="s">
        <v>25</v>
      </c>
      <c r="E44" s="69"/>
      <c r="F44" s="77"/>
      <c r="G44" s="89">
        <v>34</v>
      </c>
      <c r="H44" s="90">
        <v>35</v>
      </c>
      <c r="I44" s="55">
        <f t="shared" si="0"/>
        <v>69</v>
      </c>
      <c r="J44" s="107">
        <v>9859744721</v>
      </c>
      <c r="K44" s="77"/>
      <c r="L44" s="77" t="s">
        <v>252</v>
      </c>
      <c r="M44" s="77">
        <v>9864177614</v>
      </c>
      <c r="N44" s="113" t="s">
        <v>253</v>
      </c>
      <c r="O44" s="113">
        <v>995799260</v>
      </c>
      <c r="P44" s="118"/>
      <c r="Q44" s="77"/>
      <c r="R44" s="18">
        <v>23</v>
      </c>
      <c r="S44" s="18" t="s">
        <v>1077</v>
      </c>
      <c r="T44" s="18"/>
    </row>
    <row r="45" spans="1:20">
      <c r="A45" s="4">
        <v>41</v>
      </c>
      <c r="B45" s="17" t="s">
        <v>62</v>
      </c>
      <c r="C45" s="77" t="s">
        <v>140</v>
      </c>
      <c r="D45" s="77" t="s">
        <v>25</v>
      </c>
      <c r="E45" s="77">
        <v>183110317</v>
      </c>
      <c r="F45" s="77"/>
      <c r="G45" s="89">
        <v>14</v>
      </c>
      <c r="H45" s="90">
        <v>11</v>
      </c>
      <c r="I45" s="55">
        <f t="shared" si="0"/>
        <v>25</v>
      </c>
      <c r="J45" s="77">
        <v>8876379912</v>
      </c>
      <c r="K45" s="113" t="s">
        <v>254</v>
      </c>
      <c r="L45" s="113"/>
      <c r="M45" s="113" t="s">
        <v>255</v>
      </c>
      <c r="N45" s="113">
        <v>8812048178</v>
      </c>
      <c r="O45" s="119"/>
      <c r="P45" s="113"/>
      <c r="Q45" s="113"/>
      <c r="R45" s="18">
        <v>25</v>
      </c>
      <c r="S45" s="18" t="s">
        <v>1077</v>
      </c>
      <c r="T45" s="18"/>
    </row>
    <row r="46" spans="1:20">
      <c r="A46" s="4">
        <v>42</v>
      </c>
      <c r="B46" s="17" t="s">
        <v>63</v>
      </c>
      <c r="C46" s="91" t="s">
        <v>141</v>
      </c>
      <c r="D46" s="77" t="s">
        <v>23</v>
      </c>
      <c r="E46" s="77" t="s">
        <v>142</v>
      </c>
      <c r="F46" s="77" t="s">
        <v>91</v>
      </c>
      <c r="G46" s="77">
        <v>78</v>
      </c>
      <c r="H46" s="77">
        <v>88</v>
      </c>
      <c r="I46" s="55">
        <f t="shared" si="0"/>
        <v>166</v>
      </c>
      <c r="J46" s="102" t="s">
        <v>201</v>
      </c>
      <c r="K46" s="77" t="s">
        <v>252</v>
      </c>
      <c r="L46" s="77">
        <v>9864177614</v>
      </c>
      <c r="M46" s="77"/>
      <c r="N46" s="77"/>
      <c r="O46" s="77"/>
      <c r="P46" s="120"/>
      <c r="Q46" s="77"/>
      <c r="R46" s="18">
        <v>28</v>
      </c>
      <c r="S46" s="18" t="s">
        <v>1077</v>
      </c>
      <c r="T46" s="18"/>
    </row>
    <row r="47" spans="1:20">
      <c r="A47" s="4">
        <v>43</v>
      </c>
      <c r="B47" s="86" t="s">
        <v>62</v>
      </c>
      <c r="C47" s="92" t="s">
        <v>143</v>
      </c>
      <c r="D47" s="93" t="s">
        <v>23</v>
      </c>
      <c r="E47" s="93" t="s">
        <v>144</v>
      </c>
      <c r="F47" s="93" t="s">
        <v>91</v>
      </c>
      <c r="G47" s="86">
        <v>22</v>
      </c>
      <c r="H47" s="86">
        <v>19</v>
      </c>
      <c r="I47" s="55">
        <f t="shared" si="0"/>
        <v>41</v>
      </c>
      <c r="J47" s="102" t="s">
        <v>202</v>
      </c>
      <c r="K47" s="77" t="s">
        <v>256</v>
      </c>
      <c r="L47" s="77" t="s">
        <v>257</v>
      </c>
      <c r="M47" s="77">
        <v>9854866673</v>
      </c>
      <c r="N47" s="77"/>
      <c r="O47" s="77"/>
      <c r="P47" s="118">
        <v>43572</v>
      </c>
      <c r="Q47" s="77" t="s">
        <v>226</v>
      </c>
      <c r="R47" s="18">
        <v>18</v>
      </c>
      <c r="S47" s="18" t="s">
        <v>1077</v>
      </c>
      <c r="T47" s="18"/>
    </row>
    <row r="48" spans="1:20">
      <c r="A48" s="4">
        <v>44</v>
      </c>
      <c r="B48" s="86" t="s">
        <v>62</v>
      </c>
      <c r="C48" s="92" t="s">
        <v>145</v>
      </c>
      <c r="D48" s="93" t="s">
        <v>23</v>
      </c>
      <c r="E48" s="93" t="s">
        <v>146</v>
      </c>
      <c r="F48" s="93" t="s">
        <v>118</v>
      </c>
      <c r="G48" s="86">
        <v>22</v>
      </c>
      <c r="H48" s="86">
        <v>20</v>
      </c>
      <c r="I48" s="55">
        <f t="shared" si="0"/>
        <v>42</v>
      </c>
      <c r="J48" s="102" t="s">
        <v>203</v>
      </c>
      <c r="K48" s="77" t="s">
        <v>256</v>
      </c>
      <c r="L48" s="77" t="s">
        <v>257</v>
      </c>
      <c r="M48" s="77">
        <v>9854866673</v>
      </c>
      <c r="N48" s="80" t="s">
        <v>258</v>
      </c>
      <c r="O48" s="77"/>
      <c r="P48" s="118"/>
      <c r="Q48" s="77"/>
      <c r="R48" s="18">
        <v>20</v>
      </c>
      <c r="S48" s="18" t="s">
        <v>1077</v>
      </c>
      <c r="T48" s="18"/>
    </row>
    <row r="49" spans="1:20">
      <c r="A49" s="4">
        <v>45</v>
      </c>
      <c r="B49" s="86" t="s">
        <v>63</v>
      </c>
      <c r="C49" s="92" t="s">
        <v>147</v>
      </c>
      <c r="D49" s="93" t="s">
        <v>25</v>
      </c>
      <c r="E49" s="93">
        <v>133</v>
      </c>
      <c r="F49" s="93"/>
      <c r="G49" s="86">
        <v>35</v>
      </c>
      <c r="H49" s="86">
        <v>31</v>
      </c>
      <c r="I49" s="55">
        <f t="shared" si="0"/>
        <v>66</v>
      </c>
      <c r="J49" s="77">
        <v>7896303478</v>
      </c>
      <c r="K49" s="77" t="s">
        <v>259</v>
      </c>
      <c r="L49" s="77" t="s">
        <v>260</v>
      </c>
      <c r="M49" s="77"/>
      <c r="N49" s="77" t="s">
        <v>261</v>
      </c>
      <c r="O49" s="77"/>
      <c r="P49" s="118">
        <v>43572</v>
      </c>
      <c r="Q49" s="77" t="s">
        <v>226</v>
      </c>
      <c r="R49" s="18">
        <v>33</v>
      </c>
      <c r="S49" s="18" t="s">
        <v>1077</v>
      </c>
      <c r="T49" s="18"/>
    </row>
    <row r="50" spans="1:20">
      <c r="A50" s="4">
        <v>46</v>
      </c>
      <c r="B50" s="86" t="s">
        <v>63</v>
      </c>
      <c r="C50" s="92" t="s">
        <v>148</v>
      </c>
      <c r="D50" s="93" t="s">
        <v>25</v>
      </c>
      <c r="E50" s="93">
        <v>134</v>
      </c>
      <c r="F50" s="93"/>
      <c r="G50" s="86">
        <v>30</v>
      </c>
      <c r="H50" s="86">
        <v>28</v>
      </c>
      <c r="I50" s="55">
        <f t="shared" si="0"/>
        <v>58</v>
      </c>
      <c r="J50" s="77">
        <v>9954118782</v>
      </c>
      <c r="K50" s="77" t="s">
        <v>259</v>
      </c>
      <c r="L50" s="77" t="s">
        <v>260</v>
      </c>
      <c r="M50" s="77"/>
      <c r="N50" s="77" t="s">
        <v>261</v>
      </c>
      <c r="O50" s="77"/>
      <c r="P50" s="118"/>
      <c r="Q50" s="77"/>
      <c r="R50" s="18">
        <v>34</v>
      </c>
      <c r="S50" s="18" t="s">
        <v>1077</v>
      </c>
      <c r="T50" s="18"/>
    </row>
    <row r="51" spans="1:20">
      <c r="A51" s="4">
        <v>47</v>
      </c>
      <c r="B51" s="86" t="s">
        <v>62</v>
      </c>
      <c r="C51" s="92" t="s">
        <v>149</v>
      </c>
      <c r="D51" s="93" t="s">
        <v>23</v>
      </c>
      <c r="E51" s="93" t="s">
        <v>150</v>
      </c>
      <c r="F51" s="93" t="s">
        <v>91</v>
      </c>
      <c r="G51" s="86">
        <v>162</v>
      </c>
      <c r="H51" s="86">
        <v>165</v>
      </c>
      <c r="I51" s="55">
        <f t="shared" si="0"/>
        <v>327</v>
      </c>
      <c r="J51" s="102" t="s">
        <v>204</v>
      </c>
      <c r="K51" s="77" t="s">
        <v>259</v>
      </c>
      <c r="L51" s="77" t="s">
        <v>260</v>
      </c>
      <c r="M51" s="77"/>
      <c r="N51" s="80"/>
      <c r="O51" s="77"/>
      <c r="P51" s="118">
        <v>43573</v>
      </c>
      <c r="Q51" s="77" t="s">
        <v>222</v>
      </c>
      <c r="R51" s="18">
        <v>33</v>
      </c>
      <c r="S51" s="18" t="s">
        <v>1077</v>
      </c>
      <c r="T51" s="18"/>
    </row>
    <row r="52" spans="1:20">
      <c r="A52" s="4">
        <v>48</v>
      </c>
      <c r="B52" s="86" t="s">
        <v>62</v>
      </c>
      <c r="C52" s="92" t="s">
        <v>149</v>
      </c>
      <c r="D52" s="93" t="s">
        <v>23</v>
      </c>
      <c r="E52" s="93" t="s">
        <v>150</v>
      </c>
      <c r="F52" s="93" t="s">
        <v>91</v>
      </c>
      <c r="G52" s="86"/>
      <c r="H52" s="86"/>
      <c r="I52" s="55">
        <f t="shared" si="0"/>
        <v>0</v>
      </c>
      <c r="J52" s="77"/>
      <c r="K52" s="77"/>
      <c r="L52" s="77"/>
      <c r="M52" s="77"/>
      <c r="N52" s="80"/>
      <c r="O52" s="77"/>
      <c r="P52" s="118"/>
      <c r="Q52" s="77"/>
      <c r="R52" s="18">
        <v>35</v>
      </c>
      <c r="S52" s="18" t="s">
        <v>1077</v>
      </c>
      <c r="T52" s="18"/>
    </row>
    <row r="53" spans="1:20">
      <c r="A53" s="4">
        <v>49</v>
      </c>
      <c r="B53" s="86" t="s">
        <v>63</v>
      </c>
      <c r="C53" s="92" t="s">
        <v>151</v>
      </c>
      <c r="D53" s="93" t="s">
        <v>25</v>
      </c>
      <c r="E53" s="93">
        <v>183110421</v>
      </c>
      <c r="F53" s="93"/>
      <c r="G53" s="86">
        <v>25</v>
      </c>
      <c r="H53" s="86">
        <v>30</v>
      </c>
      <c r="I53" s="55">
        <f t="shared" si="0"/>
        <v>55</v>
      </c>
      <c r="J53" s="77">
        <v>9859866600</v>
      </c>
      <c r="K53" s="77" t="s">
        <v>262</v>
      </c>
      <c r="L53" s="77" t="s">
        <v>263</v>
      </c>
      <c r="M53" s="77">
        <v>9678190124</v>
      </c>
      <c r="N53" s="77" t="s">
        <v>264</v>
      </c>
      <c r="O53" s="77">
        <v>9954057072</v>
      </c>
      <c r="P53" s="118">
        <v>43573</v>
      </c>
      <c r="Q53" s="77" t="s">
        <v>222</v>
      </c>
      <c r="R53" s="18">
        <v>8</v>
      </c>
      <c r="S53" s="18" t="s">
        <v>1077</v>
      </c>
      <c r="T53" s="18"/>
    </row>
    <row r="54" spans="1:20">
      <c r="A54" s="4">
        <v>50</v>
      </c>
      <c r="B54" s="86" t="s">
        <v>63</v>
      </c>
      <c r="C54" s="92" t="s">
        <v>152</v>
      </c>
      <c r="D54" s="93" t="s">
        <v>23</v>
      </c>
      <c r="E54" s="93" t="s">
        <v>153</v>
      </c>
      <c r="F54" s="93" t="s">
        <v>91</v>
      </c>
      <c r="G54" s="86">
        <v>33</v>
      </c>
      <c r="H54" s="86">
        <v>31</v>
      </c>
      <c r="I54" s="55">
        <f t="shared" si="0"/>
        <v>64</v>
      </c>
      <c r="J54" s="102" t="s">
        <v>205</v>
      </c>
      <c r="K54" s="77" t="s">
        <v>262</v>
      </c>
      <c r="L54" s="77" t="s">
        <v>263</v>
      </c>
      <c r="M54" s="77">
        <v>9678190124</v>
      </c>
      <c r="N54" s="77"/>
      <c r="O54" s="77"/>
      <c r="P54" s="118"/>
      <c r="Q54" s="77"/>
      <c r="R54" s="18">
        <v>12</v>
      </c>
      <c r="S54" s="18" t="s">
        <v>1077</v>
      </c>
      <c r="T54" s="18"/>
    </row>
    <row r="55" spans="1:20">
      <c r="A55" s="4">
        <v>51</v>
      </c>
      <c r="B55" s="86" t="s">
        <v>63</v>
      </c>
      <c r="C55" s="92" t="s">
        <v>154</v>
      </c>
      <c r="D55" s="93" t="s">
        <v>23</v>
      </c>
      <c r="E55" s="93" t="s">
        <v>155</v>
      </c>
      <c r="F55" s="93" t="s">
        <v>118</v>
      </c>
      <c r="G55" s="86">
        <v>25</v>
      </c>
      <c r="H55" s="86">
        <v>22</v>
      </c>
      <c r="I55" s="55">
        <f t="shared" si="0"/>
        <v>47</v>
      </c>
      <c r="J55" s="80" t="s">
        <v>206</v>
      </c>
      <c r="K55" s="77" t="s">
        <v>262</v>
      </c>
      <c r="L55" s="77" t="s">
        <v>263</v>
      </c>
      <c r="M55" s="77">
        <v>9678190124</v>
      </c>
      <c r="N55" s="77"/>
      <c r="O55" s="77"/>
      <c r="P55" s="118"/>
      <c r="Q55" s="77"/>
      <c r="R55" s="18">
        <v>12</v>
      </c>
      <c r="S55" s="18" t="s">
        <v>1077</v>
      </c>
      <c r="T55" s="18"/>
    </row>
    <row r="56" spans="1:20">
      <c r="A56" s="4">
        <v>52</v>
      </c>
      <c r="B56" s="86" t="s">
        <v>62</v>
      </c>
      <c r="C56" s="94" t="s">
        <v>156</v>
      </c>
      <c r="D56" s="86" t="s">
        <v>23</v>
      </c>
      <c r="E56" s="86" t="s">
        <v>157</v>
      </c>
      <c r="F56" s="77" t="s">
        <v>132</v>
      </c>
      <c r="G56" s="70">
        <v>213</v>
      </c>
      <c r="H56" s="70">
        <v>219</v>
      </c>
      <c r="I56" s="55">
        <f t="shared" si="0"/>
        <v>432</v>
      </c>
      <c r="J56" s="86">
        <v>9577809441</v>
      </c>
      <c r="K56" s="77" t="s">
        <v>265</v>
      </c>
      <c r="L56" s="77" t="s">
        <v>266</v>
      </c>
      <c r="M56" s="86">
        <v>8753957954</v>
      </c>
      <c r="N56" s="86"/>
      <c r="O56" s="80" t="s">
        <v>267</v>
      </c>
      <c r="P56" s="48">
        <v>43575</v>
      </c>
      <c r="Q56" s="86" t="s">
        <v>229</v>
      </c>
      <c r="R56" s="18">
        <v>30</v>
      </c>
      <c r="S56" s="18" t="s">
        <v>1077</v>
      </c>
      <c r="T56" s="18"/>
    </row>
    <row r="57" spans="1:20">
      <c r="A57" s="4">
        <v>53</v>
      </c>
      <c r="B57" s="86" t="s">
        <v>62</v>
      </c>
      <c r="C57" s="94" t="s">
        <v>156</v>
      </c>
      <c r="D57" s="86" t="s">
        <v>23</v>
      </c>
      <c r="E57" s="86">
        <v>18160501293</v>
      </c>
      <c r="F57" s="77" t="s">
        <v>132</v>
      </c>
      <c r="G57" s="70"/>
      <c r="H57" s="70"/>
      <c r="I57" s="55">
        <f t="shared" si="0"/>
        <v>0</v>
      </c>
      <c r="J57" s="86">
        <v>9854867662</v>
      </c>
      <c r="K57" s="77" t="s">
        <v>265</v>
      </c>
      <c r="L57" s="77" t="s">
        <v>268</v>
      </c>
      <c r="M57" s="77">
        <v>9957790121</v>
      </c>
      <c r="N57" s="113" t="s">
        <v>269</v>
      </c>
      <c r="O57" s="113">
        <v>9678907960</v>
      </c>
      <c r="P57" s="48">
        <v>43577</v>
      </c>
      <c r="Q57" s="86" t="s">
        <v>218</v>
      </c>
      <c r="R57" s="18">
        <v>30</v>
      </c>
      <c r="S57" s="18" t="s">
        <v>1077</v>
      </c>
      <c r="T57" s="18"/>
    </row>
    <row r="58" spans="1:20">
      <c r="A58" s="4">
        <v>54</v>
      </c>
      <c r="B58" s="86" t="s">
        <v>63</v>
      </c>
      <c r="C58" s="95" t="s">
        <v>158</v>
      </c>
      <c r="D58" s="76" t="s">
        <v>23</v>
      </c>
      <c r="E58" s="96">
        <v>18160520906</v>
      </c>
      <c r="F58" s="86" t="s">
        <v>132</v>
      </c>
      <c r="G58" s="70">
        <v>242</v>
      </c>
      <c r="H58" s="70">
        <v>238</v>
      </c>
      <c r="I58" s="55">
        <f t="shared" si="0"/>
        <v>480</v>
      </c>
      <c r="J58" s="76">
        <v>7896699997</v>
      </c>
      <c r="K58" s="86" t="s">
        <v>270</v>
      </c>
      <c r="L58" s="86" t="s">
        <v>271</v>
      </c>
      <c r="M58" s="86"/>
      <c r="N58" s="86"/>
      <c r="O58" s="86"/>
      <c r="P58" s="48">
        <v>43575</v>
      </c>
      <c r="Q58" s="86" t="s">
        <v>229</v>
      </c>
      <c r="R58" s="18">
        <v>44</v>
      </c>
      <c r="S58" s="18" t="s">
        <v>1077</v>
      </c>
      <c r="T58" s="18"/>
    </row>
    <row r="59" spans="1:20">
      <c r="A59" s="4">
        <v>55</v>
      </c>
      <c r="B59" s="86" t="s">
        <v>63</v>
      </c>
      <c r="C59" s="95" t="s">
        <v>158</v>
      </c>
      <c r="D59" s="76" t="s">
        <v>23</v>
      </c>
      <c r="E59" s="96">
        <v>18160520906</v>
      </c>
      <c r="F59" s="86" t="s">
        <v>132</v>
      </c>
      <c r="G59" s="70"/>
      <c r="H59" s="70"/>
      <c r="I59" s="55">
        <f t="shared" si="0"/>
        <v>0</v>
      </c>
      <c r="J59" s="76">
        <v>7896699997</v>
      </c>
      <c r="K59" s="86" t="s">
        <v>270</v>
      </c>
      <c r="L59" s="86" t="s">
        <v>271</v>
      </c>
      <c r="M59" s="86"/>
      <c r="N59" s="86"/>
      <c r="O59" s="86"/>
      <c r="P59" s="48">
        <v>43577</v>
      </c>
      <c r="Q59" s="86" t="s">
        <v>218</v>
      </c>
      <c r="R59" s="18">
        <v>44</v>
      </c>
      <c r="S59" s="18" t="s">
        <v>1077</v>
      </c>
      <c r="T59" s="18"/>
    </row>
    <row r="60" spans="1:20">
      <c r="A60" s="4">
        <v>56</v>
      </c>
      <c r="B60" s="86" t="s">
        <v>63</v>
      </c>
      <c r="C60" s="95" t="s">
        <v>158</v>
      </c>
      <c r="D60" s="86" t="s">
        <v>23</v>
      </c>
      <c r="E60" s="96">
        <v>18160520906</v>
      </c>
      <c r="F60" s="86" t="s">
        <v>118</v>
      </c>
      <c r="G60" s="86"/>
      <c r="H60" s="86"/>
      <c r="I60" s="55">
        <f t="shared" si="0"/>
        <v>0</v>
      </c>
      <c r="J60" s="86">
        <v>9854428466</v>
      </c>
      <c r="K60" s="86" t="s">
        <v>270</v>
      </c>
      <c r="L60" s="86" t="s">
        <v>271</v>
      </c>
      <c r="M60" s="86">
        <v>9401450657</v>
      </c>
      <c r="N60" s="86" t="s">
        <v>272</v>
      </c>
      <c r="O60" s="86">
        <v>9678373620</v>
      </c>
      <c r="P60" s="48">
        <v>43578</v>
      </c>
      <c r="Q60" s="86" t="s">
        <v>234</v>
      </c>
      <c r="R60" s="18">
        <v>44</v>
      </c>
      <c r="S60" s="18" t="s">
        <v>1077</v>
      </c>
      <c r="T60" s="18"/>
    </row>
    <row r="61" spans="1:20">
      <c r="A61" s="4">
        <v>57</v>
      </c>
      <c r="B61" s="86" t="s">
        <v>62</v>
      </c>
      <c r="C61" s="85" t="s">
        <v>159</v>
      </c>
      <c r="D61" s="86" t="s">
        <v>23</v>
      </c>
      <c r="E61" s="86">
        <v>18160506105</v>
      </c>
      <c r="F61" s="86" t="s">
        <v>132</v>
      </c>
      <c r="G61" s="86">
        <v>235</v>
      </c>
      <c r="H61" s="86">
        <v>262</v>
      </c>
      <c r="I61" s="55">
        <f t="shared" si="0"/>
        <v>497</v>
      </c>
      <c r="J61" s="86">
        <v>9577489269</v>
      </c>
      <c r="K61" s="86" t="s">
        <v>235</v>
      </c>
      <c r="L61" s="86" t="s">
        <v>236</v>
      </c>
      <c r="M61" s="86">
        <v>9854229775</v>
      </c>
      <c r="N61" s="86" t="s">
        <v>237</v>
      </c>
      <c r="O61" s="86">
        <v>9854338983</v>
      </c>
      <c r="P61" s="48">
        <v>43578</v>
      </c>
      <c r="Q61" s="86" t="s">
        <v>234</v>
      </c>
      <c r="R61" s="18">
        <v>13</v>
      </c>
      <c r="S61" s="18" t="s">
        <v>1077</v>
      </c>
      <c r="T61" s="18"/>
    </row>
    <row r="62" spans="1:20">
      <c r="A62" s="4">
        <v>58</v>
      </c>
      <c r="B62" s="86" t="s">
        <v>62</v>
      </c>
      <c r="C62" s="85" t="s">
        <v>159</v>
      </c>
      <c r="D62" s="86" t="s">
        <v>23</v>
      </c>
      <c r="E62" s="86">
        <v>18160506105</v>
      </c>
      <c r="F62" s="86" t="s">
        <v>132</v>
      </c>
      <c r="G62" s="86"/>
      <c r="H62" s="86"/>
      <c r="I62" s="55">
        <f t="shared" si="0"/>
        <v>0</v>
      </c>
      <c r="J62" s="86">
        <v>9854336457</v>
      </c>
      <c r="K62" s="86" t="s">
        <v>235</v>
      </c>
      <c r="L62" s="86" t="s">
        <v>236</v>
      </c>
      <c r="M62" s="86">
        <v>9854229775</v>
      </c>
      <c r="N62" s="86" t="s">
        <v>273</v>
      </c>
      <c r="O62" s="86">
        <v>9613986553</v>
      </c>
      <c r="P62" s="48">
        <v>43579</v>
      </c>
      <c r="Q62" s="86" t="s">
        <v>226</v>
      </c>
      <c r="R62" s="18">
        <v>13</v>
      </c>
      <c r="S62" s="18" t="s">
        <v>1077</v>
      </c>
      <c r="T62" s="18"/>
    </row>
    <row r="63" spans="1:20">
      <c r="A63" s="4">
        <v>59</v>
      </c>
      <c r="B63" s="86" t="s">
        <v>62</v>
      </c>
      <c r="C63" s="85" t="s">
        <v>159</v>
      </c>
      <c r="D63" s="86" t="s">
        <v>23</v>
      </c>
      <c r="E63" s="86">
        <v>18160506105</v>
      </c>
      <c r="F63" s="86" t="s">
        <v>132</v>
      </c>
      <c r="G63" s="86"/>
      <c r="H63" s="86"/>
      <c r="I63" s="55">
        <f t="shared" si="0"/>
        <v>0</v>
      </c>
      <c r="J63" s="86">
        <v>9854336457</v>
      </c>
      <c r="K63" s="86" t="s">
        <v>235</v>
      </c>
      <c r="L63" s="86" t="s">
        <v>236</v>
      </c>
      <c r="M63" s="86">
        <v>9854229775</v>
      </c>
      <c r="N63" s="86"/>
      <c r="O63" s="86"/>
      <c r="P63" s="48">
        <v>43580</v>
      </c>
      <c r="Q63" s="86" t="s">
        <v>222</v>
      </c>
      <c r="R63" s="18">
        <v>13</v>
      </c>
      <c r="S63" s="18" t="s">
        <v>1077</v>
      </c>
      <c r="T63" s="18"/>
    </row>
    <row r="64" spans="1:20">
      <c r="A64" s="4">
        <v>60</v>
      </c>
      <c r="B64" s="86" t="s">
        <v>63</v>
      </c>
      <c r="C64" s="92" t="s">
        <v>160</v>
      </c>
      <c r="D64" s="93" t="s">
        <v>25</v>
      </c>
      <c r="E64" s="93">
        <v>183110226</v>
      </c>
      <c r="F64" s="93"/>
      <c r="G64" s="93">
        <v>11</v>
      </c>
      <c r="H64" s="93">
        <v>6</v>
      </c>
      <c r="I64" s="55">
        <f t="shared" si="0"/>
        <v>17</v>
      </c>
      <c r="J64" s="77">
        <v>8011226205</v>
      </c>
      <c r="K64" s="77" t="s">
        <v>270</v>
      </c>
      <c r="L64" s="77" t="s">
        <v>271</v>
      </c>
      <c r="M64" s="77">
        <v>9401450657</v>
      </c>
      <c r="N64" s="77" t="s">
        <v>272</v>
      </c>
      <c r="O64" s="77">
        <v>9678373620</v>
      </c>
      <c r="P64" s="48">
        <v>43580</v>
      </c>
      <c r="Q64" s="86" t="s">
        <v>222</v>
      </c>
      <c r="R64" s="18">
        <v>26</v>
      </c>
      <c r="S64" s="18" t="s">
        <v>1077</v>
      </c>
      <c r="T64" s="18"/>
    </row>
    <row r="65" spans="1:20">
      <c r="A65" s="4">
        <v>61</v>
      </c>
      <c r="B65" s="86" t="s">
        <v>63</v>
      </c>
      <c r="C65" s="92" t="s">
        <v>161</v>
      </c>
      <c r="D65" s="93" t="s">
        <v>25</v>
      </c>
      <c r="E65" s="93">
        <v>183110225</v>
      </c>
      <c r="F65" s="93"/>
      <c r="G65" s="93">
        <v>14</v>
      </c>
      <c r="H65" s="93">
        <v>13</v>
      </c>
      <c r="I65" s="55">
        <f t="shared" si="0"/>
        <v>27</v>
      </c>
      <c r="J65" s="77">
        <v>8011810942</v>
      </c>
      <c r="K65" s="77" t="s">
        <v>270</v>
      </c>
      <c r="L65" s="77" t="s">
        <v>271</v>
      </c>
      <c r="M65" s="77">
        <v>9401450657</v>
      </c>
      <c r="N65" s="77" t="s">
        <v>274</v>
      </c>
      <c r="O65" s="77">
        <v>7399656652</v>
      </c>
      <c r="P65" s="118"/>
      <c r="Q65" s="77"/>
      <c r="R65" s="18">
        <v>22</v>
      </c>
      <c r="S65" s="18" t="s">
        <v>1077</v>
      </c>
      <c r="T65" s="18"/>
    </row>
    <row r="66" spans="1:20">
      <c r="A66" s="4">
        <v>62</v>
      </c>
      <c r="B66" s="86" t="s">
        <v>63</v>
      </c>
      <c r="C66" s="92" t="s">
        <v>162</v>
      </c>
      <c r="D66" s="93" t="s">
        <v>23</v>
      </c>
      <c r="E66" s="93" t="s">
        <v>163</v>
      </c>
      <c r="F66" s="93" t="s">
        <v>91</v>
      </c>
      <c r="G66" s="93">
        <v>21</v>
      </c>
      <c r="H66" s="93">
        <v>20</v>
      </c>
      <c r="I66" s="55">
        <f t="shared" si="0"/>
        <v>41</v>
      </c>
      <c r="J66" s="108" t="s">
        <v>207</v>
      </c>
      <c r="K66" s="77" t="s">
        <v>270</v>
      </c>
      <c r="L66" s="77" t="s">
        <v>271</v>
      </c>
      <c r="M66" s="77">
        <v>9401450657</v>
      </c>
      <c r="N66" s="77"/>
      <c r="O66" s="77"/>
      <c r="P66" s="118"/>
      <c r="Q66" s="77"/>
      <c r="R66" s="18">
        <v>27</v>
      </c>
      <c r="S66" s="18" t="s">
        <v>1077</v>
      </c>
      <c r="T66" s="18"/>
    </row>
    <row r="67" spans="1:20">
      <c r="A67" s="4">
        <v>63</v>
      </c>
      <c r="B67" s="86" t="s">
        <v>63</v>
      </c>
      <c r="C67" s="92" t="s">
        <v>164</v>
      </c>
      <c r="D67" s="93" t="s">
        <v>23</v>
      </c>
      <c r="E67" s="93">
        <v>18160520904</v>
      </c>
      <c r="F67" s="93" t="s">
        <v>91</v>
      </c>
      <c r="G67" s="93">
        <v>24</v>
      </c>
      <c r="H67" s="93">
        <v>21</v>
      </c>
      <c r="I67" s="55">
        <f t="shared" si="0"/>
        <v>45</v>
      </c>
      <c r="J67" s="108" t="s">
        <v>208</v>
      </c>
      <c r="K67" s="77" t="s">
        <v>270</v>
      </c>
      <c r="L67" s="77" t="s">
        <v>275</v>
      </c>
      <c r="M67" s="77">
        <v>8721802154</v>
      </c>
      <c r="N67" s="77"/>
      <c r="O67" s="77"/>
      <c r="P67" s="118"/>
      <c r="Q67" s="77"/>
      <c r="R67" s="18">
        <v>28</v>
      </c>
      <c r="S67" s="18" t="s">
        <v>1077</v>
      </c>
      <c r="T67" s="18"/>
    </row>
    <row r="68" spans="1:20">
      <c r="A68" s="4">
        <v>64</v>
      </c>
      <c r="B68" s="86" t="s">
        <v>63</v>
      </c>
      <c r="C68" s="78" t="s">
        <v>165</v>
      </c>
      <c r="D68" s="76" t="s">
        <v>23</v>
      </c>
      <c r="E68" s="97">
        <v>18160519603</v>
      </c>
      <c r="F68" s="80" t="s">
        <v>91</v>
      </c>
      <c r="G68" s="70">
        <v>26</v>
      </c>
      <c r="H68" s="70">
        <v>22</v>
      </c>
      <c r="I68" s="55">
        <f t="shared" si="0"/>
        <v>48</v>
      </c>
      <c r="J68" s="108" t="s">
        <v>209</v>
      </c>
      <c r="K68" s="110" t="s">
        <v>276</v>
      </c>
      <c r="L68" s="80" t="s">
        <v>277</v>
      </c>
      <c r="M68" s="76">
        <v>9577328326</v>
      </c>
      <c r="N68" s="70"/>
      <c r="O68" s="70"/>
      <c r="P68" s="48"/>
      <c r="Q68" s="86"/>
      <c r="R68" s="18">
        <v>25</v>
      </c>
      <c r="S68" s="18" t="s">
        <v>1077</v>
      </c>
      <c r="T68" s="18"/>
    </row>
    <row r="69" spans="1:20">
      <c r="A69" s="4">
        <v>65</v>
      </c>
      <c r="B69" s="93" t="s">
        <v>62</v>
      </c>
      <c r="C69" s="92" t="s">
        <v>166</v>
      </c>
      <c r="D69" s="93" t="s">
        <v>25</v>
      </c>
      <c r="E69" s="93">
        <v>183110401</v>
      </c>
      <c r="F69" s="80" t="s">
        <v>91</v>
      </c>
      <c r="G69" s="93">
        <v>23</v>
      </c>
      <c r="H69" s="93">
        <v>17</v>
      </c>
      <c r="I69" s="55">
        <f t="shared" si="0"/>
        <v>40</v>
      </c>
      <c r="J69" s="77">
        <v>9854479568</v>
      </c>
      <c r="K69" s="77" t="s">
        <v>235</v>
      </c>
      <c r="L69" s="77" t="s">
        <v>236</v>
      </c>
      <c r="M69" s="77">
        <v>9854229775</v>
      </c>
      <c r="N69" s="77" t="s">
        <v>278</v>
      </c>
      <c r="O69" s="77">
        <v>9854238422</v>
      </c>
      <c r="P69" s="118">
        <v>43581</v>
      </c>
      <c r="Q69" s="77" t="s">
        <v>229</v>
      </c>
      <c r="R69" s="18">
        <v>11</v>
      </c>
      <c r="S69" s="18" t="s">
        <v>1077</v>
      </c>
      <c r="T69" s="18"/>
    </row>
    <row r="70" spans="1:20">
      <c r="A70" s="4">
        <v>66</v>
      </c>
      <c r="B70" s="93" t="s">
        <v>62</v>
      </c>
      <c r="C70" s="92" t="s">
        <v>167</v>
      </c>
      <c r="D70" s="93" t="s">
        <v>23</v>
      </c>
      <c r="E70" s="93" t="s">
        <v>168</v>
      </c>
      <c r="F70" s="93" t="s">
        <v>91</v>
      </c>
      <c r="G70" s="93">
        <v>20</v>
      </c>
      <c r="H70" s="93">
        <v>20</v>
      </c>
      <c r="I70" s="55">
        <f t="shared" ref="I70:I133" si="1">SUM(G70:H70)</f>
        <v>40</v>
      </c>
      <c r="J70" s="108" t="s">
        <v>210</v>
      </c>
      <c r="K70" s="77" t="s">
        <v>235</v>
      </c>
      <c r="L70" s="77" t="s">
        <v>236</v>
      </c>
      <c r="M70" s="77">
        <v>9854229775</v>
      </c>
      <c r="N70" s="77"/>
      <c r="O70" s="77"/>
      <c r="P70" s="118"/>
      <c r="Q70" s="77"/>
      <c r="R70" s="18">
        <v>12</v>
      </c>
      <c r="S70" s="18" t="s">
        <v>1077</v>
      </c>
      <c r="T70" s="18"/>
    </row>
    <row r="71" spans="1:20">
      <c r="A71" s="4">
        <v>67</v>
      </c>
      <c r="B71" s="93" t="s">
        <v>62</v>
      </c>
      <c r="C71" s="92" t="s">
        <v>169</v>
      </c>
      <c r="D71" s="93" t="s">
        <v>23</v>
      </c>
      <c r="E71" s="93" t="s">
        <v>170</v>
      </c>
      <c r="F71" s="93" t="s">
        <v>91</v>
      </c>
      <c r="G71" s="93">
        <v>16</v>
      </c>
      <c r="H71" s="93">
        <v>17</v>
      </c>
      <c r="I71" s="55">
        <f t="shared" si="1"/>
        <v>33</v>
      </c>
      <c r="J71" s="108" t="s">
        <v>211</v>
      </c>
      <c r="K71" s="77" t="s">
        <v>235</v>
      </c>
      <c r="L71" s="77" t="s">
        <v>236</v>
      </c>
      <c r="M71" s="77">
        <v>9854229775</v>
      </c>
      <c r="N71" s="77"/>
      <c r="O71" s="77"/>
      <c r="P71" s="118"/>
      <c r="Q71" s="77"/>
      <c r="R71" s="18">
        <v>12</v>
      </c>
      <c r="S71" s="18" t="s">
        <v>1077</v>
      </c>
      <c r="T71" s="18"/>
    </row>
    <row r="72" spans="1:20">
      <c r="A72" s="4">
        <v>68</v>
      </c>
      <c r="B72" s="93" t="s">
        <v>63</v>
      </c>
      <c r="C72" s="92" t="s">
        <v>171</v>
      </c>
      <c r="D72" s="93" t="s">
        <v>25</v>
      </c>
      <c r="E72" s="93">
        <v>183110207</v>
      </c>
      <c r="F72" s="93"/>
      <c r="G72" s="93">
        <v>25</v>
      </c>
      <c r="H72" s="93">
        <v>30</v>
      </c>
      <c r="I72" s="55">
        <f t="shared" si="1"/>
        <v>55</v>
      </c>
      <c r="J72" s="77">
        <v>9678259712</v>
      </c>
      <c r="K72" s="77" t="s">
        <v>270</v>
      </c>
      <c r="L72" s="77" t="s">
        <v>271</v>
      </c>
      <c r="M72" s="77">
        <v>9401450657</v>
      </c>
      <c r="N72" s="77" t="s">
        <v>272</v>
      </c>
      <c r="O72" s="77">
        <v>9678373620</v>
      </c>
      <c r="P72" s="118">
        <v>43581</v>
      </c>
      <c r="Q72" s="77" t="s">
        <v>229</v>
      </c>
      <c r="R72" s="18">
        <v>22</v>
      </c>
      <c r="S72" s="18" t="s">
        <v>1077</v>
      </c>
      <c r="T72" s="18"/>
    </row>
    <row r="73" spans="1:20">
      <c r="A73" s="4">
        <v>69</v>
      </c>
      <c r="B73" s="93" t="s">
        <v>63</v>
      </c>
      <c r="C73" s="92" t="s">
        <v>172</v>
      </c>
      <c r="D73" s="93" t="s">
        <v>23</v>
      </c>
      <c r="E73" s="93" t="s">
        <v>173</v>
      </c>
      <c r="F73" s="93" t="s">
        <v>91</v>
      </c>
      <c r="G73" s="93">
        <v>22</v>
      </c>
      <c r="H73" s="93">
        <v>17</v>
      </c>
      <c r="I73" s="55">
        <f t="shared" si="1"/>
        <v>39</v>
      </c>
      <c r="J73" s="108" t="s">
        <v>212</v>
      </c>
      <c r="K73" s="77" t="s">
        <v>270</v>
      </c>
      <c r="L73" s="77" t="s">
        <v>271</v>
      </c>
      <c r="M73" s="77">
        <v>9401450657</v>
      </c>
      <c r="N73" s="77"/>
      <c r="O73" s="77"/>
      <c r="P73" s="77"/>
      <c r="Q73" s="77"/>
      <c r="R73" s="18">
        <v>21</v>
      </c>
      <c r="S73" s="18" t="s">
        <v>1077</v>
      </c>
      <c r="T73" s="18"/>
    </row>
    <row r="74" spans="1:20">
      <c r="A74" s="4">
        <v>70</v>
      </c>
      <c r="B74" s="93" t="s">
        <v>63</v>
      </c>
      <c r="C74" s="92" t="s">
        <v>174</v>
      </c>
      <c r="D74" s="93" t="s">
        <v>25</v>
      </c>
      <c r="E74" s="93">
        <v>183110214</v>
      </c>
      <c r="F74" s="93"/>
      <c r="G74" s="93">
        <v>22</v>
      </c>
      <c r="H74" s="93">
        <v>20</v>
      </c>
      <c r="I74" s="55">
        <f t="shared" si="1"/>
        <v>42</v>
      </c>
      <c r="J74" s="77">
        <v>9954731772</v>
      </c>
      <c r="K74" s="77" t="s">
        <v>270</v>
      </c>
      <c r="L74" s="77" t="s">
        <v>271</v>
      </c>
      <c r="M74" s="77">
        <v>9401450657</v>
      </c>
      <c r="N74" s="77" t="s">
        <v>274</v>
      </c>
      <c r="O74" s="77">
        <v>7399656652</v>
      </c>
      <c r="P74" s="77"/>
      <c r="Q74" s="77"/>
      <c r="R74" s="18">
        <v>22</v>
      </c>
      <c r="S74" s="18" t="s">
        <v>1077</v>
      </c>
      <c r="T74" s="18"/>
    </row>
    <row r="75" spans="1:20">
      <c r="A75" s="4">
        <v>71</v>
      </c>
      <c r="B75" s="93" t="s">
        <v>63</v>
      </c>
      <c r="C75" s="92" t="s">
        <v>175</v>
      </c>
      <c r="D75" s="93" t="s">
        <v>23</v>
      </c>
      <c r="E75" s="93">
        <v>18160519302</v>
      </c>
      <c r="F75" s="93" t="s">
        <v>91</v>
      </c>
      <c r="G75" s="93">
        <v>21</v>
      </c>
      <c r="H75" s="93">
        <v>18</v>
      </c>
      <c r="I75" s="55">
        <f t="shared" si="1"/>
        <v>39</v>
      </c>
      <c r="J75" s="108" t="s">
        <v>213</v>
      </c>
      <c r="K75" s="77" t="s">
        <v>270</v>
      </c>
      <c r="L75" s="77" t="s">
        <v>271</v>
      </c>
      <c r="M75" s="77">
        <v>9401450657</v>
      </c>
      <c r="N75" s="77"/>
      <c r="O75" s="77"/>
      <c r="P75" s="77"/>
      <c r="Q75" s="77"/>
      <c r="R75" s="18">
        <v>24</v>
      </c>
      <c r="S75" s="18" t="s">
        <v>1077</v>
      </c>
      <c r="T75" s="18"/>
    </row>
    <row r="76" spans="1:20">
      <c r="A76" s="4">
        <v>72</v>
      </c>
      <c r="B76" s="93" t="s">
        <v>62</v>
      </c>
      <c r="C76" s="92" t="s">
        <v>176</v>
      </c>
      <c r="D76" s="93" t="s">
        <v>25</v>
      </c>
      <c r="E76" s="93">
        <v>127</v>
      </c>
      <c r="F76" s="93"/>
      <c r="G76" s="93">
        <v>17</v>
      </c>
      <c r="H76" s="93">
        <v>28</v>
      </c>
      <c r="I76" s="55">
        <f t="shared" si="1"/>
        <v>45</v>
      </c>
      <c r="J76" s="77">
        <v>8134819648</v>
      </c>
      <c r="K76" s="77" t="s">
        <v>259</v>
      </c>
      <c r="L76" s="77" t="s">
        <v>279</v>
      </c>
      <c r="M76" s="77">
        <v>9401205313</v>
      </c>
      <c r="N76" s="77" t="s">
        <v>280</v>
      </c>
      <c r="O76" s="77">
        <v>7896122474</v>
      </c>
      <c r="P76" s="48">
        <v>43582</v>
      </c>
      <c r="Q76" s="47" t="s">
        <v>230</v>
      </c>
      <c r="R76" s="18">
        <v>26</v>
      </c>
      <c r="S76" s="18" t="s">
        <v>1077</v>
      </c>
      <c r="T76" s="18"/>
    </row>
    <row r="77" spans="1:20">
      <c r="A77" s="4">
        <v>73</v>
      </c>
      <c r="B77" s="93" t="s">
        <v>62</v>
      </c>
      <c r="C77" s="92" t="s">
        <v>177</v>
      </c>
      <c r="D77" s="93" t="s">
        <v>25</v>
      </c>
      <c r="E77" s="93">
        <v>128</v>
      </c>
      <c r="F77" s="93"/>
      <c r="G77" s="93">
        <v>21</v>
      </c>
      <c r="H77" s="93">
        <v>23</v>
      </c>
      <c r="I77" s="55">
        <f t="shared" si="1"/>
        <v>44</v>
      </c>
      <c r="J77" s="77">
        <v>9508250603</v>
      </c>
      <c r="K77" s="77" t="s">
        <v>259</v>
      </c>
      <c r="L77" s="77" t="s">
        <v>279</v>
      </c>
      <c r="M77" s="77">
        <v>9401205313</v>
      </c>
      <c r="N77" s="77" t="s">
        <v>280</v>
      </c>
      <c r="O77" s="77">
        <v>7896122474</v>
      </c>
      <c r="P77" s="118"/>
      <c r="Q77" s="77"/>
      <c r="R77" s="18">
        <v>25</v>
      </c>
      <c r="S77" s="18" t="s">
        <v>1077</v>
      </c>
      <c r="T77" s="18"/>
    </row>
    <row r="78" spans="1:20">
      <c r="A78" s="4">
        <v>74</v>
      </c>
      <c r="B78" s="93" t="s">
        <v>63</v>
      </c>
      <c r="C78" s="92" t="s">
        <v>178</v>
      </c>
      <c r="D78" s="93"/>
      <c r="E78" s="93"/>
      <c r="F78" s="93"/>
      <c r="G78" s="93"/>
      <c r="H78" s="93"/>
      <c r="I78" s="55">
        <f t="shared" si="1"/>
        <v>0</v>
      </c>
      <c r="J78" s="106"/>
      <c r="K78" s="77"/>
      <c r="L78" s="77"/>
      <c r="M78" s="77"/>
      <c r="N78" s="77"/>
      <c r="O78" s="77"/>
      <c r="P78" s="118">
        <v>43584</v>
      </c>
      <c r="Q78" s="77" t="s">
        <v>218</v>
      </c>
      <c r="R78" s="18">
        <v>23</v>
      </c>
      <c r="S78" s="18" t="s">
        <v>1077</v>
      </c>
      <c r="T78" s="18"/>
    </row>
    <row r="79" spans="1:20">
      <c r="A79" s="4">
        <v>75</v>
      </c>
      <c r="B79" s="93" t="s">
        <v>63</v>
      </c>
      <c r="C79" s="92" t="s">
        <v>179</v>
      </c>
      <c r="D79" s="93" t="s">
        <v>23</v>
      </c>
      <c r="E79" s="93">
        <v>18160515302</v>
      </c>
      <c r="F79" s="93" t="s">
        <v>118</v>
      </c>
      <c r="G79" s="93">
        <v>76</v>
      </c>
      <c r="H79" s="93">
        <v>65</v>
      </c>
      <c r="I79" s="55">
        <f t="shared" si="1"/>
        <v>141</v>
      </c>
      <c r="J79" s="108" t="s">
        <v>214</v>
      </c>
      <c r="K79" s="77" t="s">
        <v>259</v>
      </c>
      <c r="L79" s="77" t="s">
        <v>279</v>
      </c>
      <c r="M79" s="77">
        <v>9401205313</v>
      </c>
      <c r="N79" s="77"/>
      <c r="O79" s="77"/>
      <c r="P79" s="48"/>
      <c r="Q79" s="47"/>
      <c r="R79" s="18">
        <v>23</v>
      </c>
      <c r="S79" s="18" t="s">
        <v>1077</v>
      </c>
      <c r="T79" s="18"/>
    </row>
    <row r="80" spans="1:20">
      <c r="A80" s="4">
        <v>76</v>
      </c>
      <c r="B80" s="93" t="s">
        <v>62</v>
      </c>
      <c r="C80" s="92" t="s">
        <v>180</v>
      </c>
      <c r="D80" s="93" t="s">
        <v>25</v>
      </c>
      <c r="E80" s="93">
        <v>183110419</v>
      </c>
      <c r="F80" s="93"/>
      <c r="G80" s="93">
        <v>32</v>
      </c>
      <c r="H80" s="93">
        <v>24</v>
      </c>
      <c r="I80" s="55">
        <f t="shared" si="1"/>
        <v>56</v>
      </c>
      <c r="J80" s="77">
        <v>9613344825</v>
      </c>
      <c r="K80" s="77" t="s">
        <v>262</v>
      </c>
      <c r="L80" s="77"/>
      <c r="M80" s="77"/>
      <c r="N80" s="77" t="s">
        <v>281</v>
      </c>
      <c r="O80" s="77">
        <v>7399889552</v>
      </c>
      <c r="P80" s="118">
        <v>43584</v>
      </c>
      <c r="Q80" s="47" t="s">
        <v>218</v>
      </c>
      <c r="R80" s="18">
        <v>11</v>
      </c>
      <c r="S80" s="18" t="s">
        <v>1077</v>
      </c>
      <c r="T80" s="18"/>
    </row>
    <row r="81" spans="1:20">
      <c r="A81" s="4">
        <v>77</v>
      </c>
      <c r="B81" s="93" t="s">
        <v>62</v>
      </c>
      <c r="C81" s="92" t="s">
        <v>181</v>
      </c>
      <c r="D81" s="93" t="s">
        <v>23</v>
      </c>
      <c r="E81" s="93" t="s">
        <v>182</v>
      </c>
      <c r="F81" s="93" t="s">
        <v>118</v>
      </c>
      <c r="G81" s="93">
        <v>16</v>
      </c>
      <c r="H81" s="93">
        <v>13</v>
      </c>
      <c r="I81" s="55">
        <f t="shared" si="1"/>
        <v>29</v>
      </c>
      <c r="J81" s="108" t="s">
        <v>215</v>
      </c>
      <c r="K81" s="77" t="s">
        <v>262</v>
      </c>
      <c r="L81" s="77" t="s">
        <v>263</v>
      </c>
      <c r="M81" s="77">
        <v>9678190124</v>
      </c>
      <c r="N81" s="77"/>
      <c r="O81" s="77"/>
      <c r="P81" s="118"/>
      <c r="Q81" s="77"/>
      <c r="R81" s="18">
        <v>11</v>
      </c>
      <c r="S81" s="18" t="s">
        <v>1077</v>
      </c>
      <c r="T81" s="18"/>
    </row>
    <row r="82" spans="1:20">
      <c r="A82" s="4">
        <v>78</v>
      </c>
      <c r="B82" s="86" t="s">
        <v>63</v>
      </c>
      <c r="C82" s="92" t="s">
        <v>183</v>
      </c>
      <c r="D82" s="93" t="s">
        <v>25</v>
      </c>
      <c r="E82" s="93">
        <v>183110437</v>
      </c>
      <c r="F82" s="93"/>
      <c r="G82" s="93">
        <v>18</v>
      </c>
      <c r="H82" s="93">
        <v>11</v>
      </c>
      <c r="I82" s="55">
        <f t="shared" si="1"/>
        <v>29</v>
      </c>
      <c r="J82" s="77">
        <v>9859023818</v>
      </c>
      <c r="K82" s="77" t="s">
        <v>262</v>
      </c>
      <c r="L82" s="77" t="s">
        <v>263</v>
      </c>
      <c r="M82" s="77">
        <v>9678190124</v>
      </c>
      <c r="N82" s="77" t="s">
        <v>264</v>
      </c>
      <c r="O82" s="77">
        <v>9954057072</v>
      </c>
      <c r="P82" s="48">
        <v>43582</v>
      </c>
      <c r="Q82" s="47" t="s">
        <v>230</v>
      </c>
      <c r="R82" s="18">
        <v>12</v>
      </c>
      <c r="S82" s="18" t="s">
        <v>1077</v>
      </c>
      <c r="T82" s="18"/>
    </row>
    <row r="83" spans="1:20">
      <c r="A83" s="4">
        <v>79</v>
      </c>
      <c r="B83" s="86" t="s">
        <v>63</v>
      </c>
      <c r="C83" s="92" t="s">
        <v>184</v>
      </c>
      <c r="D83" s="93" t="s">
        <v>23</v>
      </c>
      <c r="E83" s="93">
        <v>18160512506</v>
      </c>
      <c r="F83" s="93" t="s">
        <v>132</v>
      </c>
      <c r="G83" s="93">
        <v>92</v>
      </c>
      <c r="H83" s="93">
        <v>90</v>
      </c>
      <c r="I83" s="55">
        <f t="shared" si="1"/>
        <v>182</v>
      </c>
      <c r="J83" s="77">
        <v>9864614693</v>
      </c>
      <c r="K83" s="77" t="s">
        <v>262</v>
      </c>
      <c r="L83" s="77" t="s">
        <v>263</v>
      </c>
      <c r="M83" s="77">
        <v>9678190124</v>
      </c>
      <c r="N83" s="80" t="s">
        <v>282</v>
      </c>
      <c r="O83" s="77"/>
      <c r="P83" s="118"/>
      <c r="Q83" s="77"/>
      <c r="R83" s="18">
        <v>12</v>
      </c>
      <c r="S83" s="18" t="s">
        <v>1077</v>
      </c>
      <c r="T83" s="18"/>
    </row>
    <row r="84" spans="1:20">
      <c r="A84" s="4">
        <v>80</v>
      </c>
      <c r="B84" s="93" t="s">
        <v>63</v>
      </c>
      <c r="C84" s="92" t="s">
        <v>185</v>
      </c>
      <c r="D84" s="93" t="s">
        <v>25</v>
      </c>
      <c r="E84" s="93">
        <v>125</v>
      </c>
      <c r="F84" s="93"/>
      <c r="G84" s="93">
        <v>16</v>
      </c>
      <c r="H84" s="93">
        <v>36</v>
      </c>
      <c r="I84" s="55">
        <f t="shared" si="1"/>
        <v>52</v>
      </c>
      <c r="J84" s="77">
        <v>9678241534</v>
      </c>
      <c r="K84" s="77" t="s">
        <v>259</v>
      </c>
      <c r="L84" s="77" t="s">
        <v>279</v>
      </c>
      <c r="M84" s="77">
        <v>9401205313</v>
      </c>
      <c r="N84" s="77" t="s">
        <v>283</v>
      </c>
      <c r="O84" s="77">
        <v>8811950570</v>
      </c>
      <c r="P84" s="117">
        <v>43585</v>
      </c>
      <c r="Q84" s="111" t="s">
        <v>234</v>
      </c>
      <c r="R84" s="18">
        <v>26</v>
      </c>
      <c r="S84" s="18" t="s">
        <v>1077</v>
      </c>
      <c r="T84" s="18"/>
    </row>
    <row r="85" spans="1:20">
      <c r="A85" s="4">
        <v>81</v>
      </c>
      <c r="B85" s="93" t="s">
        <v>63</v>
      </c>
      <c r="C85" s="92" t="s">
        <v>186</v>
      </c>
      <c r="D85" s="93" t="s">
        <v>25</v>
      </c>
      <c r="E85" s="93">
        <v>126</v>
      </c>
      <c r="F85" s="93"/>
      <c r="G85" s="93">
        <v>25</v>
      </c>
      <c r="H85" s="93">
        <v>32</v>
      </c>
      <c r="I85" s="55">
        <f t="shared" si="1"/>
        <v>57</v>
      </c>
      <c r="J85" s="77">
        <v>9854616823</v>
      </c>
      <c r="K85" s="77" t="s">
        <v>259</v>
      </c>
      <c r="L85" s="77" t="s">
        <v>279</v>
      </c>
      <c r="M85" s="77">
        <v>9401205313</v>
      </c>
      <c r="N85" s="77" t="s">
        <v>283</v>
      </c>
      <c r="O85" s="77">
        <v>8811950570</v>
      </c>
      <c r="P85" s="118"/>
      <c r="Q85" s="77"/>
      <c r="R85" s="18">
        <v>26</v>
      </c>
      <c r="S85" s="18" t="s">
        <v>1077</v>
      </c>
      <c r="T85" s="18"/>
    </row>
    <row r="86" spans="1:20">
      <c r="A86" s="4">
        <v>82</v>
      </c>
      <c r="B86" s="93" t="s">
        <v>63</v>
      </c>
      <c r="C86" s="98" t="s">
        <v>187</v>
      </c>
      <c r="D86" s="76" t="s">
        <v>25</v>
      </c>
      <c r="E86" s="99"/>
      <c r="F86" s="76"/>
      <c r="G86" s="99">
        <v>22</v>
      </c>
      <c r="H86" s="99">
        <v>23</v>
      </c>
      <c r="I86" s="55">
        <f t="shared" si="1"/>
        <v>45</v>
      </c>
      <c r="J86" s="70">
        <v>9954007607</v>
      </c>
      <c r="K86" s="76" t="s">
        <v>248</v>
      </c>
      <c r="L86" s="76" t="s">
        <v>249</v>
      </c>
      <c r="M86" s="76">
        <v>9859331404</v>
      </c>
      <c r="N86" s="76"/>
      <c r="O86" s="110" t="s">
        <v>284</v>
      </c>
      <c r="P86" s="117">
        <v>43585</v>
      </c>
      <c r="Q86" s="47" t="s">
        <v>234</v>
      </c>
      <c r="R86" s="18">
        <v>18</v>
      </c>
      <c r="S86" s="18" t="s">
        <v>1077</v>
      </c>
      <c r="T86" s="18"/>
    </row>
    <row r="87" spans="1:20">
      <c r="A87" s="4">
        <v>83</v>
      </c>
      <c r="B87" s="93"/>
      <c r="C87" s="68" t="s">
        <v>188</v>
      </c>
      <c r="D87" s="76" t="s">
        <v>23</v>
      </c>
      <c r="E87" s="69" t="s">
        <v>189</v>
      </c>
      <c r="F87" s="77" t="s">
        <v>91</v>
      </c>
      <c r="G87" s="99">
        <v>10</v>
      </c>
      <c r="H87" s="99">
        <v>11</v>
      </c>
      <c r="I87" s="55">
        <f t="shared" si="1"/>
        <v>21</v>
      </c>
      <c r="J87" s="109" t="s">
        <v>216</v>
      </c>
      <c r="K87" s="76" t="s">
        <v>248</v>
      </c>
      <c r="L87" s="76" t="s">
        <v>249</v>
      </c>
      <c r="M87" s="76">
        <v>9859331404</v>
      </c>
      <c r="N87" s="76"/>
      <c r="O87" s="76"/>
      <c r="P87" s="118"/>
      <c r="Q87" s="77"/>
      <c r="R87" s="18">
        <v>28</v>
      </c>
      <c r="S87" s="18" t="s">
        <v>1077</v>
      </c>
      <c r="T87" s="18"/>
    </row>
    <row r="88" spans="1:20">
      <c r="A88" s="4">
        <v>84</v>
      </c>
      <c r="B88" s="17"/>
      <c r="C88" s="18"/>
      <c r="D88" s="18"/>
      <c r="E88" s="19"/>
      <c r="F88" s="18"/>
      <c r="G88" s="19"/>
      <c r="H88" s="19"/>
      <c r="I88" s="55">
        <f t="shared" si="1"/>
        <v>0</v>
      </c>
      <c r="J88" s="18"/>
      <c r="K88" s="18"/>
      <c r="L88" s="18"/>
      <c r="M88" s="18"/>
      <c r="N88" s="18"/>
      <c r="O88" s="18"/>
      <c r="P88" s="23"/>
      <c r="Q88" s="18"/>
      <c r="R88" s="18"/>
      <c r="S88" s="18"/>
      <c r="T88" s="18"/>
    </row>
    <row r="89" spans="1:20">
      <c r="A89" s="4">
        <v>85</v>
      </c>
      <c r="B89" s="17"/>
      <c r="C89" s="18"/>
      <c r="D89" s="18"/>
      <c r="E89" s="19"/>
      <c r="F89" s="18"/>
      <c r="G89" s="19"/>
      <c r="H89" s="19"/>
      <c r="I89" s="55">
        <f t="shared" si="1"/>
        <v>0</v>
      </c>
      <c r="J89" s="18"/>
      <c r="K89" s="18"/>
      <c r="L89" s="18"/>
      <c r="M89" s="18"/>
      <c r="N89" s="18"/>
      <c r="O89" s="18"/>
      <c r="P89" s="23"/>
      <c r="Q89" s="18"/>
      <c r="R89" s="18"/>
      <c r="S89" s="18"/>
      <c r="T89" s="18"/>
    </row>
    <row r="90" spans="1:20">
      <c r="A90" s="4">
        <v>86</v>
      </c>
      <c r="B90" s="17"/>
      <c r="C90" s="18"/>
      <c r="D90" s="18"/>
      <c r="E90" s="19"/>
      <c r="F90" s="18"/>
      <c r="G90" s="19"/>
      <c r="H90" s="19"/>
      <c r="I90" s="55">
        <f t="shared" si="1"/>
        <v>0</v>
      </c>
      <c r="J90" s="18"/>
      <c r="K90" s="18"/>
      <c r="L90" s="18"/>
      <c r="M90" s="18"/>
      <c r="N90" s="18"/>
      <c r="O90" s="18"/>
      <c r="P90" s="23"/>
      <c r="Q90" s="18"/>
      <c r="R90" s="18"/>
      <c r="S90" s="18"/>
      <c r="T90" s="18"/>
    </row>
    <row r="91" spans="1:20">
      <c r="A91" s="4">
        <v>87</v>
      </c>
      <c r="B91" s="17"/>
      <c r="C91" s="18"/>
      <c r="D91" s="18"/>
      <c r="E91" s="19"/>
      <c r="F91" s="18"/>
      <c r="G91" s="19"/>
      <c r="H91" s="19"/>
      <c r="I91" s="55">
        <f t="shared" si="1"/>
        <v>0</v>
      </c>
      <c r="J91" s="18"/>
      <c r="K91" s="18"/>
      <c r="L91" s="18"/>
      <c r="M91" s="18"/>
      <c r="N91" s="18"/>
      <c r="O91" s="18"/>
      <c r="P91" s="23"/>
      <c r="Q91" s="18"/>
      <c r="R91" s="18"/>
      <c r="S91" s="18"/>
      <c r="T91" s="18"/>
    </row>
    <row r="92" spans="1:20">
      <c r="A92" s="4">
        <v>88</v>
      </c>
      <c r="B92" s="17"/>
      <c r="C92" s="18"/>
      <c r="D92" s="18"/>
      <c r="E92" s="19"/>
      <c r="F92" s="18"/>
      <c r="G92" s="19"/>
      <c r="H92" s="19"/>
      <c r="I92" s="55">
        <f t="shared" si="1"/>
        <v>0</v>
      </c>
      <c r="J92" s="18"/>
      <c r="K92" s="18"/>
      <c r="L92" s="18"/>
      <c r="M92" s="18"/>
      <c r="N92" s="18"/>
      <c r="O92" s="18"/>
      <c r="P92" s="23"/>
      <c r="Q92" s="18"/>
      <c r="R92" s="18"/>
      <c r="S92" s="18"/>
      <c r="T92" s="18"/>
    </row>
    <row r="93" spans="1:20">
      <c r="A93" s="4">
        <v>89</v>
      </c>
      <c r="B93" s="17"/>
      <c r="C93" s="18"/>
      <c r="D93" s="18"/>
      <c r="E93" s="19"/>
      <c r="F93" s="18"/>
      <c r="G93" s="19"/>
      <c r="H93" s="19"/>
      <c r="I93" s="55">
        <f t="shared" si="1"/>
        <v>0</v>
      </c>
      <c r="J93" s="18"/>
      <c r="K93" s="18"/>
      <c r="L93" s="18"/>
      <c r="M93" s="18"/>
      <c r="N93" s="18"/>
      <c r="O93" s="18"/>
      <c r="P93" s="23"/>
      <c r="Q93" s="18"/>
      <c r="R93" s="18"/>
      <c r="S93" s="18"/>
      <c r="T93" s="18"/>
    </row>
    <row r="94" spans="1:20">
      <c r="A94" s="4">
        <v>90</v>
      </c>
      <c r="B94" s="17"/>
      <c r="C94" s="18"/>
      <c r="D94" s="18"/>
      <c r="E94" s="19"/>
      <c r="F94" s="18"/>
      <c r="G94" s="19"/>
      <c r="H94" s="19"/>
      <c r="I94" s="55">
        <f t="shared" si="1"/>
        <v>0</v>
      </c>
      <c r="J94" s="18"/>
      <c r="K94" s="18"/>
      <c r="L94" s="18"/>
      <c r="M94" s="18"/>
      <c r="N94" s="18"/>
      <c r="O94" s="18"/>
      <c r="P94" s="23"/>
      <c r="Q94" s="18"/>
      <c r="R94" s="18"/>
      <c r="S94" s="18"/>
      <c r="T94" s="18"/>
    </row>
    <row r="95" spans="1:20">
      <c r="A95" s="4">
        <v>91</v>
      </c>
      <c r="B95" s="17"/>
      <c r="C95" s="18"/>
      <c r="D95" s="18"/>
      <c r="E95" s="19"/>
      <c r="F95" s="18"/>
      <c r="G95" s="19"/>
      <c r="H95" s="19"/>
      <c r="I95" s="55">
        <f t="shared" si="1"/>
        <v>0</v>
      </c>
      <c r="J95" s="18"/>
      <c r="K95" s="18"/>
      <c r="L95" s="18"/>
      <c r="M95" s="18"/>
      <c r="N95" s="18"/>
      <c r="O95" s="18"/>
      <c r="P95" s="23"/>
      <c r="Q95" s="18"/>
      <c r="R95" s="18"/>
      <c r="S95" s="18"/>
      <c r="T95" s="18"/>
    </row>
    <row r="96" spans="1:20">
      <c r="A96" s="4">
        <v>92</v>
      </c>
      <c r="B96" s="17"/>
      <c r="C96" s="18"/>
      <c r="D96" s="18"/>
      <c r="E96" s="19"/>
      <c r="F96" s="18"/>
      <c r="G96" s="19"/>
      <c r="H96" s="19"/>
      <c r="I96" s="55">
        <f t="shared" si="1"/>
        <v>0</v>
      </c>
      <c r="J96" s="18"/>
      <c r="K96" s="18"/>
      <c r="L96" s="18"/>
      <c r="M96" s="18"/>
      <c r="N96" s="18"/>
      <c r="O96" s="18"/>
      <c r="P96" s="23"/>
      <c r="Q96" s="18"/>
      <c r="R96" s="18"/>
      <c r="S96" s="18"/>
      <c r="T96" s="18"/>
    </row>
    <row r="97" spans="1:20">
      <c r="A97" s="4">
        <v>93</v>
      </c>
      <c r="B97" s="17"/>
      <c r="C97" s="18"/>
      <c r="D97" s="18"/>
      <c r="E97" s="19"/>
      <c r="F97" s="18"/>
      <c r="G97" s="19"/>
      <c r="H97" s="19"/>
      <c r="I97" s="55">
        <f t="shared" si="1"/>
        <v>0</v>
      </c>
      <c r="J97" s="18"/>
      <c r="K97" s="18"/>
      <c r="L97" s="18"/>
      <c r="M97" s="18"/>
      <c r="N97" s="18"/>
      <c r="O97" s="18"/>
      <c r="P97" s="23"/>
      <c r="Q97" s="18"/>
      <c r="R97" s="18"/>
      <c r="S97" s="18"/>
      <c r="T97" s="18"/>
    </row>
    <row r="98" spans="1:20">
      <c r="A98" s="4">
        <v>94</v>
      </c>
      <c r="B98" s="17"/>
      <c r="C98" s="18"/>
      <c r="D98" s="18"/>
      <c r="E98" s="19"/>
      <c r="F98" s="18"/>
      <c r="G98" s="19"/>
      <c r="H98" s="19"/>
      <c r="I98" s="55">
        <f t="shared" si="1"/>
        <v>0</v>
      </c>
      <c r="J98" s="18"/>
      <c r="K98" s="18"/>
      <c r="L98" s="18"/>
      <c r="M98" s="18"/>
      <c r="N98" s="18"/>
      <c r="O98" s="18"/>
      <c r="P98" s="23"/>
      <c r="Q98" s="18"/>
      <c r="R98" s="18"/>
      <c r="S98" s="18"/>
      <c r="T98" s="18"/>
    </row>
    <row r="99" spans="1:20">
      <c r="A99" s="4">
        <v>95</v>
      </c>
      <c r="B99" s="17"/>
      <c r="C99" s="18"/>
      <c r="D99" s="18"/>
      <c r="E99" s="19"/>
      <c r="F99" s="18"/>
      <c r="G99" s="19"/>
      <c r="H99" s="19"/>
      <c r="I99" s="55">
        <f t="shared" si="1"/>
        <v>0</v>
      </c>
      <c r="J99" s="18"/>
      <c r="K99" s="18"/>
      <c r="L99" s="18"/>
      <c r="M99" s="18"/>
      <c r="N99" s="18"/>
      <c r="O99" s="18"/>
      <c r="P99" s="23"/>
      <c r="Q99" s="18"/>
      <c r="R99" s="18"/>
      <c r="S99" s="18"/>
      <c r="T99" s="18"/>
    </row>
    <row r="100" spans="1:20">
      <c r="A100" s="4">
        <v>96</v>
      </c>
      <c r="B100" s="17"/>
      <c r="C100" s="18"/>
      <c r="D100" s="18"/>
      <c r="E100" s="19"/>
      <c r="F100" s="18"/>
      <c r="G100" s="19"/>
      <c r="H100" s="19"/>
      <c r="I100" s="55">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5">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5">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5">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5">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5">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5">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5">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5">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5">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5">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5">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5">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5">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5">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5">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5">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5">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5">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5">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5">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5">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5">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5">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5">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5">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5">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5">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5">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5">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5">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5">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5">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5">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5">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5">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5">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5">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5">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5">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5">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5">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5">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5">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5">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5">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5">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5">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5">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5">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5">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5">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5">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5">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5">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5">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5">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5">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5">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5">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5">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5">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5">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5">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5">
        <f t="shared" si="2"/>
        <v>0</v>
      </c>
      <c r="J164" s="18"/>
      <c r="K164" s="18"/>
      <c r="L164" s="18"/>
      <c r="M164" s="18"/>
      <c r="N164" s="18"/>
      <c r="O164" s="18"/>
      <c r="P164" s="23"/>
      <c r="Q164" s="18"/>
      <c r="R164" s="18"/>
      <c r="S164" s="18"/>
      <c r="T164" s="18"/>
    </row>
    <row r="165" spans="1:20">
      <c r="A165" s="3" t="s">
        <v>11</v>
      </c>
      <c r="B165" s="38"/>
      <c r="C165" s="3">
        <f>COUNTIFS(C5:C164,"*")</f>
        <v>83</v>
      </c>
      <c r="D165" s="3"/>
      <c r="E165" s="13"/>
      <c r="F165" s="3"/>
      <c r="G165" s="56">
        <f>SUM(G5:G164)</f>
        <v>3221</v>
      </c>
      <c r="H165" s="56">
        <f>SUM(H5:H164)</f>
        <v>3269</v>
      </c>
      <c r="I165" s="56">
        <f>SUM(I5:I164)</f>
        <v>6490</v>
      </c>
      <c r="J165" s="3"/>
      <c r="K165" s="7"/>
      <c r="L165" s="20"/>
      <c r="M165" s="20"/>
      <c r="N165" s="7"/>
      <c r="O165" s="7"/>
      <c r="P165" s="14"/>
      <c r="Q165" s="3"/>
      <c r="R165" s="3"/>
      <c r="S165" s="3"/>
      <c r="T165" s="12"/>
    </row>
    <row r="166" spans="1:20">
      <c r="A166" s="43" t="s">
        <v>62</v>
      </c>
      <c r="B166" s="10">
        <f>COUNTIF(B$5:B$164,"Team 1")</f>
        <v>38</v>
      </c>
      <c r="C166" s="43" t="s">
        <v>25</v>
      </c>
      <c r="D166" s="10">
        <f>COUNTIF(D5:D164,"Anganwadi")</f>
        <v>29</v>
      </c>
    </row>
    <row r="167" spans="1:20">
      <c r="A167" s="43" t="s">
        <v>63</v>
      </c>
      <c r="B167" s="10">
        <f>COUNTIF(B$6:B$164,"Team 2")</f>
        <v>42</v>
      </c>
      <c r="C167" s="43" t="s">
        <v>23</v>
      </c>
      <c r="D167" s="10">
        <f>COUNTIF(D5:D164,"School")</f>
        <v>53</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62" activePane="bottomRight" state="frozen"/>
      <selection pane="topRight" activeCell="C1" sqref="C1"/>
      <selection pane="bottomLeft" activeCell="A5" sqref="A5"/>
      <selection pane="bottomRight" activeCell="D167" sqref="D167"/>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229" t="s">
        <v>70</v>
      </c>
      <c r="B1" s="229"/>
      <c r="C1" s="229"/>
      <c r="D1" s="54"/>
      <c r="E1" s="54"/>
      <c r="F1" s="54"/>
      <c r="G1" s="54"/>
      <c r="H1" s="54"/>
      <c r="I1" s="54"/>
      <c r="J1" s="54"/>
      <c r="K1" s="54"/>
      <c r="L1" s="54"/>
      <c r="M1" s="230"/>
      <c r="N1" s="230"/>
      <c r="O1" s="230"/>
      <c r="P1" s="230"/>
      <c r="Q1" s="230"/>
      <c r="R1" s="230"/>
      <c r="S1" s="230"/>
      <c r="T1" s="230"/>
    </row>
    <row r="2" spans="1:20">
      <c r="A2" s="223" t="s">
        <v>59</v>
      </c>
      <c r="B2" s="224"/>
      <c r="C2" s="224"/>
      <c r="D2" s="24">
        <v>43586</v>
      </c>
      <c r="E2" s="21"/>
      <c r="F2" s="21"/>
      <c r="G2" s="21"/>
      <c r="H2" s="21"/>
      <c r="I2" s="21"/>
      <c r="J2" s="21"/>
      <c r="K2" s="21"/>
      <c r="L2" s="21"/>
      <c r="M2" s="21"/>
      <c r="N2" s="21"/>
      <c r="O2" s="21"/>
      <c r="P2" s="21"/>
      <c r="Q2" s="21"/>
      <c r="R2" s="21"/>
      <c r="S2" s="21"/>
    </row>
    <row r="3" spans="1:20" ht="24" customHeight="1">
      <c r="A3" s="225" t="s">
        <v>14</v>
      </c>
      <c r="B3" s="221" t="s">
        <v>61</v>
      </c>
      <c r="C3" s="226" t="s">
        <v>7</v>
      </c>
      <c r="D3" s="226" t="s">
        <v>55</v>
      </c>
      <c r="E3" s="226" t="s">
        <v>16</v>
      </c>
      <c r="F3" s="227" t="s">
        <v>17</v>
      </c>
      <c r="G3" s="226" t="s">
        <v>8</v>
      </c>
      <c r="H3" s="226"/>
      <c r="I3" s="226"/>
      <c r="J3" s="226" t="s">
        <v>31</v>
      </c>
      <c r="K3" s="221" t="s">
        <v>33</v>
      </c>
      <c r="L3" s="221" t="s">
        <v>50</v>
      </c>
      <c r="M3" s="221" t="s">
        <v>51</v>
      </c>
      <c r="N3" s="221" t="s">
        <v>34</v>
      </c>
      <c r="O3" s="221" t="s">
        <v>35</v>
      </c>
      <c r="P3" s="225" t="s">
        <v>54</v>
      </c>
      <c r="Q3" s="226" t="s">
        <v>52</v>
      </c>
      <c r="R3" s="226" t="s">
        <v>32</v>
      </c>
      <c r="S3" s="226" t="s">
        <v>53</v>
      </c>
      <c r="T3" s="226" t="s">
        <v>13</v>
      </c>
    </row>
    <row r="4" spans="1:20" ht="25.5" customHeight="1">
      <c r="A4" s="225"/>
      <c r="B4" s="228"/>
      <c r="C4" s="226"/>
      <c r="D4" s="226"/>
      <c r="E4" s="226"/>
      <c r="F4" s="227"/>
      <c r="G4" s="22" t="s">
        <v>9</v>
      </c>
      <c r="H4" s="22" t="s">
        <v>10</v>
      </c>
      <c r="I4" s="22" t="s">
        <v>11</v>
      </c>
      <c r="J4" s="226"/>
      <c r="K4" s="222"/>
      <c r="L4" s="222"/>
      <c r="M4" s="222"/>
      <c r="N4" s="222"/>
      <c r="O4" s="222"/>
      <c r="P4" s="225"/>
      <c r="Q4" s="225"/>
      <c r="R4" s="226"/>
      <c r="S4" s="226"/>
      <c r="T4" s="226"/>
    </row>
    <row r="5" spans="1:20">
      <c r="A5" s="4">
        <v>1</v>
      </c>
      <c r="B5" s="86" t="s">
        <v>62</v>
      </c>
      <c r="C5" s="85" t="s">
        <v>285</v>
      </c>
      <c r="D5" s="86" t="s">
        <v>25</v>
      </c>
      <c r="E5" s="86">
        <v>183110149</v>
      </c>
      <c r="F5" s="72"/>
      <c r="G5" s="86">
        <v>15</v>
      </c>
      <c r="H5" s="86">
        <v>23</v>
      </c>
      <c r="I5" s="57">
        <f>SUM(G5:H5)</f>
        <v>38</v>
      </c>
      <c r="J5" s="128">
        <v>8876260799</v>
      </c>
      <c r="K5" s="127" t="s">
        <v>397</v>
      </c>
      <c r="L5" s="127" t="s">
        <v>398</v>
      </c>
      <c r="M5" s="127">
        <v>9954466322</v>
      </c>
      <c r="N5" s="127"/>
      <c r="O5" s="127"/>
      <c r="P5" s="129">
        <v>43587</v>
      </c>
      <c r="Q5" s="127" t="s">
        <v>222</v>
      </c>
      <c r="R5" s="127">
        <v>32</v>
      </c>
      <c r="S5" s="127" t="s">
        <v>399</v>
      </c>
      <c r="T5" s="47"/>
    </row>
    <row r="6" spans="1:20">
      <c r="A6" s="4">
        <v>2</v>
      </c>
      <c r="B6" s="86"/>
      <c r="C6" s="85" t="s">
        <v>286</v>
      </c>
      <c r="D6" s="86" t="s">
        <v>23</v>
      </c>
      <c r="E6" s="86" t="s">
        <v>287</v>
      </c>
      <c r="F6" s="78" t="s">
        <v>91</v>
      </c>
      <c r="G6" s="86">
        <v>192</v>
      </c>
      <c r="H6" s="86">
        <v>182</v>
      </c>
      <c r="I6" s="57">
        <f t="shared" ref="I6:I69" si="0">SUM(G6:H6)</f>
        <v>374</v>
      </c>
      <c r="J6" s="130">
        <v>9954419734</v>
      </c>
      <c r="K6" s="127" t="s">
        <v>397</v>
      </c>
      <c r="L6" s="127" t="s">
        <v>398</v>
      </c>
      <c r="M6" s="127">
        <v>9954466322</v>
      </c>
      <c r="N6" s="82"/>
      <c r="O6" s="82"/>
      <c r="P6" s="127"/>
      <c r="Q6" s="127"/>
      <c r="R6" s="127">
        <v>32</v>
      </c>
      <c r="S6" s="127" t="s">
        <v>399</v>
      </c>
      <c r="T6" s="47"/>
    </row>
    <row r="7" spans="1:20">
      <c r="A7" s="4">
        <v>3</v>
      </c>
      <c r="B7" s="86" t="s">
        <v>63</v>
      </c>
      <c r="C7" s="85" t="s">
        <v>288</v>
      </c>
      <c r="D7" s="86" t="s">
        <v>25</v>
      </c>
      <c r="E7" s="86">
        <v>183110142</v>
      </c>
      <c r="F7" s="72"/>
      <c r="G7" s="86">
        <v>30</v>
      </c>
      <c r="H7" s="86">
        <v>33</v>
      </c>
      <c r="I7" s="57">
        <f t="shared" si="0"/>
        <v>63</v>
      </c>
      <c r="J7" s="131">
        <v>9954264823</v>
      </c>
      <c r="K7" s="127" t="s">
        <v>397</v>
      </c>
      <c r="L7" s="127" t="s">
        <v>398</v>
      </c>
      <c r="M7" s="127">
        <v>9954466322</v>
      </c>
      <c r="N7" s="127" t="s">
        <v>400</v>
      </c>
      <c r="O7" s="127">
        <v>8751926771</v>
      </c>
      <c r="P7" s="129">
        <v>43587</v>
      </c>
      <c r="Q7" s="127" t="s">
        <v>222</v>
      </c>
      <c r="R7" s="127">
        <v>34</v>
      </c>
      <c r="S7" s="127" t="s">
        <v>399</v>
      </c>
      <c r="T7" s="47"/>
    </row>
    <row r="8" spans="1:20">
      <c r="A8" s="4">
        <v>4</v>
      </c>
      <c r="B8" s="86"/>
      <c r="C8" s="85" t="s">
        <v>289</v>
      </c>
      <c r="D8" s="86" t="s">
        <v>25</v>
      </c>
      <c r="E8" s="86">
        <v>183110143</v>
      </c>
      <c r="F8" s="72"/>
      <c r="G8" s="86">
        <v>32</v>
      </c>
      <c r="H8" s="86">
        <v>43</v>
      </c>
      <c r="I8" s="57">
        <f t="shared" si="0"/>
        <v>75</v>
      </c>
      <c r="J8" s="131">
        <v>8011807529</v>
      </c>
      <c r="K8" s="127" t="s">
        <v>397</v>
      </c>
      <c r="L8" s="127" t="s">
        <v>401</v>
      </c>
      <c r="M8" s="127">
        <v>9954465153</v>
      </c>
      <c r="N8" s="127" t="s">
        <v>400</v>
      </c>
      <c r="O8" s="127">
        <v>8751926771</v>
      </c>
      <c r="P8" s="129"/>
      <c r="Q8" s="127"/>
      <c r="R8" s="127">
        <v>36</v>
      </c>
      <c r="S8" s="127" t="s">
        <v>399</v>
      </c>
      <c r="T8" s="47"/>
    </row>
    <row r="9" spans="1:20">
      <c r="A9" s="4">
        <v>5</v>
      </c>
      <c r="B9" s="86" t="s">
        <v>62</v>
      </c>
      <c r="C9" s="85" t="s">
        <v>290</v>
      </c>
      <c r="D9" s="86" t="s">
        <v>25</v>
      </c>
      <c r="E9" s="86">
        <v>183110215</v>
      </c>
      <c r="F9" s="86"/>
      <c r="G9" s="86">
        <v>24</v>
      </c>
      <c r="H9" s="86">
        <v>26</v>
      </c>
      <c r="I9" s="57">
        <f t="shared" si="0"/>
        <v>50</v>
      </c>
      <c r="J9" s="127">
        <v>9864315925</v>
      </c>
      <c r="K9" s="127" t="s">
        <v>270</v>
      </c>
      <c r="L9" s="127" t="s">
        <v>275</v>
      </c>
      <c r="M9" s="127">
        <v>8721802154</v>
      </c>
      <c r="N9" s="127" t="s">
        <v>402</v>
      </c>
      <c r="O9" s="127">
        <v>7399458956</v>
      </c>
      <c r="P9" s="132">
        <v>43588</v>
      </c>
      <c r="Q9" s="127" t="s">
        <v>229</v>
      </c>
      <c r="R9" s="127">
        <v>34</v>
      </c>
      <c r="S9" s="127" t="s">
        <v>399</v>
      </c>
      <c r="T9" s="47"/>
    </row>
    <row r="10" spans="1:20">
      <c r="A10" s="4">
        <v>6</v>
      </c>
      <c r="B10" s="86"/>
      <c r="C10" s="85" t="s">
        <v>291</v>
      </c>
      <c r="D10" s="86" t="s">
        <v>25</v>
      </c>
      <c r="E10" s="86">
        <v>183110210</v>
      </c>
      <c r="F10" s="86"/>
      <c r="G10" s="86">
        <v>16</v>
      </c>
      <c r="H10" s="86">
        <v>17</v>
      </c>
      <c r="I10" s="57">
        <f t="shared" si="0"/>
        <v>33</v>
      </c>
      <c r="J10" s="127">
        <v>9678259963</v>
      </c>
      <c r="K10" s="127" t="s">
        <v>270</v>
      </c>
      <c r="L10" s="127" t="s">
        <v>275</v>
      </c>
      <c r="M10" s="127">
        <v>8721802154</v>
      </c>
      <c r="N10" s="127" t="s">
        <v>403</v>
      </c>
      <c r="O10" s="127">
        <v>9678319965</v>
      </c>
      <c r="P10" s="129"/>
      <c r="Q10" s="127"/>
      <c r="R10" s="127">
        <v>33</v>
      </c>
      <c r="S10" s="127" t="s">
        <v>399</v>
      </c>
      <c r="T10" s="47"/>
    </row>
    <row r="11" spans="1:20">
      <c r="A11" s="4">
        <v>7</v>
      </c>
      <c r="B11" s="86"/>
      <c r="C11" s="68" t="s">
        <v>292</v>
      </c>
      <c r="D11" s="86" t="s">
        <v>23</v>
      </c>
      <c r="E11" s="84">
        <v>18160520903</v>
      </c>
      <c r="F11" s="78" t="s">
        <v>91</v>
      </c>
      <c r="G11" s="86">
        <v>30</v>
      </c>
      <c r="H11" s="86">
        <v>30</v>
      </c>
      <c r="I11" s="57">
        <f t="shared" si="0"/>
        <v>60</v>
      </c>
      <c r="J11" s="133">
        <v>9435576399</v>
      </c>
      <c r="K11" s="127" t="s">
        <v>270</v>
      </c>
      <c r="L11" s="127"/>
      <c r="M11" s="127"/>
      <c r="N11" s="127"/>
      <c r="O11" s="127"/>
      <c r="P11" s="129"/>
      <c r="Q11" s="127"/>
      <c r="R11" s="127"/>
      <c r="S11" s="127"/>
      <c r="T11" s="47"/>
    </row>
    <row r="12" spans="1:20">
      <c r="A12" s="4">
        <v>8</v>
      </c>
      <c r="B12" s="86" t="s">
        <v>63</v>
      </c>
      <c r="C12" s="85" t="s">
        <v>293</v>
      </c>
      <c r="D12" s="86" t="s">
        <v>25</v>
      </c>
      <c r="E12" s="86">
        <v>183110151</v>
      </c>
      <c r="F12" s="86"/>
      <c r="G12" s="86">
        <v>25</v>
      </c>
      <c r="H12" s="86">
        <v>25</v>
      </c>
      <c r="I12" s="57">
        <f t="shared" si="0"/>
        <v>50</v>
      </c>
      <c r="J12" s="134">
        <v>8011011500</v>
      </c>
      <c r="K12" s="127" t="s">
        <v>397</v>
      </c>
      <c r="L12" s="127" t="s">
        <v>401</v>
      </c>
      <c r="M12" s="127">
        <v>9954465153</v>
      </c>
      <c r="N12" s="127" t="s">
        <v>404</v>
      </c>
      <c r="O12" s="127">
        <v>7896840023</v>
      </c>
      <c r="P12" s="132">
        <v>43588</v>
      </c>
      <c r="Q12" s="127" t="s">
        <v>229</v>
      </c>
      <c r="R12" s="127">
        <v>38</v>
      </c>
      <c r="S12" s="127" t="s">
        <v>399</v>
      </c>
      <c r="T12" s="47"/>
    </row>
    <row r="13" spans="1:20">
      <c r="A13" s="4">
        <v>9</v>
      </c>
      <c r="B13" s="86"/>
      <c r="C13" s="92" t="s">
        <v>294</v>
      </c>
      <c r="D13" s="93" t="s">
        <v>23</v>
      </c>
      <c r="E13" s="93" t="s">
        <v>295</v>
      </c>
      <c r="F13" s="78" t="s">
        <v>91</v>
      </c>
      <c r="G13" s="93">
        <v>36</v>
      </c>
      <c r="H13" s="93">
        <v>36</v>
      </c>
      <c r="I13" s="57">
        <f t="shared" si="0"/>
        <v>72</v>
      </c>
      <c r="J13" s="133">
        <v>9954435358</v>
      </c>
      <c r="K13" s="127" t="s">
        <v>397</v>
      </c>
      <c r="L13" s="127" t="s">
        <v>401</v>
      </c>
      <c r="M13" s="127">
        <v>9954465153</v>
      </c>
      <c r="N13" s="127"/>
      <c r="O13" s="127"/>
      <c r="P13" s="127"/>
      <c r="Q13" s="127"/>
      <c r="R13" s="127">
        <v>38</v>
      </c>
      <c r="S13" s="127" t="s">
        <v>399</v>
      </c>
      <c r="T13" s="47"/>
    </row>
    <row r="14" spans="1:20">
      <c r="A14" s="4">
        <v>10</v>
      </c>
      <c r="B14" s="86"/>
      <c r="C14" s="85"/>
      <c r="D14" s="86"/>
      <c r="E14" s="86"/>
      <c r="F14" s="86"/>
      <c r="G14" s="86"/>
      <c r="H14" s="86"/>
      <c r="I14" s="57">
        <f t="shared" si="0"/>
        <v>0</v>
      </c>
      <c r="J14" s="127"/>
      <c r="K14" s="127"/>
      <c r="L14" s="127"/>
      <c r="M14" s="127"/>
      <c r="N14" s="127"/>
      <c r="O14" s="127"/>
      <c r="P14" s="129"/>
      <c r="Q14" s="127"/>
      <c r="R14" s="127"/>
      <c r="S14" s="127"/>
      <c r="T14" s="47"/>
    </row>
    <row r="15" spans="1:20">
      <c r="A15" s="4">
        <v>11</v>
      </c>
      <c r="B15" s="86" t="s">
        <v>62</v>
      </c>
      <c r="C15" s="85" t="s">
        <v>296</v>
      </c>
      <c r="D15" s="86" t="s">
        <v>23</v>
      </c>
      <c r="E15" s="86" t="s">
        <v>297</v>
      </c>
      <c r="F15" s="72" t="s">
        <v>132</v>
      </c>
      <c r="G15" s="86">
        <v>293</v>
      </c>
      <c r="H15" s="86">
        <v>301</v>
      </c>
      <c r="I15" s="57">
        <f t="shared" si="0"/>
        <v>594</v>
      </c>
      <c r="J15" s="130">
        <v>9954284552</v>
      </c>
      <c r="K15" s="127" t="s">
        <v>259</v>
      </c>
      <c r="L15" s="127" t="s">
        <v>279</v>
      </c>
      <c r="M15" s="127">
        <v>9401205313</v>
      </c>
      <c r="N15" s="82" t="s">
        <v>405</v>
      </c>
      <c r="O15" s="127"/>
      <c r="P15" s="132">
        <v>43589</v>
      </c>
      <c r="Q15" s="127" t="s">
        <v>230</v>
      </c>
      <c r="R15" s="127">
        <v>30</v>
      </c>
      <c r="S15" s="127" t="s">
        <v>399</v>
      </c>
      <c r="T15" s="47"/>
    </row>
    <row r="16" spans="1:20">
      <c r="A16" s="4">
        <v>12</v>
      </c>
      <c r="B16" s="86" t="s">
        <v>62</v>
      </c>
      <c r="C16" s="85"/>
      <c r="D16" s="86"/>
      <c r="E16" s="86"/>
      <c r="F16" s="72"/>
      <c r="G16" s="86"/>
      <c r="H16" s="86"/>
      <c r="I16" s="57">
        <f t="shared" si="0"/>
        <v>0</v>
      </c>
      <c r="J16" s="127"/>
      <c r="K16" s="127"/>
      <c r="L16" s="127"/>
      <c r="M16" s="127"/>
      <c r="N16" s="82"/>
      <c r="O16" s="127"/>
      <c r="P16" s="132">
        <v>43591</v>
      </c>
      <c r="Q16" s="127" t="s">
        <v>218</v>
      </c>
      <c r="R16" s="127"/>
      <c r="S16" s="127"/>
      <c r="T16" s="47"/>
    </row>
    <row r="17" spans="1:20">
      <c r="A17" s="4">
        <v>13</v>
      </c>
      <c r="B17" s="86" t="s">
        <v>63</v>
      </c>
      <c r="C17" s="85" t="s">
        <v>298</v>
      </c>
      <c r="D17" s="86" t="s">
        <v>25</v>
      </c>
      <c r="E17" s="86">
        <v>183110422</v>
      </c>
      <c r="F17" s="86"/>
      <c r="G17" s="86">
        <v>16</v>
      </c>
      <c r="H17" s="86">
        <v>14</v>
      </c>
      <c r="I17" s="57">
        <f t="shared" si="0"/>
        <v>30</v>
      </c>
      <c r="J17" s="127">
        <v>9854637037</v>
      </c>
      <c r="K17" s="127" t="s">
        <v>262</v>
      </c>
      <c r="L17" s="127" t="s">
        <v>263</v>
      </c>
      <c r="M17" s="127">
        <v>9678190124</v>
      </c>
      <c r="N17" s="127" t="s">
        <v>406</v>
      </c>
      <c r="O17" s="127">
        <v>9957499844</v>
      </c>
      <c r="P17" s="132">
        <v>43589</v>
      </c>
      <c r="Q17" s="127" t="s">
        <v>230</v>
      </c>
      <c r="R17" s="127">
        <v>12</v>
      </c>
      <c r="S17" s="127" t="s">
        <v>399</v>
      </c>
      <c r="T17" s="47"/>
    </row>
    <row r="18" spans="1:20">
      <c r="A18" s="4">
        <v>14</v>
      </c>
      <c r="B18" s="86"/>
      <c r="C18" s="85" t="s">
        <v>299</v>
      </c>
      <c r="D18" s="86" t="s">
        <v>23</v>
      </c>
      <c r="E18" s="86" t="s">
        <v>300</v>
      </c>
      <c r="F18" s="78" t="s">
        <v>91</v>
      </c>
      <c r="G18" s="86">
        <v>35</v>
      </c>
      <c r="H18" s="86">
        <v>29</v>
      </c>
      <c r="I18" s="57">
        <f t="shared" si="0"/>
        <v>64</v>
      </c>
      <c r="J18" s="130">
        <v>7896302696</v>
      </c>
      <c r="K18" s="127" t="s">
        <v>262</v>
      </c>
      <c r="L18" s="127" t="s">
        <v>263</v>
      </c>
      <c r="M18" s="127">
        <v>9678190124</v>
      </c>
      <c r="N18" s="127"/>
      <c r="O18" s="127"/>
      <c r="P18" s="129"/>
      <c r="Q18" s="127"/>
      <c r="R18" s="127">
        <v>12</v>
      </c>
      <c r="S18" s="127" t="s">
        <v>399</v>
      </c>
      <c r="T18" s="47"/>
    </row>
    <row r="19" spans="1:20">
      <c r="A19" s="4">
        <v>15</v>
      </c>
      <c r="B19" s="86"/>
      <c r="C19" s="85" t="s">
        <v>301</v>
      </c>
      <c r="D19" s="86" t="s">
        <v>23</v>
      </c>
      <c r="E19" s="86">
        <v>18160512502</v>
      </c>
      <c r="F19" s="78" t="s">
        <v>91</v>
      </c>
      <c r="G19" s="86">
        <v>15</v>
      </c>
      <c r="H19" s="86">
        <v>11</v>
      </c>
      <c r="I19" s="57">
        <f t="shared" si="0"/>
        <v>26</v>
      </c>
      <c r="J19" s="133">
        <v>9613000265</v>
      </c>
      <c r="K19" s="127" t="s">
        <v>262</v>
      </c>
      <c r="L19" s="127" t="s">
        <v>263</v>
      </c>
      <c r="M19" s="127">
        <v>9678190124</v>
      </c>
      <c r="N19" s="127"/>
      <c r="O19" s="127"/>
      <c r="P19" s="129"/>
      <c r="Q19" s="127"/>
      <c r="R19" s="127">
        <v>11</v>
      </c>
      <c r="S19" s="127" t="s">
        <v>399</v>
      </c>
      <c r="T19" s="47"/>
    </row>
    <row r="20" spans="1:20">
      <c r="A20" s="4">
        <v>16</v>
      </c>
      <c r="B20" s="86" t="s">
        <v>63</v>
      </c>
      <c r="C20" s="85" t="s">
        <v>302</v>
      </c>
      <c r="D20" s="86" t="s">
        <v>23</v>
      </c>
      <c r="E20" s="86" t="s">
        <v>303</v>
      </c>
      <c r="F20" s="78" t="s">
        <v>91</v>
      </c>
      <c r="G20" s="86">
        <v>37</v>
      </c>
      <c r="H20" s="86">
        <v>44</v>
      </c>
      <c r="I20" s="57">
        <f t="shared" si="0"/>
        <v>81</v>
      </c>
      <c r="J20" s="133">
        <v>9435358789</v>
      </c>
      <c r="K20" s="127" t="s">
        <v>259</v>
      </c>
      <c r="L20" s="127" t="s">
        <v>260</v>
      </c>
      <c r="M20" s="127"/>
      <c r="N20" s="82" t="s">
        <v>407</v>
      </c>
      <c r="O20" s="127"/>
      <c r="P20" s="132">
        <v>43591</v>
      </c>
      <c r="Q20" s="127" t="s">
        <v>218</v>
      </c>
      <c r="R20" s="127">
        <v>32</v>
      </c>
      <c r="S20" s="127" t="s">
        <v>399</v>
      </c>
      <c r="T20" s="47"/>
    </row>
    <row r="21" spans="1:20">
      <c r="A21" s="4">
        <v>17</v>
      </c>
      <c r="B21" s="86" t="s">
        <v>62</v>
      </c>
      <c r="C21" s="85" t="s">
        <v>304</v>
      </c>
      <c r="D21" s="86" t="s">
        <v>25</v>
      </c>
      <c r="E21" s="86">
        <v>141</v>
      </c>
      <c r="F21" s="72"/>
      <c r="G21" s="86">
        <v>26</v>
      </c>
      <c r="H21" s="86">
        <v>28</v>
      </c>
      <c r="I21" s="57">
        <f t="shared" si="0"/>
        <v>54</v>
      </c>
      <c r="J21" s="128">
        <v>8471903558</v>
      </c>
      <c r="K21" s="127" t="s">
        <v>259</v>
      </c>
      <c r="L21" s="127" t="s">
        <v>408</v>
      </c>
      <c r="M21" s="127">
        <v>9435358431</v>
      </c>
      <c r="N21" s="127" t="s">
        <v>409</v>
      </c>
      <c r="O21" s="127">
        <v>9954906727</v>
      </c>
      <c r="P21" s="132">
        <v>43592</v>
      </c>
      <c r="Q21" s="127" t="s">
        <v>234</v>
      </c>
      <c r="R21" s="127">
        <v>30</v>
      </c>
      <c r="S21" s="127" t="s">
        <v>399</v>
      </c>
      <c r="T21" s="47"/>
    </row>
    <row r="22" spans="1:20">
      <c r="A22" s="4">
        <v>18</v>
      </c>
      <c r="B22" s="86"/>
      <c r="C22" s="85" t="s">
        <v>305</v>
      </c>
      <c r="D22" s="86" t="s">
        <v>23</v>
      </c>
      <c r="E22" s="86" t="s">
        <v>306</v>
      </c>
      <c r="F22" s="78" t="s">
        <v>91</v>
      </c>
      <c r="G22" s="86">
        <v>62</v>
      </c>
      <c r="H22" s="86">
        <v>53</v>
      </c>
      <c r="I22" s="57">
        <f t="shared" si="0"/>
        <v>115</v>
      </c>
      <c r="J22" s="133">
        <v>9435901033</v>
      </c>
      <c r="K22" s="127" t="s">
        <v>259</v>
      </c>
      <c r="L22" s="127" t="s">
        <v>408</v>
      </c>
      <c r="M22" s="127">
        <v>9435358431</v>
      </c>
      <c r="N22" s="127"/>
      <c r="O22" s="127"/>
      <c r="P22" s="127"/>
      <c r="Q22" s="127"/>
      <c r="R22" s="127">
        <v>30</v>
      </c>
      <c r="S22" s="127" t="s">
        <v>399</v>
      </c>
      <c r="T22" s="47"/>
    </row>
    <row r="23" spans="1:20">
      <c r="A23" s="4">
        <v>19</v>
      </c>
      <c r="B23" s="86" t="s">
        <v>63</v>
      </c>
      <c r="C23" s="85" t="s">
        <v>307</v>
      </c>
      <c r="D23" s="86" t="s">
        <v>25</v>
      </c>
      <c r="E23" s="86">
        <v>142</v>
      </c>
      <c r="F23" s="72"/>
      <c r="G23" s="86">
        <v>29</v>
      </c>
      <c r="H23" s="86">
        <v>32</v>
      </c>
      <c r="I23" s="57">
        <f t="shared" si="0"/>
        <v>61</v>
      </c>
      <c r="J23" s="127">
        <v>8473079904</v>
      </c>
      <c r="K23" s="127" t="s">
        <v>259</v>
      </c>
      <c r="L23" s="127" t="s">
        <v>408</v>
      </c>
      <c r="M23" s="127">
        <v>9435358431</v>
      </c>
      <c r="N23" s="127" t="s">
        <v>410</v>
      </c>
      <c r="O23" s="127"/>
      <c r="P23" s="132">
        <v>43592</v>
      </c>
      <c r="Q23" s="127" t="s">
        <v>234</v>
      </c>
      <c r="R23" s="127">
        <v>30</v>
      </c>
      <c r="S23" s="127" t="s">
        <v>399</v>
      </c>
      <c r="T23" s="47"/>
    </row>
    <row r="24" spans="1:20">
      <c r="A24" s="4">
        <v>20</v>
      </c>
      <c r="B24" s="86"/>
      <c r="C24" s="85" t="s">
        <v>308</v>
      </c>
      <c r="D24" s="86" t="s">
        <v>23</v>
      </c>
      <c r="E24" s="86" t="s">
        <v>309</v>
      </c>
      <c r="F24" s="78" t="s">
        <v>91</v>
      </c>
      <c r="G24" s="86">
        <v>72</v>
      </c>
      <c r="H24" s="86">
        <v>62</v>
      </c>
      <c r="I24" s="57">
        <f t="shared" si="0"/>
        <v>134</v>
      </c>
      <c r="J24" s="130">
        <v>9435473836</v>
      </c>
      <c r="K24" s="127" t="s">
        <v>259</v>
      </c>
      <c r="L24" s="127" t="s">
        <v>408</v>
      </c>
      <c r="M24" s="127">
        <v>9435358431</v>
      </c>
      <c r="N24" s="127"/>
      <c r="O24" s="127"/>
      <c r="P24" s="132"/>
      <c r="Q24" s="127"/>
      <c r="R24" s="127">
        <v>30</v>
      </c>
      <c r="S24" s="127" t="s">
        <v>399</v>
      </c>
      <c r="T24" s="47"/>
    </row>
    <row r="25" spans="1:20">
      <c r="A25" s="4">
        <v>21</v>
      </c>
      <c r="B25" s="86" t="s">
        <v>62</v>
      </c>
      <c r="C25" s="85" t="s">
        <v>310</v>
      </c>
      <c r="D25" s="86" t="s">
        <v>25</v>
      </c>
      <c r="E25" s="86">
        <v>183110440</v>
      </c>
      <c r="F25" s="86"/>
      <c r="G25" s="86">
        <v>18</v>
      </c>
      <c r="H25" s="86">
        <v>20</v>
      </c>
      <c r="I25" s="57">
        <f t="shared" si="0"/>
        <v>38</v>
      </c>
      <c r="J25" s="127">
        <v>9854506446</v>
      </c>
      <c r="K25" s="127" t="s">
        <v>262</v>
      </c>
      <c r="L25" s="127" t="s">
        <v>263</v>
      </c>
      <c r="M25" s="127">
        <v>9678190124</v>
      </c>
      <c r="N25" s="127"/>
      <c r="O25" s="127"/>
      <c r="P25" s="132">
        <v>43593</v>
      </c>
      <c r="Q25" s="127" t="s">
        <v>226</v>
      </c>
      <c r="R25" s="127">
        <v>12</v>
      </c>
      <c r="S25" s="127" t="s">
        <v>399</v>
      </c>
      <c r="T25" s="47"/>
    </row>
    <row r="26" spans="1:20">
      <c r="A26" s="4">
        <v>22</v>
      </c>
      <c r="B26" s="86"/>
      <c r="C26" s="85" t="s">
        <v>262</v>
      </c>
      <c r="D26" s="86" t="s">
        <v>25</v>
      </c>
      <c r="E26" s="86">
        <v>183110430</v>
      </c>
      <c r="F26" s="86"/>
      <c r="G26" s="86">
        <v>26</v>
      </c>
      <c r="H26" s="86">
        <v>24</v>
      </c>
      <c r="I26" s="57">
        <f t="shared" si="0"/>
        <v>50</v>
      </c>
      <c r="J26" s="128">
        <v>9854383610</v>
      </c>
      <c r="K26" s="127" t="s">
        <v>262</v>
      </c>
      <c r="L26" s="127" t="s">
        <v>263</v>
      </c>
      <c r="M26" s="127">
        <v>9678190124</v>
      </c>
      <c r="N26" s="127" t="s">
        <v>406</v>
      </c>
      <c r="O26" s="127">
        <v>9957499844</v>
      </c>
      <c r="P26" s="129"/>
      <c r="Q26" s="127"/>
      <c r="R26" s="127">
        <v>12</v>
      </c>
      <c r="S26" s="127" t="s">
        <v>399</v>
      </c>
      <c r="T26" s="47"/>
    </row>
    <row r="27" spans="1:20">
      <c r="A27" s="4">
        <v>23</v>
      </c>
      <c r="B27" s="86"/>
      <c r="C27" s="85" t="s">
        <v>311</v>
      </c>
      <c r="D27" s="86" t="s">
        <v>23</v>
      </c>
      <c r="E27" s="86" t="s">
        <v>312</v>
      </c>
      <c r="F27" s="78" t="s">
        <v>91</v>
      </c>
      <c r="G27" s="86">
        <v>8</v>
      </c>
      <c r="H27" s="86">
        <v>7</v>
      </c>
      <c r="I27" s="57">
        <f t="shared" si="0"/>
        <v>15</v>
      </c>
      <c r="J27" s="130">
        <v>7399195939</v>
      </c>
      <c r="K27" s="127" t="s">
        <v>262</v>
      </c>
      <c r="L27" s="127" t="s">
        <v>263</v>
      </c>
      <c r="M27" s="127">
        <v>9678190124</v>
      </c>
      <c r="N27" s="127"/>
      <c r="O27" s="127"/>
      <c r="P27" s="129"/>
      <c r="Q27" s="127"/>
      <c r="R27" s="127">
        <v>12</v>
      </c>
      <c r="S27" s="127" t="s">
        <v>399</v>
      </c>
      <c r="T27" s="47"/>
    </row>
    <row r="28" spans="1:20">
      <c r="A28" s="4">
        <v>24</v>
      </c>
      <c r="B28" s="86" t="s">
        <v>63</v>
      </c>
      <c r="C28" s="85" t="s">
        <v>313</v>
      </c>
      <c r="D28" s="86" t="s">
        <v>25</v>
      </c>
      <c r="E28" s="86">
        <v>183110427</v>
      </c>
      <c r="F28" s="72"/>
      <c r="G28" s="86">
        <v>25</v>
      </c>
      <c r="H28" s="86">
        <v>25</v>
      </c>
      <c r="I28" s="57">
        <f t="shared" si="0"/>
        <v>50</v>
      </c>
      <c r="J28" s="127">
        <v>9859360856</v>
      </c>
      <c r="K28" s="127" t="s">
        <v>262</v>
      </c>
      <c r="L28" s="127" t="s">
        <v>263</v>
      </c>
      <c r="M28" s="127">
        <v>9678190124</v>
      </c>
      <c r="N28" s="127" t="s">
        <v>411</v>
      </c>
      <c r="O28" s="127">
        <v>9859359383</v>
      </c>
      <c r="P28" s="132">
        <v>43593</v>
      </c>
      <c r="Q28" s="127" t="s">
        <v>226</v>
      </c>
      <c r="R28" s="127">
        <v>9</v>
      </c>
      <c r="S28" s="127" t="s">
        <v>399</v>
      </c>
      <c r="T28" s="47"/>
    </row>
    <row r="29" spans="1:20">
      <c r="A29" s="4">
        <v>25</v>
      </c>
      <c r="B29" s="86"/>
      <c r="C29" s="85" t="s">
        <v>314</v>
      </c>
      <c r="D29" s="86" t="s">
        <v>23</v>
      </c>
      <c r="E29" s="86" t="s">
        <v>315</v>
      </c>
      <c r="F29" s="78" t="s">
        <v>91</v>
      </c>
      <c r="G29" s="86">
        <v>18</v>
      </c>
      <c r="H29" s="86">
        <v>17</v>
      </c>
      <c r="I29" s="57">
        <f t="shared" si="0"/>
        <v>35</v>
      </c>
      <c r="J29" s="130">
        <v>9435358325</v>
      </c>
      <c r="K29" s="127" t="s">
        <v>262</v>
      </c>
      <c r="L29" s="127" t="s">
        <v>263</v>
      </c>
      <c r="M29" s="127">
        <v>9678190124</v>
      </c>
      <c r="N29" s="127"/>
      <c r="O29" s="127"/>
      <c r="P29" s="129"/>
      <c r="Q29" s="127"/>
      <c r="R29" s="127">
        <v>10</v>
      </c>
      <c r="S29" s="127" t="s">
        <v>399</v>
      </c>
      <c r="T29" s="47"/>
    </row>
    <row r="30" spans="1:20">
      <c r="A30" s="4">
        <v>26</v>
      </c>
      <c r="B30" s="86"/>
      <c r="C30" s="85" t="s">
        <v>316</v>
      </c>
      <c r="D30" s="86" t="s">
        <v>23</v>
      </c>
      <c r="E30" s="86" t="s">
        <v>317</v>
      </c>
      <c r="F30" s="78" t="s">
        <v>91</v>
      </c>
      <c r="G30" s="86">
        <v>11</v>
      </c>
      <c r="H30" s="86">
        <v>9</v>
      </c>
      <c r="I30" s="57">
        <f t="shared" si="0"/>
        <v>20</v>
      </c>
      <c r="J30" s="127">
        <v>9859657615</v>
      </c>
      <c r="K30" s="127" t="s">
        <v>262</v>
      </c>
      <c r="L30" s="127" t="s">
        <v>263</v>
      </c>
      <c r="M30" s="127">
        <v>9678190124</v>
      </c>
      <c r="N30" s="127"/>
      <c r="O30" s="127"/>
      <c r="P30" s="129"/>
      <c r="Q30" s="127"/>
      <c r="R30" s="127">
        <v>10</v>
      </c>
      <c r="S30" s="127" t="s">
        <v>399</v>
      </c>
      <c r="T30" s="47"/>
    </row>
    <row r="31" spans="1:20">
      <c r="A31" s="4">
        <v>27</v>
      </c>
      <c r="B31" s="86"/>
      <c r="C31" s="85"/>
      <c r="D31" s="86"/>
      <c r="E31" s="86"/>
      <c r="F31" s="72"/>
      <c r="G31" s="86"/>
      <c r="H31" s="86"/>
      <c r="I31" s="57">
        <f t="shared" si="0"/>
        <v>0</v>
      </c>
      <c r="J31" s="130">
        <v>9435590708</v>
      </c>
      <c r="K31" s="127"/>
      <c r="L31" s="127"/>
      <c r="M31" s="127"/>
      <c r="N31" s="127"/>
      <c r="O31" s="127"/>
      <c r="P31" s="129"/>
      <c r="Q31" s="127"/>
      <c r="R31" s="127"/>
      <c r="S31" s="127"/>
      <c r="T31" s="47"/>
    </row>
    <row r="32" spans="1:20">
      <c r="A32" s="4">
        <v>28</v>
      </c>
      <c r="B32" s="86" t="s">
        <v>62</v>
      </c>
      <c r="C32" s="85" t="s">
        <v>318</v>
      </c>
      <c r="D32" s="86" t="s">
        <v>25</v>
      </c>
      <c r="E32" s="86">
        <v>143</v>
      </c>
      <c r="F32" s="72"/>
      <c r="G32" s="86">
        <v>29</v>
      </c>
      <c r="H32" s="86">
        <v>22</v>
      </c>
      <c r="I32" s="57">
        <f t="shared" si="0"/>
        <v>51</v>
      </c>
      <c r="J32" s="127">
        <v>9678490476</v>
      </c>
      <c r="K32" s="127" t="s">
        <v>259</v>
      </c>
      <c r="L32" s="127" t="s">
        <v>408</v>
      </c>
      <c r="M32" s="127">
        <v>9435358431</v>
      </c>
      <c r="N32" s="127" t="s">
        <v>410</v>
      </c>
      <c r="O32" s="127"/>
      <c r="P32" s="132">
        <v>43594</v>
      </c>
      <c r="Q32" s="127" t="s">
        <v>222</v>
      </c>
      <c r="R32" s="127">
        <v>30</v>
      </c>
      <c r="S32" s="127" t="s">
        <v>399</v>
      </c>
      <c r="T32" s="47"/>
    </row>
    <row r="33" spans="1:20">
      <c r="A33" s="4">
        <v>29</v>
      </c>
      <c r="B33" s="86"/>
      <c r="C33" s="85" t="s">
        <v>319</v>
      </c>
      <c r="D33" s="86" t="s">
        <v>25</v>
      </c>
      <c r="E33" s="86">
        <v>144</v>
      </c>
      <c r="F33" s="86"/>
      <c r="G33" s="86">
        <v>28</v>
      </c>
      <c r="H33" s="86">
        <v>31</v>
      </c>
      <c r="I33" s="57">
        <f t="shared" si="0"/>
        <v>59</v>
      </c>
      <c r="J33" s="127">
        <v>8812964187</v>
      </c>
      <c r="K33" s="127" t="s">
        <v>259</v>
      </c>
      <c r="L33" s="127" t="s">
        <v>408</v>
      </c>
      <c r="M33" s="127">
        <v>9435358431</v>
      </c>
      <c r="N33" s="127" t="s">
        <v>412</v>
      </c>
      <c r="O33" s="127">
        <v>9678533058</v>
      </c>
      <c r="P33" s="127"/>
      <c r="Q33" s="127"/>
      <c r="R33" s="127">
        <v>30</v>
      </c>
      <c r="S33" s="127" t="s">
        <v>399</v>
      </c>
      <c r="T33" s="47"/>
    </row>
    <row r="34" spans="1:20">
      <c r="A34" s="4">
        <v>30</v>
      </c>
      <c r="B34" s="86"/>
      <c r="C34" s="85" t="s">
        <v>320</v>
      </c>
      <c r="D34" s="86" t="s">
        <v>23</v>
      </c>
      <c r="E34" s="86" t="s">
        <v>321</v>
      </c>
      <c r="F34" s="78" t="s">
        <v>91</v>
      </c>
      <c r="G34" s="86">
        <v>52</v>
      </c>
      <c r="H34" s="86">
        <v>46</v>
      </c>
      <c r="I34" s="57">
        <f t="shared" si="0"/>
        <v>98</v>
      </c>
      <c r="J34" s="133">
        <v>9435831041</v>
      </c>
      <c r="K34" s="127" t="s">
        <v>259</v>
      </c>
      <c r="L34" s="127" t="s">
        <v>268</v>
      </c>
      <c r="M34" s="127">
        <v>9957790121</v>
      </c>
      <c r="N34" s="82" t="s">
        <v>413</v>
      </c>
      <c r="O34" s="135"/>
      <c r="P34" s="82"/>
      <c r="Q34" s="127"/>
      <c r="R34" s="127">
        <v>28</v>
      </c>
      <c r="S34" s="127" t="s">
        <v>399</v>
      </c>
      <c r="T34" s="47"/>
    </row>
    <row r="35" spans="1:20">
      <c r="A35" s="4">
        <v>31</v>
      </c>
      <c r="B35" s="86" t="s">
        <v>63</v>
      </c>
      <c r="C35" s="85" t="s">
        <v>322</v>
      </c>
      <c r="D35" s="86" t="s">
        <v>25</v>
      </c>
      <c r="E35" s="86">
        <v>146</v>
      </c>
      <c r="F35" s="86"/>
      <c r="G35" s="86">
        <v>20</v>
      </c>
      <c r="H35" s="86">
        <v>16</v>
      </c>
      <c r="I35" s="57">
        <f t="shared" si="0"/>
        <v>36</v>
      </c>
      <c r="J35" s="127">
        <v>9957006324</v>
      </c>
      <c r="K35" s="127" t="s">
        <v>259</v>
      </c>
      <c r="L35" s="127" t="s">
        <v>268</v>
      </c>
      <c r="M35" s="127">
        <v>9957790121</v>
      </c>
      <c r="N35" s="127" t="s">
        <v>414</v>
      </c>
      <c r="O35" s="127">
        <v>9854504353</v>
      </c>
      <c r="P35" s="132">
        <v>43594</v>
      </c>
      <c r="Q35" s="127" t="s">
        <v>222</v>
      </c>
      <c r="R35" s="127">
        <v>28</v>
      </c>
      <c r="S35" s="127" t="s">
        <v>399</v>
      </c>
      <c r="T35" s="47"/>
    </row>
    <row r="36" spans="1:20">
      <c r="A36" s="4">
        <v>32</v>
      </c>
      <c r="B36" s="86"/>
      <c r="C36" s="85" t="s">
        <v>323</v>
      </c>
      <c r="D36" s="86" t="s">
        <v>25</v>
      </c>
      <c r="E36" s="86">
        <v>147</v>
      </c>
      <c r="F36" s="86"/>
      <c r="G36" s="86">
        <v>22</v>
      </c>
      <c r="H36" s="86">
        <v>20</v>
      </c>
      <c r="I36" s="57">
        <f t="shared" si="0"/>
        <v>42</v>
      </c>
      <c r="J36" s="127">
        <v>9954709101</v>
      </c>
      <c r="K36" s="127" t="s">
        <v>259</v>
      </c>
      <c r="L36" s="127" t="s">
        <v>268</v>
      </c>
      <c r="M36" s="127">
        <v>9957790121</v>
      </c>
      <c r="N36" s="127"/>
      <c r="O36" s="127"/>
      <c r="P36" s="129"/>
      <c r="Q36" s="127"/>
      <c r="R36" s="127">
        <v>28</v>
      </c>
      <c r="S36" s="127" t="s">
        <v>399</v>
      </c>
      <c r="T36" s="18"/>
    </row>
    <row r="37" spans="1:20">
      <c r="A37" s="4">
        <v>33</v>
      </c>
      <c r="B37" s="86"/>
      <c r="C37" s="85" t="s">
        <v>324</v>
      </c>
      <c r="D37" s="86" t="s">
        <v>23</v>
      </c>
      <c r="E37" s="86" t="s">
        <v>325</v>
      </c>
      <c r="F37" s="78" t="s">
        <v>91</v>
      </c>
      <c r="G37" s="86">
        <v>33</v>
      </c>
      <c r="H37" s="86">
        <v>31</v>
      </c>
      <c r="I37" s="57">
        <f t="shared" si="0"/>
        <v>64</v>
      </c>
      <c r="J37" s="133">
        <v>9678158165</v>
      </c>
      <c r="K37" s="127" t="s">
        <v>259</v>
      </c>
      <c r="L37" s="127" t="s">
        <v>268</v>
      </c>
      <c r="M37" s="127">
        <v>9957790121</v>
      </c>
      <c r="N37" s="127"/>
      <c r="O37" s="82" t="s">
        <v>415</v>
      </c>
      <c r="P37" s="129" t="s">
        <v>416</v>
      </c>
      <c r="Q37" s="127"/>
      <c r="R37" s="127">
        <v>30</v>
      </c>
      <c r="S37" s="127" t="s">
        <v>399</v>
      </c>
      <c r="T37" s="18"/>
    </row>
    <row r="38" spans="1:20">
      <c r="A38" s="4">
        <v>34</v>
      </c>
      <c r="B38" s="86" t="s">
        <v>62</v>
      </c>
      <c r="C38" s="85" t="s">
        <v>326</v>
      </c>
      <c r="D38" s="86" t="s">
        <v>23</v>
      </c>
      <c r="E38" s="86" t="s">
        <v>327</v>
      </c>
      <c r="F38" s="72" t="s">
        <v>328</v>
      </c>
      <c r="G38" s="86">
        <v>90</v>
      </c>
      <c r="H38" s="86">
        <v>86</v>
      </c>
      <c r="I38" s="57">
        <f t="shared" si="0"/>
        <v>176</v>
      </c>
      <c r="J38" s="130">
        <v>9435895038</v>
      </c>
      <c r="K38" s="127" t="s">
        <v>259</v>
      </c>
      <c r="L38" s="127" t="s">
        <v>268</v>
      </c>
      <c r="M38" s="127">
        <v>9957790121</v>
      </c>
      <c r="N38" s="127"/>
      <c r="O38" s="127"/>
      <c r="P38" s="129">
        <v>43595</v>
      </c>
      <c r="Q38" s="127" t="s">
        <v>229</v>
      </c>
      <c r="R38" s="127">
        <v>30</v>
      </c>
      <c r="S38" s="127" t="s">
        <v>399</v>
      </c>
      <c r="T38" s="18"/>
    </row>
    <row r="39" spans="1:20">
      <c r="A39" s="4">
        <v>35</v>
      </c>
      <c r="B39" s="86" t="s">
        <v>63</v>
      </c>
      <c r="C39" s="85" t="s">
        <v>329</v>
      </c>
      <c r="D39" s="86" t="s">
        <v>25</v>
      </c>
      <c r="E39" s="86">
        <v>148</v>
      </c>
      <c r="F39" s="72"/>
      <c r="G39" s="86">
        <v>22</v>
      </c>
      <c r="H39" s="86">
        <v>13</v>
      </c>
      <c r="I39" s="57">
        <f t="shared" si="0"/>
        <v>35</v>
      </c>
      <c r="J39" s="127">
        <v>9401706994</v>
      </c>
      <c r="K39" s="127" t="s">
        <v>259</v>
      </c>
      <c r="L39" s="127" t="s">
        <v>268</v>
      </c>
      <c r="M39" s="127">
        <v>9957790121</v>
      </c>
      <c r="N39" s="127" t="s">
        <v>414</v>
      </c>
      <c r="O39" s="127">
        <v>9854504353</v>
      </c>
      <c r="P39" s="129">
        <v>43595</v>
      </c>
      <c r="Q39" s="127" t="s">
        <v>229</v>
      </c>
      <c r="R39" s="127">
        <v>30</v>
      </c>
      <c r="S39" s="127" t="s">
        <v>399</v>
      </c>
      <c r="T39" s="18"/>
    </row>
    <row r="40" spans="1:20">
      <c r="A40" s="4">
        <v>36</v>
      </c>
      <c r="B40" s="86"/>
      <c r="C40" s="85" t="s">
        <v>330</v>
      </c>
      <c r="D40" s="86" t="s">
        <v>23</v>
      </c>
      <c r="E40" s="86">
        <v>18160515903</v>
      </c>
      <c r="F40" s="78" t="s">
        <v>91</v>
      </c>
      <c r="G40" s="86">
        <v>32</v>
      </c>
      <c r="H40" s="86">
        <v>30</v>
      </c>
      <c r="I40" s="57">
        <f t="shared" si="0"/>
        <v>62</v>
      </c>
      <c r="J40" s="133">
        <v>9435009433</v>
      </c>
      <c r="K40" s="127" t="s">
        <v>259</v>
      </c>
      <c r="L40" s="127" t="s">
        <v>268</v>
      </c>
      <c r="M40" s="127">
        <v>9957790121</v>
      </c>
      <c r="N40" s="127"/>
      <c r="O40" s="127"/>
      <c r="P40" s="129"/>
      <c r="Q40" s="127"/>
      <c r="R40" s="127">
        <v>28</v>
      </c>
      <c r="S40" s="127" t="s">
        <v>399</v>
      </c>
      <c r="T40" s="18"/>
    </row>
    <row r="41" spans="1:20">
      <c r="A41" s="4">
        <v>37</v>
      </c>
      <c r="B41" s="86" t="s">
        <v>62</v>
      </c>
      <c r="C41" s="85" t="s">
        <v>331</v>
      </c>
      <c r="D41" s="86" t="s">
        <v>25</v>
      </c>
      <c r="E41" s="86">
        <v>145</v>
      </c>
      <c r="F41" s="86"/>
      <c r="G41" s="86">
        <v>22</v>
      </c>
      <c r="H41" s="86">
        <v>14</v>
      </c>
      <c r="I41" s="57">
        <f t="shared" si="0"/>
        <v>36</v>
      </c>
      <c r="J41" s="127">
        <v>9859779479</v>
      </c>
      <c r="K41" s="127" t="s">
        <v>259</v>
      </c>
      <c r="L41" s="127" t="s">
        <v>268</v>
      </c>
      <c r="M41" s="127">
        <v>9957790121</v>
      </c>
      <c r="N41" s="127" t="s">
        <v>412</v>
      </c>
      <c r="O41" s="127">
        <v>9678533058</v>
      </c>
      <c r="P41" s="136">
        <v>43596</v>
      </c>
      <c r="Q41" s="87" t="s">
        <v>230</v>
      </c>
      <c r="R41" s="127">
        <v>30</v>
      </c>
      <c r="S41" s="127" t="s">
        <v>399</v>
      </c>
      <c r="T41" s="18"/>
    </row>
    <row r="42" spans="1:20">
      <c r="A42" s="4">
        <v>38</v>
      </c>
      <c r="B42" s="86"/>
      <c r="C42" s="85" t="s">
        <v>332</v>
      </c>
      <c r="D42" s="80"/>
      <c r="E42" s="86" t="s">
        <v>333</v>
      </c>
      <c r="F42" s="78" t="s">
        <v>91</v>
      </c>
      <c r="G42" s="86">
        <v>46</v>
      </c>
      <c r="H42" s="86">
        <v>48</v>
      </c>
      <c r="I42" s="57">
        <f t="shared" si="0"/>
        <v>94</v>
      </c>
      <c r="J42" s="130">
        <v>9957616060</v>
      </c>
      <c r="K42" s="127" t="s">
        <v>259</v>
      </c>
      <c r="L42" s="127" t="s">
        <v>408</v>
      </c>
      <c r="M42" s="127">
        <v>9435358431</v>
      </c>
      <c r="N42" s="127"/>
      <c r="O42" s="82" t="s">
        <v>417</v>
      </c>
      <c r="P42" s="129"/>
      <c r="Q42" s="127"/>
      <c r="R42" s="127">
        <v>30</v>
      </c>
      <c r="S42" s="127" t="s">
        <v>399</v>
      </c>
      <c r="T42" s="18"/>
    </row>
    <row r="43" spans="1:20">
      <c r="A43" s="4">
        <v>39</v>
      </c>
      <c r="B43" s="86"/>
      <c r="C43" s="85" t="s">
        <v>334</v>
      </c>
      <c r="D43" s="86" t="s">
        <v>23</v>
      </c>
      <c r="E43" s="86">
        <v>18160527001</v>
      </c>
      <c r="F43" s="86" t="s">
        <v>118</v>
      </c>
      <c r="G43" s="86">
        <v>50</v>
      </c>
      <c r="H43" s="86">
        <v>43</v>
      </c>
      <c r="I43" s="57">
        <f t="shared" si="0"/>
        <v>93</v>
      </c>
      <c r="J43" s="133">
        <v>9954284589</v>
      </c>
      <c r="K43" s="127" t="s">
        <v>259</v>
      </c>
      <c r="L43" s="127" t="s">
        <v>408</v>
      </c>
      <c r="M43" s="127">
        <v>9435358431</v>
      </c>
      <c r="N43" s="127"/>
      <c r="O43" s="82" t="s">
        <v>418</v>
      </c>
      <c r="P43" s="127"/>
      <c r="Q43" s="127"/>
      <c r="R43" s="127">
        <v>30</v>
      </c>
      <c r="S43" s="127" t="s">
        <v>399</v>
      </c>
      <c r="T43" s="18"/>
    </row>
    <row r="44" spans="1:20">
      <c r="A44" s="4">
        <v>40</v>
      </c>
      <c r="B44" s="86" t="s">
        <v>63</v>
      </c>
      <c r="C44" s="87" t="s">
        <v>335</v>
      </c>
      <c r="D44" s="86" t="s">
        <v>25</v>
      </c>
      <c r="E44" s="86">
        <v>150</v>
      </c>
      <c r="F44" s="72"/>
      <c r="G44" s="86">
        <v>30</v>
      </c>
      <c r="H44" s="86">
        <v>32</v>
      </c>
      <c r="I44" s="57">
        <f t="shared" si="0"/>
        <v>62</v>
      </c>
      <c r="J44" s="137">
        <v>9085171151</v>
      </c>
      <c r="K44" s="87" t="s">
        <v>259</v>
      </c>
      <c r="L44" s="127" t="s">
        <v>268</v>
      </c>
      <c r="M44" s="127">
        <v>9957790121</v>
      </c>
      <c r="N44" s="87" t="s">
        <v>269</v>
      </c>
      <c r="O44" s="87">
        <v>9678907960</v>
      </c>
      <c r="P44" s="136">
        <v>43596</v>
      </c>
      <c r="Q44" s="87" t="s">
        <v>230</v>
      </c>
      <c r="R44" s="87">
        <v>30</v>
      </c>
      <c r="S44" s="87" t="s">
        <v>399</v>
      </c>
      <c r="T44" s="18"/>
    </row>
    <row r="45" spans="1:20">
      <c r="A45" s="4">
        <v>41</v>
      </c>
      <c r="B45" s="111"/>
      <c r="C45" s="85" t="s">
        <v>336</v>
      </c>
      <c r="D45" s="86" t="s">
        <v>23</v>
      </c>
      <c r="E45" s="77">
        <v>18160521501</v>
      </c>
      <c r="F45" s="78" t="s">
        <v>91</v>
      </c>
      <c r="G45" s="86">
        <v>41</v>
      </c>
      <c r="H45" s="86">
        <v>36</v>
      </c>
      <c r="I45" s="57">
        <f t="shared" si="0"/>
        <v>77</v>
      </c>
      <c r="J45" s="133">
        <v>9954120605</v>
      </c>
      <c r="K45" s="87" t="s">
        <v>259</v>
      </c>
      <c r="L45" s="127" t="s">
        <v>268</v>
      </c>
      <c r="M45" s="127">
        <v>9957790121</v>
      </c>
      <c r="N45" s="87"/>
      <c r="O45" s="82" t="s">
        <v>419</v>
      </c>
      <c r="P45" s="136">
        <v>43598</v>
      </c>
      <c r="Q45" s="87" t="s">
        <v>218</v>
      </c>
      <c r="R45" s="87">
        <v>30</v>
      </c>
      <c r="S45" s="87" t="s">
        <v>399</v>
      </c>
      <c r="T45" s="18"/>
    </row>
    <row r="46" spans="1:20">
      <c r="A46" s="4">
        <v>42</v>
      </c>
      <c r="B46" s="86" t="s">
        <v>62</v>
      </c>
      <c r="C46" s="85" t="s">
        <v>337</v>
      </c>
      <c r="D46" s="86" t="s">
        <v>25</v>
      </c>
      <c r="E46" s="86">
        <v>135</v>
      </c>
      <c r="F46" s="86"/>
      <c r="G46" s="86">
        <v>21</v>
      </c>
      <c r="H46" s="86">
        <v>29</v>
      </c>
      <c r="I46" s="57">
        <f t="shared" si="0"/>
        <v>50</v>
      </c>
      <c r="J46" s="127">
        <v>8752834990</v>
      </c>
      <c r="K46" s="127" t="s">
        <v>259</v>
      </c>
      <c r="L46" s="127" t="s">
        <v>260</v>
      </c>
      <c r="M46" s="127"/>
      <c r="N46" s="127" t="s">
        <v>420</v>
      </c>
      <c r="O46" s="127">
        <v>7399103448</v>
      </c>
      <c r="P46" s="136">
        <v>43598</v>
      </c>
      <c r="Q46" s="127" t="s">
        <v>218</v>
      </c>
      <c r="R46" s="127">
        <v>32</v>
      </c>
      <c r="S46" s="127" t="s">
        <v>399</v>
      </c>
      <c r="T46" s="18"/>
    </row>
    <row r="47" spans="1:20">
      <c r="A47" s="4">
        <v>43</v>
      </c>
      <c r="B47" s="86"/>
      <c r="C47" s="85" t="s">
        <v>338</v>
      </c>
      <c r="D47" s="86" t="s">
        <v>25</v>
      </c>
      <c r="E47" s="86">
        <v>136</v>
      </c>
      <c r="F47" s="86"/>
      <c r="G47" s="86">
        <v>23</v>
      </c>
      <c r="H47" s="86">
        <v>30</v>
      </c>
      <c r="I47" s="57">
        <f t="shared" si="0"/>
        <v>53</v>
      </c>
      <c r="J47" s="127">
        <v>9859043818</v>
      </c>
      <c r="K47" s="127" t="s">
        <v>259</v>
      </c>
      <c r="L47" s="127" t="s">
        <v>260</v>
      </c>
      <c r="M47" s="127"/>
      <c r="N47" s="127" t="s">
        <v>420</v>
      </c>
      <c r="O47" s="127">
        <v>7399103448</v>
      </c>
      <c r="P47" s="129"/>
      <c r="Q47" s="127"/>
      <c r="R47" s="127">
        <v>32</v>
      </c>
      <c r="S47" s="127" t="s">
        <v>399</v>
      </c>
      <c r="T47" s="18"/>
    </row>
    <row r="48" spans="1:20">
      <c r="A48" s="4">
        <v>44</v>
      </c>
      <c r="B48" s="86" t="s">
        <v>63</v>
      </c>
      <c r="C48" s="85" t="s">
        <v>339</v>
      </c>
      <c r="D48" s="86" t="s">
        <v>25</v>
      </c>
      <c r="E48" s="86">
        <v>139</v>
      </c>
      <c r="F48" s="72"/>
      <c r="G48" s="86">
        <v>22</v>
      </c>
      <c r="H48" s="86">
        <v>18</v>
      </c>
      <c r="I48" s="57">
        <f t="shared" si="0"/>
        <v>40</v>
      </c>
      <c r="J48" s="127">
        <v>9577983380</v>
      </c>
      <c r="K48" s="127" t="s">
        <v>259</v>
      </c>
      <c r="L48" s="127" t="s">
        <v>408</v>
      </c>
      <c r="M48" s="127">
        <v>9435358431</v>
      </c>
      <c r="N48" s="127" t="s">
        <v>421</v>
      </c>
      <c r="O48" s="127">
        <v>8473950843</v>
      </c>
      <c r="P48" s="132">
        <v>43599</v>
      </c>
      <c r="Q48" s="127" t="s">
        <v>234</v>
      </c>
      <c r="R48" s="127">
        <v>30</v>
      </c>
      <c r="S48" s="127" t="s">
        <v>399</v>
      </c>
      <c r="T48" s="18"/>
    </row>
    <row r="49" spans="1:20">
      <c r="A49" s="4">
        <v>45</v>
      </c>
      <c r="B49" s="86"/>
      <c r="C49" s="85" t="s">
        <v>340</v>
      </c>
      <c r="D49" s="86" t="s">
        <v>25</v>
      </c>
      <c r="E49" s="86">
        <v>140</v>
      </c>
      <c r="F49" s="72"/>
      <c r="G49" s="86">
        <v>30</v>
      </c>
      <c r="H49" s="86">
        <v>28</v>
      </c>
      <c r="I49" s="57">
        <f t="shared" si="0"/>
        <v>58</v>
      </c>
      <c r="J49" s="127">
        <v>7896053203</v>
      </c>
      <c r="K49" s="127" t="s">
        <v>259</v>
      </c>
      <c r="L49" s="127" t="s">
        <v>408</v>
      </c>
      <c r="M49" s="127">
        <v>9435358431</v>
      </c>
      <c r="N49" s="127" t="s">
        <v>422</v>
      </c>
      <c r="O49" s="127">
        <v>9678158171</v>
      </c>
      <c r="P49" s="127"/>
      <c r="Q49" s="127"/>
      <c r="R49" s="127">
        <v>30</v>
      </c>
      <c r="S49" s="127" t="s">
        <v>399</v>
      </c>
      <c r="T49" s="18"/>
    </row>
    <row r="50" spans="1:20">
      <c r="A50" s="4">
        <v>46</v>
      </c>
      <c r="B50" s="86" t="s">
        <v>62</v>
      </c>
      <c r="C50" s="85" t="s">
        <v>296</v>
      </c>
      <c r="D50" s="86" t="s">
        <v>23</v>
      </c>
      <c r="E50" s="86" t="s">
        <v>297</v>
      </c>
      <c r="F50" s="72" t="s">
        <v>132</v>
      </c>
      <c r="G50" s="86">
        <v>293</v>
      </c>
      <c r="H50" s="86">
        <v>301</v>
      </c>
      <c r="I50" s="57">
        <f t="shared" si="0"/>
        <v>594</v>
      </c>
      <c r="J50" s="130">
        <v>9954284552</v>
      </c>
      <c r="K50" s="127" t="s">
        <v>259</v>
      </c>
      <c r="L50" s="127" t="s">
        <v>279</v>
      </c>
      <c r="M50" s="127">
        <v>9401205313</v>
      </c>
      <c r="N50" s="82" t="s">
        <v>405</v>
      </c>
      <c r="O50" s="127"/>
      <c r="P50" s="132">
        <v>43599</v>
      </c>
      <c r="Q50" s="87" t="s">
        <v>234</v>
      </c>
      <c r="R50" s="127">
        <v>30</v>
      </c>
      <c r="S50" s="127" t="s">
        <v>399</v>
      </c>
      <c r="T50" s="18"/>
    </row>
    <row r="51" spans="1:20">
      <c r="A51" s="4">
        <v>47</v>
      </c>
      <c r="B51" s="86"/>
      <c r="C51" s="85"/>
      <c r="D51" s="86"/>
      <c r="E51" s="86"/>
      <c r="F51" s="124"/>
      <c r="G51" s="86"/>
      <c r="H51" s="86"/>
      <c r="I51" s="57">
        <f t="shared" si="0"/>
        <v>0</v>
      </c>
      <c r="J51" s="130"/>
      <c r="K51" s="127"/>
      <c r="L51" s="127"/>
      <c r="M51" s="127"/>
      <c r="N51" s="82"/>
      <c r="O51" s="127"/>
      <c r="P51" s="132">
        <v>43600</v>
      </c>
      <c r="Q51" s="87" t="s">
        <v>226</v>
      </c>
      <c r="R51" s="127"/>
      <c r="S51" s="127"/>
      <c r="T51" s="18"/>
    </row>
    <row r="52" spans="1:20">
      <c r="A52" s="4">
        <v>48</v>
      </c>
      <c r="B52" s="86"/>
      <c r="C52" s="85"/>
      <c r="D52" s="86"/>
      <c r="E52" s="86"/>
      <c r="F52" s="124"/>
      <c r="G52" s="86"/>
      <c r="H52" s="86"/>
      <c r="I52" s="57">
        <f t="shared" si="0"/>
        <v>0</v>
      </c>
      <c r="J52" s="130"/>
      <c r="K52" s="127"/>
      <c r="L52" s="127"/>
      <c r="M52" s="127"/>
      <c r="N52" s="82"/>
      <c r="O52" s="127"/>
      <c r="P52" s="132">
        <v>43601</v>
      </c>
      <c r="Q52" s="87" t="s">
        <v>222</v>
      </c>
      <c r="R52" s="127"/>
      <c r="S52" s="127"/>
      <c r="T52" s="18"/>
    </row>
    <row r="53" spans="1:20">
      <c r="A53" s="4">
        <v>49</v>
      </c>
      <c r="B53" s="86" t="s">
        <v>63</v>
      </c>
      <c r="C53" s="85" t="s">
        <v>341</v>
      </c>
      <c r="D53" s="86" t="s">
        <v>23</v>
      </c>
      <c r="E53" s="77">
        <v>18160515409</v>
      </c>
      <c r="F53" s="124" t="s">
        <v>132</v>
      </c>
      <c r="G53" s="86">
        <v>57</v>
      </c>
      <c r="H53" s="86">
        <v>78</v>
      </c>
      <c r="I53" s="57">
        <f t="shared" si="0"/>
        <v>135</v>
      </c>
      <c r="J53" s="130">
        <v>9954495311</v>
      </c>
      <c r="K53" s="87" t="s">
        <v>259</v>
      </c>
      <c r="L53" s="127" t="s">
        <v>268</v>
      </c>
      <c r="M53" s="127">
        <v>9957790121</v>
      </c>
      <c r="N53" s="87"/>
      <c r="O53" s="82" t="s">
        <v>423</v>
      </c>
      <c r="P53" s="132">
        <v>43600</v>
      </c>
      <c r="Q53" s="87" t="s">
        <v>226</v>
      </c>
      <c r="R53" s="87">
        <v>30</v>
      </c>
      <c r="S53" s="87" t="s">
        <v>399</v>
      </c>
      <c r="T53" s="18"/>
    </row>
    <row r="54" spans="1:20">
      <c r="A54" s="4">
        <v>50</v>
      </c>
      <c r="B54" s="86" t="s">
        <v>63</v>
      </c>
      <c r="C54" s="87" t="s">
        <v>342</v>
      </c>
      <c r="D54" s="86" t="s">
        <v>25</v>
      </c>
      <c r="E54" s="86">
        <v>149</v>
      </c>
      <c r="F54" s="124"/>
      <c r="G54" s="86">
        <v>27</v>
      </c>
      <c r="H54" s="86">
        <v>33</v>
      </c>
      <c r="I54" s="57">
        <f t="shared" si="0"/>
        <v>60</v>
      </c>
      <c r="J54" s="127">
        <v>9085143420</v>
      </c>
      <c r="K54" s="87" t="s">
        <v>259</v>
      </c>
      <c r="L54" s="127" t="s">
        <v>268</v>
      </c>
      <c r="M54" s="127">
        <v>9957790121</v>
      </c>
      <c r="N54" s="87" t="s">
        <v>414</v>
      </c>
      <c r="O54" s="87">
        <v>9854504353</v>
      </c>
      <c r="P54" s="132">
        <v>43601</v>
      </c>
      <c r="Q54" s="87" t="s">
        <v>222</v>
      </c>
      <c r="R54" s="87">
        <v>30</v>
      </c>
      <c r="S54" s="87" t="s">
        <v>399</v>
      </c>
      <c r="T54" s="18"/>
    </row>
    <row r="55" spans="1:20">
      <c r="A55" s="4">
        <v>51</v>
      </c>
      <c r="B55" s="86"/>
      <c r="C55" s="87" t="s">
        <v>343</v>
      </c>
      <c r="D55" s="86" t="s">
        <v>25</v>
      </c>
      <c r="E55" s="86">
        <v>151</v>
      </c>
      <c r="F55" s="72"/>
      <c r="G55" s="86">
        <v>29</v>
      </c>
      <c r="H55" s="86">
        <v>30</v>
      </c>
      <c r="I55" s="57">
        <f t="shared" si="0"/>
        <v>59</v>
      </c>
      <c r="J55" s="138">
        <v>8011922995</v>
      </c>
      <c r="K55" s="87" t="s">
        <v>259</v>
      </c>
      <c r="L55" s="127" t="s">
        <v>268</v>
      </c>
      <c r="M55" s="127">
        <v>9957790121</v>
      </c>
      <c r="N55" s="87" t="s">
        <v>269</v>
      </c>
      <c r="O55" s="87">
        <v>9678907960</v>
      </c>
      <c r="P55" s="136"/>
      <c r="Q55" s="87"/>
      <c r="R55" s="87">
        <v>30</v>
      </c>
      <c r="S55" s="87" t="s">
        <v>399</v>
      </c>
      <c r="T55" s="18"/>
    </row>
    <row r="56" spans="1:20">
      <c r="A56" s="4">
        <v>52</v>
      </c>
      <c r="B56" s="111" t="s">
        <v>62</v>
      </c>
      <c r="C56" s="85" t="s">
        <v>344</v>
      </c>
      <c r="D56" s="86" t="s">
        <v>23</v>
      </c>
      <c r="E56" s="86">
        <v>18160515402</v>
      </c>
      <c r="F56" s="78" t="s">
        <v>91</v>
      </c>
      <c r="G56" s="86">
        <v>136</v>
      </c>
      <c r="H56" s="86">
        <v>130</v>
      </c>
      <c r="I56" s="57">
        <f t="shared" si="0"/>
        <v>266</v>
      </c>
      <c r="J56" s="130">
        <v>9954495311</v>
      </c>
      <c r="K56" s="87" t="s">
        <v>259</v>
      </c>
      <c r="L56" s="127" t="s">
        <v>268</v>
      </c>
      <c r="M56" s="127">
        <v>9957790121</v>
      </c>
      <c r="N56" s="87"/>
      <c r="O56" s="87"/>
      <c r="P56" s="136">
        <v>43602</v>
      </c>
      <c r="Q56" s="127" t="s">
        <v>229</v>
      </c>
      <c r="R56" s="87">
        <v>30</v>
      </c>
      <c r="S56" s="87" t="s">
        <v>399</v>
      </c>
      <c r="T56" s="18"/>
    </row>
    <row r="57" spans="1:20">
      <c r="A57" s="4">
        <v>53</v>
      </c>
      <c r="B57" s="111" t="s">
        <v>62</v>
      </c>
      <c r="C57" s="85" t="s">
        <v>344</v>
      </c>
      <c r="D57" s="86" t="s">
        <v>23</v>
      </c>
      <c r="E57" s="86">
        <v>18160515402</v>
      </c>
      <c r="F57" s="78" t="s">
        <v>91</v>
      </c>
      <c r="G57" s="86"/>
      <c r="H57" s="86"/>
      <c r="I57" s="57">
        <f t="shared" si="0"/>
        <v>0</v>
      </c>
      <c r="J57" s="137" t="s">
        <v>424</v>
      </c>
      <c r="K57" s="87"/>
      <c r="L57" s="127"/>
      <c r="M57" s="127"/>
      <c r="N57" s="87"/>
      <c r="O57" s="87"/>
      <c r="P57" s="136">
        <v>43605</v>
      </c>
      <c r="Q57" s="127" t="s">
        <v>218</v>
      </c>
      <c r="R57" s="87"/>
      <c r="S57" s="87"/>
      <c r="T57" s="18"/>
    </row>
    <row r="58" spans="1:20">
      <c r="A58" s="4">
        <v>54</v>
      </c>
      <c r="B58" s="111" t="s">
        <v>345</v>
      </c>
      <c r="C58" s="87" t="s">
        <v>346</v>
      </c>
      <c r="D58" s="86" t="s">
        <v>25</v>
      </c>
      <c r="E58" s="77">
        <v>183110431</v>
      </c>
      <c r="F58" s="125"/>
      <c r="G58" s="86">
        <v>27</v>
      </c>
      <c r="H58" s="86">
        <v>25</v>
      </c>
      <c r="I58" s="57">
        <f t="shared" si="0"/>
        <v>52</v>
      </c>
      <c r="J58" s="138">
        <v>9859586144</v>
      </c>
      <c r="K58" s="87" t="s">
        <v>262</v>
      </c>
      <c r="L58" s="127" t="s">
        <v>263</v>
      </c>
      <c r="M58" s="127">
        <v>9678190124</v>
      </c>
      <c r="N58" s="87" t="s">
        <v>425</v>
      </c>
      <c r="O58" s="87">
        <v>9577497331</v>
      </c>
      <c r="P58" s="136">
        <v>43237</v>
      </c>
      <c r="Q58" s="127" t="s">
        <v>229</v>
      </c>
      <c r="R58" s="87">
        <v>12</v>
      </c>
      <c r="S58" s="87" t="s">
        <v>399</v>
      </c>
      <c r="T58" s="18"/>
    </row>
    <row r="59" spans="1:20">
      <c r="A59" s="4">
        <v>55</v>
      </c>
      <c r="B59" s="111"/>
      <c r="C59" s="87" t="s">
        <v>347</v>
      </c>
      <c r="D59" s="86" t="s">
        <v>25</v>
      </c>
      <c r="E59" s="77">
        <v>183110420</v>
      </c>
      <c r="F59" s="77"/>
      <c r="G59" s="86">
        <v>20</v>
      </c>
      <c r="H59" s="86">
        <v>27</v>
      </c>
      <c r="I59" s="57">
        <f t="shared" si="0"/>
        <v>47</v>
      </c>
      <c r="J59" s="138">
        <v>8822053712</v>
      </c>
      <c r="K59" s="87" t="s">
        <v>262</v>
      </c>
      <c r="L59" s="127" t="s">
        <v>263</v>
      </c>
      <c r="M59" s="127">
        <v>9678190124</v>
      </c>
      <c r="N59" s="87" t="s">
        <v>425</v>
      </c>
      <c r="O59" s="87">
        <v>9577497331</v>
      </c>
      <c r="P59" s="136"/>
      <c r="Q59" s="87"/>
      <c r="R59" s="87">
        <v>11</v>
      </c>
      <c r="S59" s="87" t="s">
        <v>399</v>
      </c>
      <c r="T59" s="18"/>
    </row>
    <row r="60" spans="1:20" ht="33">
      <c r="A60" s="4">
        <v>56</v>
      </c>
      <c r="B60" s="111"/>
      <c r="C60" s="85" t="s">
        <v>348</v>
      </c>
      <c r="D60" s="86" t="s">
        <v>23</v>
      </c>
      <c r="E60" s="77">
        <v>18160511005</v>
      </c>
      <c r="F60" s="77" t="s">
        <v>91</v>
      </c>
      <c r="G60" s="86">
        <v>20</v>
      </c>
      <c r="H60" s="86">
        <v>20</v>
      </c>
      <c r="I60" s="57">
        <f t="shared" si="0"/>
        <v>40</v>
      </c>
      <c r="J60" s="139" t="s">
        <v>426</v>
      </c>
      <c r="K60" s="87" t="s">
        <v>262</v>
      </c>
      <c r="L60" s="127" t="s">
        <v>263</v>
      </c>
      <c r="M60" s="127">
        <v>9678190124</v>
      </c>
      <c r="N60" s="87"/>
      <c r="O60" s="87"/>
      <c r="P60" s="136"/>
      <c r="Q60" s="87"/>
      <c r="R60" s="87">
        <v>11</v>
      </c>
      <c r="S60" s="87" t="s">
        <v>399</v>
      </c>
      <c r="T60" s="18"/>
    </row>
    <row r="61" spans="1:20">
      <c r="A61" s="4">
        <v>57</v>
      </c>
      <c r="B61" s="111" t="s">
        <v>63</v>
      </c>
      <c r="C61" s="85" t="s">
        <v>349</v>
      </c>
      <c r="D61" s="86" t="s">
        <v>23</v>
      </c>
      <c r="E61" s="86" t="s">
        <v>350</v>
      </c>
      <c r="F61" s="72" t="s">
        <v>328</v>
      </c>
      <c r="G61" s="86">
        <v>169</v>
      </c>
      <c r="H61" s="86">
        <v>160</v>
      </c>
      <c r="I61" s="57">
        <f t="shared" si="0"/>
        <v>329</v>
      </c>
      <c r="J61" s="137">
        <v>9435333183</v>
      </c>
      <c r="K61" s="127" t="s">
        <v>427</v>
      </c>
      <c r="L61" s="127" t="s">
        <v>232</v>
      </c>
      <c r="M61" s="127">
        <v>8011633428</v>
      </c>
      <c r="N61" s="127"/>
      <c r="O61" s="127"/>
      <c r="P61" s="136">
        <v>43605</v>
      </c>
      <c r="Q61" s="127" t="s">
        <v>218</v>
      </c>
      <c r="R61" s="127">
        <v>15</v>
      </c>
      <c r="S61" s="87" t="s">
        <v>399</v>
      </c>
      <c r="T61" s="18"/>
    </row>
    <row r="62" spans="1:20">
      <c r="A62" s="4">
        <v>58</v>
      </c>
      <c r="B62" s="111" t="s">
        <v>63</v>
      </c>
      <c r="C62" s="85" t="s">
        <v>349</v>
      </c>
      <c r="D62" s="86" t="s">
        <v>23</v>
      </c>
      <c r="E62" s="86" t="s">
        <v>350</v>
      </c>
      <c r="F62" s="77" t="s">
        <v>328</v>
      </c>
      <c r="G62" s="86"/>
      <c r="H62" s="86"/>
      <c r="I62" s="57">
        <f t="shared" si="0"/>
        <v>0</v>
      </c>
      <c r="J62" s="130">
        <v>8638124779</v>
      </c>
      <c r="K62" s="127" t="s">
        <v>427</v>
      </c>
      <c r="L62" s="127"/>
      <c r="M62" s="127"/>
      <c r="N62" s="127"/>
      <c r="O62" s="127"/>
      <c r="P62" s="132">
        <v>43606</v>
      </c>
      <c r="Q62" s="127" t="s">
        <v>234</v>
      </c>
      <c r="R62" s="127">
        <v>15</v>
      </c>
      <c r="S62" s="87" t="s">
        <v>399</v>
      </c>
      <c r="T62" s="18"/>
    </row>
    <row r="63" spans="1:20">
      <c r="A63" s="4">
        <v>59</v>
      </c>
      <c r="B63" s="111" t="s">
        <v>63</v>
      </c>
      <c r="C63" s="85" t="s">
        <v>349</v>
      </c>
      <c r="D63" s="86" t="s">
        <v>23</v>
      </c>
      <c r="E63" s="86" t="s">
        <v>350</v>
      </c>
      <c r="F63" s="77" t="s">
        <v>328</v>
      </c>
      <c r="G63" s="86"/>
      <c r="H63" s="86"/>
      <c r="I63" s="57">
        <f t="shared" si="0"/>
        <v>0</v>
      </c>
      <c r="J63" s="137"/>
      <c r="K63" s="127"/>
      <c r="L63" s="127"/>
      <c r="M63" s="127"/>
      <c r="N63" s="127"/>
      <c r="O63" s="127"/>
      <c r="P63" s="132">
        <v>43607</v>
      </c>
      <c r="Q63" s="127" t="s">
        <v>226</v>
      </c>
      <c r="R63" s="127">
        <v>15</v>
      </c>
      <c r="S63" s="87"/>
      <c r="T63" s="18"/>
    </row>
    <row r="64" spans="1:20">
      <c r="A64" s="4">
        <v>60</v>
      </c>
      <c r="B64" s="86" t="s">
        <v>62</v>
      </c>
      <c r="C64" s="87" t="s">
        <v>351</v>
      </c>
      <c r="D64" s="86" t="s">
        <v>25</v>
      </c>
      <c r="E64" s="77">
        <v>183110530</v>
      </c>
      <c r="F64" s="125"/>
      <c r="G64" s="86">
        <v>32</v>
      </c>
      <c r="H64" s="86">
        <v>26</v>
      </c>
      <c r="I64" s="57">
        <f t="shared" si="0"/>
        <v>58</v>
      </c>
      <c r="J64" s="138">
        <v>8811986866</v>
      </c>
      <c r="K64" s="127" t="s">
        <v>427</v>
      </c>
      <c r="L64" s="127" t="s">
        <v>232</v>
      </c>
      <c r="M64" s="127">
        <v>8011633428</v>
      </c>
      <c r="N64" s="87" t="s">
        <v>428</v>
      </c>
      <c r="O64" s="87">
        <v>9613234592</v>
      </c>
      <c r="P64" s="132">
        <v>43606</v>
      </c>
      <c r="Q64" s="127" t="s">
        <v>234</v>
      </c>
      <c r="R64" s="127">
        <v>16</v>
      </c>
      <c r="S64" s="87" t="s">
        <v>399</v>
      </c>
      <c r="T64" s="18"/>
    </row>
    <row r="65" spans="1:20">
      <c r="A65" s="4">
        <v>61</v>
      </c>
      <c r="B65" s="86"/>
      <c r="C65" s="87" t="s">
        <v>352</v>
      </c>
      <c r="D65" s="86" t="s">
        <v>25</v>
      </c>
      <c r="E65" s="77">
        <v>183110541</v>
      </c>
      <c r="F65" s="125"/>
      <c r="G65" s="86">
        <v>17</v>
      </c>
      <c r="H65" s="86">
        <v>17</v>
      </c>
      <c r="I65" s="57">
        <f t="shared" si="0"/>
        <v>34</v>
      </c>
      <c r="J65" s="138">
        <v>9577085144</v>
      </c>
      <c r="K65" s="127" t="s">
        <v>427</v>
      </c>
      <c r="L65" s="127" t="s">
        <v>232</v>
      </c>
      <c r="M65" s="127">
        <v>8011633428</v>
      </c>
      <c r="N65" s="87" t="s">
        <v>428</v>
      </c>
      <c r="O65" s="87">
        <v>9613234592</v>
      </c>
      <c r="P65" s="127"/>
      <c r="Q65" s="127"/>
      <c r="R65" s="127">
        <v>16</v>
      </c>
      <c r="S65" s="87" t="s">
        <v>399</v>
      </c>
      <c r="T65" s="18"/>
    </row>
    <row r="66" spans="1:20">
      <c r="A66" s="4">
        <v>62</v>
      </c>
      <c r="B66" s="111"/>
      <c r="C66" s="85" t="s">
        <v>353</v>
      </c>
      <c r="D66" s="86" t="s">
        <v>23</v>
      </c>
      <c r="E66" s="86" t="s">
        <v>354</v>
      </c>
      <c r="F66" s="78" t="s">
        <v>91</v>
      </c>
      <c r="G66" s="86">
        <v>25</v>
      </c>
      <c r="H66" s="86">
        <v>16</v>
      </c>
      <c r="I66" s="57">
        <f t="shared" si="0"/>
        <v>41</v>
      </c>
      <c r="J66" s="133">
        <v>9435661906</v>
      </c>
      <c r="K66" s="127" t="s">
        <v>427</v>
      </c>
      <c r="L66" s="127" t="s">
        <v>232</v>
      </c>
      <c r="M66" s="127">
        <v>8011633428</v>
      </c>
      <c r="N66" s="127"/>
      <c r="O66" s="127"/>
      <c r="P66" s="127"/>
      <c r="Q66" s="127"/>
      <c r="R66" s="127">
        <v>16</v>
      </c>
      <c r="S66" s="87" t="s">
        <v>399</v>
      </c>
      <c r="T66" s="18"/>
    </row>
    <row r="67" spans="1:20">
      <c r="A67" s="4">
        <v>63</v>
      </c>
      <c r="B67" s="111" t="s">
        <v>62</v>
      </c>
      <c r="C67" s="87" t="s">
        <v>355</v>
      </c>
      <c r="D67" s="86" t="s">
        <v>25</v>
      </c>
      <c r="E67" s="77">
        <v>183110438</v>
      </c>
      <c r="F67" s="77"/>
      <c r="G67" s="86">
        <v>26</v>
      </c>
      <c r="H67" s="86">
        <v>22</v>
      </c>
      <c r="I67" s="57">
        <f t="shared" si="0"/>
        <v>48</v>
      </c>
      <c r="J67" s="137">
        <v>9577120326</v>
      </c>
      <c r="K67" s="127" t="s">
        <v>427</v>
      </c>
      <c r="L67" s="127"/>
      <c r="M67" s="127"/>
      <c r="N67" s="87" t="s">
        <v>233</v>
      </c>
      <c r="O67" s="87">
        <v>9678629528</v>
      </c>
      <c r="P67" s="132">
        <v>43607</v>
      </c>
      <c r="Q67" s="127" t="s">
        <v>226</v>
      </c>
      <c r="R67" s="127">
        <v>12</v>
      </c>
      <c r="S67" s="87" t="s">
        <v>399</v>
      </c>
      <c r="T67" s="18"/>
    </row>
    <row r="68" spans="1:20">
      <c r="A68" s="4">
        <v>64</v>
      </c>
      <c r="B68" s="111"/>
      <c r="C68" s="85" t="s">
        <v>356</v>
      </c>
      <c r="D68" s="86" t="s">
        <v>23</v>
      </c>
      <c r="E68" s="86" t="s">
        <v>357</v>
      </c>
      <c r="F68" s="78" t="s">
        <v>91</v>
      </c>
      <c r="G68" s="86">
        <v>14</v>
      </c>
      <c r="H68" s="86">
        <v>13</v>
      </c>
      <c r="I68" s="57">
        <f t="shared" si="0"/>
        <v>27</v>
      </c>
      <c r="J68" s="133">
        <v>9613266636</v>
      </c>
      <c r="K68" s="127" t="s">
        <v>427</v>
      </c>
      <c r="L68" s="127" t="s">
        <v>232</v>
      </c>
      <c r="M68" s="127">
        <v>8011633428</v>
      </c>
      <c r="N68" s="127"/>
      <c r="O68" s="127"/>
      <c r="P68" s="127"/>
      <c r="Q68" s="127"/>
      <c r="R68" s="127">
        <v>12</v>
      </c>
      <c r="S68" s="87" t="s">
        <v>399</v>
      </c>
      <c r="T68" s="18"/>
    </row>
    <row r="69" spans="1:20">
      <c r="A69" s="4">
        <v>65</v>
      </c>
      <c r="B69" s="86" t="s">
        <v>63</v>
      </c>
      <c r="C69" s="126" t="s">
        <v>358</v>
      </c>
      <c r="D69" s="86" t="s">
        <v>25</v>
      </c>
      <c r="E69" s="77">
        <v>183110423</v>
      </c>
      <c r="F69" s="124"/>
      <c r="G69" s="86">
        <v>20</v>
      </c>
      <c r="H69" s="86">
        <v>20</v>
      </c>
      <c r="I69" s="57">
        <f t="shared" si="0"/>
        <v>40</v>
      </c>
      <c r="J69" s="137">
        <v>9859064686</v>
      </c>
      <c r="K69" s="127" t="s">
        <v>427</v>
      </c>
      <c r="L69" s="127" t="s">
        <v>232</v>
      </c>
      <c r="M69" s="127">
        <v>8011633428</v>
      </c>
      <c r="N69" s="87" t="s">
        <v>233</v>
      </c>
      <c r="O69" s="87">
        <v>9678629528</v>
      </c>
      <c r="P69" s="132">
        <v>43608</v>
      </c>
      <c r="Q69" s="127" t="s">
        <v>222</v>
      </c>
      <c r="R69" s="127">
        <v>10</v>
      </c>
      <c r="S69" s="87" t="s">
        <v>399</v>
      </c>
      <c r="T69" s="18"/>
    </row>
    <row r="70" spans="1:20">
      <c r="A70" s="4">
        <v>66</v>
      </c>
      <c r="B70" s="111"/>
      <c r="C70" s="126" t="s">
        <v>359</v>
      </c>
      <c r="D70" s="86" t="s">
        <v>25</v>
      </c>
      <c r="E70" s="77">
        <v>183110424</v>
      </c>
      <c r="F70" s="124"/>
      <c r="G70" s="86">
        <v>15</v>
      </c>
      <c r="H70" s="86">
        <v>16</v>
      </c>
      <c r="I70" s="57">
        <f t="shared" ref="I70:I133" si="1">SUM(G70:H70)</f>
        <v>31</v>
      </c>
      <c r="J70" s="138">
        <v>8011533674</v>
      </c>
      <c r="K70" s="127" t="s">
        <v>427</v>
      </c>
      <c r="L70" s="127" t="s">
        <v>232</v>
      </c>
      <c r="M70" s="127">
        <v>8011633428</v>
      </c>
      <c r="N70" s="87" t="s">
        <v>429</v>
      </c>
      <c r="O70" s="87">
        <v>9577002722</v>
      </c>
      <c r="P70" s="127"/>
      <c r="Q70" s="127"/>
      <c r="R70" s="127">
        <v>10</v>
      </c>
      <c r="S70" s="87" t="s">
        <v>399</v>
      </c>
      <c r="T70" s="18"/>
    </row>
    <row r="71" spans="1:20">
      <c r="A71" s="4">
        <v>67</v>
      </c>
      <c r="B71" s="111"/>
      <c r="C71" s="85" t="s">
        <v>360</v>
      </c>
      <c r="D71" s="86" t="s">
        <v>23</v>
      </c>
      <c r="E71" s="86" t="s">
        <v>361</v>
      </c>
      <c r="F71" s="78" t="s">
        <v>91</v>
      </c>
      <c r="G71" s="86">
        <v>16</v>
      </c>
      <c r="H71" s="86">
        <v>14</v>
      </c>
      <c r="I71" s="57">
        <f t="shared" si="1"/>
        <v>30</v>
      </c>
      <c r="J71" s="137">
        <v>9859867031</v>
      </c>
      <c r="K71" s="127" t="s">
        <v>427</v>
      </c>
      <c r="L71" s="127" t="s">
        <v>232</v>
      </c>
      <c r="M71" s="127">
        <v>8011633428</v>
      </c>
      <c r="N71" s="127"/>
      <c r="O71" s="82" t="s">
        <v>430</v>
      </c>
      <c r="P71" s="127"/>
      <c r="Q71" s="127"/>
      <c r="R71" s="127">
        <v>10</v>
      </c>
      <c r="S71" s="87" t="s">
        <v>399</v>
      </c>
      <c r="T71" s="18"/>
    </row>
    <row r="72" spans="1:20">
      <c r="A72" s="4">
        <v>68</v>
      </c>
      <c r="B72" s="111" t="s">
        <v>62</v>
      </c>
      <c r="C72" s="127" t="s">
        <v>362</v>
      </c>
      <c r="D72" s="86" t="s">
        <v>25</v>
      </c>
      <c r="E72" s="77">
        <v>183110319</v>
      </c>
      <c r="F72" s="72"/>
      <c r="G72" s="86">
        <v>9</v>
      </c>
      <c r="H72" s="86">
        <v>10</v>
      </c>
      <c r="I72" s="57">
        <f t="shared" si="1"/>
        <v>19</v>
      </c>
      <c r="J72" s="127">
        <v>9854276926</v>
      </c>
      <c r="K72" s="127" t="s">
        <v>238</v>
      </c>
      <c r="L72" s="127" t="s">
        <v>239</v>
      </c>
      <c r="M72" s="127">
        <v>9854875951</v>
      </c>
      <c r="N72" s="87" t="s">
        <v>431</v>
      </c>
      <c r="O72" s="87">
        <v>9854486841</v>
      </c>
      <c r="P72" s="132">
        <v>43608</v>
      </c>
      <c r="Q72" s="127" t="s">
        <v>222</v>
      </c>
      <c r="R72" s="127">
        <v>8</v>
      </c>
      <c r="S72" s="87" t="s">
        <v>399</v>
      </c>
      <c r="T72" s="18"/>
    </row>
    <row r="73" spans="1:20">
      <c r="A73" s="4">
        <v>69</v>
      </c>
      <c r="B73" s="111"/>
      <c r="C73" s="85" t="s">
        <v>363</v>
      </c>
      <c r="D73" s="86" t="s">
        <v>23</v>
      </c>
      <c r="E73" s="86" t="s">
        <v>364</v>
      </c>
      <c r="F73" s="78" t="s">
        <v>91</v>
      </c>
      <c r="G73" s="86">
        <v>82</v>
      </c>
      <c r="H73" s="86">
        <v>48</v>
      </c>
      <c r="I73" s="57">
        <f t="shared" si="1"/>
        <v>130</v>
      </c>
      <c r="J73" s="137">
        <v>9854249549</v>
      </c>
      <c r="K73" s="127" t="s">
        <v>238</v>
      </c>
      <c r="L73" s="127" t="s">
        <v>239</v>
      </c>
      <c r="M73" s="127">
        <v>9854875951</v>
      </c>
      <c r="N73" s="127"/>
      <c r="O73" s="127"/>
      <c r="P73" s="127"/>
      <c r="Q73" s="127"/>
      <c r="R73" s="127">
        <v>10</v>
      </c>
      <c r="S73" s="87" t="s">
        <v>399</v>
      </c>
      <c r="T73" s="18"/>
    </row>
    <row r="74" spans="1:20">
      <c r="A74" s="4">
        <v>70</v>
      </c>
      <c r="B74" s="86"/>
      <c r="C74" s="85"/>
      <c r="D74" s="86"/>
      <c r="E74" s="86"/>
      <c r="F74" s="86"/>
      <c r="G74" s="86"/>
      <c r="H74" s="86"/>
      <c r="I74" s="57">
        <f t="shared" si="1"/>
        <v>0</v>
      </c>
      <c r="J74" s="130">
        <v>8486238262</v>
      </c>
      <c r="K74" s="127"/>
      <c r="L74" s="127"/>
      <c r="M74" s="127"/>
      <c r="N74" s="127"/>
      <c r="O74" s="127"/>
      <c r="P74" s="127"/>
      <c r="Q74" s="127"/>
      <c r="R74" s="127"/>
      <c r="S74" s="127"/>
      <c r="T74" s="18"/>
    </row>
    <row r="75" spans="1:20">
      <c r="A75" s="4">
        <v>71</v>
      </c>
      <c r="B75" s="86" t="s">
        <v>63</v>
      </c>
      <c r="C75" s="87" t="s">
        <v>365</v>
      </c>
      <c r="D75" s="86" t="s">
        <v>25</v>
      </c>
      <c r="E75" s="77">
        <v>183110532</v>
      </c>
      <c r="F75" s="72"/>
      <c r="G75" s="86">
        <v>24</v>
      </c>
      <c r="H75" s="86">
        <v>35</v>
      </c>
      <c r="I75" s="57">
        <f t="shared" si="1"/>
        <v>59</v>
      </c>
      <c r="J75" s="138">
        <v>9954855326</v>
      </c>
      <c r="K75" s="127" t="s">
        <v>427</v>
      </c>
      <c r="L75" s="127" t="s">
        <v>232</v>
      </c>
      <c r="M75" s="127">
        <v>8011633428</v>
      </c>
      <c r="N75" s="87" t="s">
        <v>432</v>
      </c>
      <c r="O75" s="87">
        <v>9678908687</v>
      </c>
      <c r="P75" s="132">
        <v>43609</v>
      </c>
      <c r="Q75" s="127" t="s">
        <v>229</v>
      </c>
      <c r="R75" s="127">
        <v>15</v>
      </c>
      <c r="S75" s="87" t="s">
        <v>399</v>
      </c>
      <c r="T75" s="18"/>
    </row>
    <row r="76" spans="1:20">
      <c r="A76" s="4">
        <v>72</v>
      </c>
      <c r="B76" s="111"/>
      <c r="C76" s="87" t="s">
        <v>366</v>
      </c>
      <c r="D76" s="86" t="s">
        <v>25</v>
      </c>
      <c r="E76" s="77">
        <v>183110533</v>
      </c>
      <c r="F76" s="72"/>
      <c r="G76" s="86">
        <v>24</v>
      </c>
      <c r="H76" s="86">
        <v>37</v>
      </c>
      <c r="I76" s="57">
        <f t="shared" si="1"/>
        <v>61</v>
      </c>
      <c r="J76" s="138">
        <v>9859374985</v>
      </c>
      <c r="K76" s="127" t="s">
        <v>427</v>
      </c>
      <c r="L76" s="127" t="s">
        <v>232</v>
      </c>
      <c r="M76" s="127">
        <v>8011633428</v>
      </c>
      <c r="N76" s="87" t="s">
        <v>432</v>
      </c>
      <c r="O76" s="87">
        <v>9678908687</v>
      </c>
      <c r="P76" s="127"/>
      <c r="Q76" s="127"/>
      <c r="R76" s="127">
        <v>15</v>
      </c>
      <c r="S76" s="87" t="s">
        <v>399</v>
      </c>
      <c r="T76" s="18"/>
    </row>
    <row r="77" spans="1:20">
      <c r="A77" s="4">
        <v>73</v>
      </c>
      <c r="B77" s="93" t="s">
        <v>62</v>
      </c>
      <c r="C77" s="127" t="s">
        <v>367</v>
      </c>
      <c r="D77" s="77" t="s">
        <v>23</v>
      </c>
      <c r="E77" s="77" t="s">
        <v>368</v>
      </c>
      <c r="F77" s="72" t="s">
        <v>132</v>
      </c>
      <c r="G77" s="77">
        <v>242</v>
      </c>
      <c r="H77" s="77">
        <v>254</v>
      </c>
      <c r="I77" s="57">
        <f t="shared" si="1"/>
        <v>496</v>
      </c>
      <c r="J77" s="137">
        <v>9859774828</v>
      </c>
      <c r="K77" s="127" t="s">
        <v>238</v>
      </c>
      <c r="L77" s="127" t="s">
        <v>239</v>
      </c>
      <c r="M77" s="127">
        <v>9854875951</v>
      </c>
      <c r="N77" s="87" t="s">
        <v>433</v>
      </c>
      <c r="O77" s="87">
        <v>9577238894</v>
      </c>
      <c r="P77" s="132">
        <v>43610</v>
      </c>
      <c r="Q77" s="127" t="s">
        <v>230</v>
      </c>
      <c r="R77" s="127">
        <v>15</v>
      </c>
      <c r="S77" s="127" t="s">
        <v>399</v>
      </c>
      <c r="T77" s="18"/>
    </row>
    <row r="78" spans="1:20">
      <c r="A78" s="4">
        <v>74</v>
      </c>
      <c r="B78" s="93" t="s">
        <v>62</v>
      </c>
      <c r="C78" s="127" t="s">
        <v>367</v>
      </c>
      <c r="D78" s="77" t="s">
        <v>23</v>
      </c>
      <c r="E78" s="77" t="s">
        <v>368</v>
      </c>
      <c r="F78" s="72" t="s">
        <v>132</v>
      </c>
      <c r="G78" s="86"/>
      <c r="H78" s="86"/>
      <c r="I78" s="57">
        <f t="shared" si="1"/>
        <v>0</v>
      </c>
      <c r="J78" s="127"/>
      <c r="K78" s="127"/>
      <c r="L78" s="127"/>
      <c r="M78" s="127"/>
      <c r="N78" s="127"/>
      <c r="O78" s="127"/>
      <c r="P78" s="132">
        <v>43612</v>
      </c>
      <c r="Q78" s="127" t="s">
        <v>218</v>
      </c>
      <c r="R78" s="127">
        <v>15</v>
      </c>
      <c r="S78" s="127" t="s">
        <v>399</v>
      </c>
      <c r="T78" s="18"/>
    </row>
    <row r="79" spans="1:20">
      <c r="A79" s="4">
        <v>75</v>
      </c>
      <c r="B79" s="93" t="s">
        <v>62</v>
      </c>
      <c r="C79" s="127" t="s">
        <v>367</v>
      </c>
      <c r="D79" s="77" t="s">
        <v>23</v>
      </c>
      <c r="E79" s="77" t="s">
        <v>368</v>
      </c>
      <c r="F79" s="72" t="s">
        <v>132</v>
      </c>
      <c r="G79" s="86"/>
      <c r="H79" s="86"/>
      <c r="I79" s="57">
        <f t="shared" si="1"/>
        <v>0</v>
      </c>
      <c r="J79" s="127"/>
      <c r="K79" s="127"/>
      <c r="L79" s="127"/>
      <c r="M79" s="127"/>
      <c r="N79" s="82"/>
      <c r="O79" s="127"/>
      <c r="P79" s="132">
        <v>43613</v>
      </c>
      <c r="Q79" s="127" t="s">
        <v>234</v>
      </c>
      <c r="R79" s="127">
        <v>15</v>
      </c>
      <c r="S79" s="127" t="s">
        <v>399</v>
      </c>
      <c r="T79" s="18"/>
    </row>
    <row r="80" spans="1:20">
      <c r="A80" s="4">
        <v>76</v>
      </c>
      <c r="B80" s="86" t="s">
        <v>62</v>
      </c>
      <c r="C80" s="127" t="s">
        <v>369</v>
      </c>
      <c r="D80" s="77" t="s">
        <v>25</v>
      </c>
      <c r="E80" s="77">
        <v>183110309</v>
      </c>
      <c r="F80" s="72"/>
      <c r="G80" s="77">
        <v>23</v>
      </c>
      <c r="H80" s="77">
        <v>15</v>
      </c>
      <c r="I80" s="57">
        <f t="shared" si="1"/>
        <v>38</v>
      </c>
      <c r="J80" s="138">
        <v>8402005796</v>
      </c>
      <c r="K80" s="127" t="s">
        <v>238</v>
      </c>
      <c r="L80" s="127" t="s">
        <v>252</v>
      </c>
      <c r="M80" s="127">
        <v>9864177614</v>
      </c>
      <c r="N80" s="87" t="s">
        <v>255</v>
      </c>
      <c r="O80" s="87">
        <v>8812048178</v>
      </c>
      <c r="P80" s="132">
        <v>43609</v>
      </c>
      <c r="Q80" s="127" t="s">
        <v>229</v>
      </c>
      <c r="R80" s="127">
        <v>18</v>
      </c>
      <c r="S80" s="87" t="s">
        <v>399</v>
      </c>
      <c r="T80" s="18"/>
    </row>
    <row r="81" spans="1:20">
      <c r="A81" s="4">
        <v>77</v>
      </c>
      <c r="B81" s="111"/>
      <c r="C81" s="127" t="s">
        <v>370</v>
      </c>
      <c r="D81" s="77" t="s">
        <v>25</v>
      </c>
      <c r="E81" s="77">
        <v>183110307</v>
      </c>
      <c r="F81" s="124"/>
      <c r="G81" s="77">
        <v>16</v>
      </c>
      <c r="H81" s="77">
        <v>14</v>
      </c>
      <c r="I81" s="57">
        <f t="shared" si="1"/>
        <v>30</v>
      </c>
      <c r="J81" s="138">
        <v>9613344635</v>
      </c>
      <c r="K81" s="127" t="s">
        <v>238</v>
      </c>
      <c r="L81" s="127" t="s">
        <v>252</v>
      </c>
      <c r="M81" s="127">
        <v>9864177614</v>
      </c>
      <c r="N81" s="87" t="s">
        <v>255</v>
      </c>
      <c r="O81" s="87">
        <v>8812048178</v>
      </c>
      <c r="P81" s="127"/>
      <c r="Q81" s="87"/>
      <c r="R81" s="87">
        <v>18</v>
      </c>
      <c r="S81" s="87" t="s">
        <v>399</v>
      </c>
      <c r="T81" s="18"/>
    </row>
    <row r="82" spans="1:20">
      <c r="A82" s="4">
        <v>78</v>
      </c>
      <c r="B82" s="17" t="s">
        <v>63</v>
      </c>
      <c r="C82" s="127" t="s">
        <v>371</v>
      </c>
      <c r="D82" s="77" t="s">
        <v>25</v>
      </c>
      <c r="E82" s="77">
        <v>183110312</v>
      </c>
      <c r="F82" s="72"/>
      <c r="G82" s="77">
        <v>15</v>
      </c>
      <c r="H82" s="77">
        <v>14</v>
      </c>
      <c r="I82" s="57">
        <f t="shared" si="1"/>
        <v>29</v>
      </c>
      <c r="J82" s="138">
        <v>9706403740</v>
      </c>
      <c r="K82" s="127"/>
      <c r="L82" s="127" t="s">
        <v>252</v>
      </c>
      <c r="M82" s="127">
        <v>9864177614</v>
      </c>
      <c r="N82" s="87"/>
      <c r="O82" s="87"/>
      <c r="P82" s="132">
        <v>43610</v>
      </c>
      <c r="Q82" s="127" t="s">
        <v>230</v>
      </c>
      <c r="R82" s="127">
        <v>16</v>
      </c>
      <c r="S82" s="87" t="s">
        <v>399</v>
      </c>
      <c r="T82" s="18"/>
    </row>
    <row r="83" spans="1:20">
      <c r="A83" s="4">
        <v>79</v>
      </c>
      <c r="B83" s="121"/>
      <c r="C83" s="127" t="s">
        <v>372</v>
      </c>
      <c r="D83" s="77" t="s">
        <v>23</v>
      </c>
      <c r="E83" s="77" t="s">
        <v>373</v>
      </c>
      <c r="F83" s="78" t="s">
        <v>91</v>
      </c>
      <c r="G83" s="77">
        <v>115</v>
      </c>
      <c r="H83" s="77">
        <v>113</v>
      </c>
      <c r="I83" s="57">
        <f t="shared" si="1"/>
        <v>228</v>
      </c>
      <c r="J83" s="127">
        <v>9401949428</v>
      </c>
      <c r="K83" s="127" t="s">
        <v>238</v>
      </c>
      <c r="L83" s="127" t="s">
        <v>252</v>
      </c>
      <c r="M83" s="127">
        <v>9864177614</v>
      </c>
      <c r="N83" s="127"/>
      <c r="O83" s="127"/>
      <c r="P83" s="132"/>
      <c r="Q83" s="127"/>
      <c r="R83" s="127">
        <v>16</v>
      </c>
      <c r="S83" s="87" t="s">
        <v>399</v>
      </c>
      <c r="T83" s="18"/>
    </row>
    <row r="84" spans="1:20">
      <c r="A84" s="4">
        <v>80</v>
      </c>
      <c r="B84" s="17" t="s">
        <v>63</v>
      </c>
      <c r="C84" s="127" t="s">
        <v>372</v>
      </c>
      <c r="D84" s="77" t="s">
        <v>23</v>
      </c>
      <c r="E84" s="77" t="s">
        <v>373</v>
      </c>
      <c r="F84" s="78" t="s">
        <v>91</v>
      </c>
      <c r="G84" s="86"/>
      <c r="H84" s="86"/>
      <c r="I84" s="57">
        <f t="shared" si="1"/>
        <v>0</v>
      </c>
      <c r="J84" s="130">
        <v>9854278312</v>
      </c>
      <c r="K84" s="127"/>
      <c r="L84" s="127"/>
      <c r="M84" s="127"/>
      <c r="N84" s="82"/>
      <c r="O84" s="127"/>
      <c r="P84" s="132">
        <v>43612</v>
      </c>
      <c r="Q84" s="127" t="s">
        <v>218</v>
      </c>
      <c r="R84" s="127">
        <v>16</v>
      </c>
      <c r="S84" s="87" t="s">
        <v>399</v>
      </c>
      <c r="T84" s="18"/>
    </row>
    <row r="85" spans="1:20">
      <c r="A85" s="4">
        <v>81</v>
      </c>
      <c r="B85" s="17" t="s">
        <v>63</v>
      </c>
      <c r="C85" s="127" t="s">
        <v>374</v>
      </c>
      <c r="D85" s="77" t="s">
        <v>25</v>
      </c>
      <c r="E85" s="77">
        <v>183110318</v>
      </c>
      <c r="F85" s="72"/>
      <c r="G85" s="77">
        <v>15</v>
      </c>
      <c r="H85" s="77">
        <v>18</v>
      </c>
      <c r="I85" s="57">
        <f t="shared" si="1"/>
        <v>33</v>
      </c>
      <c r="J85" s="127">
        <v>9859357812</v>
      </c>
      <c r="K85" s="127" t="s">
        <v>238</v>
      </c>
      <c r="L85" s="127" t="s">
        <v>239</v>
      </c>
      <c r="M85" s="127">
        <v>9854875951</v>
      </c>
      <c r="N85" s="87" t="s">
        <v>434</v>
      </c>
      <c r="O85" s="87">
        <v>9678317961</v>
      </c>
      <c r="P85" s="132">
        <v>43613</v>
      </c>
      <c r="Q85" s="127" t="s">
        <v>234</v>
      </c>
      <c r="R85" s="127">
        <v>16</v>
      </c>
      <c r="S85" s="87" t="s">
        <v>399</v>
      </c>
      <c r="T85" s="18"/>
    </row>
    <row r="86" spans="1:20">
      <c r="A86" s="4">
        <v>82</v>
      </c>
      <c r="B86" s="121"/>
      <c r="C86" s="127" t="s">
        <v>375</v>
      </c>
      <c r="D86" s="77" t="s">
        <v>23</v>
      </c>
      <c r="E86" s="77">
        <v>18160524102</v>
      </c>
      <c r="F86" s="78" t="s">
        <v>91</v>
      </c>
      <c r="G86" s="77">
        <v>25</v>
      </c>
      <c r="H86" s="77">
        <v>18</v>
      </c>
      <c r="I86" s="57">
        <f t="shared" si="1"/>
        <v>43</v>
      </c>
      <c r="J86" s="127">
        <v>9859474543</v>
      </c>
      <c r="K86" s="127" t="s">
        <v>238</v>
      </c>
      <c r="L86" s="127" t="s">
        <v>239</v>
      </c>
      <c r="M86" s="127">
        <v>9854875951</v>
      </c>
      <c r="N86" s="127"/>
      <c r="O86" s="127"/>
      <c r="P86" s="127"/>
      <c r="Q86" s="127"/>
      <c r="R86" s="127">
        <v>16</v>
      </c>
      <c r="S86" s="87" t="s">
        <v>399</v>
      </c>
      <c r="T86" s="18"/>
    </row>
    <row r="87" spans="1:20">
      <c r="A87" s="4">
        <v>83</v>
      </c>
      <c r="B87" s="121"/>
      <c r="C87" s="127" t="s">
        <v>376</v>
      </c>
      <c r="D87" s="77" t="s">
        <v>23</v>
      </c>
      <c r="E87" s="77" t="s">
        <v>377</v>
      </c>
      <c r="F87" s="78" t="s">
        <v>91</v>
      </c>
      <c r="G87" s="77">
        <v>48</v>
      </c>
      <c r="H87" s="77">
        <v>47</v>
      </c>
      <c r="I87" s="57">
        <f t="shared" si="1"/>
        <v>95</v>
      </c>
      <c r="J87" s="137">
        <v>9854860358</v>
      </c>
      <c r="K87" s="127" t="s">
        <v>238</v>
      </c>
      <c r="L87" s="127" t="s">
        <v>239</v>
      </c>
      <c r="M87" s="127">
        <v>9854875951</v>
      </c>
      <c r="N87" s="127"/>
      <c r="O87" s="127"/>
      <c r="P87" s="127"/>
      <c r="Q87" s="127"/>
      <c r="R87" s="127">
        <v>17</v>
      </c>
      <c r="S87" s="87" t="s">
        <v>399</v>
      </c>
      <c r="T87" s="18"/>
    </row>
    <row r="88" spans="1:20">
      <c r="A88" s="4">
        <v>84</v>
      </c>
      <c r="B88" s="86" t="s">
        <v>62</v>
      </c>
      <c r="C88" s="127" t="s">
        <v>378</v>
      </c>
      <c r="D88" s="77" t="s">
        <v>25</v>
      </c>
      <c r="E88" s="77">
        <v>183110306</v>
      </c>
      <c r="F88" s="124"/>
      <c r="G88" s="77">
        <v>25</v>
      </c>
      <c r="H88" s="77">
        <v>18</v>
      </c>
      <c r="I88" s="57">
        <f t="shared" si="1"/>
        <v>43</v>
      </c>
      <c r="J88" s="138">
        <v>9954247003</v>
      </c>
      <c r="K88" s="127" t="s">
        <v>238</v>
      </c>
      <c r="L88" s="127" t="s">
        <v>252</v>
      </c>
      <c r="M88" s="127">
        <v>9864177614</v>
      </c>
      <c r="N88" s="87" t="s">
        <v>434</v>
      </c>
      <c r="O88" s="87">
        <v>9678317961</v>
      </c>
      <c r="P88" s="129">
        <v>43614</v>
      </c>
      <c r="Q88" s="127" t="s">
        <v>226</v>
      </c>
      <c r="R88" s="127">
        <v>16</v>
      </c>
      <c r="S88" s="87" t="s">
        <v>399</v>
      </c>
      <c r="T88" s="18"/>
    </row>
    <row r="89" spans="1:20">
      <c r="A89" s="4">
        <v>85</v>
      </c>
      <c r="B89" s="111"/>
      <c r="C89" s="127" t="s">
        <v>379</v>
      </c>
      <c r="D89" s="77" t="s">
        <v>23</v>
      </c>
      <c r="E89" s="77" t="s">
        <v>380</v>
      </c>
      <c r="F89" s="78" t="s">
        <v>91</v>
      </c>
      <c r="G89" s="77">
        <v>42</v>
      </c>
      <c r="H89" s="77">
        <v>40</v>
      </c>
      <c r="I89" s="57">
        <f t="shared" si="1"/>
        <v>82</v>
      </c>
      <c r="J89" s="137">
        <v>9859376502</v>
      </c>
      <c r="K89" s="127" t="s">
        <v>238</v>
      </c>
      <c r="L89" s="127" t="s">
        <v>252</v>
      </c>
      <c r="M89" s="127">
        <v>9864177614</v>
      </c>
      <c r="N89" s="127"/>
      <c r="O89" s="127"/>
      <c r="P89" s="127"/>
      <c r="Q89" s="127"/>
      <c r="R89" s="127">
        <v>16</v>
      </c>
      <c r="S89" s="87" t="s">
        <v>399</v>
      </c>
      <c r="T89" s="18"/>
    </row>
    <row r="90" spans="1:20">
      <c r="A90" s="4">
        <v>86</v>
      </c>
      <c r="B90" s="86" t="s">
        <v>63</v>
      </c>
      <c r="C90" s="87" t="s">
        <v>381</v>
      </c>
      <c r="D90" s="77" t="s">
        <v>25</v>
      </c>
      <c r="E90" s="77">
        <v>118</v>
      </c>
      <c r="F90" s="72"/>
      <c r="G90" s="77">
        <v>35</v>
      </c>
      <c r="H90" s="77">
        <v>32</v>
      </c>
      <c r="I90" s="57">
        <f t="shared" si="1"/>
        <v>67</v>
      </c>
      <c r="J90" s="127">
        <v>9957167639</v>
      </c>
      <c r="K90" s="127" t="s">
        <v>427</v>
      </c>
      <c r="L90" s="127" t="s">
        <v>435</v>
      </c>
      <c r="M90" s="127">
        <v>9854669216</v>
      </c>
      <c r="N90" s="87" t="s">
        <v>436</v>
      </c>
      <c r="O90" s="87">
        <v>9678908657</v>
      </c>
      <c r="P90" s="129">
        <v>43614</v>
      </c>
      <c r="Q90" s="127" t="s">
        <v>226</v>
      </c>
      <c r="R90" s="127">
        <v>14</v>
      </c>
      <c r="S90" s="87" t="s">
        <v>399</v>
      </c>
      <c r="T90" s="18"/>
    </row>
    <row r="91" spans="1:20">
      <c r="A91" s="4">
        <v>87</v>
      </c>
      <c r="B91" s="111"/>
      <c r="C91" s="87" t="s">
        <v>382</v>
      </c>
      <c r="D91" s="77" t="s">
        <v>25</v>
      </c>
      <c r="E91" s="77">
        <v>119</v>
      </c>
      <c r="F91" s="72"/>
      <c r="G91" s="77">
        <v>25</v>
      </c>
      <c r="H91" s="77">
        <v>31</v>
      </c>
      <c r="I91" s="57">
        <f t="shared" si="1"/>
        <v>56</v>
      </c>
      <c r="J91" s="127">
        <v>9613919501</v>
      </c>
      <c r="K91" s="127" t="s">
        <v>427</v>
      </c>
      <c r="L91" s="127" t="s">
        <v>435</v>
      </c>
      <c r="M91" s="127">
        <v>9854669216</v>
      </c>
      <c r="N91" s="87" t="s">
        <v>436</v>
      </c>
      <c r="O91" s="87">
        <v>9678908657</v>
      </c>
      <c r="P91" s="127"/>
      <c r="Q91" s="127"/>
      <c r="R91" s="127">
        <v>14</v>
      </c>
      <c r="S91" s="87" t="s">
        <v>399</v>
      </c>
      <c r="T91" s="18"/>
    </row>
    <row r="92" spans="1:20">
      <c r="A92" s="4">
        <v>88</v>
      </c>
      <c r="B92" s="111"/>
      <c r="C92" s="127" t="s">
        <v>383</v>
      </c>
      <c r="D92" s="77" t="s">
        <v>23</v>
      </c>
      <c r="E92" s="77" t="s">
        <v>384</v>
      </c>
      <c r="F92" s="69">
        <v>9678908908</v>
      </c>
      <c r="G92" s="77">
        <v>32</v>
      </c>
      <c r="H92" s="77">
        <v>25</v>
      </c>
      <c r="I92" s="57">
        <f t="shared" si="1"/>
        <v>57</v>
      </c>
      <c r="J92" s="137">
        <v>8136050692</v>
      </c>
      <c r="K92" s="127" t="s">
        <v>427</v>
      </c>
      <c r="L92" s="127" t="s">
        <v>435</v>
      </c>
      <c r="M92" s="127">
        <v>9854669216</v>
      </c>
      <c r="N92" s="127"/>
      <c r="O92" s="127"/>
      <c r="P92" s="127"/>
      <c r="Q92" s="127"/>
      <c r="R92" s="127">
        <v>14</v>
      </c>
      <c r="S92" s="87" t="s">
        <v>399</v>
      </c>
      <c r="T92" s="18"/>
    </row>
    <row r="93" spans="1:20">
      <c r="A93" s="4">
        <v>89</v>
      </c>
      <c r="B93" s="111"/>
      <c r="C93" s="127" t="s">
        <v>385</v>
      </c>
      <c r="D93" s="77" t="s">
        <v>23</v>
      </c>
      <c r="E93" s="77" t="s">
        <v>386</v>
      </c>
      <c r="F93" s="78" t="s">
        <v>91</v>
      </c>
      <c r="G93" s="77">
        <v>35</v>
      </c>
      <c r="H93" s="77">
        <v>28</v>
      </c>
      <c r="I93" s="57">
        <f t="shared" si="1"/>
        <v>63</v>
      </c>
      <c r="J93" s="137">
        <v>9678578752</v>
      </c>
      <c r="K93" s="127" t="s">
        <v>427</v>
      </c>
      <c r="L93" s="127" t="s">
        <v>435</v>
      </c>
      <c r="M93" s="127">
        <v>9854669216</v>
      </c>
      <c r="N93" s="127"/>
      <c r="O93" s="127"/>
      <c r="P93" s="127"/>
      <c r="Q93" s="127"/>
      <c r="R93" s="127">
        <v>16</v>
      </c>
      <c r="S93" s="87" t="s">
        <v>399</v>
      </c>
      <c r="T93" s="18"/>
    </row>
    <row r="94" spans="1:20">
      <c r="A94" s="4">
        <v>90</v>
      </c>
      <c r="B94" s="76" t="s">
        <v>62</v>
      </c>
      <c r="C94" s="127" t="s">
        <v>387</v>
      </c>
      <c r="D94" s="77" t="s">
        <v>25</v>
      </c>
      <c r="E94" s="77">
        <v>183110308</v>
      </c>
      <c r="F94" s="77"/>
      <c r="G94" s="77">
        <v>27</v>
      </c>
      <c r="H94" s="77">
        <v>20</v>
      </c>
      <c r="I94" s="57">
        <f t="shared" si="1"/>
        <v>47</v>
      </c>
      <c r="J94" s="138">
        <v>8486266474</v>
      </c>
      <c r="K94" s="127" t="s">
        <v>238</v>
      </c>
      <c r="L94" s="127" t="s">
        <v>252</v>
      </c>
      <c r="M94" s="127">
        <v>9864177614</v>
      </c>
      <c r="N94" s="87" t="s">
        <v>437</v>
      </c>
      <c r="O94" s="87">
        <v>9954137040</v>
      </c>
      <c r="P94" s="129">
        <v>43615</v>
      </c>
      <c r="Q94" s="127" t="s">
        <v>222</v>
      </c>
      <c r="R94" s="127">
        <v>17</v>
      </c>
      <c r="S94" s="87" t="s">
        <v>399</v>
      </c>
      <c r="T94" s="18"/>
    </row>
    <row r="95" spans="1:20">
      <c r="A95" s="4">
        <v>91</v>
      </c>
      <c r="B95" s="76" t="s">
        <v>62</v>
      </c>
      <c r="C95" s="127" t="s">
        <v>388</v>
      </c>
      <c r="D95" s="77" t="s">
        <v>23</v>
      </c>
      <c r="E95" s="77" t="s">
        <v>389</v>
      </c>
      <c r="F95" s="72" t="s">
        <v>118</v>
      </c>
      <c r="G95" s="77">
        <v>110</v>
      </c>
      <c r="H95" s="77">
        <v>102</v>
      </c>
      <c r="I95" s="57">
        <f t="shared" si="1"/>
        <v>212</v>
      </c>
      <c r="J95" s="137">
        <v>9706190919</v>
      </c>
      <c r="K95" s="127" t="s">
        <v>238</v>
      </c>
      <c r="L95" s="127" t="s">
        <v>252</v>
      </c>
      <c r="M95" s="127">
        <v>9864177614</v>
      </c>
      <c r="N95" s="127"/>
      <c r="O95" s="127"/>
      <c r="P95" s="127"/>
      <c r="Q95" s="127"/>
      <c r="R95" s="127">
        <v>17</v>
      </c>
      <c r="S95" s="87" t="s">
        <v>399</v>
      </c>
      <c r="T95" s="18"/>
    </row>
    <row r="96" spans="1:20">
      <c r="A96" s="4">
        <v>92</v>
      </c>
      <c r="B96" s="76" t="s">
        <v>62</v>
      </c>
      <c r="C96" s="127" t="s">
        <v>388</v>
      </c>
      <c r="D96" s="77" t="s">
        <v>23</v>
      </c>
      <c r="E96" s="77" t="s">
        <v>389</v>
      </c>
      <c r="F96" s="72" t="s">
        <v>118</v>
      </c>
      <c r="G96" s="77"/>
      <c r="H96" s="77"/>
      <c r="I96" s="57">
        <f t="shared" si="1"/>
        <v>0</v>
      </c>
      <c r="J96" s="137"/>
      <c r="K96" s="127"/>
      <c r="L96" s="127"/>
      <c r="M96" s="127"/>
      <c r="N96" s="127"/>
      <c r="O96" s="127"/>
      <c r="P96" s="132">
        <v>43616</v>
      </c>
      <c r="Q96" s="127" t="s">
        <v>229</v>
      </c>
      <c r="R96" s="127">
        <v>17</v>
      </c>
      <c r="S96" s="87" t="s">
        <v>399</v>
      </c>
      <c r="T96" s="18"/>
    </row>
    <row r="97" spans="1:20">
      <c r="A97" s="4">
        <v>93</v>
      </c>
      <c r="B97" s="86" t="s">
        <v>63</v>
      </c>
      <c r="C97" s="127" t="s">
        <v>390</v>
      </c>
      <c r="D97" s="77" t="s">
        <v>25</v>
      </c>
      <c r="E97" s="77">
        <v>183110117</v>
      </c>
      <c r="F97" s="72"/>
      <c r="G97" s="77">
        <v>32</v>
      </c>
      <c r="H97" s="77">
        <v>30</v>
      </c>
      <c r="I97" s="57">
        <f t="shared" si="1"/>
        <v>62</v>
      </c>
      <c r="J97" s="138">
        <v>9577348453</v>
      </c>
      <c r="K97" s="127" t="s">
        <v>438</v>
      </c>
      <c r="L97" s="127" t="s">
        <v>439</v>
      </c>
      <c r="M97" s="127">
        <v>9954138311</v>
      </c>
      <c r="N97" s="87" t="s">
        <v>440</v>
      </c>
      <c r="O97" s="87">
        <v>7896517942</v>
      </c>
      <c r="P97" s="132">
        <v>43616</v>
      </c>
      <c r="Q97" s="127" t="s">
        <v>229</v>
      </c>
      <c r="R97" s="127">
        <v>26</v>
      </c>
      <c r="S97" s="87" t="s">
        <v>399</v>
      </c>
      <c r="T97" s="18"/>
    </row>
    <row r="98" spans="1:20">
      <c r="A98" s="4">
        <v>94</v>
      </c>
      <c r="B98" s="111"/>
      <c r="C98" s="127" t="s">
        <v>391</v>
      </c>
      <c r="D98" s="77" t="s">
        <v>23</v>
      </c>
      <c r="E98" s="77" t="s">
        <v>392</v>
      </c>
      <c r="F98" s="72" t="s">
        <v>91</v>
      </c>
      <c r="G98" s="77">
        <v>27</v>
      </c>
      <c r="H98" s="77">
        <v>24</v>
      </c>
      <c r="I98" s="57">
        <f t="shared" si="1"/>
        <v>51</v>
      </c>
      <c r="J98" s="133">
        <v>9435939415</v>
      </c>
      <c r="K98" s="127" t="s">
        <v>438</v>
      </c>
      <c r="L98" s="127" t="s">
        <v>439</v>
      </c>
      <c r="M98" s="127">
        <v>9954138311</v>
      </c>
      <c r="N98" s="127"/>
      <c r="O98" s="127"/>
      <c r="P98" s="127"/>
      <c r="Q98" s="127"/>
      <c r="R98" s="127">
        <v>26</v>
      </c>
      <c r="S98" s="87" t="s">
        <v>399</v>
      </c>
      <c r="T98" s="18"/>
    </row>
    <row r="99" spans="1:20">
      <c r="A99" s="4">
        <v>95</v>
      </c>
      <c r="B99" s="76" t="s">
        <v>63</v>
      </c>
      <c r="C99" s="87" t="s">
        <v>393</v>
      </c>
      <c r="D99" s="77" t="s">
        <v>25</v>
      </c>
      <c r="E99" s="77">
        <v>111</v>
      </c>
      <c r="F99" s="72"/>
      <c r="G99" s="77">
        <v>27</v>
      </c>
      <c r="H99" s="77">
        <v>29</v>
      </c>
      <c r="I99" s="57">
        <f t="shared" si="1"/>
        <v>56</v>
      </c>
      <c r="J99" s="138">
        <v>8011721643</v>
      </c>
      <c r="K99" s="127" t="s">
        <v>427</v>
      </c>
      <c r="L99" s="127" t="s">
        <v>435</v>
      </c>
      <c r="M99" s="127">
        <v>9854669216</v>
      </c>
      <c r="N99" s="87" t="s">
        <v>441</v>
      </c>
      <c r="O99" s="87">
        <v>9678318189</v>
      </c>
      <c r="P99" s="129">
        <v>43615</v>
      </c>
      <c r="Q99" s="127" t="s">
        <v>222</v>
      </c>
      <c r="R99" s="127">
        <v>10</v>
      </c>
      <c r="S99" s="87" t="s">
        <v>399</v>
      </c>
      <c r="T99" s="18"/>
    </row>
    <row r="100" spans="1:20">
      <c r="A100" s="4">
        <v>96</v>
      </c>
      <c r="B100" s="111"/>
      <c r="C100" s="127" t="s">
        <v>394</v>
      </c>
      <c r="D100" s="77" t="s">
        <v>23</v>
      </c>
      <c r="E100" s="77">
        <v>18160517603</v>
      </c>
      <c r="F100" s="78" t="s">
        <v>91</v>
      </c>
      <c r="G100" s="77">
        <v>26</v>
      </c>
      <c r="H100" s="77">
        <v>18</v>
      </c>
      <c r="I100" s="57">
        <f t="shared" si="1"/>
        <v>44</v>
      </c>
      <c r="J100" s="137">
        <v>9859947063</v>
      </c>
      <c r="K100" s="127" t="s">
        <v>427</v>
      </c>
      <c r="L100" s="127" t="s">
        <v>435</v>
      </c>
      <c r="M100" s="127">
        <v>9854669216</v>
      </c>
      <c r="N100" s="127"/>
      <c r="O100" s="127"/>
      <c r="P100" s="127"/>
      <c r="Q100" s="127"/>
      <c r="R100" s="127">
        <v>10</v>
      </c>
      <c r="S100" s="87" t="s">
        <v>399</v>
      </c>
      <c r="T100" s="18"/>
    </row>
    <row r="101" spans="1:20">
      <c r="A101" s="4">
        <v>97</v>
      </c>
      <c r="B101" s="111"/>
      <c r="C101" s="127" t="s">
        <v>395</v>
      </c>
      <c r="D101" s="77" t="s">
        <v>23</v>
      </c>
      <c r="E101" s="77" t="s">
        <v>396</v>
      </c>
      <c r="F101" s="78" t="s">
        <v>91</v>
      </c>
      <c r="G101" s="77">
        <v>39</v>
      </c>
      <c r="H101" s="77">
        <v>33</v>
      </c>
      <c r="I101" s="57">
        <f t="shared" si="1"/>
        <v>72</v>
      </c>
      <c r="J101" s="130">
        <v>8011027583</v>
      </c>
      <c r="K101" s="127" t="s">
        <v>427</v>
      </c>
      <c r="L101" s="127" t="s">
        <v>435</v>
      </c>
      <c r="M101" s="127">
        <v>9854669216</v>
      </c>
      <c r="N101" s="127"/>
      <c r="O101" s="127"/>
      <c r="P101" s="127"/>
      <c r="Q101" s="127"/>
      <c r="R101" s="127">
        <v>10</v>
      </c>
      <c r="S101" s="87" t="s">
        <v>399</v>
      </c>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91</v>
      </c>
      <c r="D165" s="20"/>
      <c r="E165" s="13"/>
      <c r="F165" s="20"/>
      <c r="G165" s="58">
        <f>SUM(G5:G164)</f>
        <v>3767</v>
      </c>
      <c r="H165" s="58">
        <f>SUM(H5:H164)</f>
        <v>3665</v>
      </c>
      <c r="I165" s="58">
        <f>SUM(I5:I164)</f>
        <v>7432</v>
      </c>
      <c r="J165" s="20"/>
      <c r="K165" s="20"/>
      <c r="L165" s="20"/>
      <c r="M165" s="20"/>
      <c r="N165" s="20"/>
      <c r="O165" s="20"/>
      <c r="P165" s="14"/>
      <c r="Q165" s="20"/>
      <c r="R165" s="20"/>
      <c r="S165" s="20"/>
      <c r="T165" s="12"/>
    </row>
    <row r="166" spans="1:20">
      <c r="A166" s="43" t="s">
        <v>62</v>
      </c>
      <c r="B166" s="10">
        <f>COUNTIF(B$5:B$164,"Team 1")</f>
        <v>24</v>
      </c>
      <c r="C166" s="43" t="s">
        <v>25</v>
      </c>
      <c r="D166" s="10">
        <f>COUNTIF(D5:D164,"Anganwadi")</f>
        <v>45</v>
      </c>
    </row>
    <row r="167" spans="1:20">
      <c r="A167" s="43" t="s">
        <v>63</v>
      </c>
      <c r="B167" s="10">
        <f>COUNTIF(B$6:B$164,"Team 2")</f>
        <v>23</v>
      </c>
      <c r="C167" s="43" t="s">
        <v>23</v>
      </c>
      <c r="D167" s="10">
        <f>COUNTIF(D5:D164,"School")</f>
        <v>45</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7" sqref="C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229" t="s">
        <v>70</v>
      </c>
      <c r="B1" s="229"/>
      <c r="C1" s="229"/>
      <c r="D1" s="54"/>
      <c r="E1" s="54"/>
      <c r="F1" s="54"/>
      <c r="G1" s="54"/>
      <c r="H1" s="54"/>
      <c r="I1" s="54"/>
      <c r="J1" s="54"/>
      <c r="K1" s="54"/>
      <c r="L1" s="54"/>
      <c r="M1" s="230"/>
      <c r="N1" s="230"/>
      <c r="O1" s="230"/>
      <c r="P1" s="230"/>
      <c r="Q1" s="230"/>
      <c r="R1" s="230"/>
      <c r="S1" s="230"/>
      <c r="T1" s="230"/>
    </row>
    <row r="2" spans="1:20">
      <c r="A2" s="223" t="s">
        <v>59</v>
      </c>
      <c r="B2" s="224"/>
      <c r="C2" s="224"/>
      <c r="D2" s="24">
        <v>43617</v>
      </c>
      <c r="E2" s="21"/>
      <c r="F2" s="21"/>
      <c r="G2" s="21"/>
      <c r="H2" s="21"/>
      <c r="I2" s="21"/>
      <c r="J2" s="21"/>
      <c r="K2" s="21"/>
      <c r="L2" s="21"/>
      <c r="M2" s="21"/>
      <c r="N2" s="21"/>
      <c r="O2" s="21"/>
      <c r="P2" s="21"/>
      <c r="Q2" s="21"/>
      <c r="R2" s="21"/>
      <c r="S2" s="21"/>
    </row>
    <row r="3" spans="1:20" ht="24" customHeight="1">
      <c r="A3" s="225" t="s">
        <v>14</v>
      </c>
      <c r="B3" s="221" t="s">
        <v>61</v>
      </c>
      <c r="C3" s="226" t="s">
        <v>7</v>
      </c>
      <c r="D3" s="226" t="s">
        <v>55</v>
      </c>
      <c r="E3" s="226" t="s">
        <v>16</v>
      </c>
      <c r="F3" s="227" t="s">
        <v>17</v>
      </c>
      <c r="G3" s="226" t="s">
        <v>8</v>
      </c>
      <c r="H3" s="226"/>
      <c r="I3" s="226"/>
      <c r="J3" s="226" t="s">
        <v>31</v>
      </c>
      <c r="K3" s="221" t="s">
        <v>33</v>
      </c>
      <c r="L3" s="221" t="s">
        <v>50</v>
      </c>
      <c r="M3" s="221" t="s">
        <v>51</v>
      </c>
      <c r="N3" s="221" t="s">
        <v>34</v>
      </c>
      <c r="O3" s="221" t="s">
        <v>35</v>
      </c>
      <c r="P3" s="225" t="s">
        <v>54</v>
      </c>
      <c r="Q3" s="226" t="s">
        <v>52</v>
      </c>
      <c r="R3" s="226" t="s">
        <v>32</v>
      </c>
      <c r="S3" s="226" t="s">
        <v>53</v>
      </c>
      <c r="T3" s="226" t="s">
        <v>13</v>
      </c>
    </row>
    <row r="4" spans="1:20" ht="25.5" customHeight="1">
      <c r="A4" s="225"/>
      <c r="B4" s="228"/>
      <c r="C4" s="226"/>
      <c r="D4" s="226"/>
      <c r="E4" s="226"/>
      <c r="F4" s="227"/>
      <c r="G4" s="22" t="s">
        <v>9</v>
      </c>
      <c r="H4" s="22" t="s">
        <v>10</v>
      </c>
      <c r="I4" s="22" t="s">
        <v>11</v>
      </c>
      <c r="J4" s="226"/>
      <c r="K4" s="222"/>
      <c r="L4" s="222"/>
      <c r="M4" s="222"/>
      <c r="N4" s="222"/>
      <c r="O4" s="222"/>
      <c r="P4" s="225"/>
      <c r="Q4" s="225"/>
      <c r="R4" s="226"/>
      <c r="S4" s="226"/>
      <c r="T4" s="226"/>
    </row>
    <row r="5" spans="1:20">
      <c r="A5" s="4">
        <v>1</v>
      </c>
      <c r="B5" s="86" t="s">
        <v>62</v>
      </c>
      <c r="C5" s="140" t="s">
        <v>442</v>
      </c>
      <c r="D5" s="77" t="s">
        <v>23</v>
      </c>
      <c r="E5" s="77" t="s">
        <v>443</v>
      </c>
      <c r="F5" s="78" t="s">
        <v>118</v>
      </c>
      <c r="G5" s="77">
        <v>82</v>
      </c>
      <c r="H5" s="77">
        <v>91</v>
      </c>
      <c r="I5" s="57">
        <f>SUM(G5:H5)</f>
        <v>173</v>
      </c>
      <c r="J5" s="127">
        <v>7896303326</v>
      </c>
      <c r="K5" s="127" t="s">
        <v>552</v>
      </c>
      <c r="L5" s="127" t="s">
        <v>553</v>
      </c>
      <c r="M5" s="127">
        <v>9954120454</v>
      </c>
      <c r="N5" s="127"/>
      <c r="O5" s="127"/>
      <c r="P5" s="144">
        <v>43252</v>
      </c>
      <c r="Q5" s="127" t="s">
        <v>230</v>
      </c>
      <c r="R5" s="127">
        <v>35</v>
      </c>
      <c r="S5" s="87"/>
      <c r="T5" s="18"/>
    </row>
    <row r="6" spans="1:20">
      <c r="A6" s="4">
        <v>2</v>
      </c>
      <c r="B6" s="86" t="s">
        <v>62</v>
      </c>
      <c r="C6" s="71" t="s">
        <v>444</v>
      </c>
      <c r="D6" s="77" t="s">
        <v>25</v>
      </c>
      <c r="E6" s="77">
        <v>36</v>
      </c>
      <c r="F6" s="77"/>
      <c r="G6" s="77">
        <v>32</v>
      </c>
      <c r="H6" s="77">
        <v>31</v>
      </c>
      <c r="I6" s="57">
        <f t="shared" ref="I6:I69" si="0">SUM(G6:H6)</f>
        <v>63</v>
      </c>
      <c r="J6" s="127">
        <v>9401662492</v>
      </c>
      <c r="K6" s="127" t="s">
        <v>552</v>
      </c>
      <c r="L6" s="127" t="s">
        <v>553</v>
      </c>
      <c r="M6" s="127">
        <v>9954120454</v>
      </c>
      <c r="N6" s="127" t="s">
        <v>554</v>
      </c>
      <c r="O6" s="127">
        <v>9954019152</v>
      </c>
      <c r="P6" s="144">
        <v>43619</v>
      </c>
      <c r="Q6" s="127" t="s">
        <v>218</v>
      </c>
      <c r="R6" s="127">
        <v>38</v>
      </c>
      <c r="S6" s="87"/>
      <c r="T6" s="18"/>
    </row>
    <row r="7" spans="1:20">
      <c r="A7" s="4">
        <v>3</v>
      </c>
      <c r="B7" s="86" t="s">
        <v>62</v>
      </c>
      <c r="C7" s="140" t="s">
        <v>445</v>
      </c>
      <c r="D7" s="77" t="s">
        <v>23</v>
      </c>
      <c r="E7" s="77" t="s">
        <v>446</v>
      </c>
      <c r="F7" s="77" t="s">
        <v>91</v>
      </c>
      <c r="G7" s="77">
        <v>26</v>
      </c>
      <c r="H7" s="77">
        <v>20</v>
      </c>
      <c r="I7" s="57">
        <f t="shared" si="0"/>
        <v>46</v>
      </c>
      <c r="J7" s="127">
        <v>8011463546</v>
      </c>
      <c r="K7" s="127" t="s">
        <v>552</v>
      </c>
      <c r="L7" s="127" t="s">
        <v>553</v>
      </c>
      <c r="M7" s="127">
        <v>9954120454</v>
      </c>
      <c r="N7" s="127"/>
      <c r="O7" s="127"/>
      <c r="P7" s="145"/>
      <c r="Q7" s="145"/>
      <c r="R7" s="127"/>
      <c r="S7" s="87"/>
      <c r="T7" s="18"/>
    </row>
    <row r="8" spans="1:20">
      <c r="A8" s="4">
        <v>4</v>
      </c>
      <c r="B8" s="86" t="s">
        <v>62</v>
      </c>
      <c r="C8" s="140" t="s">
        <v>447</v>
      </c>
      <c r="D8" s="77" t="s">
        <v>25</v>
      </c>
      <c r="E8" s="77">
        <v>183110101</v>
      </c>
      <c r="F8" s="78"/>
      <c r="G8" s="77">
        <v>14</v>
      </c>
      <c r="H8" s="77">
        <v>14</v>
      </c>
      <c r="I8" s="57">
        <f t="shared" si="0"/>
        <v>28</v>
      </c>
      <c r="J8" s="78">
        <v>7896734281</v>
      </c>
      <c r="K8" s="127" t="s">
        <v>438</v>
      </c>
      <c r="L8" s="127" t="s">
        <v>555</v>
      </c>
      <c r="M8" s="127">
        <v>9954483508</v>
      </c>
      <c r="N8" s="127" t="s">
        <v>556</v>
      </c>
      <c r="O8" s="87">
        <v>9954565212</v>
      </c>
      <c r="P8" s="144">
        <v>43620</v>
      </c>
      <c r="Q8" s="127" t="s">
        <v>234</v>
      </c>
      <c r="R8" s="127">
        <v>20</v>
      </c>
      <c r="S8" s="87" t="s">
        <v>399</v>
      </c>
      <c r="T8" s="18"/>
    </row>
    <row r="9" spans="1:20">
      <c r="A9" s="4">
        <v>5</v>
      </c>
      <c r="B9" s="111"/>
      <c r="C9" s="140" t="s">
        <v>448</v>
      </c>
      <c r="D9" s="77" t="s">
        <v>23</v>
      </c>
      <c r="E9" s="77" t="s">
        <v>449</v>
      </c>
      <c r="F9" s="78" t="s">
        <v>91</v>
      </c>
      <c r="G9" s="77">
        <v>80</v>
      </c>
      <c r="H9" s="77">
        <v>83</v>
      </c>
      <c r="I9" s="57">
        <f t="shared" si="0"/>
        <v>163</v>
      </c>
      <c r="J9" s="78">
        <v>9954158092</v>
      </c>
      <c r="K9" s="127" t="s">
        <v>438</v>
      </c>
      <c r="L9" s="127" t="s">
        <v>555</v>
      </c>
      <c r="M9" s="127">
        <v>9954483508</v>
      </c>
      <c r="N9" s="127"/>
      <c r="O9" s="127"/>
      <c r="P9" s="79"/>
      <c r="Q9" s="127"/>
      <c r="R9" s="127">
        <v>20</v>
      </c>
      <c r="S9" s="87" t="s">
        <v>399</v>
      </c>
      <c r="T9" s="18"/>
    </row>
    <row r="10" spans="1:20">
      <c r="A10" s="4">
        <v>6</v>
      </c>
      <c r="B10" s="17" t="s">
        <v>63</v>
      </c>
      <c r="C10" s="140" t="s">
        <v>450</v>
      </c>
      <c r="D10" s="77" t="s">
        <v>25</v>
      </c>
      <c r="E10" s="77">
        <v>183110320</v>
      </c>
      <c r="F10" s="72"/>
      <c r="G10" s="77">
        <v>12</v>
      </c>
      <c r="H10" s="77">
        <v>8</v>
      </c>
      <c r="I10" s="57">
        <f t="shared" si="0"/>
        <v>20</v>
      </c>
      <c r="J10" s="78">
        <v>8638722871</v>
      </c>
      <c r="K10" s="127" t="s">
        <v>238</v>
      </c>
      <c r="L10" s="127" t="s">
        <v>252</v>
      </c>
      <c r="M10" s="127">
        <v>9864177614</v>
      </c>
      <c r="N10" s="127" t="s">
        <v>433</v>
      </c>
      <c r="O10" s="87">
        <v>9577238894</v>
      </c>
      <c r="P10" s="144">
        <v>43252</v>
      </c>
      <c r="Q10" s="127" t="s">
        <v>230</v>
      </c>
      <c r="R10" s="127">
        <v>15</v>
      </c>
      <c r="S10" s="87" t="s">
        <v>399</v>
      </c>
      <c r="T10" s="18"/>
    </row>
    <row r="11" spans="1:20">
      <c r="A11" s="4">
        <v>7</v>
      </c>
      <c r="B11" s="121"/>
      <c r="C11" s="140" t="s">
        <v>451</v>
      </c>
      <c r="D11" s="77" t="s">
        <v>25</v>
      </c>
      <c r="E11" s="77">
        <v>183110303</v>
      </c>
      <c r="F11" s="72"/>
      <c r="G11" s="77">
        <v>20</v>
      </c>
      <c r="H11" s="77">
        <v>18</v>
      </c>
      <c r="I11" s="57">
        <f t="shared" si="0"/>
        <v>38</v>
      </c>
      <c r="J11" s="78">
        <v>7399494487</v>
      </c>
      <c r="K11" s="127" t="s">
        <v>238</v>
      </c>
      <c r="L11" s="127" t="s">
        <v>252</v>
      </c>
      <c r="M11" s="127">
        <v>9864177614</v>
      </c>
      <c r="N11" s="127" t="s">
        <v>557</v>
      </c>
      <c r="O11" s="87">
        <v>9678777169</v>
      </c>
      <c r="P11" s="146"/>
      <c r="Q11" s="127"/>
      <c r="R11" s="127">
        <v>13</v>
      </c>
      <c r="S11" s="87" t="s">
        <v>399</v>
      </c>
      <c r="T11" s="18"/>
    </row>
    <row r="12" spans="1:20">
      <c r="A12" s="4">
        <v>8</v>
      </c>
      <c r="B12" s="17" t="s">
        <v>63</v>
      </c>
      <c r="C12" s="71" t="s">
        <v>452</v>
      </c>
      <c r="D12" s="77" t="s">
        <v>25</v>
      </c>
      <c r="E12" s="77">
        <v>183110314</v>
      </c>
      <c r="F12" s="77"/>
      <c r="G12" s="77">
        <v>14</v>
      </c>
      <c r="H12" s="77">
        <v>15</v>
      </c>
      <c r="I12" s="57">
        <f t="shared" si="0"/>
        <v>29</v>
      </c>
      <c r="J12" s="78">
        <v>8751055726</v>
      </c>
      <c r="K12" s="127" t="s">
        <v>238</v>
      </c>
      <c r="L12" s="127" t="s">
        <v>239</v>
      </c>
      <c r="M12" s="127">
        <v>9854875951</v>
      </c>
      <c r="N12" s="127" t="s">
        <v>433</v>
      </c>
      <c r="O12" s="87">
        <v>9577238894</v>
      </c>
      <c r="P12" s="144">
        <v>43619</v>
      </c>
      <c r="Q12" s="127" t="s">
        <v>218</v>
      </c>
      <c r="R12" s="127">
        <v>13</v>
      </c>
      <c r="S12" s="87" t="s">
        <v>399</v>
      </c>
      <c r="T12" s="18"/>
    </row>
    <row r="13" spans="1:20">
      <c r="A13" s="4">
        <v>9</v>
      </c>
      <c r="B13" s="111"/>
      <c r="C13" s="140" t="s">
        <v>453</v>
      </c>
      <c r="D13" s="77" t="s">
        <v>25</v>
      </c>
      <c r="E13" s="77">
        <v>183110305</v>
      </c>
      <c r="F13" s="124"/>
      <c r="G13" s="77">
        <v>29</v>
      </c>
      <c r="H13" s="77">
        <v>11</v>
      </c>
      <c r="I13" s="57">
        <f t="shared" si="0"/>
        <v>40</v>
      </c>
      <c r="J13" s="127">
        <v>8753825113</v>
      </c>
      <c r="K13" s="127" t="s">
        <v>238</v>
      </c>
      <c r="L13" s="127" t="s">
        <v>239</v>
      </c>
      <c r="M13" s="127">
        <v>9854875951</v>
      </c>
      <c r="N13" s="127" t="s">
        <v>434</v>
      </c>
      <c r="O13" s="87">
        <v>9678317961</v>
      </c>
      <c r="P13" s="146"/>
      <c r="Q13" s="127"/>
      <c r="R13" s="127">
        <v>13</v>
      </c>
      <c r="S13" s="87" t="s">
        <v>399</v>
      </c>
      <c r="T13" s="18"/>
    </row>
    <row r="14" spans="1:20">
      <c r="A14" s="4">
        <v>10</v>
      </c>
      <c r="B14" s="86" t="s">
        <v>63</v>
      </c>
      <c r="C14" s="71" t="s">
        <v>454</v>
      </c>
      <c r="D14" s="77" t="s">
        <v>25</v>
      </c>
      <c r="E14" s="77">
        <v>25</v>
      </c>
      <c r="F14" s="72"/>
      <c r="G14" s="77">
        <v>37</v>
      </c>
      <c r="H14" s="77">
        <v>28</v>
      </c>
      <c r="I14" s="57">
        <f t="shared" si="0"/>
        <v>65</v>
      </c>
      <c r="J14" s="127">
        <v>9954098440</v>
      </c>
      <c r="K14" s="127"/>
      <c r="L14" s="127"/>
      <c r="M14" s="127"/>
      <c r="N14" s="127" t="s">
        <v>558</v>
      </c>
      <c r="O14" s="87">
        <v>9954852066</v>
      </c>
      <c r="P14" s="144">
        <v>43620</v>
      </c>
      <c r="Q14" s="127" t="s">
        <v>234</v>
      </c>
      <c r="R14" s="127">
        <v>44</v>
      </c>
      <c r="S14" s="87" t="s">
        <v>399</v>
      </c>
      <c r="T14" s="18"/>
    </row>
    <row r="15" spans="1:20">
      <c r="A15" s="4">
        <v>11</v>
      </c>
      <c r="B15" s="111"/>
      <c r="C15" s="140" t="s">
        <v>455</v>
      </c>
      <c r="D15" s="77" t="s">
        <v>23</v>
      </c>
      <c r="E15" s="141" t="s">
        <v>456</v>
      </c>
      <c r="F15" s="72" t="s">
        <v>91</v>
      </c>
      <c r="G15" s="77">
        <v>42</v>
      </c>
      <c r="H15" s="77">
        <v>40</v>
      </c>
      <c r="I15" s="57">
        <f t="shared" si="0"/>
        <v>82</v>
      </c>
      <c r="J15" s="79">
        <v>9954120570</v>
      </c>
      <c r="K15" s="127" t="s">
        <v>559</v>
      </c>
      <c r="L15" s="127" t="s">
        <v>560</v>
      </c>
      <c r="M15" s="127">
        <v>9577443012</v>
      </c>
      <c r="N15" s="127"/>
      <c r="O15" s="127"/>
      <c r="P15" s="146"/>
      <c r="Q15" s="127"/>
      <c r="R15" s="127">
        <v>45</v>
      </c>
      <c r="S15" s="87" t="s">
        <v>399</v>
      </c>
      <c r="T15" s="18"/>
    </row>
    <row r="16" spans="1:20">
      <c r="A16" s="4">
        <v>12</v>
      </c>
      <c r="B16" s="76" t="s">
        <v>62</v>
      </c>
      <c r="C16" s="71" t="s">
        <v>457</v>
      </c>
      <c r="D16" s="77" t="s">
        <v>25</v>
      </c>
      <c r="E16" s="77">
        <v>110</v>
      </c>
      <c r="F16" s="72"/>
      <c r="G16" s="77">
        <v>42</v>
      </c>
      <c r="H16" s="77">
        <v>35</v>
      </c>
      <c r="I16" s="57">
        <f t="shared" si="0"/>
        <v>77</v>
      </c>
      <c r="J16" s="127">
        <v>9954171503</v>
      </c>
      <c r="K16" s="127" t="s">
        <v>427</v>
      </c>
      <c r="L16" s="127" t="s">
        <v>435</v>
      </c>
      <c r="M16" s="127">
        <v>9854669216</v>
      </c>
      <c r="N16" s="127" t="s">
        <v>441</v>
      </c>
      <c r="O16" s="87">
        <v>9678318189</v>
      </c>
      <c r="P16" s="147">
        <v>43622</v>
      </c>
      <c r="Q16" s="127" t="s">
        <v>222</v>
      </c>
      <c r="R16" s="127">
        <v>11</v>
      </c>
      <c r="S16" s="87" t="s">
        <v>399</v>
      </c>
      <c r="T16" s="18"/>
    </row>
    <row r="17" spans="1:20">
      <c r="A17" s="4">
        <v>13</v>
      </c>
      <c r="B17" s="111"/>
      <c r="C17" s="140" t="s">
        <v>458</v>
      </c>
      <c r="D17" s="77" t="s">
        <v>23</v>
      </c>
      <c r="E17" s="77" t="s">
        <v>459</v>
      </c>
      <c r="F17" s="72" t="s">
        <v>91</v>
      </c>
      <c r="G17" s="77">
        <v>95</v>
      </c>
      <c r="H17" s="77">
        <v>88</v>
      </c>
      <c r="I17" s="57">
        <f t="shared" si="0"/>
        <v>183</v>
      </c>
      <c r="J17" s="79">
        <v>9954316798</v>
      </c>
      <c r="K17" s="127" t="s">
        <v>427</v>
      </c>
      <c r="L17" s="127" t="s">
        <v>435</v>
      </c>
      <c r="M17" s="127">
        <v>9854669216</v>
      </c>
      <c r="N17" s="127"/>
      <c r="O17" s="127"/>
      <c r="P17" s="146"/>
      <c r="Q17" s="127"/>
      <c r="R17" s="127">
        <v>10</v>
      </c>
      <c r="S17" s="87" t="s">
        <v>399</v>
      </c>
      <c r="T17" s="18"/>
    </row>
    <row r="18" spans="1:20">
      <c r="A18" s="4">
        <v>14</v>
      </c>
      <c r="B18" s="86" t="s">
        <v>63</v>
      </c>
      <c r="C18" s="71" t="s">
        <v>460</v>
      </c>
      <c r="D18" s="77" t="s">
        <v>25</v>
      </c>
      <c r="E18" s="77">
        <v>117</v>
      </c>
      <c r="F18" s="72"/>
      <c r="G18" s="77">
        <v>24</v>
      </c>
      <c r="H18" s="77">
        <v>20</v>
      </c>
      <c r="I18" s="57">
        <f t="shared" si="0"/>
        <v>44</v>
      </c>
      <c r="J18" s="127">
        <v>9954327722</v>
      </c>
      <c r="K18" s="127" t="s">
        <v>561</v>
      </c>
      <c r="L18" s="127" t="s">
        <v>562</v>
      </c>
      <c r="M18" s="127">
        <v>9435295025</v>
      </c>
      <c r="N18" s="127" t="s">
        <v>563</v>
      </c>
      <c r="O18" s="87">
        <v>9859233652</v>
      </c>
      <c r="P18" s="147">
        <v>43622</v>
      </c>
      <c r="Q18" s="127" t="s">
        <v>222</v>
      </c>
      <c r="R18" s="127">
        <v>13</v>
      </c>
      <c r="S18" s="87" t="s">
        <v>399</v>
      </c>
      <c r="T18" s="18"/>
    </row>
    <row r="19" spans="1:20">
      <c r="A19" s="4">
        <v>15</v>
      </c>
      <c r="B19" s="111"/>
      <c r="C19" s="71" t="s">
        <v>461</v>
      </c>
      <c r="D19" s="77" t="s">
        <v>23</v>
      </c>
      <c r="E19" s="77">
        <v>18160413101</v>
      </c>
      <c r="F19" s="72" t="s">
        <v>91</v>
      </c>
      <c r="G19" s="77">
        <v>12</v>
      </c>
      <c r="H19" s="77">
        <v>16</v>
      </c>
      <c r="I19" s="57">
        <f t="shared" si="0"/>
        <v>28</v>
      </c>
      <c r="J19" s="88">
        <v>9957275713</v>
      </c>
      <c r="K19" s="127" t="s">
        <v>561</v>
      </c>
      <c r="L19" s="127" t="s">
        <v>562</v>
      </c>
      <c r="M19" s="127">
        <v>9435295025</v>
      </c>
      <c r="N19" s="127"/>
      <c r="O19" s="127"/>
      <c r="P19" s="146"/>
      <c r="Q19" s="127"/>
      <c r="R19" s="127">
        <v>12</v>
      </c>
      <c r="S19" s="87" t="s">
        <v>399</v>
      </c>
      <c r="T19" s="18"/>
    </row>
    <row r="20" spans="1:20">
      <c r="A20" s="4">
        <v>16</v>
      </c>
      <c r="B20" s="111"/>
      <c r="C20" s="71" t="s">
        <v>462</v>
      </c>
      <c r="D20" s="77" t="s">
        <v>23</v>
      </c>
      <c r="E20" s="77">
        <v>18160413102</v>
      </c>
      <c r="F20" s="77" t="s">
        <v>91</v>
      </c>
      <c r="G20" s="77">
        <v>21</v>
      </c>
      <c r="H20" s="77">
        <v>18</v>
      </c>
      <c r="I20" s="57">
        <f t="shared" si="0"/>
        <v>39</v>
      </c>
      <c r="J20" s="79">
        <v>9957178543</v>
      </c>
      <c r="K20" s="127" t="s">
        <v>561</v>
      </c>
      <c r="L20" s="127" t="s">
        <v>562</v>
      </c>
      <c r="M20" s="127">
        <v>9435295025</v>
      </c>
      <c r="N20" s="127"/>
      <c r="O20" s="127"/>
      <c r="P20" s="146"/>
      <c r="Q20" s="127"/>
      <c r="R20" s="127">
        <v>15</v>
      </c>
      <c r="S20" s="87" t="s">
        <v>399</v>
      </c>
      <c r="T20" s="18"/>
    </row>
    <row r="21" spans="1:20">
      <c r="A21" s="4">
        <v>17</v>
      </c>
      <c r="B21" s="76" t="s">
        <v>62</v>
      </c>
      <c r="C21" s="71" t="s">
        <v>463</v>
      </c>
      <c r="D21" s="77" t="s">
        <v>23</v>
      </c>
      <c r="E21" s="77">
        <v>18160513303</v>
      </c>
      <c r="F21" s="72" t="s">
        <v>132</v>
      </c>
      <c r="G21" s="77">
        <v>120</v>
      </c>
      <c r="H21" s="77">
        <v>115</v>
      </c>
      <c r="I21" s="57">
        <f t="shared" si="0"/>
        <v>235</v>
      </c>
      <c r="J21" s="79">
        <v>8011513874</v>
      </c>
      <c r="K21" s="127" t="s">
        <v>438</v>
      </c>
      <c r="L21" s="127" t="s">
        <v>439</v>
      </c>
      <c r="M21" s="127">
        <v>9954138311</v>
      </c>
      <c r="N21" s="127"/>
      <c r="O21" s="127"/>
      <c r="P21" s="147">
        <v>43623</v>
      </c>
      <c r="Q21" s="127" t="s">
        <v>229</v>
      </c>
      <c r="R21" s="127">
        <v>27</v>
      </c>
      <c r="S21" s="87" t="s">
        <v>399</v>
      </c>
      <c r="T21" s="18"/>
    </row>
    <row r="22" spans="1:20">
      <c r="A22" s="4">
        <v>18</v>
      </c>
      <c r="B22" s="76" t="s">
        <v>63</v>
      </c>
      <c r="C22" s="71" t="s">
        <v>464</v>
      </c>
      <c r="D22" s="77" t="s">
        <v>23</v>
      </c>
      <c r="E22" s="77">
        <v>18160413810</v>
      </c>
      <c r="F22" s="72" t="s">
        <v>132</v>
      </c>
      <c r="G22" s="77">
        <v>68</v>
      </c>
      <c r="H22" s="77">
        <v>52</v>
      </c>
      <c r="I22" s="57">
        <f t="shared" si="0"/>
        <v>120</v>
      </c>
      <c r="J22" s="127">
        <v>8011942218</v>
      </c>
      <c r="K22" s="127" t="s">
        <v>561</v>
      </c>
      <c r="L22" s="127" t="s">
        <v>564</v>
      </c>
      <c r="M22" s="127">
        <v>9854286482</v>
      </c>
      <c r="N22" s="127"/>
      <c r="O22" s="127"/>
      <c r="P22" s="147">
        <v>43623</v>
      </c>
      <c r="Q22" s="127" t="s">
        <v>229</v>
      </c>
      <c r="R22" s="127">
        <v>16</v>
      </c>
      <c r="S22" s="87" t="s">
        <v>399</v>
      </c>
      <c r="T22" s="18"/>
    </row>
    <row r="23" spans="1:20">
      <c r="A23" s="4">
        <v>19</v>
      </c>
      <c r="B23" s="86" t="s">
        <v>62</v>
      </c>
      <c r="C23" s="140" t="s">
        <v>465</v>
      </c>
      <c r="D23" s="77" t="s">
        <v>25</v>
      </c>
      <c r="E23" s="77">
        <v>183110116</v>
      </c>
      <c r="F23" s="77"/>
      <c r="G23" s="77">
        <v>28</v>
      </c>
      <c r="H23" s="77">
        <v>24</v>
      </c>
      <c r="I23" s="57">
        <f t="shared" si="0"/>
        <v>52</v>
      </c>
      <c r="J23" s="127">
        <v>9957694139</v>
      </c>
      <c r="K23" s="127" t="s">
        <v>438</v>
      </c>
      <c r="L23" s="127" t="s">
        <v>439</v>
      </c>
      <c r="M23" s="127">
        <v>9954138311</v>
      </c>
      <c r="N23" s="127" t="s">
        <v>565</v>
      </c>
      <c r="O23" s="87">
        <v>9613781960</v>
      </c>
      <c r="P23" s="147">
        <v>43624</v>
      </c>
      <c r="Q23" s="127" t="s">
        <v>230</v>
      </c>
      <c r="R23" s="127">
        <v>26</v>
      </c>
      <c r="S23" s="87" t="s">
        <v>399</v>
      </c>
      <c r="T23" s="18"/>
    </row>
    <row r="24" spans="1:20">
      <c r="A24" s="4">
        <v>20</v>
      </c>
      <c r="B24" s="111"/>
      <c r="C24" s="140" t="s">
        <v>466</v>
      </c>
      <c r="D24" s="77" t="s">
        <v>23</v>
      </c>
      <c r="E24" s="77" t="s">
        <v>467</v>
      </c>
      <c r="F24" s="72" t="s">
        <v>91</v>
      </c>
      <c r="G24" s="77">
        <v>38</v>
      </c>
      <c r="H24" s="77">
        <v>32</v>
      </c>
      <c r="I24" s="57">
        <f t="shared" si="0"/>
        <v>70</v>
      </c>
      <c r="J24" s="78">
        <v>8011613966</v>
      </c>
      <c r="K24" s="127" t="s">
        <v>438</v>
      </c>
      <c r="L24" s="127" t="s">
        <v>439</v>
      </c>
      <c r="M24" s="127">
        <v>9954138311</v>
      </c>
      <c r="N24" s="127"/>
      <c r="O24" s="127"/>
      <c r="P24" s="146"/>
      <c r="Q24" s="127"/>
      <c r="R24" s="127">
        <v>20</v>
      </c>
      <c r="S24" s="87" t="s">
        <v>399</v>
      </c>
      <c r="T24" s="18"/>
    </row>
    <row r="25" spans="1:20">
      <c r="A25" s="4">
        <v>21</v>
      </c>
      <c r="B25" s="76" t="s">
        <v>63</v>
      </c>
      <c r="C25" s="140" t="s">
        <v>468</v>
      </c>
      <c r="D25" s="77" t="s">
        <v>25</v>
      </c>
      <c r="E25" s="77">
        <v>183110126</v>
      </c>
      <c r="F25" s="72"/>
      <c r="G25" s="77">
        <v>30</v>
      </c>
      <c r="H25" s="77">
        <v>22</v>
      </c>
      <c r="I25" s="57">
        <f t="shared" si="0"/>
        <v>52</v>
      </c>
      <c r="J25" s="127">
        <v>9854671450</v>
      </c>
      <c r="K25" s="127" t="s">
        <v>438</v>
      </c>
      <c r="L25" s="127" t="s">
        <v>439</v>
      </c>
      <c r="M25" s="127">
        <v>9954138311</v>
      </c>
      <c r="N25" s="127" t="s">
        <v>566</v>
      </c>
      <c r="O25" s="87">
        <v>9707108680</v>
      </c>
      <c r="P25" s="147">
        <v>43624</v>
      </c>
      <c r="Q25" s="127" t="s">
        <v>230</v>
      </c>
      <c r="R25" s="127">
        <v>26</v>
      </c>
      <c r="S25" s="87" t="s">
        <v>399</v>
      </c>
      <c r="T25" s="18"/>
    </row>
    <row r="26" spans="1:20">
      <c r="A26" s="4">
        <v>22</v>
      </c>
      <c r="B26" s="111"/>
      <c r="C26" s="140" t="s">
        <v>469</v>
      </c>
      <c r="D26" s="77" t="s">
        <v>23</v>
      </c>
      <c r="E26" s="77" t="s">
        <v>470</v>
      </c>
      <c r="F26" s="72" t="s">
        <v>91</v>
      </c>
      <c r="G26" s="77">
        <v>52</v>
      </c>
      <c r="H26" s="77">
        <v>49</v>
      </c>
      <c r="I26" s="57">
        <f t="shared" si="0"/>
        <v>101</v>
      </c>
      <c r="J26" s="78">
        <v>9957457081</v>
      </c>
      <c r="K26" s="127" t="s">
        <v>438</v>
      </c>
      <c r="L26" s="127" t="s">
        <v>439</v>
      </c>
      <c r="M26" s="127">
        <v>9954138311</v>
      </c>
      <c r="N26" s="127"/>
      <c r="O26" s="127"/>
      <c r="P26" s="146"/>
      <c r="Q26" s="127"/>
      <c r="R26" s="127">
        <v>26</v>
      </c>
      <c r="S26" s="87" t="s">
        <v>399</v>
      </c>
      <c r="T26" s="18"/>
    </row>
    <row r="27" spans="1:20">
      <c r="A27" s="4">
        <v>23</v>
      </c>
      <c r="B27" s="76" t="s">
        <v>62</v>
      </c>
      <c r="C27" s="140" t="s">
        <v>120</v>
      </c>
      <c r="D27" s="77" t="s">
        <v>25</v>
      </c>
      <c r="E27" s="77">
        <v>183110201</v>
      </c>
      <c r="F27" s="77"/>
      <c r="G27" s="77">
        <v>19</v>
      </c>
      <c r="H27" s="77">
        <v>29</v>
      </c>
      <c r="I27" s="57">
        <f t="shared" si="0"/>
        <v>48</v>
      </c>
      <c r="J27" s="128">
        <v>9957991896</v>
      </c>
      <c r="K27" s="127" t="s">
        <v>244</v>
      </c>
      <c r="L27" s="127" t="s">
        <v>567</v>
      </c>
      <c r="M27" s="127">
        <v>9577322165</v>
      </c>
      <c r="N27" s="127" t="s">
        <v>568</v>
      </c>
      <c r="O27" s="127">
        <v>9859722668</v>
      </c>
      <c r="P27" s="147">
        <v>43626</v>
      </c>
      <c r="Q27" s="127" t="s">
        <v>218</v>
      </c>
      <c r="R27" s="127">
        <v>44</v>
      </c>
      <c r="S27" s="87" t="s">
        <v>399</v>
      </c>
      <c r="T27" s="18"/>
    </row>
    <row r="28" spans="1:20">
      <c r="A28" s="4">
        <v>24</v>
      </c>
      <c r="B28" s="111"/>
      <c r="C28" s="140" t="s">
        <v>122</v>
      </c>
      <c r="D28" s="77" t="s">
        <v>23</v>
      </c>
      <c r="E28" s="142">
        <v>18160521101</v>
      </c>
      <c r="F28" s="77" t="s">
        <v>91</v>
      </c>
      <c r="G28" s="77">
        <v>58</v>
      </c>
      <c r="H28" s="77">
        <v>48</v>
      </c>
      <c r="I28" s="57">
        <f t="shared" si="0"/>
        <v>106</v>
      </c>
      <c r="J28" s="127">
        <v>9854315037</v>
      </c>
      <c r="K28" s="127" t="s">
        <v>244</v>
      </c>
      <c r="L28" s="127" t="s">
        <v>245</v>
      </c>
      <c r="M28" s="127">
        <v>9854361315</v>
      </c>
      <c r="N28" s="127"/>
      <c r="O28" s="127"/>
      <c r="P28" s="146"/>
      <c r="Q28" s="127"/>
      <c r="R28" s="127">
        <v>44</v>
      </c>
      <c r="S28" s="87" t="s">
        <v>399</v>
      </c>
      <c r="T28" s="18"/>
    </row>
    <row r="29" spans="1:20">
      <c r="A29" s="4">
        <v>25</v>
      </c>
      <c r="B29" s="86" t="s">
        <v>63</v>
      </c>
      <c r="C29" s="71" t="s">
        <v>471</v>
      </c>
      <c r="D29" s="77" t="s">
        <v>25</v>
      </c>
      <c r="E29" s="77">
        <v>13</v>
      </c>
      <c r="F29" s="72"/>
      <c r="G29" s="77">
        <v>30</v>
      </c>
      <c r="H29" s="77">
        <v>19</v>
      </c>
      <c r="I29" s="57">
        <f t="shared" si="0"/>
        <v>49</v>
      </c>
      <c r="J29" s="127">
        <v>8772995229</v>
      </c>
      <c r="K29" s="127" t="s">
        <v>561</v>
      </c>
      <c r="L29" s="127" t="s">
        <v>562</v>
      </c>
      <c r="M29" s="127">
        <v>9435295025</v>
      </c>
      <c r="N29" s="127" t="s">
        <v>563</v>
      </c>
      <c r="O29" s="87">
        <v>9859233652</v>
      </c>
      <c r="P29" s="147">
        <v>43626</v>
      </c>
      <c r="Q29" s="87" t="s">
        <v>218</v>
      </c>
      <c r="R29" s="127">
        <v>13</v>
      </c>
      <c r="S29" s="87" t="s">
        <v>399</v>
      </c>
      <c r="T29" s="18"/>
    </row>
    <row r="30" spans="1:20">
      <c r="A30" s="4">
        <v>26</v>
      </c>
      <c r="B30" s="111"/>
      <c r="C30" s="71" t="s">
        <v>472</v>
      </c>
      <c r="D30" s="77" t="s">
        <v>23</v>
      </c>
      <c r="E30" s="77">
        <v>18160413103</v>
      </c>
      <c r="F30" s="72" t="s">
        <v>91</v>
      </c>
      <c r="G30" s="77">
        <v>25</v>
      </c>
      <c r="H30" s="77">
        <v>14</v>
      </c>
      <c r="I30" s="57">
        <f t="shared" si="0"/>
        <v>39</v>
      </c>
      <c r="J30" s="127" t="s">
        <v>569</v>
      </c>
      <c r="K30" s="127" t="s">
        <v>561</v>
      </c>
      <c r="L30" s="127" t="s">
        <v>562</v>
      </c>
      <c r="M30" s="127">
        <v>9435295025</v>
      </c>
      <c r="N30" s="127"/>
      <c r="O30" s="127"/>
      <c r="P30" s="146"/>
      <c r="Q30" s="127"/>
      <c r="R30" s="127">
        <v>12</v>
      </c>
      <c r="S30" s="87" t="s">
        <v>399</v>
      </c>
      <c r="T30" s="18"/>
    </row>
    <row r="31" spans="1:20">
      <c r="A31" s="4">
        <v>27</v>
      </c>
      <c r="B31" s="111"/>
      <c r="C31" s="71" t="s">
        <v>473</v>
      </c>
      <c r="D31" s="77" t="s">
        <v>23</v>
      </c>
      <c r="E31" s="77">
        <v>18160413104</v>
      </c>
      <c r="F31" s="72"/>
      <c r="G31" s="77">
        <v>15</v>
      </c>
      <c r="H31" s="77">
        <v>12</v>
      </c>
      <c r="I31" s="57">
        <f t="shared" si="0"/>
        <v>27</v>
      </c>
      <c r="J31" s="148">
        <v>9678433211</v>
      </c>
      <c r="K31" s="127" t="s">
        <v>561</v>
      </c>
      <c r="L31" s="127" t="s">
        <v>562</v>
      </c>
      <c r="M31" s="127">
        <v>9435295025</v>
      </c>
      <c r="N31" s="127"/>
      <c r="O31" s="127"/>
      <c r="P31" s="146"/>
      <c r="Q31" s="127"/>
      <c r="R31" s="127">
        <v>11</v>
      </c>
      <c r="S31" s="87" t="s">
        <v>399</v>
      </c>
      <c r="T31" s="18"/>
    </row>
    <row r="32" spans="1:20">
      <c r="A32" s="4">
        <v>28</v>
      </c>
      <c r="B32" s="76" t="s">
        <v>62</v>
      </c>
      <c r="C32" s="71" t="s">
        <v>474</v>
      </c>
      <c r="D32" s="77" t="s">
        <v>25</v>
      </c>
      <c r="E32" s="77"/>
      <c r="F32" s="77"/>
      <c r="G32" s="77">
        <v>32</v>
      </c>
      <c r="H32" s="77">
        <v>27</v>
      </c>
      <c r="I32" s="57">
        <f t="shared" si="0"/>
        <v>59</v>
      </c>
      <c r="J32" s="127">
        <v>9854851842</v>
      </c>
      <c r="K32" s="127" t="s">
        <v>561</v>
      </c>
      <c r="L32" s="127" t="s">
        <v>562</v>
      </c>
      <c r="M32" s="127">
        <v>9435295025</v>
      </c>
      <c r="N32" s="127" t="s">
        <v>563</v>
      </c>
      <c r="O32" s="87">
        <v>9859233652</v>
      </c>
      <c r="P32" s="147">
        <v>43627</v>
      </c>
      <c r="Q32" s="127" t="s">
        <v>234</v>
      </c>
      <c r="R32" s="127">
        <v>13</v>
      </c>
      <c r="S32" s="87" t="s">
        <v>399</v>
      </c>
      <c r="T32" s="18"/>
    </row>
    <row r="33" spans="1:20">
      <c r="A33" s="4">
        <v>29</v>
      </c>
      <c r="B33" s="111"/>
      <c r="C33" s="71" t="s">
        <v>475</v>
      </c>
      <c r="D33" s="77" t="s">
        <v>23</v>
      </c>
      <c r="E33" s="77">
        <v>18160413802</v>
      </c>
      <c r="F33" s="72" t="s">
        <v>91</v>
      </c>
      <c r="G33" s="77">
        <v>12</v>
      </c>
      <c r="H33" s="77">
        <v>13</v>
      </c>
      <c r="I33" s="57">
        <f t="shared" si="0"/>
        <v>25</v>
      </c>
      <c r="J33" s="127">
        <v>9957343747</v>
      </c>
      <c r="K33" s="127" t="s">
        <v>561</v>
      </c>
      <c r="L33" s="127" t="s">
        <v>562</v>
      </c>
      <c r="M33" s="127">
        <v>9435295025</v>
      </c>
      <c r="N33" s="127"/>
      <c r="O33" s="127"/>
      <c r="P33" s="146"/>
      <c r="Q33" s="127"/>
      <c r="R33" s="127">
        <v>15</v>
      </c>
      <c r="S33" s="87" t="s">
        <v>399</v>
      </c>
      <c r="T33" s="18"/>
    </row>
    <row r="34" spans="1:20">
      <c r="A34" s="4">
        <v>30</v>
      </c>
      <c r="B34" s="111"/>
      <c r="C34" s="71" t="s">
        <v>476</v>
      </c>
      <c r="D34" s="77" t="s">
        <v>23</v>
      </c>
      <c r="E34" s="77">
        <v>18160414110</v>
      </c>
      <c r="F34" s="72"/>
      <c r="G34" s="77">
        <v>28</v>
      </c>
      <c r="H34" s="77">
        <v>24</v>
      </c>
      <c r="I34" s="57">
        <f t="shared" si="0"/>
        <v>52</v>
      </c>
      <c r="J34" s="127">
        <v>8011516432</v>
      </c>
      <c r="K34" s="127" t="s">
        <v>561</v>
      </c>
      <c r="L34" s="127" t="s">
        <v>564</v>
      </c>
      <c r="M34" s="127">
        <v>9854286482</v>
      </c>
      <c r="N34" s="127"/>
      <c r="O34" s="127"/>
      <c r="P34" s="146"/>
      <c r="Q34" s="127"/>
      <c r="R34" s="127">
        <v>15</v>
      </c>
      <c r="S34" s="87" t="s">
        <v>399</v>
      </c>
      <c r="T34" s="18"/>
    </row>
    <row r="35" spans="1:20">
      <c r="A35" s="4">
        <v>31</v>
      </c>
      <c r="B35" s="86" t="s">
        <v>63</v>
      </c>
      <c r="C35" s="71" t="s">
        <v>477</v>
      </c>
      <c r="D35" s="77" t="s">
        <v>25</v>
      </c>
      <c r="E35" s="77">
        <v>15</v>
      </c>
      <c r="F35" s="78"/>
      <c r="G35" s="77">
        <v>20</v>
      </c>
      <c r="H35" s="77">
        <v>26</v>
      </c>
      <c r="I35" s="57">
        <f t="shared" si="0"/>
        <v>46</v>
      </c>
      <c r="J35" s="127">
        <v>9859844128</v>
      </c>
      <c r="K35" s="127" t="s">
        <v>561</v>
      </c>
      <c r="L35" s="127" t="s">
        <v>562</v>
      </c>
      <c r="M35" s="127">
        <v>9435295025</v>
      </c>
      <c r="N35" s="127" t="s">
        <v>570</v>
      </c>
      <c r="O35" s="87">
        <v>9957122845</v>
      </c>
      <c r="P35" s="147">
        <v>43627</v>
      </c>
      <c r="Q35" s="127" t="s">
        <v>234</v>
      </c>
      <c r="R35" s="127">
        <v>13</v>
      </c>
      <c r="S35" s="87" t="s">
        <v>399</v>
      </c>
      <c r="T35" s="18"/>
    </row>
    <row r="36" spans="1:20">
      <c r="A36" s="4">
        <v>32</v>
      </c>
      <c r="B36" s="86"/>
      <c r="C36" s="71" t="s">
        <v>478</v>
      </c>
      <c r="D36" s="77" t="s">
        <v>23</v>
      </c>
      <c r="E36" s="77">
        <v>18160414109</v>
      </c>
      <c r="F36" s="72" t="s">
        <v>91</v>
      </c>
      <c r="G36" s="77">
        <v>38</v>
      </c>
      <c r="H36" s="77">
        <v>36</v>
      </c>
      <c r="I36" s="57">
        <f t="shared" si="0"/>
        <v>74</v>
      </c>
      <c r="J36" s="88">
        <v>8753827951</v>
      </c>
      <c r="K36" s="127" t="s">
        <v>561</v>
      </c>
      <c r="L36" s="127" t="s">
        <v>562</v>
      </c>
      <c r="M36" s="127">
        <v>9435295025</v>
      </c>
      <c r="N36" s="127"/>
      <c r="O36" s="127"/>
      <c r="P36" s="146"/>
      <c r="Q36" s="127"/>
      <c r="R36" s="127">
        <v>11</v>
      </c>
      <c r="S36" s="87" t="s">
        <v>399</v>
      </c>
      <c r="T36" s="18"/>
    </row>
    <row r="37" spans="1:20">
      <c r="A37" s="4">
        <v>33</v>
      </c>
      <c r="B37" s="76" t="s">
        <v>62</v>
      </c>
      <c r="C37" s="140" t="s">
        <v>479</v>
      </c>
      <c r="D37" s="77" t="s">
        <v>25</v>
      </c>
      <c r="E37" s="77">
        <v>183110102</v>
      </c>
      <c r="F37" s="72"/>
      <c r="G37" s="77">
        <v>12</v>
      </c>
      <c r="H37" s="77">
        <v>10</v>
      </c>
      <c r="I37" s="57">
        <f t="shared" si="0"/>
        <v>22</v>
      </c>
      <c r="J37" s="127">
        <v>9706431093</v>
      </c>
      <c r="K37" s="127" t="s">
        <v>438</v>
      </c>
      <c r="L37" s="127" t="s">
        <v>555</v>
      </c>
      <c r="M37" s="127">
        <v>9954483508</v>
      </c>
      <c r="N37" s="127" t="s">
        <v>571</v>
      </c>
      <c r="O37" s="87">
        <v>9613848301</v>
      </c>
      <c r="P37" s="147">
        <v>43628</v>
      </c>
      <c r="Q37" s="127" t="s">
        <v>226</v>
      </c>
      <c r="R37" s="127">
        <v>20</v>
      </c>
      <c r="S37" s="87" t="s">
        <v>399</v>
      </c>
      <c r="T37" s="18"/>
    </row>
    <row r="38" spans="1:20">
      <c r="A38" s="4">
        <v>34</v>
      </c>
      <c r="B38" s="111"/>
      <c r="C38" s="140" t="s">
        <v>480</v>
      </c>
      <c r="D38" s="77" t="s">
        <v>23</v>
      </c>
      <c r="E38" s="77" t="s">
        <v>481</v>
      </c>
      <c r="F38" s="72" t="s">
        <v>91</v>
      </c>
      <c r="G38" s="77">
        <v>75</v>
      </c>
      <c r="H38" s="77">
        <v>68</v>
      </c>
      <c r="I38" s="57">
        <f t="shared" si="0"/>
        <v>143</v>
      </c>
      <c r="J38" s="78">
        <v>9435591397</v>
      </c>
      <c r="K38" s="127" t="s">
        <v>438</v>
      </c>
      <c r="L38" s="127" t="s">
        <v>555</v>
      </c>
      <c r="M38" s="127">
        <v>9954483508</v>
      </c>
      <c r="N38" s="127"/>
      <c r="O38" s="127"/>
      <c r="P38" s="146"/>
      <c r="Q38" s="127"/>
      <c r="R38" s="127">
        <v>20</v>
      </c>
      <c r="S38" s="87" t="s">
        <v>399</v>
      </c>
      <c r="T38" s="18"/>
    </row>
    <row r="39" spans="1:20">
      <c r="A39" s="4">
        <v>35</v>
      </c>
      <c r="B39" s="76" t="s">
        <v>63</v>
      </c>
      <c r="C39" s="71" t="s">
        <v>482</v>
      </c>
      <c r="D39" s="77" t="s">
        <v>23</v>
      </c>
      <c r="E39" s="77">
        <v>18160414102</v>
      </c>
      <c r="F39" s="72" t="s">
        <v>91</v>
      </c>
      <c r="G39" s="77">
        <v>38</v>
      </c>
      <c r="H39" s="77">
        <v>34</v>
      </c>
      <c r="I39" s="57">
        <f t="shared" si="0"/>
        <v>72</v>
      </c>
      <c r="J39" s="127">
        <v>8876472633</v>
      </c>
      <c r="K39" s="127" t="s">
        <v>561</v>
      </c>
      <c r="L39" s="127" t="s">
        <v>564</v>
      </c>
      <c r="M39" s="127">
        <v>9854286482</v>
      </c>
      <c r="N39" s="127"/>
      <c r="O39" s="127"/>
      <c r="P39" s="147">
        <v>43628</v>
      </c>
      <c r="Q39" s="127" t="s">
        <v>226</v>
      </c>
      <c r="R39" s="127">
        <v>11</v>
      </c>
      <c r="S39" s="87" t="s">
        <v>399</v>
      </c>
      <c r="T39" s="18"/>
    </row>
    <row r="40" spans="1:20">
      <c r="A40" s="4">
        <v>36</v>
      </c>
      <c r="B40" s="111"/>
      <c r="C40" s="71" t="s">
        <v>483</v>
      </c>
      <c r="D40" s="77" t="s">
        <v>23</v>
      </c>
      <c r="E40" s="77">
        <v>18160414103</v>
      </c>
      <c r="F40" s="72"/>
      <c r="G40" s="77">
        <v>60</v>
      </c>
      <c r="H40" s="77">
        <v>43</v>
      </c>
      <c r="I40" s="57">
        <f t="shared" si="0"/>
        <v>103</v>
      </c>
      <c r="J40" s="88">
        <v>9954326957</v>
      </c>
      <c r="K40" s="127" t="s">
        <v>561</v>
      </c>
      <c r="L40" s="127" t="s">
        <v>564</v>
      </c>
      <c r="M40" s="127">
        <v>9854286482</v>
      </c>
      <c r="N40" s="127"/>
      <c r="O40" s="127"/>
      <c r="P40" s="146"/>
      <c r="Q40" s="127"/>
      <c r="R40" s="127">
        <v>15</v>
      </c>
      <c r="S40" s="87" t="s">
        <v>399</v>
      </c>
      <c r="T40" s="18"/>
    </row>
    <row r="41" spans="1:20">
      <c r="A41" s="4">
        <v>37</v>
      </c>
      <c r="B41" s="86" t="s">
        <v>63</v>
      </c>
      <c r="C41" s="140" t="s">
        <v>484</v>
      </c>
      <c r="D41" s="77" t="s">
        <v>25</v>
      </c>
      <c r="E41" s="77">
        <v>183110103</v>
      </c>
      <c r="F41" s="72"/>
      <c r="G41" s="77">
        <v>26</v>
      </c>
      <c r="H41" s="77">
        <v>20</v>
      </c>
      <c r="I41" s="57">
        <f t="shared" si="0"/>
        <v>46</v>
      </c>
      <c r="J41" s="127">
        <v>9706865833</v>
      </c>
      <c r="K41" s="127" t="s">
        <v>438</v>
      </c>
      <c r="L41" s="127" t="s">
        <v>555</v>
      </c>
      <c r="M41" s="127">
        <v>9954483508</v>
      </c>
      <c r="N41" s="127" t="s">
        <v>571</v>
      </c>
      <c r="O41" s="87">
        <v>9613848301</v>
      </c>
      <c r="P41" s="147">
        <v>43629</v>
      </c>
      <c r="Q41" s="127" t="s">
        <v>222</v>
      </c>
      <c r="R41" s="127">
        <v>20</v>
      </c>
      <c r="S41" s="87" t="s">
        <v>399</v>
      </c>
      <c r="T41" s="18"/>
    </row>
    <row r="42" spans="1:20">
      <c r="A42" s="4">
        <v>38</v>
      </c>
      <c r="B42" s="111"/>
      <c r="C42" s="140" t="s">
        <v>485</v>
      </c>
      <c r="D42" s="77" t="s">
        <v>23</v>
      </c>
      <c r="E42" s="77" t="s">
        <v>486</v>
      </c>
      <c r="F42" s="72"/>
      <c r="G42" s="77"/>
      <c r="H42" s="77">
        <v>154</v>
      </c>
      <c r="I42" s="57">
        <f t="shared" si="0"/>
        <v>154</v>
      </c>
      <c r="J42" s="78">
        <v>9957450303</v>
      </c>
      <c r="K42" s="127" t="s">
        <v>438</v>
      </c>
      <c r="L42" s="127" t="s">
        <v>555</v>
      </c>
      <c r="M42" s="127">
        <v>9954483508</v>
      </c>
      <c r="N42" s="127"/>
      <c r="O42" s="127"/>
      <c r="P42" s="146"/>
      <c r="Q42" s="127"/>
      <c r="R42" s="127">
        <v>20</v>
      </c>
      <c r="S42" s="87" t="s">
        <v>399</v>
      </c>
      <c r="T42" s="18"/>
    </row>
    <row r="43" spans="1:20">
      <c r="A43" s="4">
        <v>39</v>
      </c>
      <c r="B43" s="76" t="s">
        <v>62</v>
      </c>
      <c r="C43" s="140" t="s">
        <v>487</v>
      </c>
      <c r="D43" s="77" t="s">
        <v>25</v>
      </c>
      <c r="E43" s="77">
        <v>183110104</v>
      </c>
      <c r="F43" s="77"/>
      <c r="G43" s="77">
        <v>16</v>
      </c>
      <c r="H43" s="77">
        <v>8</v>
      </c>
      <c r="I43" s="57">
        <f t="shared" si="0"/>
        <v>24</v>
      </c>
      <c r="J43" s="128">
        <v>8011685340</v>
      </c>
      <c r="K43" s="127" t="s">
        <v>438</v>
      </c>
      <c r="L43" s="127" t="s">
        <v>555</v>
      </c>
      <c r="M43" s="127">
        <v>9954483508</v>
      </c>
      <c r="N43" s="127" t="s">
        <v>571</v>
      </c>
      <c r="O43" s="87">
        <v>9613848301</v>
      </c>
      <c r="P43" s="147">
        <v>43629</v>
      </c>
      <c r="Q43" s="127" t="s">
        <v>222</v>
      </c>
      <c r="R43" s="127">
        <v>20</v>
      </c>
      <c r="S43" s="87" t="s">
        <v>399</v>
      </c>
      <c r="T43" s="18"/>
    </row>
    <row r="44" spans="1:20">
      <c r="A44" s="4">
        <v>40</v>
      </c>
      <c r="B44" s="76"/>
      <c r="C44" s="71" t="s">
        <v>488</v>
      </c>
      <c r="D44" s="77" t="s">
        <v>23</v>
      </c>
      <c r="E44" s="77">
        <v>18160516601</v>
      </c>
      <c r="F44" s="72" t="s">
        <v>132</v>
      </c>
      <c r="G44" s="77"/>
      <c r="H44" s="77">
        <v>221</v>
      </c>
      <c r="I44" s="57">
        <f t="shared" si="0"/>
        <v>221</v>
      </c>
      <c r="J44" s="127">
        <v>9854844308</v>
      </c>
      <c r="K44" s="127" t="s">
        <v>438</v>
      </c>
      <c r="L44" s="127" t="s">
        <v>555</v>
      </c>
      <c r="M44" s="127">
        <v>9954483508</v>
      </c>
      <c r="N44" s="127"/>
      <c r="O44" s="127"/>
      <c r="P44" s="146"/>
      <c r="Q44" s="127"/>
      <c r="R44" s="127">
        <v>21</v>
      </c>
      <c r="S44" s="87" t="s">
        <v>399</v>
      </c>
      <c r="T44" s="18"/>
    </row>
    <row r="45" spans="1:20">
      <c r="A45" s="4">
        <v>41</v>
      </c>
      <c r="B45" s="76" t="s">
        <v>62</v>
      </c>
      <c r="C45" s="71" t="s">
        <v>488</v>
      </c>
      <c r="D45" s="77" t="s">
        <v>23</v>
      </c>
      <c r="E45" s="77">
        <v>18160516601</v>
      </c>
      <c r="F45" s="72" t="s">
        <v>132</v>
      </c>
      <c r="G45" s="77"/>
      <c r="H45" s="77"/>
      <c r="I45" s="57">
        <f t="shared" si="0"/>
        <v>0</v>
      </c>
      <c r="J45" s="127"/>
      <c r="K45" s="127"/>
      <c r="L45" s="127"/>
      <c r="M45" s="127"/>
      <c r="N45" s="127"/>
      <c r="O45" s="127"/>
      <c r="P45" s="147">
        <v>43630</v>
      </c>
      <c r="Q45" s="127" t="s">
        <v>229</v>
      </c>
      <c r="R45" s="127"/>
      <c r="S45" s="87"/>
      <c r="T45" s="18"/>
    </row>
    <row r="46" spans="1:20">
      <c r="A46" s="4">
        <v>42</v>
      </c>
      <c r="B46" s="86" t="s">
        <v>62</v>
      </c>
      <c r="C46" s="140" t="s">
        <v>489</v>
      </c>
      <c r="D46" s="77" t="s">
        <v>23</v>
      </c>
      <c r="E46" s="77" t="s">
        <v>490</v>
      </c>
      <c r="F46" s="77" t="s">
        <v>491</v>
      </c>
      <c r="G46" s="77">
        <v>296</v>
      </c>
      <c r="H46" s="77">
        <v>286</v>
      </c>
      <c r="I46" s="57">
        <f t="shared" si="0"/>
        <v>582</v>
      </c>
      <c r="J46" s="127">
        <v>9954437592</v>
      </c>
      <c r="K46" s="127" t="s">
        <v>438</v>
      </c>
      <c r="L46" s="127" t="s">
        <v>555</v>
      </c>
      <c r="M46" s="127">
        <v>9954483508</v>
      </c>
      <c r="N46" s="127"/>
      <c r="O46" s="127"/>
      <c r="P46" s="147">
        <v>43631</v>
      </c>
      <c r="Q46" s="127" t="s">
        <v>230</v>
      </c>
      <c r="R46" s="127">
        <v>21</v>
      </c>
      <c r="S46" s="87" t="s">
        <v>399</v>
      </c>
      <c r="T46" s="18"/>
    </row>
    <row r="47" spans="1:20">
      <c r="A47" s="4">
        <v>43</v>
      </c>
      <c r="B47" s="86" t="s">
        <v>62</v>
      </c>
      <c r="C47" s="140" t="s">
        <v>489</v>
      </c>
      <c r="D47" s="77"/>
      <c r="E47" s="77"/>
      <c r="F47" s="77" t="s">
        <v>491</v>
      </c>
      <c r="G47" s="77"/>
      <c r="H47" s="77"/>
      <c r="I47" s="57">
        <f t="shared" si="0"/>
        <v>0</v>
      </c>
      <c r="J47" s="127"/>
      <c r="K47" s="127" t="s">
        <v>438</v>
      </c>
      <c r="L47" s="127" t="s">
        <v>555</v>
      </c>
      <c r="M47" s="127">
        <v>9954483508</v>
      </c>
      <c r="N47" s="127"/>
      <c r="O47" s="127"/>
      <c r="P47" s="147">
        <v>43633</v>
      </c>
      <c r="Q47" s="127" t="s">
        <v>218</v>
      </c>
      <c r="R47" s="127">
        <v>21</v>
      </c>
      <c r="S47" s="87" t="s">
        <v>399</v>
      </c>
      <c r="T47" s="18"/>
    </row>
    <row r="48" spans="1:20">
      <c r="A48" s="4">
        <v>44</v>
      </c>
      <c r="B48" s="86" t="s">
        <v>62</v>
      </c>
      <c r="C48" s="140" t="s">
        <v>489</v>
      </c>
      <c r="D48" s="77" t="s">
        <v>23</v>
      </c>
      <c r="E48" s="77" t="s">
        <v>490</v>
      </c>
      <c r="F48" s="77" t="s">
        <v>491</v>
      </c>
      <c r="G48" s="77"/>
      <c r="H48" s="77"/>
      <c r="I48" s="57">
        <f t="shared" si="0"/>
        <v>0</v>
      </c>
      <c r="J48" s="127">
        <v>9954437592</v>
      </c>
      <c r="K48" s="127" t="s">
        <v>438</v>
      </c>
      <c r="L48" s="127" t="s">
        <v>555</v>
      </c>
      <c r="M48" s="127">
        <v>9954483508</v>
      </c>
      <c r="N48" s="127"/>
      <c r="O48" s="127"/>
      <c r="P48" s="147">
        <v>43634</v>
      </c>
      <c r="Q48" s="127" t="s">
        <v>234</v>
      </c>
      <c r="R48" s="127">
        <v>21</v>
      </c>
      <c r="S48" s="87" t="s">
        <v>399</v>
      </c>
      <c r="T48" s="18"/>
    </row>
    <row r="49" spans="1:20">
      <c r="A49" s="4">
        <v>45</v>
      </c>
      <c r="B49" s="76" t="s">
        <v>63</v>
      </c>
      <c r="C49" s="140" t="s">
        <v>492</v>
      </c>
      <c r="D49" s="77" t="s">
        <v>23</v>
      </c>
      <c r="E49" s="77" t="s">
        <v>493</v>
      </c>
      <c r="F49" s="72" t="s">
        <v>132</v>
      </c>
      <c r="G49" s="77">
        <v>122</v>
      </c>
      <c r="H49" s="77">
        <v>110</v>
      </c>
      <c r="I49" s="57">
        <f t="shared" si="0"/>
        <v>232</v>
      </c>
      <c r="J49" s="127">
        <v>9085508131</v>
      </c>
      <c r="K49" s="127" t="s">
        <v>438</v>
      </c>
      <c r="L49" s="127" t="s">
        <v>555</v>
      </c>
      <c r="M49" s="127">
        <v>9954483508</v>
      </c>
      <c r="N49" s="127"/>
      <c r="O49" s="127"/>
      <c r="P49" s="147">
        <v>43630</v>
      </c>
      <c r="Q49" s="127" t="s">
        <v>229</v>
      </c>
      <c r="R49" s="127">
        <v>18</v>
      </c>
      <c r="S49" s="87" t="s">
        <v>399</v>
      </c>
      <c r="T49" s="18"/>
    </row>
    <row r="50" spans="1:20">
      <c r="A50" s="4">
        <v>46</v>
      </c>
      <c r="B50" s="76" t="s">
        <v>63</v>
      </c>
      <c r="C50" s="140" t="s">
        <v>492</v>
      </c>
      <c r="D50" s="77"/>
      <c r="E50" s="77"/>
      <c r="F50" s="72"/>
      <c r="G50" s="77"/>
      <c r="H50" s="77"/>
      <c r="I50" s="57">
        <f t="shared" si="0"/>
        <v>0</v>
      </c>
      <c r="J50" s="127"/>
      <c r="K50" s="127"/>
      <c r="L50" s="127"/>
      <c r="M50" s="127"/>
      <c r="N50" s="127"/>
      <c r="O50" s="127"/>
      <c r="P50" s="147">
        <v>43631</v>
      </c>
      <c r="Q50" s="127" t="s">
        <v>230</v>
      </c>
      <c r="R50" s="127"/>
      <c r="S50" s="87"/>
      <c r="T50" s="18"/>
    </row>
    <row r="51" spans="1:20">
      <c r="A51" s="4">
        <v>47</v>
      </c>
      <c r="B51" s="76" t="s">
        <v>63</v>
      </c>
      <c r="C51" s="71" t="s">
        <v>494</v>
      </c>
      <c r="D51" s="77" t="s">
        <v>25</v>
      </c>
      <c r="E51" s="77">
        <v>14</v>
      </c>
      <c r="F51" s="78"/>
      <c r="G51" s="77">
        <v>17</v>
      </c>
      <c r="H51" s="77">
        <v>14</v>
      </c>
      <c r="I51" s="57">
        <f t="shared" si="0"/>
        <v>31</v>
      </c>
      <c r="J51" s="127">
        <v>8011429851</v>
      </c>
      <c r="K51" s="127" t="s">
        <v>561</v>
      </c>
      <c r="L51" s="127" t="s">
        <v>562</v>
      </c>
      <c r="M51" s="127">
        <v>9435295025</v>
      </c>
      <c r="N51" s="127" t="s">
        <v>570</v>
      </c>
      <c r="O51" s="87">
        <v>9957122845</v>
      </c>
      <c r="P51" s="147">
        <v>43633</v>
      </c>
      <c r="Q51" s="127" t="s">
        <v>218</v>
      </c>
      <c r="R51" s="127">
        <v>14</v>
      </c>
      <c r="S51" s="87" t="s">
        <v>399</v>
      </c>
      <c r="T51" s="18"/>
    </row>
    <row r="52" spans="1:20">
      <c r="A52" s="4">
        <v>48</v>
      </c>
      <c r="B52" s="111"/>
      <c r="C52" s="71" t="s">
        <v>495</v>
      </c>
      <c r="D52" s="77" t="s">
        <v>23</v>
      </c>
      <c r="E52" s="77">
        <v>18160413807</v>
      </c>
      <c r="F52" s="72" t="s">
        <v>91</v>
      </c>
      <c r="G52" s="77">
        <v>30</v>
      </c>
      <c r="H52" s="77">
        <v>27</v>
      </c>
      <c r="I52" s="57">
        <f t="shared" si="0"/>
        <v>57</v>
      </c>
      <c r="J52" s="79">
        <v>7896973784</v>
      </c>
      <c r="K52" s="127" t="s">
        <v>561</v>
      </c>
      <c r="L52" s="127" t="s">
        <v>564</v>
      </c>
      <c r="M52" s="127">
        <v>9854286482</v>
      </c>
      <c r="N52" s="127"/>
      <c r="O52" s="127"/>
      <c r="P52" s="146"/>
      <c r="Q52" s="127"/>
      <c r="R52" s="127">
        <v>8</v>
      </c>
      <c r="S52" s="87" t="s">
        <v>399</v>
      </c>
      <c r="T52" s="18"/>
    </row>
    <row r="53" spans="1:20">
      <c r="A53" s="4">
        <v>49</v>
      </c>
      <c r="B53" s="86" t="s">
        <v>63</v>
      </c>
      <c r="C53" s="71" t="s">
        <v>496</v>
      </c>
      <c r="D53" s="77" t="s">
        <v>25</v>
      </c>
      <c r="E53" s="77">
        <v>17</v>
      </c>
      <c r="F53" s="72"/>
      <c r="G53" s="77">
        <v>26</v>
      </c>
      <c r="H53" s="77">
        <v>22</v>
      </c>
      <c r="I53" s="57">
        <f t="shared" si="0"/>
        <v>48</v>
      </c>
      <c r="J53" s="127">
        <v>8011595816</v>
      </c>
      <c r="K53" s="127" t="s">
        <v>561</v>
      </c>
      <c r="L53" s="127" t="s">
        <v>564</v>
      </c>
      <c r="M53" s="127">
        <v>9854286482</v>
      </c>
      <c r="N53" s="127" t="s">
        <v>572</v>
      </c>
      <c r="O53" s="127"/>
      <c r="P53" s="147">
        <v>43634</v>
      </c>
      <c r="Q53" s="127" t="s">
        <v>234</v>
      </c>
      <c r="R53" s="127">
        <v>9</v>
      </c>
      <c r="S53" s="87" t="s">
        <v>399</v>
      </c>
      <c r="T53" s="18"/>
    </row>
    <row r="54" spans="1:20">
      <c r="A54" s="4">
        <v>50</v>
      </c>
      <c r="B54" s="111"/>
      <c r="C54" s="71" t="s">
        <v>497</v>
      </c>
      <c r="D54" s="77" t="s">
        <v>23</v>
      </c>
      <c r="E54" s="77">
        <v>18160413806</v>
      </c>
      <c r="F54" s="72" t="s">
        <v>498</v>
      </c>
      <c r="G54" s="77">
        <v>22</v>
      </c>
      <c r="H54" s="77">
        <v>21</v>
      </c>
      <c r="I54" s="57">
        <f t="shared" si="0"/>
        <v>43</v>
      </c>
      <c r="J54" s="127">
        <v>7896105484</v>
      </c>
      <c r="K54" s="127" t="s">
        <v>561</v>
      </c>
      <c r="L54" s="127" t="s">
        <v>564</v>
      </c>
      <c r="M54" s="127">
        <v>9854286482</v>
      </c>
      <c r="N54" s="127"/>
      <c r="O54" s="127"/>
      <c r="P54" s="146"/>
      <c r="Q54" s="127"/>
      <c r="R54" s="127">
        <v>9</v>
      </c>
      <c r="S54" s="87" t="s">
        <v>399</v>
      </c>
      <c r="T54" s="18"/>
    </row>
    <row r="55" spans="1:20">
      <c r="A55" s="4">
        <v>51</v>
      </c>
      <c r="B55" s="111"/>
      <c r="C55" s="140" t="s">
        <v>499</v>
      </c>
      <c r="D55" s="77" t="s">
        <v>23</v>
      </c>
      <c r="E55" s="77">
        <v>18160410702</v>
      </c>
      <c r="F55" s="72" t="s">
        <v>118</v>
      </c>
      <c r="G55" s="77">
        <v>35</v>
      </c>
      <c r="H55" s="77">
        <v>31</v>
      </c>
      <c r="I55" s="57">
        <f t="shared" si="0"/>
        <v>66</v>
      </c>
      <c r="J55" s="127">
        <v>8751809049</v>
      </c>
      <c r="K55" s="127" t="s">
        <v>561</v>
      </c>
      <c r="L55" s="127" t="s">
        <v>564</v>
      </c>
      <c r="M55" s="127">
        <v>9854286482</v>
      </c>
      <c r="N55" s="127"/>
      <c r="O55" s="127"/>
      <c r="P55" s="146"/>
      <c r="Q55" s="127"/>
      <c r="R55" s="127">
        <v>10</v>
      </c>
      <c r="S55" s="87" t="s">
        <v>399</v>
      </c>
      <c r="T55" s="18"/>
    </row>
    <row r="56" spans="1:20">
      <c r="A56" s="4">
        <v>52</v>
      </c>
      <c r="B56" s="76" t="s">
        <v>63</v>
      </c>
      <c r="C56" s="140" t="s">
        <v>500</v>
      </c>
      <c r="D56" s="77" t="s">
        <v>25</v>
      </c>
      <c r="E56" s="77">
        <v>183110217</v>
      </c>
      <c r="F56" s="77"/>
      <c r="G56" s="77">
        <v>19</v>
      </c>
      <c r="H56" s="77">
        <v>17</v>
      </c>
      <c r="I56" s="57">
        <f t="shared" si="0"/>
        <v>36</v>
      </c>
      <c r="J56" s="127">
        <v>7399656651</v>
      </c>
      <c r="K56" s="127" t="s">
        <v>244</v>
      </c>
      <c r="L56" s="127" t="s">
        <v>245</v>
      </c>
      <c r="M56" s="127">
        <v>9854361315</v>
      </c>
      <c r="N56" s="127" t="s">
        <v>246</v>
      </c>
      <c r="O56" s="127">
        <v>9613229687</v>
      </c>
      <c r="P56" s="147">
        <v>43635</v>
      </c>
      <c r="Q56" s="127" t="s">
        <v>226</v>
      </c>
      <c r="R56" s="127">
        <v>45</v>
      </c>
      <c r="S56" s="87" t="s">
        <v>399</v>
      </c>
      <c r="T56" s="18"/>
    </row>
    <row r="57" spans="1:20">
      <c r="A57" s="4">
        <v>53</v>
      </c>
      <c r="B57" s="111"/>
      <c r="C57" s="140" t="s">
        <v>501</v>
      </c>
      <c r="D57" s="77" t="s">
        <v>25</v>
      </c>
      <c r="E57" s="77">
        <v>183110202</v>
      </c>
      <c r="F57" s="77"/>
      <c r="G57" s="77">
        <v>45</v>
      </c>
      <c r="H57" s="77">
        <v>56</v>
      </c>
      <c r="I57" s="57">
        <f t="shared" si="0"/>
        <v>101</v>
      </c>
      <c r="J57" s="127">
        <v>9859544269</v>
      </c>
      <c r="K57" s="127" t="s">
        <v>244</v>
      </c>
      <c r="L57" s="127" t="s">
        <v>567</v>
      </c>
      <c r="M57" s="127">
        <v>9577322165</v>
      </c>
      <c r="N57" s="127" t="s">
        <v>573</v>
      </c>
      <c r="O57" s="127">
        <v>9577440292</v>
      </c>
      <c r="P57" s="146"/>
      <c r="Q57" s="127"/>
      <c r="R57" s="127">
        <v>45</v>
      </c>
      <c r="S57" s="87" t="s">
        <v>399</v>
      </c>
      <c r="T57" s="18"/>
    </row>
    <row r="58" spans="1:20">
      <c r="A58" s="4">
        <v>54</v>
      </c>
      <c r="B58" s="76" t="s">
        <v>63</v>
      </c>
      <c r="C58" s="71" t="s">
        <v>502</v>
      </c>
      <c r="D58" s="77" t="s">
        <v>25</v>
      </c>
      <c r="E58" s="77">
        <v>141</v>
      </c>
      <c r="F58" s="78"/>
      <c r="G58" s="77">
        <v>31</v>
      </c>
      <c r="H58" s="77">
        <v>22</v>
      </c>
      <c r="I58" s="57">
        <f t="shared" si="0"/>
        <v>53</v>
      </c>
      <c r="J58" s="127">
        <v>7399722763</v>
      </c>
      <c r="K58" s="127" t="s">
        <v>561</v>
      </c>
      <c r="L58" s="127" t="s">
        <v>564</v>
      </c>
      <c r="M58" s="127">
        <v>9854286482</v>
      </c>
      <c r="N58" s="127" t="s">
        <v>574</v>
      </c>
      <c r="O58" s="87">
        <v>9577514733</v>
      </c>
      <c r="P58" s="147">
        <v>43635</v>
      </c>
      <c r="Q58" s="127" t="s">
        <v>226</v>
      </c>
      <c r="R58" s="127">
        <v>13</v>
      </c>
      <c r="S58" s="87" t="s">
        <v>399</v>
      </c>
      <c r="T58" s="18"/>
    </row>
    <row r="59" spans="1:20">
      <c r="A59" s="4">
        <v>55</v>
      </c>
      <c r="B59" s="111"/>
      <c r="C59" s="71" t="s">
        <v>503</v>
      </c>
      <c r="D59" s="77" t="s">
        <v>23</v>
      </c>
      <c r="E59" s="77">
        <v>18160410705</v>
      </c>
      <c r="F59" s="72" t="s">
        <v>91</v>
      </c>
      <c r="G59" s="77">
        <v>28</v>
      </c>
      <c r="H59" s="77">
        <v>26</v>
      </c>
      <c r="I59" s="57">
        <f t="shared" si="0"/>
        <v>54</v>
      </c>
      <c r="J59" s="127">
        <v>9678241738</v>
      </c>
      <c r="K59" s="127" t="s">
        <v>561</v>
      </c>
      <c r="L59" s="127" t="s">
        <v>564</v>
      </c>
      <c r="M59" s="127">
        <v>9854286482</v>
      </c>
      <c r="N59" s="127"/>
      <c r="O59" s="127"/>
      <c r="P59" s="146"/>
      <c r="Q59" s="127"/>
      <c r="R59" s="127">
        <v>13</v>
      </c>
      <c r="S59" s="87" t="s">
        <v>399</v>
      </c>
      <c r="T59" s="18"/>
    </row>
    <row r="60" spans="1:20">
      <c r="A60" s="4">
        <v>56</v>
      </c>
      <c r="B60" s="111"/>
      <c r="C60" s="71" t="s">
        <v>504</v>
      </c>
      <c r="D60" s="77" t="s">
        <v>23</v>
      </c>
      <c r="E60" s="77">
        <v>18160410709</v>
      </c>
      <c r="F60" s="72" t="s">
        <v>91</v>
      </c>
      <c r="G60" s="77">
        <v>12</v>
      </c>
      <c r="H60" s="77">
        <v>10</v>
      </c>
      <c r="I60" s="57">
        <f t="shared" si="0"/>
        <v>22</v>
      </c>
      <c r="J60" s="127">
        <v>9678274220</v>
      </c>
      <c r="K60" s="127" t="s">
        <v>561</v>
      </c>
      <c r="L60" s="127" t="s">
        <v>564</v>
      </c>
      <c r="M60" s="127">
        <v>9854286482</v>
      </c>
      <c r="N60" s="127"/>
      <c r="O60" s="127"/>
      <c r="P60" s="146"/>
      <c r="Q60" s="127"/>
      <c r="R60" s="127">
        <v>13</v>
      </c>
      <c r="S60" s="87" t="s">
        <v>399</v>
      </c>
      <c r="T60" s="18"/>
    </row>
    <row r="61" spans="1:20">
      <c r="A61" s="4">
        <v>57</v>
      </c>
      <c r="B61" s="86" t="s">
        <v>62</v>
      </c>
      <c r="C61" s="71" t="s">
        <v>505</v>
      </c>
      <c r="D61" s="77" t="s">
        <v>25</v>
      </c>
      <c r="E61" s="77">
        <v>119</v>
      </c>
      <c r="F61" s="72"/>
      <c r="G61" s="77">
        <v>26</v>
      </c>
      <c r="H61" s="77">
        <v>18</v>
      </c>
      <c r="I61" s="57">
        <f t="shared" si="0"/>
        <v>44</v>
      </c>
      <c r="J61" s="127">
        <v>7399630755</v>
      </c>
      <c r="K61" s="127" t="s">
        <v>561</v>
      </c>
      <c r="L61" s="127" t="s">
        <v>564</v>
      </c>
      <c r="M61" s="127">
        <v>9854286482</v>
      </c>
      <c r="N61" s="127" t="s">
        <v>575</v>
      </c>
      <c r="O61" s="87">
        <v>9613008174</v>
      </c>
      <c r="P61" s="147">
        <v>43636</v>
      </c>
      <c r="Q61" s="127" t="s">
        <v>222</v>
      </c>
      <c r="R61" s="127">
        <v>14</v>
      </c>
      <c r="S61" s="87" t="s">
        <v>399</v>
      </c>
      <c r="T61" s="18"/>
    </row>
    <row r="62" spans="1:20">
      <c r="A62" s="4">
        <v>58</v>
      </c>
      <c r="B62" s="111"/>
      <c r="C62" s="71" t="s">
        <v>506</v>
      </c>
      <c r="D62" s="77" t="s">
        <v>23</v>
      </c>
      <c r="E62" s="77">
        <v>18160410707</v>
      </c>
      <c r="F62" s="72" t="s">
        <v>91</v>
      </c>
      <c r="G62" s="77">
        <v>9</v>
      </c>
      <c r="H62" s="77">
        <v>9</v>
      </c>
      <c r="I62" s="57">
        <f t="shared" si="0"/>
        <v>18</v>
      </c>
      <c r="J62" s="127" t="s">
        <v>576</v>
      </c>
      <c r="K62" s="127" t="s">
        <v>561</v>
      </c>
      <c r="L62" s="127" t="s">
        <v>564</v>
      </c>
      <c r="M62" s="127">
        <v>9854286482</v>
      </c>
      <c r="N62" s="127"/>
      <c r="O62" s="127"/>
      <c r="P62" s="146"/>
      <c r="Q62" s="127"/>
      <c r="R62" s="127">
        <v>15</v>
      </c>
      <c r="S62" s="87" t="s">
        <v>399</v>
      </c>
      <c r="T62" s="18"/>
    </row>
    <row r="63" spans="1:20">
      <c r="A63" s="4">
        <v>59</v>
      </c>
      <c r="B63" s="76" t="s">
        <v>63</v>
      </c>
      <c r="C63" s="71" t="s">
        <v>507</v>
      </c>
      <c r="D63" s="77" t="s">
        <v>25</v>
      </c>
      <c r="E63" s="77">
        <v>146</v>
      </c>
      <c r="F63" s="72"/>
      <c r="G63" s="77">
        <v>25</v>
      </c>
      <c r="H63" s="77">
        <v>20</v>
      </c>
      <c r="I63" s="57">
        <f t="shared" si="0"/>
        <v>45</v>
      </c>
      <c r="J63" s="127">
        <v>9435824341</v>
      </c>
      <c r="K63" s="127"/>
      <c r="L63" s="127" t="s">
        <v>577</v>
      </c>
      <c r="M63" s="127">
        <v>8486936768</v>
      </c>
      <c r="N63" s="127" t="s">
        <v>578</v>
      </c>
      <c r="O63" s="87">
        <v>9613226558</v>
      </c>
      <c r="P63" s="147">
        <v>43636</v>
      </c>
      <c r="Q63" s="127" t="s">
        <v>222</v>
      </c>
      <c r="R63" s="127">
        <v>16</v>
      </c>
      <c r="S63" s="87" t="s">
        <v>399</v>
      </c>
      <c r="T63" s="18"/>
    </row>
    <row r="64" spans="1:20">
      <c r="A64" s="4">
        <v>60</v>
      </c>
      <c r="B64" s="76"/>
      <c r="C64" s="71" t="s">
        <v>508</v>
      </c>
      <c r="D64" s="77" t="s">
        <v>23</v>
      </c>
      <c r="E64" s="77">
        <v>18160411903</v>
      </c>
      <c r="F64" s="72" t="s">
        <v>91</v>
      </c>
      <c r="G64" s="77">
        <v>11</v>
      </c>
      <c r="H64" s="77">
        <v>11</v>
      </c>
      <c r="I64" s="57">
        <f t="shared" si="0"/>
        <v>22</v>
      </c>
      <c r="J64" s="127">
        <v>9957062265</v>
      </c>
      <c r="K64" s="127" t="s">
        <v>579</v>
      </c>
      <c r="L64" s="127" t="s">
        <v>577</v>
      </c>
      <c r="M64" s="127">
        <v>8486936768</v>
      </c>
      <c r="N64" s="127"/>
      <c r="O64" s="127"/>
      <c r="P64" s="146"/>
      <c r="Q64" s="127"/>
      <c r="R64" s="127">
        <v>6</v>
      </c>
      <c r="S64" s="87" t="s">
        <v>399</v>
      </c>
      <c r="T64" s="18"/>
    </row>
    <row r="65" spans="1:20">
      <c r="A65" s="4">
        <v>61</v>
      </c>
      <c r="B65" s="111" t="s">
        <v>62</v>
      </c>
      <c r="C65" s="71" t="s">
        <v>509</v>
      </c>
      <c r="D65" s="77" t="s">
        <v>23</v>
      </c>
      <c r="E65" s="77">
        <v>18160414106</v>
      </c>
      <c r="F65" s="72" t="s">
        <v>91</v>
      </c>
      <c r="G65" s="77">
        <v>20</v>
      </c>
      <c r="H65" s="77">
        <v>21</v>
      </c>
      <c r="I65" s="57">
        <f t="shared" si="0"/>
        <v>41</v>
      </c>
      <c r="J65" s="79">
        <v>8474869820</v>
      </c>
      <c r="K65" s="127" t="s">
        <v>561</v>
      </c>
      <c r="L65" s="127" t="s">
        <v>564</v>
      </c>
      <c r="M65" s="127">
        <v>9854286482</v>
      </c>
      <c r="N65" s="127"/>
      <c r="O65" s="127"/>
      <c r="P65" s="147">
        <v>43637</v>
      </c>
      <c r="Q65" s="127" t="s">
        <v>229</v>
      </c>
      <c r="R65" s="127">
        <v>15</v>
      </c>
      <c r="S65" s="87" t="s">
        <v>399</v>
      </c>
      <c r="T65" s="18"/>
    </row>
    <row r="66" spans="1:20">
      <c r="A66" s="4">
        <v>62</v>
      </c>
      <c r="B66" s="111"/>
      <c r="C66" s="71" t="s">
        <v>510</v>
      </c>
      <c r="D66" s="77" t="s">
        <v>23</v>
      </c>
      <c r="E66" s="77">
        <v>18160414108</v>
      </c>
      <c r="F66" s="72" t="s">
        <v>498</v>
      </c>
      <c r="G66" s="77">
        <v>32</v>
      </c>
      <c r="H66" s="77">
        <v>33</v>
      </c>
      <c r="I66" s="57">
        <f t="shared" si="0"/>
        <v>65</v>
      </c>
      <c r="J66" s="88">
        <v>9577241201</v>
      </c>
      <c r="K66" s="127" t="s">
        <v>561</v>
      </c>
      <c r="L66" s="127" t="s">
        <v>564</v>
      </c>
      <c r="M66" s="127">
        <v>9854286482</v>
      </c>
      <c r="N66" s="127"/>
      <c r="O66" s="127"/>
      <c r="P66" s="146"/>
      <c r="Q66" s="127"/>
      <c r="R66" s="127">
        <v>15</v>
      </c>
      <c r="S66" s="87" t="s">
        <v>399</v>
      </c>
      <c r="T66" s="18"/>
    </row>
    <row r="67" spans="1:20">
      <c r="A67" s="4">
        <v>63</v>
      </c>
      <c r="B67" s="76" t="s">
        <v>63</v>
      </c>
      <c r="C67" s="140" t="s">
        <v>511</v>
      </c>
      <c r="D67" s="77" t="s">
        <v>23</v>
      </c>
      <c r="E67" s="143" t="s">
        <v>512</v>
      </c>
      <c r="F67" s="72" t="s">
        <v>132</v>
      </c>
      <c r="G67" s="77">
        <v>64</v>
      </c>
      <c r="H67" s="77">
        <v>45</v>
      </c>
      <c r="I67" s="57">
        <f t="shared" si="0"/>
        <v>109</v>
      </c>
      <c r="J67" s="127">
        <v>9957288120</v>
      </c>
      <c r="K67" s="127" t="s">
        <v>561</v>
      </c>
      <c r="L67" s="127" t="s">
        <v>564</v>
      </c>
      <c r="M67" s="127">
        <v>9854286482</v>
      </c>
      <c r="N67" s="127"/>
      <c r="O67" s="127"/>
      <c r="P67" s="147">
        <v>43272</v>
      </c>
      <c r="Q67" s="127" t="s">
        <v>229</v>
      </c>
      <c r="R67" s="127">
        <v>16</v>
      </c>
      <c r="S67" s="87" t="s">
        <v>399</v>
      </c>
      <c r="T67" s="18"/>
    </row>
    <row r="68" spans="1:20">
      <c r="A68" s="4">
        <v>64</v>
      </c>
      <c r="B68" s="113" t="s">
        <v>62</v>
      </c>
      <c r="C68" s="71" t="s">
        <v>513</v>
      </c>
      <c r="D68" s="77" t="s">
        <v>25</v>
      </c>
      <c r="E68" s="77">
        <v>175</v>
      </c>
      <c r="F68" s="77"/>
      <c r="G68" s="77">
        <v>18</v>
      </c>
      <c r="H68" s="77">
        <v>14</v>
      </c>
      <c r="I68" s="57">
        <f t="shared" si="0"/>
        <v>32</v>
      </c>
      <c r="J68" s="127">
        <v>7399460915</v>
      </c>
      <c r="K68" s="127"/>
      <c r="L68" s="127" t="s">
        <v>580</v>
      </c>
      <c r="M68" s="127">
        <v>9678347249</v>
      </c>
      <c r="N68" s="127" t="s">
        <v>581</v>
      </c>
      <c r="O68" s="87">
        <v>9859755370</v>
      </c>
      <c r="P68" s="147">
        <v>43638</v>
      </c>
      <c r="Q68" s="127" t="s">
        <v>230</v>
      </c>
      <c r="R68" s="127">
        <v>5</v>
      </c>
      <c r="S68" s="87" t="s">
        <v>399</v>
      </c>
      <c r="T68" s="18"/>
    </row>
    <row r="69" spans="1:20">
      <c r="A69" s="4">
        <v>65</v>
      </c>
      <c r="B69" s="113"/>
      <c r="C69" s="71" t="s">
        <v>514</v>
      </c>
      <c r="D69" s="77" t="s">
        <v>23</v>
      </c>
      <c r="E69" s="77">
        <v>18160412004</v>
      </c>
      <c r="F69" s="78" t="s">
        <v>91</v>
      </c>
      <c r="G69" s="77">
        <v>14</v>
      </c>
      <c r="H69" s="77">
        <v>16</v>
      </c>
      <c r="I69" s="57">
        <f t="shared" si="0"/>
        <v>30</v>
      </c>
      <c r="J69" s="88">
        <v>8486622866</v>
      </c>
      <c r="K69" s="127" t="s">
        <v>579</v>
      </c>
      <c r="L69" s="127" t="s">
        <v>580</v>
      </c>
      <c r="M69" s="127">
        <v>9678347249</v>
      </c>
      <c r="N69" s="127"/>
      <c r="O69" s="127"/>
      <c r="P69" s="146"/>
      <c r="Q69" s="127"/>
      <c r="R69" s="127">
        <v>6</v>
      </c>
      <c r="S69" s="87" t="s">
        <v>399</v>
      </c>
      <c r="T69" s="18"/>
    </row>
    <row r="70" spans="1:20">
      <c r="A70" s="4">
        <v>66</v>
      </c>
      <c r="B70" s="113"/>
      <c r="C70" s="71" t="s">
        <v>515</v>
      </c>
      <c r="D70" s="77" t="s">
        <v>25</v>
      </c>
      <c r="E70" s="77">
        <v>29</v>
      </c>
      <c r="F70" s="78"/>
      <c r="G70" s="77">
        <v>26</v>
      </c>
      <c r="H70" s="77">
        <v>14</v>
      </c>
      <c r="I70" s="57">
        <f t="shared" ref="I70:I133" si="1">SUM(G70:H70)</f>
        <v>40</v>
      </c>
      <c r="J70" s="127">
        <v>8011762004</v>
      </c>
      <c r="K70" s="127"/>
      <c r="L70" s="127" t="s">
        <v>580</v>
      </c>
      <c r="M70" s="127">
        <v>9678347249</v>
      </c>
      <c r="N70" s="127"/>
      <c r="O70" s="127"/>
      <c r="P70" s="146"/>
      <c r="Q70" s="127"/>
      <c r="R70" s="127">
        <v>6</v>
      </c>
      <c r="S70" s="87" t="s">
        <v>399</v>
      </c>
      <c r="T70" s="18"/>
    </row>
    <row r="71" spans="1:20">
      <c r="A71" s="4">
        <v>67</v>
      </c>
      <c r="B71" s="113"/>
      <c r="C71" s="71" t="s">
        <v>516</v>
      </c>
      <c r="D71" s="77" t="s">
        <v>23</v>
      </c>
      <c r="E71" s="77">
        <v>18160412005</v>
      </c>
      <c r="F71" s="78" t="s">
        <v>91</v>
      </c>
      <c r="G71" s="77">
        <v>19</v>
      </c>
      <c r="H71" s="77">
        <v>20</v>
      </c>
      <c r="I71" s="57">
        <f t="shared" si="1"/>
        <v>39</v>
      </c>
      <c r="J71" s="88">
        <v>9957069109</v>
      </c>
      <c r="K71" s="127" t="s">
        <v>579</v>
      </c>
      <c r="L71" s="127" t="s">
        <v>580</v>
      </c>
      <c r="M71" s="127">
        <v>9678347249</v>
      </c>
      <c r="N71" s="127"/>
      <c r="O71" s="87"/>
      <c r="P71" s="146"/>
      <c r="Q71" s="127"/>
      <c r="R71" s="127">
        <v>5</v>
      </c>
      <c r="S71" s="87" t="s">
        <v>399</v>
      </c>
      <c r="T71" s="18"/>
    </row>
    <row r="72" spans="1:20">
      <c r="A72" s="4">
        <v>68</v>
      </c>
      <c r="B72" s="113" t="s">
        <v>63</v>
      </c>
      <c r="C72" s="71" t="s">
        <v>517</v>
      </c>
      <c r="D72" s="77" t="s">
        <v>25</v>
      </c>
      <c r="E72" s="77">
        <v>34</v>
      </c>
      <c r="F72" s="77"/>
      <c r="G72" s="77">
        <v>23</v>
      </c>
      <c r="H72" s="77">
        <v>16</v>
      </c>
      <c r="I72" s="57">
        <f t="shared" si="1"/>
        <v>39</v>
      </c>
      <c r="J72" s="127">
        <v>9954965920</v>
      </c>
      <c r="K72" s="127" t="s">
        <v>582</v>
      </c>
      <c r="L72" s="127" t="s">
        <v>583</v>
      </c>
      <c r="M72" s="127">
        <v>9954540955</v>
      </c>
      <c r="N72" s="127" t="s">
        <v>584</v>
      </c>
      <c r="O72" s="87">
        <v>9678908738</v>
      </c>
      <c r="P72" s="147">
        <v>43638</v>
      </c>
      <c r="Q72" s="127" t="s">
        <v>230</v>
      </c>
      <c r="R72" s="127">
        <v>52</v>
      </c>
      <c r="S72" s="87" t="s">
        <v>399</v>
      </c>
      <c r="T72" s="18"/>
    </row>
    <row r="73" spans="1:20">
      <c r="A73" s="4">
        <v>69</v>
      </c>
      <c r="B73" s="113"/>
      <c r="C73" s="140" t="s">
        <v>518</v>
      </c>
      <c r="D73" s="77" t="s">
        <v>23</v>
      </c>
      <c r="E73" s="77" t="s">
        <v>519</v>
      </c>
      <c r="F73" s="77" t="s">
        <v>91</v>
      </c>
      <c r="G73" s="77">
        <v>38</v>
      </c>
      <c r="H73" s="77">
        <v>35</v>
      </c>
      <c r="I73" s="57">
        <f t="shared" si="1"/>
        <v>73</v>
      </c>
      <c r="J73" s="127">
        <v>9864143147</v>
      </c>
      <c r="K73" s="127" t="s">
        <v>582</v>
      </c>
      <c r="L73" s="127" t="s">
        <v>585</v>
      </c>
      <c r="M73" s="127">
        <v>9954193901</v>
      </c>
      <c r="N73" s="127"/>
      <c r="O73" s="127"/>
      <c r="P73" s="146"/>
      <c r="Q73" s="127"/>
      <c r="R73" s="127">
        <v>57</v>
      </c>
      <c r="S73" s="87" t="s">
        <v>399</v>
      </c>
      <c r="T73" s="18"/>
    </row>
    <row r="74" spans="1:20">
      <c r="A74" s="4">
        <v>70</v>
      </c>
      <c r="B74" s="113" t="s">
        <v>63</v>
      </c>
      <c r="C74" s="71" t="s">
        <v>520</v>
      </c>
      <c r="D74" s="77" t="s">
        <v>25</v>
      </c>
      <c r="E74" s="77">
        <v>183110429</v>
      </c>
      <c r="F74" s="77"/>
      <c r="G74" s="77">
        <v>26</v>
      </c>
      <c r="H74" s="77">
        <v>24</v>
      </c>
      <c r="I74" s="57">
        <f t="shared" si="1"/>
        <v>50</v>
      </c>
      <c r="J74" s="127">
        <v>9859725626</v>
      </c>
      <c r="K74" s="127"/>
      <c r="L74" s="127" t="s">
        <v>580</v>
      </c>
      <c r="M74" s="127">
        <v>9678347249</v>
      </c>
      <c r="N74" s="127" t="s">
        <v>581</v>
      </c>
      <c r="O74" s="87">
        <v>9859755370</v>
      </c>
      <c r="P74" s="147">
        <v>43640</v>
      </c>
      <c r="Q74" s="127" t="s">
        <v>218</v>
      </c>
      <c r="R74" s="127">
        <v>4</v>
      </c>
      <c r="S74" s="87" t="s">
        <v>399</v>
      </c>
      <c r="T74" s="18"/>
    </row>
    <row r="75" spans="1:20">
      <c r="A75" s="4">
        <v>71</v>
      </c>
      <c r="B75" s="113"/>
      <c r="C75" s="140" t="s">
        <v>521</v>
      </c>
      <c r="D75" s="77" t="s">
        <v>23</v>
      </c>
      <c r="E75" s="77" t="s">
        <v>522</v>
      </c>
      <c r="F75" s="78" t="s">
        <v>91</v>
      </c>
      <c r="G75" s="77">
        <v>13</v>
      </c>
      <c r="H75" s="77">
        <v>13</v>
      </c>
      <c r="I75" s="57">
        <f t="shared" si="1"/>
        <v>26</v>
      </c>
      <c r="J75" s="78">
        <v>8486323437</v>
      </c>
      <c r="K75" s="127" t="s">
        <v>579</v>
      </c>
      <c r="L75" s="127" t="s">
        <v>580</v>
      </c>
      <c r="M75" s="127">
        <v>9678347249</v>
      </c>
      <c r="N75" s="127"/>
      <c r="O75" s="127"/>
      <c r="P75" s="146"/>
      <c r="Q75" s="127"/>
      <c r="R75" s="127">
        <v>4</v>
      </c>
      <c r="S75" s="87" t="s">
        <v>399</v>
      </c>
      <c r="T75" s="18"/>
    </row>
    <row r="76" spans="1:20">
      <c r="A76" s="4">
        <v>72</v>
      </c>
      <c r="B76" s="113"/>
      <c r="C76" s="140" t="s">
        <v>523</v>
      </c>
      <c r="D76" s="77" t="s">
        <v>23</v>
      </c>
      <c r="E76" s="77" t="s">
        <v>524</v>
      </c>
      <c r="F76" s="78" t="s">
        <v>91</v>
      </c>
      <c r="G76" s="77">
        <v>13</v>
      </c>
      <c r="H76" s="77">
        <v>12</v>
      </c>
      <c r="I76" s="57">
        <f t="shared" si="1"/>
        <v>25</v>
      </c>
      <c r="J76" s="78">
        <v>9678161972</v>
      </c>
      <c r="K76" s="127" t="s">
        <v>579</v>
      </c>
      <c r="L76" s="127" t="s">
        <v>580</v>
      </c>
      <c r="M76" s="127">
        <v>9678347249</v>
      </c>
      <c r="N76" s="127"/>
      <c r="O76" s="127"/>
      <c r="P76" s="146"/>
      <c r="Q76" s="127"/>
      <c r="R76" s="127">
        <v>4</v>
      </c>
      <c r="S76" s="87" t="s">
        <v>399</v>
      </c>
      <c r="T76" s="18"/>
    </row>
    <row r="77" spans="1:20">
      <c r="A77" s="4">
        <v>73</v>
      </c>
      <c r="B77" s="113"/>
      <c r="C77" s="140" t="s">
        <v>525</v>
      </c>
      <c r="D77" s="77" t="s">
        <v>23</v>
      </c>
      <c r="E77" s="77" t="s">
        <v>526</v>
      </c>
      <c r="F77" s="77" t="s">
        <v>118</v>
      </c>
      <c r="G77" s="77">
        <v>11</v>
      </c>
      <c r="H77" s="77">
        <v>12</v>
      </c>
      <c r="I77" s="57">
        <f t="shared" si="1"/>
        <v>23</v>
      </c>
      <c r="J77" s="78">
        <v>7896741106</v>
      </c>
      <c r="K77" s="127" t="s">
        <v>579</v>
      </c>
      <c r="L77" s="127" t="s">
        <v>580</v>
      </c>
      <c r="M77" s="127">
        <v>9678347249</v>
      </c>
      <c r="N77" s="127"/>
      <c r="O77" s="127"/>
      <c r="P77" s="146"/>
      <c r="Q77" s="127"/>
      <c r="R77" s="127">
        <v>4</v>
      </c>
      <c r="S77" s="87" t="s">
        <v>399</v>
      </c>
      <c r="T77" s="18"/>
    </row>
    <row r="78" spans="1:20">
      <c r="A78" s="4">
        <v>74</v>
      </c>
      <c r="B78" s="113" t="s">
        <v>62</v>
      </c>
      <c r="C78" s="71" t="s">
        <v>527</v>
      </c>
      <c r="D78" s="77" t="s">
        <v>25</v>
      </c>
      <c r="E78" s="77">
        <v>112</v>
      </c>
      <c r="F78" s="77"/>
      <c r="G78" s="77">
        <v>32</v>
      </c>
      <c r="H78" s="77">
        <v>42</v>
      </c>
      <c r="I78" s="57">
        <f t="shared" si="1"/>
        <v>74</v>
      </c>
      <c r="J78" s="127">
        <v>8011482196</v>
      </c>
      <c r="K78" s="127" t="s">
        <v>582</v>
      </c>
      <c r="L78" s="127" t="s">
        <v>583</v>
      </c>
      <c r="M78" s="127">
        <v>9954540955</v>
      </c>
      <c r="N78" s="127" t="s">
        <v>586</v>
      </c>
      <c r="O78" s="87">
        <v>8011640921</v>
      </c>
      <c r="P78" s="147">
        <v>43640</v>
      </c>
      <c r="Q78" s="127" t="s">
        <v>218</v>
      </c>
      <c r="R78" s="127">
        <v>54</v>
      </c>
      <c r="S78" s="87" t="s">
        <v>399</v>
      </c>
      <c r="T78" s="18"/>
    </row>
    <row r="79" spans="1:20">
      <c r="A79" s="4">
        <v>75</v>
      </c>
      <c r="B79" s="113"/>
      <c r="C79" s="140" t="s">
        <v>528</v>
      </c>
      <c r="D79" s="77" t="s">
        <v>23</v>
      </c>
      <c r="E79" s="77" t="s">
        <v>529</v>
      </c>
      <c r="F79" s="77" t="s">
        <v>91</v>
      </c>
      <c r="G79" s="77">
        <v>26</v>
      </c>
      <c r="H79" s="77">
        <v>21</v>
      </c>
      <c r="I79" s="57">
        <f t="shared" si="1"/>
        <v>47</v>
      </c>
      <c r="J79" s="78">
        <v>9101684029</v>
      </c>
      <c r="K79" s="127" t="s">
        <v>582</v>
      </c>
      <c r="L79" s="127" t="s">
        <v>583</v>
      </c>
      <c r="M79" s="127">
        <v>9954540955</v>
      </c>
      <c r="N79" s="127"/>
      <c r="O79" s="127"/>
      <c r="P79" s="146"/>
      <c r="Q79" s="127"/>
      <c r="R79" s="127">
        <v>53</v>
      </c>
      <c r="S79" s="87" t="s">
        <v>399</v>
      </c>
      <c r="T79" s="18"/>
    </row>
    <row r="80" spans="1:20">
      <c r="A80" s="4">
        <v>76</v>
      </c>
      <c r="B80" s="113" t="s">
        <v>62</v>
      </c>
      <c r="C80" s="71" t="s">
        <v>530</v>
      </c>
      <c r="D80" s="77" t="s">
        <v>25</v>
      </c>
      <c r="E80" s="77">
        <v>183110428</v>
      </c>
      <c r="F80" s="77"/>
      <c r="G80" s="77">
        <v>30</v>
      </c>
      <c r="H80" s="77">
        <v>30</v>
      </c>
      <c r="I80" s="57">
        <f t="shared" si="1"/>
        <v>60</v>
      </c>
      <c r="J80" s="127">
        <v>9859774771</v>
      </c>
      <c r="K80" s="127"/>
      <c r="L80" s="127" t="s">
        <v>580</v>
      </c>
      <c r="M80" s="127">
        <v>9678347249</v>
      </c>
      <c r="N80" s="127" t="s">
        <v>587</v>
      </c>
      <c r="O80" s="87">
        <v>9678629762</v>
      </c>
      <c r="P80" s="147">
        <v>43643</v>
      </c>
      <c r="Q80" s="127" t="s">
        <v>222</v>
      </c>
      <c r="R80" s="127">
        <v>4</v>
      </c>
      <c r="S80" s="87" t="s">
        <v>399</v>
      </c>
      <c r="T80" s="18"/>
    </row>
    <row r="81" spans="1:20">
      <c r="A81" s="4">
        <v>77</v>
      </c>
      <c r="B81" s="113"/>
      <c r="C81" s="140" t="s">
        <v>531</v>
      </c>
      <c r="D81" s="77" t="s">
        <v>23</v>
      </c>
      <c r="E81" s="77" t="s">
        <v>532</v>
      </c>
      <c r="F81" s="72" t="s">
        <v>91</v>
      </c>
      <c r="G81" s="77">
        <v>18</v>
      </c>
      <c r="H81" s="77">
        <v>16</v>
      </c>
      <c r="I81" s="57">
        <f t="shared" si="1"/>
        <v>34</v>
      </c>
      <c r="J81" s="127">
        <v>7896067800</v>
      </c>
      <c r="K81" s="127" t="s">
        <v>579</v>
      </c>
      <c r="L81" s="127" t="s">
        <v>580</v>
      </c>
      <c r="M81" s="127">
        <v>9678347249</v>
      </c>
      <c r="N81" s="127"/>
      <c r="O81" s="127"/>
      <c r="P81" s="146"/>
      <c r="Q81" s="127"/>
      <c r="R81" s="127">
        <v>4</v>
      </c>
      <c r="S81" s="87" t="s">
        <v>399</v>
      </c>
      <c r="T81" s="18"/>
    </row>
    <row r="82" spans="1:20">
      <c r="A82" s="4">
        <v>78</v>
      </c>
      <c r="B82" s="113"/>
      <c r="C82" s="140" t="s">
        <v>533</v>
      </c>
      <c r="D82" s="77" t="s">
        <v>23</v>
      </c>
      <c r="E82" s="77" t="s">
        <v>534</v>
      </c>
      <c r="F82" s="77" t="s">
        <v>91</v>
      </c>
      <c r="G82" s="77">
        <v>22</v>
      </c>
      <c r="H82" s="77">
        <v>20</v>
      </c>
      <c r="I82" s="57">
        <f t="shared" si="1"/>
        <v>42</v>
      </c>
      <c r="J82" s="127">
        <v>9706471466</v>
      </c>
      <c r="K82" s="127" t="s">
        <v>579</v>
      </c>
      <c r="L82" s="127" t="s">
        <v>580</v>
      </c>
      <c r="M82" s="127">
        <v>9678347249</v>
      </c>
      <c r="N82" s="127"/>
      <c r="O82" s="127"/>
      <c r="P82" s="146"/>
      <c r="Q82" s="127"/>
      <c r="R82" s="127">
        <v>1</v>
      </c>
      <c r="S82" s="87" t="s">
        <v>399</v>
      </c>
      <c r="T82" s="18"/>
    </row>
    <row r="83" spans="1:20">
      <c r="A83" s="4">
        <v>79</v>
      </c>
      <c r="B83" s="113" t="s">
        <v>63</v>
      </c>
      <c r="C83" s="71" t="s">
        <v>535</v>
      </c>
      <c r="D83" s="77" t="s">
        <v>25</v>
      </c>
      <c r="E83" s="77">
        <v>113</v>
      </c>
      <c r="F83" s="77"/>
      <c r="G83" s="77">
        <v>26</v>
      </c>
      <c r="H83" s="77">
        <v>25</v>
      </c>
      <c r="I83" s="57">
        <f t="shared" si="1"/>
        <v>51</v>
      </c>
      <c r="J83" s="127">
        <v>9707079849</v>
      </c>
      <c r="K83" s="127" t="s">
        <v>582</v>
      </c>
      <c r="L83" s="127" t="s">
        <v>585</v>
      </c>
      <c r="M83" s="127">
        <v>9954193901</v>
      </c>
      <c r="N83" s="127" t="s">
        <v>588</v>
      </c>
      <c r="O83" s="87">
        <v>9954726334</v>
      </c>
      <c r="P83" s="147">
        <v>43643</v>
      </c>
      <c r="Q83" s="127" t="s">
        <v>222</v>
      </c>
      <c r="R83" s="127">
        <v>44</v>
      </c>
      <c r="S83" s="87" t="s">
        <v>399</v>
      </c>
      <c r="T83" s="18"/>
    </row>
    <row r="84" spans="1:20">
      <c r="A84" s="4">
        <v>80</v>
      </c>
      <c r="B84" s="113"/>
      <c r="C84" s="71" t="s">
        <v>536</v>
      </c>
      <c r="D84" s="77" t="s">
        <v>25</v>
      </c>
      <c r="E84" s="77">
        <v>114</v>
      </c>
      <c r="F84" s="77"/>
      <c r="G84" s="77">
        <v>37</v>
      </c>
      <c r="H84" s="77">
        <v>18</v>
      </c>
      <c r="I84" s="57">
        <f t="shared" si="1"/>
        <v>55</v>
      </c>
      <c r="J84" s="127">
        <v>9869725571</v>
      </c>
      <c r="K84" s="127" t="s">
        <v>582</v>
      </c>
      <c r="L84" s="127" t="s">
        <v>583</v>
      </c>
      <c r="M84" s="127">
        <v>9954540955</v>
      </c>
      <c r="N84" s="127" t="s">
        <v>588</v>
      </c>
      <c r="O84" s="87">
        <v>9954726334</v>
      </c>
      <c r="P84" s="146"/>
      <c r="Q84" s="127"/>
      <c r="R84" s="127">
        <v>53</v>
      </c>
      <c r="S84" s="87" t="s">
        <v>399</v>
      </c>
      <c r="T84" s="18"/>
    </row>
    <row r="85" spans="1:20">
      <c r="A85" s="4">
        <v>81</v>
      </c>
      <c r="B85" s="113" t="s">
        <v>63</v>
      </c>
      <c r="C85" s="140" t="s">
        <v>537</v>
      </c>
      <c r="D85" s="77" t="s">
        <v>23</v>
      </c>
      <c r="E85" s="77" t="s">
        <v>538</v>
      </c>
      <c r="F85" s="72" t="s">
        <v>91</v>
      </c>
      <c r="G85" s="77">
        <v>28</v>
      </c>
      <c r="H85" s="77">
        <v>28</v>
      </c>
      <c r="I85" s="57">
        <f t="shared" si="1"/>
        <v>56</v>
      </c>
      <c r="J85" s="127">
        <v>7399519322</v>
      </c>
      <c r="K85" s="127" t="s">
        <v>579</v>
      </c>
      <c r="L85" s="127" t="s">
        <v>580</v>
      </c>
      <c r="M85" s="127">
        <v>9678347249</v>
      </c>
      <c r="N85" s="127"/>
      <c r="O85" s="127"/>
      <c r="P85" s="147">
        <v>43644</v>
      </c>
      <c r="Q85" s="127" t="s">
        <v>229</v>
      </c>
      <c r="R85" s="127">
        <v>4</v>
      </c>
      <c r="S85" s="87" t="s">
        <v>399</v>
      </c>
      <c r="T85" s="18"/>
    </row>
    <row r="86" spans="1:20">
      <c r="A86" s="4">
        <v>82</v>
      </c>
      <c r="B86" s="113"/>
      <c r="C86" s="140" t="s">
        <v>539</v>
      </c>
      <c r="D86" s="77" t="s">
        <v>23</v>
      </c>
      <c r="E86" s="77" t="s">
        <v>540</v>
      </c>
      <c r="F86" s="77" t="s">
        <v>498</v>
      </c>
      <c r="G86" s="77">
        <v>31</v>
      </c>
      <c r="H86" s="77">
        <v>22</v>
      </c>
      <c r="I86" s="57">
        <f t="shared" si="1"/>
        <v>53</v>
      </c>
      <c r="J86" s="78">
        <v>9435865875</v>
      </c>
      <c r="K86" s="127" t="s">
        <v>579</v>
      </c>
      <c r="L86" s="127" t="s">
        <v>580</v>
      </c>
      <c r="M86" s="127">
        <v>9678347249</v>
      </c>
      <c r="N86" s="127"/>
      <c r="O86" s="127"/>
      <c r="P86" s="146"/>
      <c r="Q86" s="127"/>
      <c r="R86" s="127">
        <v>3</v>
      </c>
      <c r="S86" s="87" t="s">
        <v>399</v>
      </c>
      <c r="T86" s="18"/>
    </row>
    <row r="87" spans="1:20">
      <c r="A87" s="4">
        <v>83</v>
      </c>
      <c r="B87" s="113" t="s">
        <v>62</v>
      </c>
      <c r="C87" s="71" t="s">
        <v>541</v>
      </c>
      <c r="D87" s="77" t="s">
        <v>25</v>
      </c>
      <c r="E87" s="77">
        <v>120</v>
      </c>
      <c r="F87" s="77"/>
      <c r="G87" s="77">
        <v>28</v>
      </c>
      <c r="H87" s="77">
        <v>23</v>
      </c>
      <c r="I87" s="57">
        <f t="shared" si="1"/>
        <v>51</v>
      </c>
      <c r="J87" s="127">
        <v>9678240542</v>
      </c>
      <c r="K87" s="127" t="s">
        <v>552</v>
      </c>
      <c r="L87" s="127" t="s">
        <v>589</v>
      </c>
      <c r="M87" s="127">
        <v>9435614804</v>
      </c>
      <c r="N87" s="127" t="s">
        <v>590</v>
      </c>
      <c r="O87" s="127">
        <v>9864919536</v>
      </c>
      <c r="P87" s="147">
        <v>43644</v>
      </c>
      <c r="Q87" s="127" t="s">
        <v>229</v>
      </c>
      <c r="R87" s="127">
        <v>42</v>
      </c>
      <c r="S87" s="87" t="s">
        <v>399</v>
      </c>
      <c r="T87" s="18"/>
    </row>
    <row r="88" spans="1:20">
      <c r="A88" s="4">
        <v>84</v>
      </c>
      <c r="B88" s="113"/>
      <c r="C88" s="140" t="s">
        <v>542</v>
      </c>
      <c r="D88" s="77" t="s">
        <v>23</v>
      </c>
      <c r="E88" s="77" t="s">
        <v>543</v>
      </c>
      <c r="F88" s="77" t="s">
        <v>91</v>
      </c>
      <c r="G88" s="77">
        <v>19</v>
      </c>
      <c r="H88" s="77">
        <v>17</v>
      </c>
      <c r="I88" s="57">
        <f t="shared" si="1"/>
        <v>36</v>
      </c>
      <c r="J88" s="79">
        <v>9435158671</v>
      </c>
      <c r="K88" s="127" t="s">
        <v>552</v>
      </c>
      <c r="L88" s="127" t="s">
        <v>589</v>
      </c>
      <c r="M88" s="127">
        <v>9435614804</v>
      </c>
      <c r="N88" s="127"/>
      <c r="O88" s="127"/>
      <c r="P88" s="146"/>
      <c r="Q88" s="127"/>
      <c r="R88" s="127">
        <v>40</v>
      </c>
      <c r="S88" s="87" t="s">
        <v>399</v>
      </c>
      <c r="T88" s="18"/>
    </row>
    <row r="89" spans="1:20">
      <c r="A89" s="4">
        <v>85</v>
      </c>
      <c r="B89" s="113" t="s">
        <v>62</v>
      </c>
      <c r="C89" s="71" t="s">
        <v>544</v>
      </c>
      <c r="D89" s="77" t="s">
        <v>23</v>
      </c>
      <c r="E89" s="77">
        <v>18160412102</v>
      </c>
      <c r="F89" s="78" t="s">
        <v>118</v>
      </c>
      <c r="G89" s="77">
        <v>30</v>
      </c>
      <c r="H89" s="77">
        <v>32</v>
      </c>
      <c r="I89" s="57">
        <f t="shared" si="1"/>
        <v>62</v>
      </c>
      <c r="J89" s="127">
        <v>9957629323</v>
      </c>
      <c r="K89" s="127" t="s">
        <v>579</v>
      </c>
      <c r="L89" s="127" t="s">
        <v>580</v>
      </c>
      <c r="M89" s="127">
        <v>9678347249</v>
      </c>
      <c r="N89" s="127"/>
      <c r="O89" s="127"/>
      <c r="P89" s="147">
        <v>43645</v>
      </c>
      <c r="Q89" s="127" t="s">
        <v>230</v>
      </c>
      <c r="R89" s="127">
        <v>9</v>
      </c>
      <c r="S89" s="87" t="s">
        <v>399</v>
      </c>
      <c r="T89" s="18"/>
    </row>
    <row r="90" spans="1:20">
      <c r="A90" s="4">
        <v>86</v>
      </c>
      <c r="B90" s="113"/>
      <c r="C90" s="71" t="s">
        <v>545</v>
      </c>
      <c r="D90" s="77" t="s">
        <v>23</v>
      </c>
      <c r="E90" s="77">
        <v>18160412105</v>
      </c>
      <c r="F90" s="78" t="s">
        <v>132</v>
      </c>
      <c r="G90" s="77"/>
      <c r="H90" s="77">
        <v>39</v>
      </c>
      <c r="I90" s="57">
        <f t="shared" si="1"/>
        <v>39</v>
      </c>
      <c r="J90" s="127">
        <v>9854429620</v>
      </c>
      <c r="K90" s="127" t="s">
        <v>579</v>
      </c>
      <c r="L90" s="127" t="s">
        <v>580</v>
      </c>
      <c r="M90" s="127">
        <v>9678347249</v>
      </c>
      <c r="N90" s="127"/>
      <c r="O90" s="127"/>
      <c r="P90" s="146"/>
      <c r="Q90" s="127"/>
      <c r="R90" s="127">
        <v>9</v>
      </c>
      <c r="S90" s="87" t="s">
        <v>399</v>
      </c>
      <c r="T90" s="18"/>
    </row>
    <row r="91" spans="1:20">
      <c r="A91" s="4">
        <v>87</v>
      </c>
      <c r="B91" s="113"/>
      <c r="C91" s="140" t="s">
        <v>546</v>
      </c>
      <c r="D91" s="77" t="s">
        <v>23</v>
      </c>
      <c r="E91" s="77" t="s">
        <v>547</v>
      </c>
      <c r="F91" s="72" t="s">
        <v>91</v>
      </c>
      <c r="G91" s="77">
        <v>13</v>
      </c>
      <c r="H91" s="77">
        <v>10</v>
      </c>
      <c r="I91" s="57">
        <f t="shared" si="1"/>
        <v>23</v>
      </c>
      <c r="J91" s="127">
        <v>9859121203</v>
      </c>
      <c r="K91" s="127" t="s">
        <v>579</v>
      </c>
      <c r="L91" s="127" t="s">
        <v>580</v>
      </c>
      <c r="M91" s="127">
        <v>9678347249</v>
      </c>
      <c r="N91" s="127"/>
      <c r="O91" s="127"/>
      <c r="P91" s="146"/>
      <c r="Q91" s="127"/>
      <c r="R91" s="127">
        <v>9</v>
      </c>
      <c r="S91" s="87" t="s">
        <v>399</v>
      </c>
      <c r="T91" s="18"/>
    </row>
    <row r="92" spans="1:20">
      <c r="A92" s="4">
        <v>88</v>
      </c>
      <c r="B92" s="113" t="s">
        <v>63</v>
      </c>
      <c r="C92" s="140" t="s">
        <v>548</v>
      </c>
      <c r="D92" s="77" t="s">
        <v>23</v>
      </c>
      <c r="E92" s="77" t="s">
        <v>549</v>
      </c>
      <c r="F92" s="78" t="s">
        <v>91</v>
      </c>
      <c r="G92" s="77">
        <v>87</v>
      </c>
      <c r="H92" s="77">
        <v>83</v>
      </c>
      <c r="I92" s="57">
        <f t="shared" si="1"/>
        <v>170</v>
      </c>
      <c r="J92" s="127">
        <v>9613267192</v>
      </c>
      <c r="K92" s="127" t="s">
        <v>552</v>
      </c>
      <c r="L92" s="127" t="s">
        <v>589</v>
      </c>
      <c r="M92" s="127">
        <v>9435614804</v>
      </c>
      <c r="N92" s="127"/>
      <c r="O92" s="127"/>
      <c r="P92" s="147">
        <v>43645</v>
      </c>
      <c r="Q92" s="127" t="s">
        <v>230</v>
      </c>
      <c r="R92" s="127">
        <v>41</v>
      </c>
      <c r="S92" s="87" t="s">
        <v>399</v>
      </c>
      <c r="T92" s="18"/>
    </row>
    <row r="93" spans="1:20">
      <c r="A93" s="4">
        <v>89</v>
      </c>
      <c r="B93" s="113"/>
      <c r="C93" s="140" t="s">
        <v>550</v>
      </c>
      <c r="D93" s="77" t="s">
        <v>23</v>
      </c>
      <c r="E93" s="77" t="s">
        <v>551</v>
      </c>
      <c r="F93" s="78" t="s">
        <v>91</v>
      </c>
      <c r="G93" s="77">
        <v>46</v>
      </c>
      <c r="H93" s="77">
        <v>36</v>
      </c>
      <c r="I93" s="57">
        <f t="shared" si="1"/>
        <v>82</v>
      </c>
      <c r="J93" s="127">
        <v>9954291271</v>
      </c>
      <c r="K93" s="127" t="s">
        <v>552</v>
      </c>
      <c r="L93" s="127" t="s">
        <v>553</v>
      </c>
      <c r="M93" s="127">
        <v>9954120454</v>
      </c>
      <c r="N93" s="127"/>
      <c r="O93" s="127"/>
      <c r="P93" s="146"/>
      <c r="Q93" s="127"/>
      <c r="R93" s="127">
        <v>38</v>
      </c>
      <c r="S93" s="87" t="s">
        <v>399</v>
      </c>
      <c r="T93" s="18"/>
    </row>
    <row r="94" spans="1:20">
      <c r="A94" s="4">
        <v>90</v>
      </c>
      <c r="B94" s="17"/>
      <c r="C94" s="18"/>
      <c r="D94" s="18"/>
      <c r="E94" s="19"/>
      <c r="F94" s="18"/>
      <c r="G94" s="19"/>
      <c r="H94" s="19"/>
      <c r="I94" s="57">
        <f t="shared" si="1"/>
        <v>0</v>
      </c>
      <c r="J94" s="18"/>
      <c r="K94" s="18"/>
      <c r="L94" s="18"/>
      <c r="M94" s="18"/>
      <c r="N94" s="18"/>
      <c r="O94" s="18"/>
      <c r="P94" s="23"/>
      <c r="Q94" s="18"/>
      <c r="R94" s="18"/>
      <c r="S94" s="18"/>
      <c r="T94" s="18"/>
    </row>
    <row r="95" spans="1:20">
      <c r="A95" s="4">
        <v>91</v>
      </c>
      <c r="B95" s="17"/>
      <c r="C95" s="18"/>
      <c r="D95" s="18"/>
      <c r="E95" s="19"/>
      <c r="F95" s="18"/>
      <c r="G95" s="19"/>
      <c r="H95" s="19"/>
      <c r="I95" s="57">
        <f t="shared" si="1"/>
        <v>0</v>
      </c>
      <c r="J95" s="18"/>
      <c r="K95" s="18"/>
      <c r="L95" s="18"/>
      <c r="M95" s="18"/>
      <c r="N95" s="18"/>
      <c r="O95" s="18"/>
      <c r="P95" s="23"/>
      <c r="Q95" s="18"/>
      <c r="R95" s="18"/>
      <c r="S95" s="18"/>
      <c r="T95" s="18"/>
    </row>
    <row r="96" spans="1:20">
      <c r="A96" s="4">
        <v>92</v>
      </c>
      <c r="B96" s="17"/>
      <c r="C96" s="18"/>
      <c r="D96" s="18"/>
      <c r="E96" s="19"/>
      <c r="F96" s="18"/>
      <c r="G96" s="19"/>
      <c r="H96" s="19"/>
      <c r="I96" s="57">
        <f t="shared" si="1"/>
        <v>0</v>
      </c>
      <c r="J96" s="18"/>
      <c r="K96" s="18"/>
      <c r="L96" s="18"/>
      <c r="M96" s="18"/>
      <c r="N96" s="18"/>
      <c r="O96" s="18"/>
      <c r="P96" s="23"/>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89</v>
      </c>
      <c r="D165" s="20"/>
      <c r="E165" s="13"/>
      <c r="F165" s="20"/>
      <c r="G165" s="58">
        <f>SUM(G5:G164)</f>
        <v>2966</v>
      </c>
      <c r="H165" s="58">
        <f>SUM(H5:H164)</f>
        <v>3073</v>
      </c>
      <c r="I165" s="58">
        <f>SUM(I5:I164)</f>
        <v>6039</v>
      </c>
      <c r="J165" s="20"/>
      <c r="K165" s="20"/>
      <c r="L165" s="20"/>
      <c r="M165" s="20"/>
      <c r="N165" s="20"/>
      <c r="O165" s="20"/>
      <c r="P165" s="14"/>
      <c r="Q165" s="20"/>
      <c r="R165" s="20"/>
      <c r="S165" s="20"/>
      <c r="T165" s="12"/>
    </row>
    <row r="166" spans="1:20">
      <c r="A166" s="43" t="s">
        <v>62</v>
      </c>
      <c r="B166" s="10">
        <f>COUNTIF(B$5:B$164,"Team 1")</f>
        <v>22</v>
      </c>
      <c r="C166" s="43" t="s">
        <v>25</v>
      </c>
      <c r="D166" s="10">
        <f>COUNTIF(D5:D164,"Anganwadi")</f>
        <v>34</v>
      </c>
    </row>
    <row r="167" spans="1:20">
      <c r="A167" s="43" t="s">
        <v>63</v>
      </c>
      <c r="B167" s="10">
        <f>COUNTIF(B$6:B$164,"Team 2")</f>
        <v>23</v>
      </c>
      <c r="C167" s="43" t="s">
        <v>23</v>
      </c>
      <c r="D167" s="10">
        <f>COUNTIF(D5:D164,"School")</f>
        <v>53</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5" sqref="F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229" t="s">
        <v>70</v>
      </c>
      <c r="B1" s="229"/>
      <c r="C1" s="229"/>
      <c r="D1" s="54"/>
      <c r="E1" s="54"/>
      <c r="F1" s="54"/>
      <c r="G1" s="54"/>
      <c r="H1" s="54"/>
      <c r="I1" s="54"/>
      <c r="J1" s="54"/>
      <c r="K1" s="54"/>
      <c r="L1" s="54"/>
      <c r="M1" s="231"/>
      <c r="N1" s="231"/>
      <c r="O1" s="231"/>
      <c r="P1" s="231"/>
      <c r="Q1" s="231"/>
      <c r="R1" s="231"/>
      <c r="S1" s="231"/>
      <c r="T1" s="231"/>
    </row>
    <row r="2" spans="1:20">
      <c r="A2" s="223" t="s">
        <v>59</v>
      </c>
      <c r="B2" s="224"/>
      <c r="C2" s="224"/>
      <c r="D2" s="24">
        <v>43647</v>
      </c>
      <c r="E2" s="21"/>
      <c r="F2" s="21"/>
      <c r="G2" s="21"/>
      <c r="H2" s="21"/>
      <c r="I2" s="21"/>
      <c r="J2" s="21"/>
      <c r="K2" s="21"/>
      <c r="L2" s="21"/>
      <c r="M2" s="21"/>
      <c r="N2" s="21"/>
      <c r="O2" s="21"/>
      <c r="P2" s="21"/>
      <c r="Q2" s="21"/>
      <c r="R2" s="21"/>
      <c r="S2" s="21"/>
    </row>
    <row r="3" spans="1:20" ht="24" customHeight="1">
      <c r="A3" s="225" t="s">
        <v>14</v>
      </c>
      <c r="B3" s="221" t="s">
        <v>61</v>
      </c>
      <c r="C3" s="226" t="s">
        <v>7</v>
      </c>
      <c r="D3" s="226" t="s">
        <v>55</v>
      </c>
      <c r="E3" s="226" t="s">
        <v>16</v>
      </c>
      <c r="F3" s="227" t="s">
        <v>17</v>
      </c>
      <c r="G3" s="226" t="s">
        <v>8</v>
      </c>
      <c r="H3" s="226"/>
      <c r="I3" s="226"/>
      <c r="J3" s="226" t="s">
        <v>31</v>
      </c>
      <c r="K3" s="221" t="s">
        <v>33</v>
      </c>
      <c r="L3" s="221" t="s">
        <v>50</v>
      </c>
      <c r="M3" s="221" t="s">
        <v>51</v>
      </c>
      <c r="N3" s="221" t="s">
        <v>34</v>
      </c>
      <c r="O3" s="221" t="s">
        <v>35</v>
      </c>
      <c r="P3" s="225" t="s">
        <v>54</v>
      </c>
      <c r="Q3" s="226" t="s">
        <v>52</v>
      </c>
      <c r="R3" s="226" t="s">
        <v>32</v>
      </c>
      <c r="S3" s="226" t="s">
        <v>53</v>
      </c>
      <c r="T3" s="226" t="s">
        <v>13</v>
      </c>
    </row>
    <row r="4" spans="1:20" ht="25.5" customHeight="1">
      <c r="A4" s="225"/>
      <c r="B4" s="228"/>
      <c r="C4" s="226"/>
      <c r="D4" s="226"/>
      <c r="E4" s="226"/>
      <c r="F4" s="227"/>
      <c r="G4" s="22" t="s">
        <v>9</v>
      </c>
      <c r="H4" s="22" t="s">
        <v>10</v>
      </c>
      <c r="I4" s="22" t="s">
        <v>11</v>
      </c>
      <c r="J4" s="226"/>
      <c r="K4" s="222"/>
      <c r="L4" s="222"/>
      <c r="M4" s="222"/>
      <c r="N4" s="222"/>
      <c r="O4" s="222"/>
      <c r="P4" s="225"/>
      <c r="Q4" s="225"/>
      <c r="R4" s="226"/>
      <c r="S4" s="226"/>
      <c r="T4" s="226"/>
    </row>
    <row r="5" spans="1:20">
      <c r="A5" s="4">
        <v>1</v>
      </c>
      <c r="B5" s="121" t="s">
        <v>62</v>
      </c>
      <c r="C5" s="71" t="s">
        <v>591</v>
      </c>
      <c r="D5" s="77" t="s">
        <v>25</v>
      </c>
      <c r="E5" s="77">
        <v>183110512</v>
      </c>
      <c r="F5" s="77"/>
      <c r="G5" s="77">
        <v>20</v>
      </c>
      <c r="H5" s="77">
        <v>15</v>
      </c>
      <c r="I5" s="57">
        <f>SUM(G5:H5)</f>
        <v>35</v>
      </c>
      <c r="J5" s="127">
        <v>9864989707</v>
      </c>
      <c r="K5" s="127" t="s">
        <v>265</v>
      </c>
      <c r="L5" s="127"/>
      <c r="M5" s="127"/>
      <c r="N5" s="87" t="s">
        <v>704</v>
      </c>
      <c r="O5" s="127">
        <v>8011916429</v>
      </c>
      <c r="P5" s="136">
        <v>43647</v>
      </c>
      <c r="Q5" s="87" t="s">
        <v>218</v>
      </c>
      <c r="R5" s="77">
        <v>28</v>
      </c>
      <c r="S5" s="113" t="s">
        <v>705</v>
      </c>
      <c r="T5" s="18"/>
    </row>
    <row r="6" spans="1:20">
      <c r="A6" s="4">
        <v>2</v>
      </c>
      <c r="B6" s="121"/>
      <c r="C6" s="71" t="s">
        <v>592</v>
      </c>
      <c r="D6" s="77" t="s">
        <v>25</v>
      </c>
      <c r="E6" s="77">
        <v>183110515</v>
      </c>
      <c r="F6" s="77"/>
      <c r="G6" s="77">
        <v>26</v>
      </c>
      <c r="H6" s="77">
        <v>23</v>
      </c>
      <c r="I6" s="57">
        <f t="shared" ref="I6:I69" si="0">SUM(G6:H6)</f>
        <v>49</v>
      </c>
      <c r="J6" s="127">
        <v>9435980126</v>
      </c>
      <c r="K6" s="127" t="s">
        <v>265</v>
      </c>
      <c r="L6" s="127"/>
      <c r="M6" s="127"/>
      <c r="N6" s="87" t="s">
        <v>704</v>
      </c>
      <c r="O6" s="127">
        <v>8011916429</v>
      </c>
      <c r="P6" s="127"/>
      <c r="Q6" s="127"/>
      <c r="R6" s="77">
        <v>28</v>
      </c>
      <c r="S6" s="113" t="s">
        <v>705</v>
      </c>
      <c r="T6" s="18"/>
    </row>
    <row r="7" spans="1:20">
      <c r="A7" s="4">
        <v>3</v>
      </c>
      <c r="B7" s="121"/>
      <c r="C7" s="71" t="s">
        <v>593</v>
      </c>
      <c r="D7" s="77" t="s">
        <v>25</v>
      </c>
      <c r="E7" s="77">
        <v>183110525</v>
      </c>
      <c r="F7" s="77"/>
      <c r="G7" s="77">
        <v>24</v>
      </c>
      <c r="H7" s="77">
        <v>25</v>
      </c>
      <c r="I7" s="57">
        <f t="shared" si="0"/>
        <v>49</v>
      </c>
      <c r="J7" s="127">
        <v>8753825657</v>
      </c>
      <c r="K7" s="127" t="s">
        <v>265</v>
      </c>
      <c r="L7" s="127"/>
      <c r="M7" s="127"/>
      <c r="N7" s="127"/>
      <c r="O7" s="127"/>
      <c r="P7" s="127"/>
      <c r="Q7" s="127"/>
      <c r="R7" s="77">
        <v>27</v>
      </c>
      <c r="S7" s="113" t="s">
        <v>705</v>
      </c>
      <c r="T7" s="18"/>
    </row>
    <row r="8" spans="1:20">
      <c r="A8" s="4">
        <v>4</v>
      </c>
      <c r="B8" s="121" t="s">
        <v>63</v>
      </c>
      <c r="C8" s="140" t="s">
        <v>594</v>
      </c>
      <c r="D8" s="113" t="s">
        <v>25</v>
      </c>
      <c r="E8" s="149"/>
      <c r="F8" s="77"/>
      <c r="G8" s="77">
        <v>26</v>
      </c>
      <c r="H8" s="77">
        <v>18</v>
      </c>
      <c r="I8" s="57">
        <f t="shared" si="0"/>
        <v>44</v>
      </c>
      <c r="J8" s="138">
        <v>9854732148</v>
      </c>
      <c r="K8" s="87" t="s">
        <v>238</v>
      </c>
      <c r="L8" s="127" t="s">
        <v>239</v>
      </c>
      <c r="M8" s="127">
        <v>9854875951</v>
      </c>
      <c r="N8" s="87" t="s">
        <v>431</v>
      </c>
      <c r="O8" s="87">
        <v>9854486841</v>
      </c>
      <c r="P8" s="136">
        <v>43647</v>
      </c>
      <c r="Q8" s="87" t="s">
        <v>218</v>
      </c>
      <c r="R8" s="113">
        <v>9</v>
      </c>
      <c r="S8" s="113" t="s">
        <v>705</v>
      </c>
      <c r="T8" s="18"/>
    </row>
    <row r="9" spans="1:20">
      <c r="A9" s="4">
        <v>5</v>
      </c>
      <c r="B9" s="121"/>
      <c r="C9" s="140" t="s">
        <v>595</v>
      </c>
      <c r="D9" s="113" t="s">
        <v>25</v>
      </c>
      <c r="E9" s="77">
        <v>183110315</v>
      </c>
      <c r="F9" s="77"/>
      <c r="G9" s="77">
        <v>9</v>
      </c>
      <c r="H9" s="77">
        <v>6</v>
      </c>
      <c r="I9" s="57">
        <f t="shared" si="0"/>
        <v>15</v>
      </c>
      <c r="J9" s="127">
        <v>9864600765</v>
      </c>
      <c r="K9" s="87" t="s">
        <v>238</v>
      </c>
      <c r="L9" s="127" t="s">
        <v>252</v>
      </c>
      <c r="M9" s="127">
        <v>9864177614</v>
      </c>
      <c r="N9" s="87" t="s">
        <v>434</v>
      </c>
      <c r="O9" s="87">
        <v>9678317961</v>
      </c>
      <c r="P9" s="136"/>
      <c r="Q9" s="87"/>
      <c r="R9" s="113">
        <v>9</v>
      </c>
      <c r="S9" s="113" t="s">
        <v>705</v>
      </c>
      <c r="T9" s="18"/>
    </row>
    <row r="10" spans="1:20">
      <c r="A10" s="4">
        <v>6</v>
      </c>
      <c r="B10" s="121" t="s">
        <v>62</v>
      </c>
      <c r="C10" s="71" t="s">
        <v>596</v>
      </c>
      <c r="D10" s="113" t="s">
        <v>25</v>
      </c>
      <c r="E10" s="77">
        <v>2</v>
      </c>
      <c r="F10" s="77"/>
      <c r="G10" s="77">
        <v>28</v>
      </c>
      <c r="H10" s="77">
        <v>22</v>
      </c>
      <c r="I10" s="57">
        <f t="shared" si="0"/>
        <v>50</v>
      </c>
      <c r="J10" s="127">
        <v>7896417691</v>
      </c>
      <c r="K10" s="87" t="s">
        <v>250</v>
      </c>
      <c r="L10" s="127" t="s">
        <v>706</v>
      </c>
      <c r="M10" s="127">
        <v>9957966987</v>
      </c>
      <c r="N10" s="87" t="s">
        <v>707</v>
      </c>
      <c r="O10" s="87">
        <v>7896023636</v>
      </c>
      <c r="P10" s="136">
        <v>43648</v>
      </c>
      <c r="Q10" s="87" t="s">
        <v>234</v>
      </c>
      <c r="R10" s="113">
        <v>20</v>
      </c>
      <c r="S10" s="113" t="s">
        <v>705</v>
      </c>
      <c r="T10" s="18"/>
    </row>
    <row r="11" spans="1:20">
      <c r="A11" s="4">
        <v>7</v>
      </c>
      <c r="B11" s="121"/>
      <c r="C11" s="71" t="s">
        <v>597</v>
      </c>
      <c r="D11" s="113" t="s">
        <v>25</v>
      </c>
      <c r="E11" s="77">
        <v>7</v>
      </c>
      <c r="F11" s="77"/>
      <c r="G11" s="77">
        <v>27</v>
      </c>
      <c r="H11" s="77">
        <v>24</v>
      </c>
      <c r="I11" s="57">
        <f t="shared" si="0"/>
        <v>51</v>
      </c>
      <c r="J11" s="153">
        <v>9613163093</v>
      </c>
      <c r="K11" s="87" t="s">
        <v>250</v>
      </c>
      <c r="L11" s="127" t="s">
        <v>251</v>
      </c>
      <c r="M11" s="127">
        <v>8011753919</v>
      </c>
      <c r="N11" s="87" t="s">
        <v>707</v>
      </c>
      <c r="O11" s="87">
        <v>7896023636</v>
      </c>
      <c r="P11" s="136"/>
      <c r="Q11" s="87"/>
      <c r="R11" s="113">
        <v>20</v>
      </c>
      <c r="S11" s="113" t="s">
        <v>705</v>
      </c>
      <c r="T11" s="18"/>
    </row>
    <row r="12" spans="1:20">
      <c r="A12" s="4">
        <v>8</v>
      </c>
      <c r="B12" s="121" t="s">
        <v>63</v>
      </c>
      <c r="C12" s="71" t="s">
        <v>598</v>
      </c>
      <c r="D12" s="113" t="s">
        <v>25</v>
      </c>
      <c r="E12" s="77">
        <v>183110426</v>
      </c>
      <c r="F12" s="77"/>
      <c r="G12" s="77">
        <v>30</v>
      </c>
      <c r="H12" s="77">
        <v>20</v>
      </c>
      <c r="I12" s="57">
        <f t="shared" si="0"/>
        <v>50</v>
      </c>
      <c r="J12" s="127">
        <v>9954343944</v>
      </c>
      <c r="K12" s="87" t="s">
        <v>708</v>
      </c>
      <c r="L12" s="127" t="s">
        <v>709</v>
      </c>
      <c r="M12" s="127">
        <v>7399724104</v>
      </c>
      <c r="N12" s="87" t="s">
        <v>432</v>
      </c>
      <c r="O12" s="87">
        <v>9678908687</v>
      </c>
      <c r="P12" s="136">
        <v>43648</v>
      </c>
      <c r="Q12" s="87" t="s">
        <v>234</v>
      </c>
      <c r="R12" s="113">
        <v>8</v>
      </c>
      <c r="S12" s="113" t="s">
        <v>705</v>
      </c>
      <c r="T12" s="18"/>
    </row>
    <row r="13" spans="1:20">
      <c r="A13" s="4">
        <v>9</v>
      </c>
      <c r="B13" s="121"/>
      <c r="C13" s="71" t="s">
        <v>599</v>
      </c>
      <c r="D13" s="113" t="s">
        <v>25</v>
      </c>
      <c r="E13" s="77">
        <v>183110435</v>
      </c>
      <c r="F13" s="77"/>
      <c r="G13" s="77">
        <v>16</v>
      </c>
      <c r="H13" s="77">
        <v>18</v>
      </c>
      <c r="I13" s="57">
        <f t="shared" si="0"/>
        <v>34</v>
      </c>
      <c r="J13" s="127">
        <v>8011367597</v>
      </c>
      <c r="K13" s="87" t="s">
        <v>708</v>
      </c>
      <c r="L13" s="127" t="s">
        <v>710</v>
      </c>
      <c r="M13" s="127">
        <v>9577969186</v>
      </c>
      <c r="N13" s="87" t="s">
        <v>711</v>
      </c>
      <c r="O13" s="87">
        <v>9859127961</v>
      </c>
      <c r="P13" s="136"/>
      <c r="Q13" s="87"/>
      <c r="R13" s="113">
        <v>8</v>
      </c>
      <c r="S13" s="113" t="s">
        <v>705</v>
      </c>
      <c r="T13" s="18"/>
    </row>
    <row r="14" spans="1:20">
      <c r="A14" s="4">
        <v>10</v>
      </c>
      <c r="B14" s="121" t="s">
        <v>62</v>
      </c>
      <c r="C14" s="71" t="s">
        <v>600</v>
      </c>
      <c r="D14" s="113" t="s">
        <v>25</v>
      </c>
      <c r="E14" s="77">
        <v>3</v>
      </c>
      <c r="F14" s="77"/>
      <c r="G14" s="77">
        <v>23</v>
      </c>
      <c r="H14" s="77">
        <v>21</v>
      </c>
      <c r="I14" s="57">
        <f t="shared" si="0"/>
        <v>44</v>
      </c>
      <c r="J14" s="127">
        <v>9859651137</v>
      </c>
      <c r="K14" s="87" t="s">
        <v>250</v>
      </c>
      <c r="L14" s="127" t="s">
        <v>706</v>
      </c>
      <c r="M14" s="127">
        <v>9957966987</v>
      </c>
      <c r="N14" s="87" t="s">
        <v>712</v>
      </c>
      <c r="O14" s="87">
        <v>7896529340</v>
      </c>
      <c r="P14" s="136">
        <v>43649</v>
      </c>
      <c r="Q14" s="87" t="s">
        <v>713</v>
      </c>
      <c r="R14" s="113">
        <v>16</v>
      </c>
      <c r="S14" s="113" t="s">
        <v>705</v>
      </c>
      <c r="T14" s="18"/>
    </row>
    <row r="15" spans="1:20">
      <c r="A15" s="4">
        <v>11</v>
      </c>
      <c r="B15" s="121"/>
      <c r="C15" s="71" t="s">
        <v>601</v>
      </c>
      <c r="D15" s="113" t="s">
        <v>25</v>
      </c>
      <c r="E15" s="77">
        <v>4</v>
      </c>
      <c r="F15" s="77"/>
      <c r="G15" s="77">
        <v>27</v>
      </c>
      <c r="H15" s="77">
        <v>21</v>
      </c>
      <c r="I15" s="57">
        <f t="shared" si="0"/>
        <v>48</v>
      </c>
      <c r="J15" s="127">
        <v>7399780076</v>
      </c>
      <c r="K15" s="87" t="s">
        <v>250</v>
      </c>
      <c r="L15" s="127" t="s">
        <v>706</v>
      </c>
      <c r="M15" s="127">
        <v>9957966987</v>
      </c>
      <c r="N15" s="87" t="s">
        <v>712</v>
      </c>
      <c r="O15" s="87">
        <v>7896529340</v>
      </c>
      <c r="P15" s="136"/>
      <c r="Q15" s="87"/>
      <c r="R15" s="113">
        <v>16</v>
      </c>
      <c r="S15" s="113" t="s">
        <v>705</v>
      </c>
      <c r="T15" s="18"/>
    </row>
    <row r="16" spans="1:20">
      <c r="A16" s="4">
        <v>12</v>
      </c>
      <c r="B16" s="121" t="s">
        <v>63</v>
      </c>
      <c r="C16" s="71" t="s">
        <v>602</v>
      </c>
      <c r="D16" s="77" t="s">
        <v>25</v>
      </c>
      <c r="E16" s="77">
        <v>73</v>
      </c>
      <c r="F16" s="77"/>
      <c r="G16" s="77">
        <v>85</v>
      </c>
      <c r="H16" s="77">
        <v>78</v>
      </c>
      <c r="I16" s="57">
        <f t="shared" si="0"/>
        <v>163</v>
      </c>
      <c r="J16" s="127">
        <v>9401933512</v>
      </c>
      <c r="K16" s="154" t="s">
        <v>714</v>
      </c>
      <c r="L16" s="127"/>
      <c r="M16" s="127"/>
      <c r="N16" s="87" t="s">
        <v>715</v>
      </c>
      <c r="O16" s="127">
        <v>9401599132</v>
      </c>
      <c r="P16" s="136">
        <v>43649</v>
      </c>
      <c r="Q16" s="87" t="s">
        <v>713</v>
      </c>
      <c r="R16" s="77">
        <v>58</v>
      </c>
      <c r="S16" s="113" t="s">
        <v>705</v>
      </c>
      <c r="T16" s="18"/>
    </row>
    <row r="17" spans="1:20">
      <c r="A17" s="4">
        <v>13</v>
      </c>
      <c r="B17" s="121"/>
      <c r="C17" s="71" t="s">
        <v>603</v>
      </c>
      <c r="D17" s="77" t="s">
        <v>25</v>
      </c>
      <c r="E17" s="77">
        <v>74</v>
      </c>
      <c r="F17" s="77"/>
      <c r="G17" s="77">
        <v>48</v>
      </c>
      <c r="H17" s="77">
        <v>41</v>
      </c>
      <c r="I17" s="57">
        <f t="shared" si="0"/>
        <v>89</v>
      </c>
      <c r="J17" s="127">
        <v>9957126603</v>
      </c>
      <c r="K17" s="154" t="s">
        <v>714</v>
      </c>
      <c r="L17" s="127"/>
      <c r="M17" s="127"/>
      <c r="N17" s="87" t="s">
        <v>716</v>
      </c>
      <c r="O17" s="127">
        <v>9435213386</v>
      </c>
      <c r="P17" s="136"/>
      <c r="Q17" s="127"/>
      <c r="R17" s="77">
        <v>58</v>
      </c>
      <c r="S17" s="113" t="s">
        <v>705</v>
      </c>
      <c r="T17" s="18"/>
    </row>
    <row r="18" spans="1:20">
      <c r="A18" s="4">
        <v>14</v>
      </c>
      <c r="B18" s="121" t="s">
        <v>62</v>
      </c>
      <c r="C18" s="71" t="s">
        <v>604</v>
      </c>
      <c r="D18" s="113" t="s">
        <v>25</v>
      </c>
      <c r="E18" s="77">
        <v>183110408</v>
      </c>
      <c r="F18" s="77"/>
      <c r="G18" s="77">
        <v>32</v>
      </c>
      <c r="H18" s="77">
        <v>32</v>
      </c>
      <c r="I18" s="57">
        <f t="shared" si="0"/>
        <v>64</v>
      </c>
      <c r="J18" s="138">
        <v>9854945341</v>
      </c>
      <c r="K18" s="87" t="s">
        <v>708</v>
      </c>
      <c r="L18" s="127" t="s">
        <v>710</v>
      </c>
      <c r="M18" s="127">
        <v>9577969186</v>
      </c>
      <c r="N18" s="87" t="s">
        <v>717</v>
      </c>
      <c r="O18" s="87">
        <v>9613358176</v>
      </c>
      <c r="P18" s="136">
        <v>43650</v>
      </c>
      <c r="Q18" s="87" t="s">
        <v>222</v>
      </c>
      <c r="R18" s="113">
        <v>18</v>
      </c>
      <c r="S18" s="113" t="s">
        <v>705</v>
      </c>
      <c r="T18" s="18"/>
    </row>
    <row r="19" spans="1:20">
      <c r="A19" s="4">
        <v>15</v>
      </c>
      <c r="B19" s="121" t="s">
        <v>62</v>
      </c>
      <c r="C19" s="71" t="s">
        <v>605</v>
      </c>
      <c r="D19" s="113" t="s">
        <v>25</v>
      </c>
      <c r="E19" s="77">
        <v>183110407</v>
      </c>
      <c r="F19" s="77"/>
      <c r="G19" s="77">
        <v>27</v>
      </c>
      <c r="H19" s="77">
        <v>24</v>
      </c>
      <c r="I19" s="57">
        <f t="shared" si="0"/>
        <v>51</v>
      </c>
      <c r="J19" s="127">
        <v>9577969578</v>
      </c>
      <c r="K19" s="87" t="s">
        <v>708</v>
      </c>
      <c r="L19" s="127" t="s">
        <v>710</v>
      </c>
      <c r="M19" s="127">
        <v>9577969186</v>
      </c>
      <c r="N19" s="87" t="s">
        <v>717</v>
      </c>
      <c r="O19" s="87">
        <v>9613358176</v>
      </c>
      <c r="P19" s="136"/>
      <c r="Q19" s="87"/>
      <c r="R19" s="113">
        <v>18</v>
      </c>
      <c r="S19" s="113" t="s">
        <v>705</v>
      </c>
      <c r="T19" s="18"/>
    </row>
    <row r="20" spans="1:20">
      <c r="A20" s="4">
        <v>16</v>
      </c>
      <c r="B20" s="121" t="s">
        <v>63</v>
      </c>
      <c r="C20" s="71" t="s">
        <v>224</v>
      </c>
      <c r="D20" s="77" t="s">
        <v>25</v>
      </c>
      <c r="E20" s="77">
        <v>183110229</v>
      </c>
      <c r="F20" s="150"/>
      <c r="G20" s="77">
        <v>55</v>
      </c>
      <c r="H20" s="77">
        <v>45</v>
      </c>
      <c r="I20" s="57">
        <f t="shared" si="0"/>
        <v>100</v>
      </c>
      <c r="J20" s="127">
        <v>9859334038</v>
      </c>
      <c r="K20" s="154"/>
      <c r="L20" s="155"/>
      <c r="M20" s="127"/>
      <c r="N20" s="87" t="s">
        <v>718</v>
      </c>
      <c r="O20" s="87">
        <v>8486153190</v>
      </c>
      <c r="P20" s="136">
        <v>43650</v>
      </c>
      <c r="Q20" s="87" t="s">
        <v>222</v>
      </c>
      <c r="R20" s="77">
        <v>33</v>
      </c>
      <c r="S20" s="113" t="s">
        <v>705</v>
      </c>
      <c r="T20" s="18"/>
    </row>
    <row r="21" spans="1:20">
      <c r="A21" s="4">
        <v>17</v>
      </c>
      <c r="B21" s="121" t="s">
        <v>63</v>
      </c>
      <c r="C21" s="71" t="s">
        <v>606</v>
      </c>
      <c r="D21" s="77" t="s">
        <v>25</v>
      </c>
      <c r="E21" s="77">
        <v>183110232</v>
      </c>
      <c r="F21" s="107"/>
      <c r="G21" s="77">
        <v>43</v>
      </c>
      <c r="H21" s="77">
        <v>43</v>
      </c>
      <c r="I21" s="57">
        <f t="shared" si="0"/>
        <v>86</v>
      </c>
      <c r="J21" s="127">
        <v>9859334890</v>
      </c>
      <c r="K21" s="154"/>
      <c r="L21" s="155"/>
      <c r="M21" s="127"/>
      <c r="N21" s="87" t="s">
        <v>719</v>
      </c>
      <c r="O21" s="87">
        <v>9613023621</v>
      </c>
      <c r="P21" s="127"/>
      <c r="Q21" s="127"/>
      <c r="R21" s="77">
        <v>32</v>
      </c>
      <c r="S21" s="113" t="s">
        <v>705</v>
      </c>
      <c r="T21" s="18"/>
    </row>
    <row r="22" spans="1:20">
      <c r="A22" s="4">
        <v>18</v>
      </c>
      <c r="B22" s="121" t="s">
        <v>62</v>
      </c>
      <c r="C22" s="71" t="s">
        <v>607</v>
      </c>
      <c r="D22" s="113" t="s">
        <v>25</v>
      </c>
      <c r="E22" s="77">
        <v>183110409</v>
      </c>
      <c r="F22" s="77"/>
      <c r="G22" s="77">
        <v>31</v>
      </c>
      <c r="H22" s="77">
        <v>30</v>
      </c>
      <c r="I22" s="57">
        <f t="shared" si="0"/>
        <v>61</v>
      </c>
      <c r="J22" s="127">
        <v>9957686032</v>
      </c>
      <c r="K22" s="87" t="s">
        <v>720</v>
      </c>
      <c r="L22" s="127" t="s">
        <v>721</v>
      </c>
      <c r="M22" s="127">
        <v>9613919542</v>
      </c>
      <c r="N22" s="87" t="s">
        <v>722</v>
      </c>
      <c r="O22" s="87">
        <v>9577809430</v>
      </c>
      <c r="P22" s="136">
        <v>43651</v>
      </c>
      <c r="Q22" s="87" t="s">
        <v>229</v>
      </c>
      <c r="R22" s="113">
        <v>21</v>
      </c>
      <c r="S22" s="113" t="s">
        <v>705</v>
      </c>
      <c r="T22" s="18"/>
    </row>
    <row r="23" spans="1:20">
      <c r="A23" s="4">
        <v>19</v>
      </c>
      <c r="B23" s="121" t="s">
        <v>62</v>
      </c>
      <c r="C23" s="71" t="s">
        <v>608</v>
      </c>
      <c r="D23" s="113" t="s">
        <v>25</v>
      </c>
      <c r="E23" s="77">
        <v>183110539</v>
      </c>
      <c r="F23" s="77"/>
      <c r="G23" s="77">
        <v>30</v>
      </c>
      <c r="H23" s="77">
        <v>22</v>
      </c>
      <c r="I23" s="57">
        <f t="shared" si="0"/>
        <v>52</v>
      </c>
      <c r="J23" s="127">
        <v>9613428694</v>
      </c>
      <c r="K23" s="87" t="s">
        <v>720</v>
      </c>
      <c r="L23" s="127" t="s">
        <v>721</v>
      </c>
      <c r="M23" s="127">
        <v>9613919542</v>
      </c>
      <c r="N23" s="87" t="s">
        <v>723</v>
      </c>
      <c r="O23" s="87">
        <v>9613770586</v>
      </c>
      <c r="P23" s="136"/>
      <c r="Q23" s="87"/>
      <c r="R23" s="113">
        <v>25</v>
      </c>
      <c r="S23" s="113" t="s">
        <v>705</v>
      </c>
      <c r="T23" s="18"/>
    </row>
    <row r="24" spans="1:20">
      <c r="A24" s="4">
        <v>20</v>
      </c>
      <c r="B24" s="121" t="s">
        <v>63</v>
      </c>
      <c r="C24" s="71" t="s">
        <v>609</v>
      </c>
      <c r="D24" s="77" t="s">
        <v>25</v>
      </c>
      <c r="E24" s="77">
        <v>183110325</v>
      </c>
      <c r="F24" s="150"/>
      <c r="G24" s="77">
        <v>7</v>
      </c>
      <c r="H24" s="77">
        <v>11</v>
      </c>
      <c r="I24" s="57">
        <f t="shared" si="0"/>
        <v>18</v>
      </c>
      <c r="J24" s="127">
        <v>9859806646</v>
      </c>
      <c r="K24" s="154"/>
      <c r="L24" s="155"/>
      <c r="M24" s="127"/>
      <c r="N24" s="87" t="s">
        <v>724</v>
      </c>
      <c r="O24" s="87">
        <v>9957581480</v>
      </c>
      <c r="P24" s="136">
        <v>43651</v>
      </c>
      <c r="Q24" s="87" t="s">
        <v>229</v>
      </c>
      <c r="R24" s="107">
        <v>35</v>
      </c>
      <c r="S24" s="113" t="s">
        <v>705</v>
      </c>
      <c r="T24" s="18"/>
    </row>
    <row r="25" spans="1:20">
      <c r="A25" s="4">
        <v>21</v>
      </c>
      <c r="B25" s="121" t="s">
        <v>63</v>
      </c>
      <c r="C25" s="71" t="s">
        <v>610</v>
      </c>
      <c r="D25" s="77" t="s">
        <v>25</v>
      </c>
      <c r="E25" s="77">
        <v>183110326</v>
      </c>
      <c r="F25" s="150"/>
      <c r="G25" s="77">
        <v>41</v>
      </c>
      <c r="H25" s="77">
        <v>40</v>
      </c>
      <c r="I25" s="57">
        <f t="shared" si="0"/>
        <v>81</v>
      </c>
      <c r="J25" s="127">
        <v>9954772937</v>
      </c>
      <c r="K25" s="154"/>
      <c r="L25" s="155"/>
      <c r="M25" s="127"/>
      <c r="N25" s="87" t="s">
        <v>724</v>
      </c>
      <c r="O25" s="87">
        <v>9957581480</v>
      </c>
      <c r="P25" s="127"/>
      <c r="Q25" s="127"/>
      <c r="R25" s="107">
        <v>36</v>
      </c>
      <c r="S25" s="113" t="s">
        <v>705</v>
      </c>
      <c r="T25" s="18"/>
    </row>
    <row r="26" spans="1:20">
      <c r="A26" s="4">
        <v>22</v>
      </c>
      <c r="B26" s="121" t="s">
        <v>62</v>
      </c>
      <c r="C26" s="71" t="s">
        <v>611</v>
      </c>
      <c r="D26" s="77" t="s">
        <v>25</v>
      </c>
      <c r="E26" s="77">
        <v>22</v>
      </c>
      <c r="F26" s="150"/>
      <c r="G26" s="77">
        <v>66</v>
      </c>
      <c r="H26" s="77">
        <v>64</v>
      </c>
      <c r="I26" s="57">
        <f t="shared" si="0"/>
        <v>130</v>
      </c>
      <c r="J26" s="127">
        <v>9401185949</v>
      </c>
      <c r="K26" s="154"/>
      <c r="L26" s="155"/>
      <c r="M26" s="127"/>
      <c r="N26" s="87" t="s">
        <v>725</v>
      </c>
      <c r="O26" s="87">
        <v>9678084050</v>
      </c>
      <c r="P26" s="136">
        <v>43652</v>
      </c>
      <c r="Q26" s="87" t="s">
        <v>230</v>
      </c>
      <c r="R26" s="113">
        <v>34</v>
      </c>
      <c r="S26" s="113" t="s">
        <v>705</v>
      </c>
      <c r="T26" s="18"/>
    </row>
    <row r="27" spans="1:20">
      <c r="A27" s="4">
        <v>23</v>
      </c>
      <c r="B27" s="121" t="s">
        <v>62</v>
      </c>
      <c r="C27" s="71" t="s">
        <v>612</v>
      </c>
      <c r="D27" s="77" t="s">
        <v>25</v>
      </c>
      <c r="E27" s="77">
        <v>13</v>
      </c>
      <c r="F27" s="150"/>
      <c r="G27" s="77">
        <v>29</v>
      </c>
      <c r="H27" s="77">
        <v>14</v>
      </c>
      <c r="I27" s="57">
        <f t="shared" si="0"/>
        <v>43</v>
      </c>
      <c r="J27" s="127">
        <v>9954756001</v>
      </c>
      <c r="K27" s="154"/>
      <c r="L27" s="127" t="s">
        <v>726</v>
      </c>
      <c r="M27" s="127">
        <v>8011470167</v>
      </c>
      <c r="N27" s="87" t="s">
        <v>727</v>
      </c>
      <c r="O27" s="87">
        <v>9508727323</v>
      </c>
      <c r="P27" s="136"/>
      <c r="Q27" s="87"/>
      <c r="R27" s="113">
        <v>36</v>
      </c>
      <c r="S27" s="113" t="s">
        <v>705</v>
      </c>
      <c r="T27" s="18"/>
    </row>
    <row r="28" spans="1:20">
      <c r="A28" s="4">
        <v>24</v>
      </c>
      <c r="B28" s="121" t="s">
        <v>63</v>
      </c>
      <c r="C28" s="71" t="s">
        <v>613</v>
      </c>
      <c r="D28" s="113" t="s">
        <v>25</v>
      </c>
      <c r="E28" s="77">
        <v>8</v>
      </c>
      <c r="F28" s="77"/>
      <c r="G28" s="77">
        <v>34</v>
      </c>
      <c r="H28" s="77">
        <v>24</v>
      </c>
      <c r="I28" s="57">
        <f t="shared" si="0"/>
        <v>58</v>
      </c>
      <c r="J28" s="127">
        <v>9957685704</v>
      </c>
      <c r="K28" s="87" t="s">
        <v>728</v>
      </c>
      <c r="L28" s="127" t="s">
        <v>729</v>
      </c>
      <c r="M28" s="127">
        <v>9678203490</v>
      </c>
      <c r="N28" s="87" t="s">
        <v>730</v>
      </c>
      <c r="O28" s="87">
        <v>8474869619</v>
      </c>
      <c r="P28" s="136">
        <v>43652</v>
      </c>
      <c r="Q28" s="87" t="s">
        <v>230</v>
      </c>
      <c r="R28" s="113">
        <v>16</v>
      </c>
      <c r="S28" s="113" t="s">
        <v>705</v>
      </c>
      <c r="T28" s="18"/>
    </row>
    <row r="29" spans="1:20">
      <c r="A29" s="4">
        <v>25</v>
      </c>
      <c r="B29" s="121" t="s">
        <v>63</v>
      </c>
      <c r="C29" s="71" t="s">
        <v>614</v>
      </c>
      <c r="D29" s="113" t="s">
        <v>25</v>
      </c>
      <c r="E29" s="77">
        <v>31</v>
      </c>
      <c r="F29" s="77"/>
      <c r="G29" s="77">
        <v>24</v>
      </c>
      <c r="H29" s="77">
        <v>35</v>
      </c>
      <c r="I29" s="57">
        <f t="shared" si="0"/>
        <v>59</v>
      </c>
      <c r="J29" s="127">
        <v>9957968050</v>
      </c>
      <c r="K29" s="87" t="s">
        <v>728</v>
      </c>
      <c r="L29" s="127" t="s">
        <v>729</v>
      </c>
      <c r="M29" s="127">
        <v>9678203490</v>
      </c>
      <c r="N29" s="87" t="s">
        <v>274</v>
      </c>
      <c r="O29" s="87">
        <v>8761820300</v>
      </c>
      <c r="P29" s="136"/>
      <c r="Q29" s="87"/>
      <c r="R29" s="113">
        <v>16</v>
      </c>
      <c r="S29" s="113" t="s">
        <v>705</v>
      </c>
      <c r="T29" s="18"/>
    </row>
    <row r="30" spans="1:20">
      <c r="A30" s="4">
        <v>26</v>
      </c>
      <c r="B30" s="121" t="s">
        <v>62</v>
      </c>
      <c r="C30" s="71" t="s">
        <v>615</v>
      </c>
      <c r="D30" s="113" t="s">
        <v>25</v>
      </c>
      <c r="E30" s="77">
        <v>9</v>
      </c>
      <c r="F30" s="77"/>
      <c r="G30" s="77">
        <v>25</v>
      </c>
      <c r="H30" s="77">
        <v>18</v>
      </c>
      <c r="I30" s="57">
        <f t="shared" si="0"/>
        <v>43</v>
      </c>
      <c r="J30" s="127">
        <v>9954802983</v>
      </c>
      <c r="K30" s="87" t="s">
        <v>731</v>
      </c>
      <c r="L30" s="127" t="s">
        <v>732</v>
      </c>
      <c r="M30" s="127">
        <v>9678317341</v>
      </c>
      <c r="N30" s="87" t="s">
        <v>733</v>
      </c>
      <c r="O30" s="87">
        <v>9678317337</v>
      </c>
      <c r="P30" s="136">
        <v>43654</v>
      </c>
      <c r="Q30" s="87" t="s">
        <v>218</v>
      </c>
      <c r="R30" s="113">
        <v>8</v>
      </c>
      <c r="S30" s="113" t="s">
        <v>705</v>
      </c>
      <c r="T30" s="18"/>
    </row>
    <row r="31" spans="1:20">
      <c r="A31" s="4">
        <v>27</v>
      </c>
      <c r="B31" s="121" t="s">
        <v>62</v>
      </c>
      <c r="C31" s="71" t="s">
        <v>616</v>
      </c>
      <c r="D31" s="113" t="s">
        <v>25</v>
      </c>
      <c r="E31" s="77">
        <v>10</v>
      </c>
      <c r="F31" s="77"/>
      <c r="G31" s="77">
        <v>19</v>
      </c>
      <c r="H31" s="77">
        <v>14</v>
      </c>
      <c r="I31" s="57">
        <f t="shared" si="0"/>
        <v>33</v>
      </c>
      <c r="J31" s="127">
        <v>9954985947</v>
      </c>
      <c r="K31" s="87" t="s">
        <v>731</v>
      </c>
      <c r="L31" s="127" t="s">
        <v>734</v>
      </c>
      <c r="M31" s="127">
        <v>8011169535</v>
      </c>
      <c r="N31" s="87" t="s">
        <v>735</v>
      </c>
      <c r="O31" s="87">
        <v>8011941563</v>
      </c>
      <c r="P31" s="136"/>
      <c r="Q31" s="87"/>
      <c r="R31" s="113">
        <v>10</v>
      </c>
      <c r="S31" s="113" t="s">
        <v>705</v>
      </c>
      <c r="T31" s="18"/>
    </row>
    <row r="32" spans="1:20">
      <c r="A32" s="4">
        <v>28</v>
      </c>
      <c r="B32" s="121" t="s">
        <v>63</v>
      </c>
      <c r="C32" s="71" t="s">
        <v>617</v>
      </c>
      <c r="D32" s="113" t="s">
        <v>25</v>
      </c>
      <c r="E32" s="77">
        <v>183110136</v>
      </c>
      <c r="F32" s="77"/>
      <c r="G32" s="77">
        <v>43</v>
      </c>
      <c r="H32" s="77">
        <v>52</v>
      </c>
      <c r="I32" s="57">
        <f t="shared" si="0"/>
        <v>95</v>
      </c>
      <c r="J32" s="127">
        <v>9678167403</v>
      </c>
      <c r="K32" s="87" t="s">
        <v>736</v>
      </c>
      <c r="L32" s="87" t="s">
        <v>737</v>
      </c>
      <c r="M32" s="87"/>
      <c r="N32" s="87" t="s">
        <v>738</v>
      </c>
      <c r="O32" s="87">
        <v>8011274129</v>
      </c>
      <c r="P32" s="136">
        <v>43654</v>
      </c>
      <c r="Q32" s="87" t="s">
        <v>218</v>
      </c>
      <c r="R32" s="113">
        <v>25</v>
      </c>
      <c r="S32" s="113" t="s">
        <v>705</v>
      </c>
      <c r="T32" s="18"/>
    </row>
    <row r="33" spans="1:20">
      <c r="A33" s="4">
        <v>29</v>
      </c>
      <c r="B33" s="121" t="s">
        <v>63</v>
      </c>
      <c r="C33" s="71" t="s">
        <v>618</v>
      </c>
      <c r="D33" s="113" t="s">
        <v>25</v>
      </c>
      <c r="E33" s="77">
        <v>183110137</v>
      </c>
      <c r="F33" s="77"/>
      <c r="G33" s="77">
        <v>38</v>
      </c>
      <c r="H33" s="77">
        <v>67</v>
      </c>
      <c r="I33" s="57">
        <f t="shared" si="0"/>
        <v>105</v>
      </c>
      <c r="J33" s="138">
        <v>7896036050</v>
      </c>
      <c r="K33" s="87" t="s">
        <v>736</v>
      </c>
      <c r="L33" s="87" t="s">
        <v>737</v>
      </c>
      <c r="M33" s="87"/>
      <c r="N33" s="87" t="s">
        <v>738</v>
      </c>
      <c r="O33" s="87">
        <v>8011274129</v>
      </c>
      <c r="P33" s="136"/>
      <c r="Q33" s="87"/>
      <c r="R33" s="113">
        <v>25</v>
      </c>
      <c r="S33" s="113" t="s">
        <v>705</v>
      </c>
      <c r="T33" s="18"/>
    </row>
    <row r="34" spans="1:20">
      <c r="A34" s="4">
        <v>30</v>
      </c>
      <c r="B34" s="121" t="s">
        <v>62</v>
      </c>
      <c r="C34" s="71" t="s">
        <v>619</v>
      </c>
      <c r="D34" s="113" t="s">
        <v>25</v>
      </c>
      <c r="E34" s="77">
        <v>11</v>
      </c>
      <c r="F34" s="77"/>
      <c r="G34" s="77">
        <v>31</v>
      </c>
      <c r="H34" s="77">
        <v>16</v>
      </c>
      <c r="I34" s="57">
        <f t="shared" si="0"/>
        <v>47</v>
      </c>
      <c r="J34" s="127">
        <v>9954944022</v>
      </c>
      <c r="K34" s="87" t="s">
        <v>731</v>
      </c>
      <c r="L34" s="127" t="s">
        <v>732</v>
      </c>
      <c r="M34" s="127">
        <v>9678317341</v>
      </c>
      <c r="N34" s="87" t="s">
        <v>739</v>
      </c>
      <c r="O34" s="87">
        <v>9957686076</v>
      </c>
      <c r="P34" s="136">
        <v>43655</v>
      </c>
      <c r="Q34" s="87" t="s">
        <v>234</v>
      </c>
      <c r="R34" s="113">
        <v>8</v>
      </c>
      <c r="S34" s="113" t="s">
        <v>705</v>
      </c>
      <c r="T34" s="18"/>
    </row>
    <row r="35" spans="1:20">
      <c r="A35" s="4">
        <v>31</v>
      </c>
      <c r="B35" s="121" t="s">
        <v>62</v>
      </c>
      <c r="C35" s="71" t="s">
        <v>620</v>
      </c>
      <c r="D35" s="113" t="s">
        <v>25</v>
      </c>
      <c r="E35" s="77">
        <v>35</v>
      </c>
      <c r="F35" s="77"/>
      <c r="G35" s="77">
        <v>33</v>
      </c>
      <c r="H35" s="77">
        <v>18</v>
      </c>
      <c r="I35" s="57">
        <f t="shared" si="0"/>
        <v>51</v>
      </c>
      <c r="J35" s="127">
        <v>9678427180</v>
      </c>
      <c r="K35" s="87" t="s">
        <v>731</v>
      </c>
      <c r="L35" s="127" t="s">
        <v>732</v>
      </c>
      <c r="M35" s="127">
        <v>9678317341</v>
      </c>
      <c r="N35" s="87" t="s">
        <v>740</v>
      </c>
      <c r="O35" s="87">
        <v>9957484944</v>
      </c>
      <c r="P35" s="136"/>
      <c r="Q35" s="87"/>
      <c r="R35" s="113">
        <v>9</v>
      </c>
      <c r="S35" s="113" t="s">
        <v>705</v>
      </c>
      <c r="T35" s="18"/>
    </row>
    <row r="36" spans="1:20">
      <c r="A36" s="4">
        <v>32</v>
      </c>
      <c r="B36" s="121" t="s">
        <v>63</v>
      </c>
      <c r="C36" s="71" t="s">
        <v>621</v>
      </c>
      <c r="D36" s="113" t="s">
        <v>25</v>
      </c>
      <c r="E36" s="77">
        <v>12</v>
      </c>
      <c r="F36" s="77"/>
      <c r="G36" s="77">
        <v>22</v>
      </c>
      <c r="H36" s="77">
        <v>16</v>
      </c>
      <c r="I36" s="57">
        <f t="shared" si="0"/>
        <v>38</v>
      </c>
      <c r="J36" s="138">
        <v>9957275637</v>
      </c>
      <c r="K36" s="87" t="s">
        <v>731</v>
      </c>
      <c r="L36" s="127" t="s">
        <v>734</v>
      </c>
      <c r="M36" s="127">
        <v>8011169535</v>
      </c>
      <c r="N36" s="87" t="s">
        <v>740</v>
      </c>
      <c r="O36" s="87">
        <v>9957484944</v>
      </c>
      <c r="P36" s="136">
        <v>43655</v>
      </c>
      <c r="Q36" s="87" t="s">
        <v>234</v>
      </c>
      <c r="R36" s="113">
        <v>10</v>
      </c>
      <c r="S36" s="113" t="s">
        <v>705</v>
      </c>
      <c r="T36" s="18"/>
    </row>
    <row r="37" spans="1:20">
      <c r="A37" s="4">
        <v>33</v>
      </c>
      <c r="B37" s="121" t="s">
        <v>63</v>
      </c>
      <c r="C37" s="71" t="s">
        <v>622</v>
      </c>
      <c r="D37" s="113" t="s">
        <v>25</v>
      </c>
      <c r="E37" s="77">
        <v>140</v>
      </c>
      <c r="F37" s="77"/>
      <c r="G37" s="77">
        <v>19</v>
      </c>
      <c r="H37" s="77">
        <v>13</v>
      </c>
      <c r="I37" s="57">
        <f t="shared" si="0"/>
        <v>32</v>
      </c>
      <c r="J37" s="127">
        <v>8486021439</v>
      </c>
      <c r="K37" s="87" t="s">
        <v>731</v>
      </c>
      <c r="L37" s="127" t="s">
        <v>734</v>
      </c>
      <c r="M37" s="127">
        <v>8011169535</v>
      </c>
      <c r="N37" s="87" t="s">
        <v>739</v>
      </c>
      <c r="O37" s="87">
        <v>9957686076</v>
      </c>
      <c r="P37" s="136"/>
      <c r="Q37" s="87"/>
      <c r="R37" s="113">
        <v>11</v>
      </c>
      <c r="S37" s="113" t="s">
        <v>705</v>
      </c>
      <c r="T37" s="18"/>
    </row>
    <row r="38" spans="1:20" ht="33">
      <c r="A38" s="4">
        <v>34</v>
      </c>
      <c r="B38" s="121" t="s">
        <v>62</v>
      </c>
      <c r="C38" s="71" t="s">
        <v>623</v>
      </c>
      <c r="D38" s="113" t="s">
        <v>25</v>
      </c>
      <c r="E38" s="77">
        <v>183110605</v>
      </c>
      <c r="F38" s="77"/>
      <c r="G38" s="77">
        <v>31</v>
      </c>
      <c r="H38" s="77">
        <v>27</v>
      </c>
      <c r="I38" s="57">
        <f t="shared" si="0"/>
        <v>58</v>
      </c>
      <c r="J38" s="127"/>
      <c r="K38" s="87" t="s">
        <v>741</v>
      </c>
      <c r="L38" s="87" t="s">
        <v>742</v>
      </c>
      <c r="M38" s="87"/>
      <c r="N38" s="87" t="s">
        <v>743</v>
      </c>
      <c r="O38" s="127">
        <v>9954746912</v>
      </c>
      <c r="P38" s="136">
        <v>43656</v>
      </c>
      <c r="Q38" s="87" t="s">
        <v>713</v>
      </c>
      <c r="R38" s="113">
        <v>48</v>
      </c>
      <c r="S38" s="113" t="s">
        <v>705</v>
      </c>
      <c r="T38" s="18"/>
    </row>
    <row r="39" spans="1:20">
      <c r="A39" s="4">
        <v>35</v>
      </c>
      <c r="B39" s="121" t="s">
        <v>62</v>
      </c>
      <c r="C39" s="71" t="s">
        <v>624</v>
      </c>
      <c r="D39" s="113" t="s">
        <v>25</v>
      </c>
      <c r="E39" s="77">
        <v>183110606</v>
      </c>
      <c r="F39" s="77"/>
      <c r="G39" s="77">
        <v>36</v>
      </c>
      <c r="H39" s="77">
        <v>40</v>
      </c>
      <c r="I39" s="57">
        <f t="shared" si="0"/>
        <v>76</v>
      </c>
      <c r="J39" s="127">
        <v>8822058986</v>
      </c>
      <c r="K39" s="87" t="s">
        <v>741</v>
      </c>
      <c r="L39" s="87" t="s">
        <v>742</v>
      </c>
      <c r="M39" s="87"/>
      <c r="N39" s="87" t="s">
        <v>744</v>
      </c>
      <c r="O39" s="127">
        <v>9707753283</v>
      </c>
      <c r="P39" s="136"/>
      <c r="Q39" s="87"/>
      <c r="R39" s="113">
        <v>49</v>
      </c>
      <c r="S39" s="113" t="s">
        <v>705</v>
      </c>
      <c r="T39" s="18"/>
    </row>
    <row r="40" spans="1:20" ht="33">
      <c r="A40" s="4">
        <v>36</v>
      </c>
      <c r="B40" s="121" t="s">
        <v>345</v>
      </c>
      <c r="C40" s="71" t="s">
        <v>625</v>
      </c>
      <c r="D40" s="113" t="s">
        <v>25</v>
      </c>
      <c r="E40" s="77">
        <v>183110607</v>
      </c>
      <c r="F40" s="77"/>
      <c r="G40" s="77">
        <v>25</v>
      </c>
      <c r="H40" s="77">
        <v>32</v>
      </c>
      <c r="I40" s="57">
        <f t="shared" si="0"/>
        <v>57</v>
      </c>
      <c r="J40" s="127">
        <v>9954770775</v>
      </c>
      <c r="K40" s="87" t="s">
        <v>741</v>
      </c>
      <c r="L40" s="87" t="s">
        <v>742</v>
      </c>
      <c r="M40" s="87"/>
      <c r="N40" s="87" t="s">
        <v>743</v>
      </c>
      <c r="O40" s="127">
        <v>9954746912</v>
      </c>
      <c r="P40" s="136">
        <v>43656</v>
      </c>
      <c r="Q40" s="87" t="s">
        <v>713</v>
      </c>
      <c r="R40" s="113">
        <v>49</v>
      </c>
      <c r="S40" s="113" t="s">
        <v>705</v>
      </c>
      <c r="T40" s="18"/>
    </row>
    <row r="41" spans="1:20">
      <c r="A41" s="4">
        <v>37</v>
      </c>
      <c r="B41" s="121" t="s">
        <v>63</v>
      </c>
      <c r="C41" s="71" t="s">
        <v>626</v>
      </c>
      <c r="D41" s="113" t="s">
        <v>25</v>
      </c>
      <c r="E41" s="77">
        <v>183110608</v>
      </c>
      <c r="F41" s="77"/>
      <c r="G41" s="77">
        <v>19</v>
      </c>
      <c r="H41" s="77">
        <v>16</v>
      </c>
      <c r="I41" s="57">
        <f t="shared" si="0"/>
        <v>35</v>
      </c>
      <c r="J41" s="127">
        <v>9508536287</v>
      </c>
      <c r="K41" s="87" t="s">
        <v>741</v>
      </c>
      <c r="L41" s="87" t="s">
        <v>745</v>
      </c>
      <c r="M41" s="87"/>
      <c r="N41" s="87" t="s">
        <v>746</v>
      </c>
      <c r="O41" s="127">
        <v>9954048545</v>
      </c>
      <c r="P41" s="136"/>
      <c r="Q41" s="87"/>
      <c r="R41" s="113">
        <v>49</v>
      </c>
      <c r="S41" s="113" t="s">
        <v>705</v>
      </c>
      <c r="T41" s="18"/>
    </row>
    <row r="42" spans="1:20">
      <c r="A42" s="4">
        <v>38</v>
      </c>
      <c r="B42" s="121" t="s">
        <v>63</v>
      </c>
      <c r="C42" s="71" t="s">
        <v>627</v>
      </c>
      <c r="D42" s="77" t="s">
        <v>25</v>
      </c>
      <c r="E42" s="77">
        <v>183110610</v>
      </c>
      <c r="F42" s="77"/>
      <c r="G42" s="77">
        <v>29</v>
      </c>
      <c r="H42" s="77">
        <v>39</v>
      </c>
      <c r="I42" s="57">
        <f t="shared" si="0"/>
        <v>68</v>
      </c>
      <c r="J42" s="127">
        <v>9954961540</v>
      </c>
      <c r="K42" s="87" t="s">
        <v>741</v>
      </c>
      <c r="L42" s="87" t="s">
        <v>745</v>
      </c>
      <c r="M42" s="87"/>
      <c r="N42" s="87" t="s">
        <v>746</v>
      </c>
      <c r="O42" s="127">
        <v>9954048545</v>
      </c>
      <c r="P42" s="136"/>
      <c r="Q42" s="87"/>
      <c r="R42" s="113">
        <v>50</v>
      </c>
      <c r="S42" s="113" t="s">
        <v>705</v>
      </c>
      <c r="T42" s="18"/>
    </row>
    <row r="43" spans="1:20">
      <c r="A43" s="4">
        <v>39</v>
      </c>
      <c r="B43" s="121" t="s">
        <v>62</v>
      </c>
      <c r="C43" s="71" t="s">
        <v>628</v>
      </c>
      <c r="D43" s="113" t="s">
        <v>25</v>
      </c>
      <c r="E43" s="77">
        <v>139</v>
      </c>
      <c r="F43" s="77"/>
      <c r="G43" s="77">
        <v>15</v>
      </c>
      <c r="H43" s="77">
        <v>11</v>
      </c>
      <c r="I43" s="57">
        <f t="shared" si="0"/>
        <v>26</v>
      </c>
      <c r="J43" s="138">
        <v>8720962909</v>
      </c>
      <c r="K43" s="87" t="s">
        <v>747</v>
      </c>
      <c r="L43" s="127" t="s">
        <v>748</v>
      </c>
      <c r="M43" s="127">
        <v>7896198607</v>
      </c>
      <c r="N43" s="87" t="s">
        <v>749</v>
      </c>
      <c r="O43" s="87">
        <v>9678241780</v>
      </c>
      <c r="P43" s="136">
        <v>43657</v>
      </c>
      <c r="Q43" s="87" t="s">
        <v>222</v>
      </c>
      <c r="R43" s="113">
        <v>11</v>
      </c>
      <c r="S43" s="113" t="s">
        <v>705</v>
      </c>
      <c r="T43" s="18"/>
    </row>
    <row r="44" spans="1:20">
      <c r="A44" s="4">
        <v>40</v>
      </c>
      <c r="B44" s="121" t="s">
        <v>62</v>
      </c>
      <c r="C44" s="71" t="s">
        <v>240</v>
      </c>
      <c r="D44" s="113" t="s">
        <v>25</v>
      </c>
      <c r="E44" s="77">
        <v>28</v>
      </c>
      <c r="F44" s="77"/>
      <c r="G44" s="77">
        <v>16</v>
      </c>
      <c r="H44" s="77">
        <v>11</v>
      </c>
      <c r="I44" s="57">
        <f t="shared" si="0"/>
        <v>27</v>
      </c>
      <c r="J44" s="127">
        <v>8751909311</v>
      </c>
      <c r="K44" s="87" t="s">
        <v>240</v>
      </c>
      <c r="L44" s="127" t="s">
        <v>241</v>
      </c>
      <c r="M44" s="127">
        <v>9435463236</v>
      </c>
      <c r="N44" s="87" t="s">
        <v>750</v>
      </c>
      <c r="O44" s="87">
        <v>9707190538</v>
      </c>
      <c r="P44" s="136"/>
      <c r="Q44" s="87"/>
      <c r="R44" s="113">
        <v>11</v>
      </c>
      <c r="S44" s="113" t="s">
        <v>705</v>
      </c>
      <c r="T44" s="18"/>
    </row>
    <row r="45" spans="1:20">
      <c r="A45" s="4">
        <v>41</v>
      </c>
      <c r="B45" s="121" t="s">
        <v>62</v>
      </c>
      <c r="C45" s="71" t="s">
        <v>629</v>
      </c>
      <c r="D45" s="113"/>
      <c r="E45" s="77">
        <v>33</v>
      </c>
      <c r="F45" s="77"/>
      <c r="G45" s="77">
        <v>20</v>
      </c>
      <c r="H45" s="77">
        <v>14</v>
      </c>
      <c r="I45" s="57">
        <f t="shared" si="0"/>
        <v>34</v>
      </c>
      <c r="J45" s="127">
        <v>8402059036</v>
      </c>
      <c r="K45" s="87" t="s">
        <v>240</v>
      </c>
      <c r="L45" s="127" t="s">
        <v>751</v>
      </c>
      <c r="M45" s="127">
        <v>8749862261</v>
      </c>
      <c r="N45" s="87" t="s">
        <v>752</v>
      </c>
      <c r="O45" s="87">
        <v>9613936790</v>
      </c>
      <c r="P45" s="136"/>
      <c r="Q45" s="87"/>
      <c r="R45" s="113">
        <v>11</v>
      </c>
      <c r="S45" s="113" t="s">
        <v>705</v>
      </c>
      <c r="T45" s="18"/>
    </row>
    <row r="46" spans="1:20">
      <c r="A46" s="4">
        <v>42</v>
      </c>
      <c r="B46" s="121" t="s">
        <v>63</v>
      </c>
      <c r="C46" s="140" t="s">
        <v>630</v>
      </c>
      <c r="D46" s="113" t="s">
        <v>25</v>
      </c>
      <c r="E46" s="77">
        <v>183110425</v>
      </c>
      <c r="F46" s="77"/>
      <c r="G46" s="77">
        <v>25</v>
      </c>
      <c r="H46" s="77">
        <v>39</v>
      </c>
      <c r="I46" s="57">
        <f t="shared" si="0"/>
        <v>64</v>
      </c>
      <c r="J46" s="127">
        <v>9577120309</v>
      </c>
      <c r="K46" s="87" t="s">
        <v>708</v>
      </c>
      <c r="L46" s="127" t="s">
        <v>710</v>
      </c>
      <c r="M46" s="127">
        <v>9577969186</v>
      </c>
      <c r="N46" s="87" t="s">
        <v>711</v>
      </c>
      <c r="O46" s="87">
        <v>9859127961</v>
      </c>
      <c r="P46" s="136">
        <v>43657</v>
      </c>
      <c r="Q46" s="87" t="s">
        <v>222</v>
      </c>
      <c r="R46" s="113">
        <v>8</v>
      </c>
      <c r="S46" s="113" t="s">
        <v>705</v>
      </c>
      <c r="T46" s="18"/>
    </row>
    <row r="47" spans="1:20">
      <c r="A47" s="4">
        <v>43</v>
      </c>
      <c r="B47" s="121" t="s">
        <v>63</v>
      </c>
      <c r="C47" s="71" t="s">
        <v>631</v>
      </c>
      <c r="D47" s="113" t="s">
        <v>25</v>
      </c>
      <c r="E47" s="77">
        <v>183110432</v>
      </c>
      <c r="F47" s="77"/>
      <c r="G47" s="77">
        <v>20</v>
      </c>
      <c r="H47" s="77">
        <v>20</v>
      </c>
      <c r="I47" s="57">
        <f t="shared" si="0"/>
        <v>40</v>
      </c>
      <c r="J47" s="138">
        <v>9854609577</v>
      </c>
      <c r="K47" s="87" t="s">
        <v>708</v>
      </c>
      <c r="L47" s="127" t="s">
        <v>710</v>
      </c>
      <c r="M47" s="127">
        <v>9577969186</v>
      </c>
      <c r="N47" s="87" t="s">
        <v>711</v>
      </c>
      <c r="O47" s="87">
        <v>9859127961</v>
      </c>
      <c r="P47" s="136"/>
      <c r="Q47" s="87"/>
      <c r="R47" s="113">
        <v>8</v>
      </c>
      <c r="S47" s="113" t="s">
        <v>705</v>
      </c>
      <c r="T47" s="18"/>
    </row>
    <row r="48" spans="1:20">
      <c r="A48" s="4">
        <v>44</v>
      </c>
      <c r="B48" s="121" t="s">
        <v>63</v>
      </c>
      <c r="C48" s="71" t="s">
        <v>632</v>
      </c>
      <c r="D48" s="77" t="s">
        <v>25</v>
      </c>
      <c r="E48" s="77">
        <v>183110439</v>
      </c>
      <c r="F48" s="77"/>
      <c r="G48" s="77">
        <v>11</v>
      </c>
      <c r="H48" s="77">
        <v>11</v>
      </c>
      <c r="I48" s="57">
        <f t="shared" si="0"/>
        <v>22</v>
      </c>
      <c r="J48" s="127">
        <v>9678971107</v>
      </c>
      <c r="K48" s="87" t="s">
        <v>579</v>
      </c>
      <c r="L48" s="127" t="s">
        <v>577</v>
      </c>
      <c r="M48" s="127">
        <v>8486936768</v>
      </c>
      <c r="N48" s="87" t="s">
        <v>753</v>
      </c>
      <c r="O48" s="87" t="s">
        <v>754</v>
      </c>
      <c r="P48" s="136"/>
      <c r="Q48" s="87"/>
      <c r="R48" s="113">
        <v>7</v>
      </c>
      <c r="S48" s="113" t="s">
        <v>705</v>
      </c>
      <c r="T48" s="18"/>
    </row>
    <row r="49" spans="1:20">
      <c r="A49" s="4">
        <v>45</v>
      </c>
      <c r="B49" s="121" t="s">
        <v>63</v>
      </c>
      <c r="C49" s="71" t="s">
        <v>633</v>
      </c>
      <c r="D49" s="77" t="s">
        <v>25</v>
      </c>
      <c r="E49" s="77">
        <v>3</v>
      </c>
      <c r="F49" s="77"/>
      <c r="G49" s="77">
        <v>43</v>
      </c>
      <c r="H49" s="77">
        <v>45</v>
      </c>
      <c r="I49" s="57">
        <f t="shared" si="0"/>
        <v>88</v>
      </c>
      <c r="J49" s="127">
        <v>7399889927</v>
      </c>
      <c r="K49" s="87" t="s">
        <v>242</v>
      </c>
      <c r="L49" s="127" t="s">
        <v>755</v>
      </c>
      <c r="M49" s="127"/>
      <c r="N49" s="87" t="s">
        <v>756</v>
      </c>
      <c r="O49" s="87">
        <v>8761975825</v>
      </c>
      <c r="P49" s="136">
        <v>43658</v>
      </c>
      <c r="Q49" s="87" t="s">
        <v>229</v>
      </c>
      <c r="R49" s="113">
        <v>22</v>
      </c>
      <c r="S49" s="113" t="s">
        <v>705</v>
      </c>
      <c r="T49" s="18"/>
    </row>
    <row r="50" spans="1:20">
      <c r="A50" s="4">
        <v>46</v>
      </c>
      <c r="B50" s="121" t="s">
        <v>63</v>
      </c>
      <c r="C50" s="71" t="s">
        <v>634</v>
      </c>
      <c r="D50" s="77" t="s">
        <v>25</v>
      </c>
      <c r="E50" s="77">
        <v>4</v>
      </c>
      <c r="F50" s="77"/>
      <c r="G50" s="77">
        <v>66</v>
      </c>
      <c r="H50" s="77">
        <v>60</v>
      </c>
      <c r="I50" s="57">
        <f t="shared" si="0"/>
        <v>126</v>
      </c>
      <c r="J50" s="127">
        <v>9613770675</v>
      </c>
      <c r="K50" s="87" t="s">
        <v>242</v>
      </c>
      <c r="L50" s="127" t="s">
        <v>755</v>
      </c>
      <c r="M50" s="127"/>
      <c r="N50" s="87" t="s">
        <v>756</v>
      </c>
      <c r="O50" s="87">
        <v>8761975825</v>
      </c>
      <c r="P50" s="136"/>
      <c r="Q50" s="87"/>
      <c r="R50" s="113">
        <v>21</v>
      </c>
      <c r="S50" s="113" t="s">
        <v>705</v>
      </c>
      <c r="T50" s="18"/>
    </row>
    <row r="51" spans="1:20">
      <c r="A51" s="4">
        <v>47</v>
      </c>
      <c r="B51" s="121" t="s">
        <v>62</v>
      </c>
      <c r="C51" s="140" t="s">
        <v>635</v>
      </c>
      <c r="D51" s="77" t="s">
        <v>25</v>
      </c>
      <c r="E51" s="77">
        <v>183110311</v>
      </c>
      <c r="F51" s="77"/>
      <c r="G51" s="77">
        <v>15</v>
      </c>
      <c r="H51" s="77">
        <v>10</v>
      </c>
      <c r="I51" s="57">
        <f t="shared" si="0"/>
        <v>25</v>
      </c>
      <c r="J51" s="127">
        <v>8011764200</v>
      </c>
      <c r="K51" s="87" t="s">
        <v>757</v>
      </c>
      <c r="L51" s="87" t="s">
        <v>758</v>
      </c>
      <c r="M51" s="87"/>
      <c r="N51" s="87" t="s">
        <v>437</v>
      </c>
      <c r="O51" s="87">
        <v>9954137040</v>
      </c>
      <c r="P51" s="136">
        <v>43658</v>
      </c>
      <c r="Q51" s="87" t="s">
        <v>229</v>
      </c>
      <c r="R51" s="113">
        <v>15</v>
      </c>
      <c r="S51" s="113" t="s">
        <v>705</v>
      </c>
      <c r="T51" s="18"/>
    </row>
    <row r="52" spans="1:20">
      <c r="A52" s="4">
        <v>48</v>
      </c>
      <c r="B52" s="121" t="s">
        <v>62</v>
      </c>
      <c r="C52" s="140" t="s">
        <v>636</v>
      </c>
      <c r="D52" s="77" t="s">
        <v>25</v>
      </c>
      <c r="E52" s="77">
        <v>183110313</v>
      </c>
      <c r="F52" s="77"/>
      <c r="G52" s="77">
        <v>11</v>
      </c>
      <c r="H52" s="77">
        <v>11</v>
      </c>
      <c r="I52" s="57">
        <f t="shared" si="0"/>
        <v>22</v>
      </c>
      <c r="J52" s="127">
        <v>9957994848</v>
      </c>
      <c r="K52" s="87" t="s">
        <v>757</v>
      </c>
      <c r="L52" s="87" t="s">
        <v>758</v>
      </c>
      <c r="M52" s="87"/>
      <c r="N52" s="87" t="s">
        <v>437</v>
      </c>
      <c r="O52" s="87">
        <v>9954137040</v>
      </c>
      <c r="P52" s="136"/>
      <c r="Q52" s="87"/>
      <c r="R52" s="113">
        <v>15</v>
      </c>
      <c r="S52" s="113" t="s">
        <v>705</v>
      </c>
      <c r="T52" s="18"/>
    </row>
    <row r="53" spans="1:20">
      <c r="A53" s="4">
        <v>49</v>
      </c>
      <c r="B53" s="121" t="s">
        <v>62</v>
      </c>
      <c r="C53" s="140" t="s">
        <v>637</v>
      </c>
      <c r="D53" s="77" t="s">
        <v>25</v>
      </c>
      <c r="E53" s="77">
        <v>183110316</v>
      </c>
      <c r="F53" s="77"/>
      <c r="G53" s="77">
        <v>13</v>
      </c>
      <c r="H53" s="77">
        <v>15</v>
      </c>
      <c r="I53" s="57">
        <f t="shared" si="0"/>
        <v>28</v>
      </c>
      <c r="J53" s="138">
        <v>7399625719</v>
      </c>
      <c r="K53" s="87" t="s">
        <v>757</v>
      </c>
      <c r="L53" s="87" t="s">
        <v>254</v>
      </c>
      <c r="M53" s="87"/>
      <c r="N53" s="87" t="s">
        <v>255</v>
      </c>
      <c r="O53" s="87">
        <v>8812048178</v>
      </c>
      <c r="P53" s="136"/>
      <c r="Q53" s="87"/>
      <c r="R53" s="113">
        <v>14</v>
      </c>
      <c r="S53" s="113" t="s">
        <v>705</v>
      </c>
      <c r="T53" s="18"/>
    </row>
    <row r="54" spans="1:20">
      <c r="A54" s="4">
        <v>50</v>
      </c>
      <c r="B54" s="121"/>
      <c r="C54" s="140"/>
      <c r="D54" s="77"/>
      <c r="E54" s="77"/>
      <c r="F54" s="77"/>
      <c r="G54" s="77"/>
      <c r="H54" s="77"/>
      <c r="I54" s="57">
        <f t="shared" si="0"/>
        <v>0</v>
      </c>
      <c r="J54" s="127"/>
      <c r="K54" s="87"/>
      <c r="L54" s="87"/>
      <c r="M54" s="87"/>
      <c r="N54" s="87"/>
      <c r="O54" s="87"/>
      <c r="P54" s="136"/>
      <c r="Q54" s="87"/>
      <c r="R54" s="113"/>
      <c r="S54" s="113"/>
      <c r="T54" s="18"/>
    </row>
    <row r="55" spans="1:20">
      <c r="A55" s="4">
        <v>51</v>
      </c>
      <c r="B55" s="121" t="s">
        <v>63</v>
      </c>
      <c r="C55" s="71" t="s">
        <v>638</v>
      </c>
      <c r="D55" s="77" t="s">
        <v>25</v>
      </c>
      <c r="E55" s="77">
        <v>105</v>
      </c>
      <c r="F55" s="77"/>
      <c r="G55" s="77">
        <v>38</v>
      </c>
      <c r="H55" s="77">
        <v>33</v>
      </c>
      <c r="I55" s="57">
        <f t="shared" si="0"/>
        <v>71</v>
      </c>
      <c r="J55" s="127">
        <v>8011639773</v>
      </c>
      <c r="K55" s="87" t="s">
        <v>242</v>
      </c>
      <c r="L55" s="127" t="s">
        <v>243</v>
      </c>
      <c r="M55" s="127">
        <v>8822151191</v>
      </c>
      <c r="N55" s="87" t="s">
        <v>759</v>
      </c>
      <c r="O55" s="87">
        <v>8474878634</v>
      </c>
      <c r="P55" s="136">
        <v>43659</v>
      </c>
      <c r="Q55" s="87" t="s">
        <v>230</v>
      </c>
      <c r="R55" s="113">
        <v>20</v>
      </c>
      <c r="S55" s="113" t="s">
        <v>705</v>
      </c>
      <c r="T55" s="18"/>
    </row>
    <row r="56" spans="1:20">
      <c r="A56" s="4">
        <v>52</v>
      </c>
      <c r="B56" s="121" t="s">
        <v>63</v>
      </c>
      <c r="C56" s="71" t="s">
        <v>639</v>
      </c>
      <c r="D56" s="77" t="s">
        <v>25</v>
      </c>
      <c r="E56" s="77">
        <v>106</v>
      </c>
      <c r="F56" s="77"/>
      <c r="G56" s="77">
        <v>17</v>
      </c>
      <c r="H56" s="77">
        <v>22</v>
      </c>
      <c r="I56" s="57">
        <f t="shared" si="0"/>
        <v>39</v>
      </c>
      <c r="J56" s="138">
        <v>8474872920</v>
      </c>
      <c r="K56" s="87" t="s">
        <v>242</v>
      </c>
      <c r="L56" s="127" t="s">
        <v>243</v>
      </c>
      <c r="M56" s="127">
        <v>8822151191</v>
      </c>
      <c r="N56" s="87" t="s">
        <v>760</v>
      </c>
      <c r="O56" s="87">
        <v>8011225879</v>
      </c>
      <c r="P56" s="136"/>
      <c r="Q56" s="87"/>
      <c r="R56" s="113">
        <v>21</v>
      </c>
      <c r="S56" s="113" t="s">
        <v>705</v>
      </c>
      <c r="T56" s="18"/>
    </row>
    <row r="57" spans="1:20">
      <c r="A57" s="4">
        <v>53</v>
      </c>
      <c r="B57" s="121" t="s">
        <v>62</v>
      </c>
      <c r="C57" s="71" t="s">
        <v>640</v>
      </c>
      <c r="D57" s="77" t="s">
        <v>25</v>
      </c>
      <c r="E57" s="77">
        <v>31</v>
      </c>
      <c r="F57" s="77"/>
      <c r="G57" s="77">
        <v>22</v>
      </c>
      <c r="H57" s="77">
        <v>15</v>
      </c>
      <c r="I57" s="57">
        <f t="shared" si="0"/>
        <v>37</v>
      </c>
      <c r="J57" s="127">
        <v>9678626428</v>
      </c>
      <c r="K57" s="87" t="s">
        <v>579</v>
      </c>
      <c r="L57" s="127" t="s">
        <v>761</v>
      </c>
      <c r="M57" s="127">
        <v>8011652231</v>
      </c>
      <c r="N57" s="87" t="s">
        <v>578</v>
      </c>
      <c r="O57" s="87">
        <v>9613226558</v>
      </c>
      <c r="P57" s="136">
        <v>43659</v>
      </c>
      <c r="Q57" s="87" t="s">
        <v>230</v>
      </c>
      <c r="R57" s="113">
        <v>8</v>
      </c>
      <c r="S57" s="113" t="s">
        <v>705</v>
      </c>
      <c r="T57" s="18"/>
    </row>
    <row r="58" spans="1:20">
      <c r="A58" s="4">
        <v>54</v>
      </c>
      <c r="B58" s="121" t="s">
        <v>62</v>
      </c>
      <c r="C58" s="71" t="s">
        <v>641</v>
      </c>
      <c r="D58" s="77" t="s">
        <v>25</v>
      </c>
      <c r="E58" s="77">
        <v>121</v>
      </c>
      <c r="F58" s="77"/>
      <c r="G58" s="77">
        <v>25</v>
      </c>
      <c r="H58" s="77">
        <v>21</v>
      </c>
      <c r="I58" s="57">
        <f t="shared" si="0"/>
        <v>46</v>
      </c>
      <c r="J58" s="127">
        <v>9577082472</v>
      </c>
      <c r="K58" s="87" t="s">
        <v>579</v>
      </c>
      <c r="L58" s="127" t="s">
        <v>761</v>
      </c>
      <c r="M58" s="127">
        <v>8011652231</v>
      </c>
      <c r="N58" s="87" t="s">
        <v>578</v>
      </c>
      <c r="O58" s="87">
        <v>9613226558</v>
      </c>
      <c r="P58" s="136"/>
      <c r="Q58" s="87"/>
      <c r="R58" s="113">
        <v>8</v>
      </c>
      <c r="S58" s="113" t="s">
        <v>705</v>
      </c>
      <c r="T58" s="18"/>
    </row>
    <row r="59" spans="1:20">
      <c r="A59" s="4">
        <v>55</v>
      </c>
      <c r="B59" s="121" t="s">
        <v>62</v>
      </c>
      <c r="C59" s="71" t="s">
        <v>642</v>
      </c>
      <c r="D59" s="77" t="s">
        <v>25</v>
      </c>
      <c r="E59" s="77">
        <v>116</v>
      </c>
      <c r="F59" s="77"/>
      <c r="G59" s="77">
        <v>26</v>
      </c>
      <c r="H59" s="77">
        <v>20</v>
      </c>
      <c r="I59" s="57">
        <f t="shared" si="0"/>
        <v>46</v>
      </c>
      <c r="J59" s="138">
        <v>9859328572</v>
      </c>
      <c r="K59" s="87" t="s">
        <v>242</v>
      </c>
      <c r="L59" s="127" t="s">
        <v>243</v>
      </c>
      <c r="M59" s="127">
        <v>8822151191</v>
      </c>
      <c r="N59" s="87" t="s">
        <v>436</v>
      </c>
      <c r="O59" s="87">
        <v>9678908657</v>
      </c>
      <c r="P59" s="136">
        <v>43661</v>
      </c>
      <c r="Q59" s="87" t="s">
        <v>218</v>
      </c>
      <c r="R59" s="113">
        <v>16</v>
      </c>
      <c r="S59" s="113" t="s">
        <v>705</v>
      </c>
      <c r="T59" s="18"/>
    </row>
    <row r="60" spans="1:20">
      <c r="A60" s="4">
        <v>56</v>
      </c>
      <c r="B60" s="121" t="s">
        <v>643</v>
      </c>
      <c r="C60" s="71" t="s">
        <v>644</v>
      </c>
      <c r="D60" s="77" t="s">
        <v>25</v>
      </c>
      <c r="E60" s="77">
        <v>117</v>
      </c>
      <c r="F60" s="77"/>
      <c r="G60" s="77">
        <v>47</v>
      </c>
      <c r="H60" s="77">
        <v>34</v>
      </c>
      <c r="I60" s="57">
        <f t="shared" si="0"/>
        <v>81</v>
      </c>
      <c r="J60" s="127">
        <v>9957167518</v>
      </c>
      <c r="K60" s="87" t="s">
        <v>242</v>
      </c>
      <c r="L60" s="127" t="s">
        <v>243</v>
      </c>
      <c r="M60" s="127">
        <v>8822151191</v>
      </c>
      <c r="N60" s="87" t="s">
        <v>441</v>
      </c>
      <c r="O60" s="87">
        <v>9678318189</v>
      </c>
      <c r="P60" s="136"/>
      <c r="Q60" s="87"/>
      <c r="R60" s="113">
        <v>16</v>
      </c>
      <c r="S60" s="113" t="s">
        <v>705</v>
      </c>
      <c r="T60" s="18"/>
    </row>
    <row r="61" spans="1:20">
      <c r="A61" s="4">
        <v>57</v>
      </c>
      <c r="B61" s="121" t="s">
        <v>63</v>
      </c>
      <c r="C61" s="71" t="s">
        <v>645</v>
      </c>
      <c r="D61" s="77" t="s">
        <v>25</v>
      </c>
      <c r="E61" s="77">
        <v>36</v>
      </c>
      <c r="F61" s="77"/>
      <c r="G61" s="77">
        <v>29</v>
      </c>
      <c r="H61" s="77">
        <v>23</v>
      </c>
      <c r="I61" s="57">
        <f t="shared" si="0"/>
        <v>52</v>
      </c>
      <c r="J61" s="138">
        <v>7896214272</v>
      </c>
      <c r="K61" s="87" t="s">
        <v>762</v>
      </c>
      <c r="L61" s="127" t="s">
        <v>763</v>
      </c>
      <c r="M61" s="127">
        <v>7896530326</v>
      </c>
      <c r="N61" s="87" t="s">
        <v>764</v>
      </c>
      <c r="O61" s="87">
        <v>9957676971</v>
      </c>
      <c r="P61" s="136">
        <v>43661</v>
      </c>
      <c r="Q61" s="87" t="s">
        <v>218</v>
      </c>
      <c r="R61" s="113">
        <v>10</v>
      </c>
      <c r="S61" s="113" t="s">
        <v>705</v>
      </c>
      <c r="T61" s="18"/>
    </row>
    <row r="62" spans="1:20">
      <c r="A62" s="4">
        <v>58</v>
      </c>
      <c r="B62" s="121" t="s">
        <v>63</v>
      </c>
      <c r="C62" s="71" t="s">
        <v>646</v>
      </c>
      <c r="D62" s="77" t="s">
        <v>25</v>
      </c>
      <c r="E62" s="77">
        <v>41</v>
      </c>
      <c r="F62" s="77"/>
      <c r="G62" s="77">
        <v>35</v>
      </c>
      <c r="H62" s="77">
        <v>27</v>
      </c>
      <c r="I62" s="57">
        <f t="shared" si="0"/>
        <v>62</v>
      </c>
      <c r="J62" s="138">
        <v>9678136255</v>
      </c>
      <c r="K62" s="87" t="s">
        <v>762</v>
      </c>
      <c r="L62" s="127" t="s">
        <v>763</v>
      </c>
      <c r="M62" s="127">
        <v>7896530326</v>
      </c>
      <c r="N62" s="87" t="s">
        <v>765</v>
      </c>
      <c r="O62" s="87">
        <v>8474869648</v>
      </c>
      <c r="P62" s="136"/>
      <c r="Q62" s="87"/>
      <c r="R62" s="113">
        <v>10</v>
      </c>
      <c r="S62" s="113" t="s">
        <v>705</v>
      </c>
      <c r="T62" s="18"/>
    </row>
    <row r="63" spans="1:20">
      <c r="A63" s="4">
        <v>59</v>
      </c>
      <c r="B63" s="121" t="s">
        <v>643</v>
      </c>
      <c r="C63" s="71" t="s">
        <v>647</v>
      </c>
      <c r="D63" s="77" t="s">
        <v>25</v>
      </c>
      <c r="E63" s="77">
        <v>37</v>
      </c>
      <c r="F63" s="77"/>
      <c r="G63" s="77">
        <v>49</v>
      </c>
      <c r="H63" s="77">
        <v>30</v>
      </c>
      <c r="I63" s="57">
        <f t="shared" si="0"/>
        <v>79</v>
      </c>
      <c r="J63" s="127">
        <v>9957967123</v>
      </c>
      <c r="K63" s="87" t="s">
        <v>762</v>
      </c>
      <c r="L63" s="127" t="s">
        <v>766</v>
      </c>
      <c r="M63" s="127">
        <v>9954917273</v>
      </c>
      <c r="N63" s="87" t="s">
        <v>767</v>
      </c>
      <c r="O63" s="87">
        <v>9678178343</v>
      </c>
      <c r="P63" s="136">
        <v>43662</v>
      </c>
      <c r="Q63" s="87" t="s">
        <v>234</v>
      </c>
      <c r="R63" s="113">
        <v>11</v>
      </c>
      <c r="S63" s="113" t="s">
        <v>705</v>
      </c>
      <c r="T63" s="18"/>
    </row>
    <row r="64" spans="1:20">
      <c r="A64" s="4">
        <v>60</v>
      </c>
      <c r="B64" s="121" t="s">
        <v>643</v>
      </c>
      <c r="C64" s="71" t="s">
        <v>648</v>
      </c>
      <c r="D64" s="77" t="s">
        <v>25</v>
      </c>
      <c r="E64" s="77">
        <v>39</v>
      </c>
      <c r="F64" s="77"/>
      <c r="G64" s="77">
        <v>48</v>
      </c>
      <c r="H64" s="77">
        <v>24</v>
      </c>
      <c r="I64" s="57">
        <f t="shared" si="0"/>
        <v>72</v>
      </c>
      <c r="J64" s="138">
        <v>9678629721</v>
      </c>
      <c r="K64" s="87" t="s">
        <v>762</v>
      </c>
      <c r="L64" s="127" t="s">
        <v>766</v>
      </c>
      <c r="M64" s="127">
        <v>9954917273</v>
      </c>
      <c r="N64" s="87" t="s">
        <v>768</v>
      </c>
      <c r="O64" s="87">
        <v>7896104468</v>
      </c>
      <c r="P64" s="136"/>
      <c r="Q64" s="87"/>
      <c r="R64" s="113">
        <v>11</v>
      </c>
      <c r="S64" s="113" t="s">
        <v>705</v>
      </c>
      <c r="T64" s="18"/>
    </row>
    <row r="65" spans="1:20">
      <c r="A65" s="4">
        <v>61</v>
      </c>
      <c r="B65" s="121" t="s">
        <v>63</v>
      </c>
      <c r="C65" s="71" t="s">
        <v>649</v>
      </c>
      <c r="D65" s="77" t="s">
        <v>25</v>
      </c>
      <c r="E65" s="77">
        <v>6</v>
      </c>
      <c r="F65" s="77"/>
      <c r="G65" s="77">
        <v>60</v>
      </c>
      <c r="H65" s="77">
        <v>46</v>
      </c>
      <c r="I65" s="57">
        <f t="shared" si="0"/>
        <v>106</v>
      </c>
      <c r="J65" s="127">
        <v>9854875205</v>
      </c>
      <c r="K65" s="87" t="s">
        <v>242</v>
      </c>
      <c r="L65" s="127" t="s">
        <v>755</v>
      </c>
      <c r="M65" s="127">
        <v>8011169535</v>
      </c>
      <c r="N65" s="87" t="s">
        <v>769</v>
      </c>
      <c r="O65" s="87">
        <v>8011762719</v>
      </c>
      <c r="P65" s="136">
        <v>43662</v>
      </c>
      <c r="Q65" s="87" t="s">
        <v>234</v>
      </c>
      <c r="R65" s="113">
        <v>16</v>
      </c>
      <c r="S65" s="113" t="s">
        <v>705</v>
      </c>
      <c r="T65" s="18"/>
    </row>
    <row r="66" spans="1:20">
      <c r="A66" s="4">
        <v>62</v>
      </c>
      <c r="B66" s="121" t="s">
        <v>63</v>
      </c>
      <c r="C66" s="71" t="s">
        <v>650</v>
      </c>
      <c r="D66" s="77" t="s">
        <v>25</v>
      </c>
      <c r="E66" s="77">
        <v>7</v>
      </c>
      <c r="F66" s="77"/>
      <c r="G66" s="77">
        <v>47</v>
      </c>
      <c r="H66" s="77">
        <v>56</v>
      </c>
      <c r="I66" s="57">
        <f t="shared" si="0"/>
        <v>103</v>
      </c>
      <c r="J66" s="127">
        <v>9854869089</v>
      </c>
      <c r="K66" s="87" t="s">
        <v>242</v>
      </c>
      <c r="L66" s="127" t="s">
        <v>755</v>
      </c>
      <c r="M66" s="127">
        <v>8011169535</v>
      </c>
      <c r="N66" s="87" t="s">
        <v>769</v>
      </c>
      <c r="O66" s="87">
        <v>8011762719</v>
      </c>
      <c r="P66" s="136"/>
      <c r="Q66" s="87"/>
      <c r="R66" s="113">
        <v>16</v>
      </c>
      <c r="S66" s="113" t="s">
        <v>705</v>
      </c>
      <c r="T66" s="18"/>
    </row>
    <row r="67" spans="1:20">
      <c r="A67" s="4">
        <v>63</v>
      </c>
      <c r="B67" s="121" t="s">
        <v>643</v>
      </c>
      <c r="C67" s="71" t="s">
        <v>651</v>
      </c>
      <c r="D67" s="77" t="s">
        <v>25</v>
      </c>
      <c r="E67" s="77">
        <v>38</v>
      </c>
      <c r="F67" s="77"/>
      <c r="G67" s="77">
        <v>42</v>
      </c>
      <c r="H67" s="77">
        <v>29</v>
      </c>
      <c r="I67" s="57">
        <f t="shared" si="0"/>
        <v>71</v>
      </c>
      <c r="J67" s="127">
        <v>8761821052</v>
      </c>
      <c r="K67" s="87" t="s">
        <v>762</v>
      </c>
      <c r="L67" s="127" t="s">
        <v>766</v>
      </c>
      <c r="M67" s="127">
        <v>9954917273</v>
      </c>
      <c r="N67" s="87" t="s">
        <v>770</v>
      </c>
      <c r="O67" s="87">
        <v>9957837731</v>
      </c>
      <c r="P67" s="136">
        <v>43663</v>
      </c>
      <c r="Q67" s="87" t="s">
        <v>713</v>
      </c>
      <c r="R67" s="113">
        <v>10</v>
      </c>
      <c r="S67" s="113" t="s">
        <v>705</v>
      </c>
      <c r="T67" s="18"/>
    </row>
    <row r="68" spans="1:20">
      <c r="A68" s="4">
        <v>64</v>
      </c>
      <c r="B68" s="121" t="s">
        <v>643</v>
      </c>
      <c r="C68" s="71" t="s">
        <v>652</v>
      </c>
      <c r="D68" s="77" t="s">
        <v>25</v>
      </c>
      <c r="E68" s="77">
        <v>40</v>
      </c>
      <c r="F68" s="77"/>
      <c r="G68" s="77">
        <v>35</v>
      </c>
      <c r="H68" s="77">
        <v>20</v>
      </c>
      <c r="I68" s="57">
        <f t="shared" si="0"/>
        <v>55</v>
      </c>
      <c r="J68" s="127">
        <v>8724914253</v>
      </c>
      <c r="K68" s="87" t="s">
        <v>762</v>
      </c>
      <c r="L68" s="127" t="s">
        <v>763</v>
      </c>
      <c r="M68" s="127">
        <v>7896530326</v>
      </c>
      <c r="N68" s="87" t="s">
        <v>767</v>
      </c>
      <c r="O68" s="87">
        <v>9678178343</v>
      </c>
      <c r="P68" s="136"/>
      <c r="Q68" s="87"/>
      <c r="R68" s="113">
        <v>10</v>
      </c>
      <c r="S68" s="113" t="s">
        <v>705</v>
      </c>
      <c r="T68" s="18"/>
    </row>
    <row r="69" spans="1:20">
      <c r="A69" s="4">
        <v>65</v>
      </c>
      <c r="B69" s="121" t="s">
        <v>63</v>
      </c>
      <c r="C69" s="71" t="s">
        <v>653</v>
      </c>
      <c r="D69" s="77" t="s">
        <v>25</v>
      </c>
      <c r="E69" s="77">
        <v>183110609</v>
      </c>
      <c r="F69" s="77"/>
      <c r="G69" s="77">
        <v>27</v>
      </c>
      <c r="H69" s="77">
        <v>26</v>
      </c>
      <c r="I69" s="57">
        <f t="shared" si="0"/>
        <v>53</v>
      </c>
      <c r="J69" s="127">
        <v>9954707016</v>
      </c>
      <c r="K69" s="87" t="s">
        <v>771</v>
      </c>
      <c r="L69" s="127" t="s">
        <v>772</v>
      </c>
      <c r="M69" s="127">
        <v>7896105102</v>
      </c>
      <c r="N69" s="87" t="s">
        <v>284</v>
      </c>
      <c r="O69" s="127">
        <v>9678722773</v>
      </c>
      <c r="P69" s="136">
        <v>43663</v>
      </c>
      <c r="Q69" s="87" t="s">
        <v>713</v>
      </c>
      <c r="R69" s="113">
        <v>44</v>
      </c>
      <c r="S69" s="113" t="s">
        <v>705</v>
      </c>
      <c r="T69" s="18"/>
    </row>
    <row r="70" spans="1:20">
      <c r="A70" s="4">
        <v>66</v>
      </c>
      <c r="B70" s="121" t="s">
        <v>63</v>
      </c>
      <c r="C70" s="71" t="s">
        <v>654</v>
      </c>
      <c r="D70" s="77" t="s">
        <v>25</v>
      </c>
      <c r="E70" s="77">
        <v>183110611</v>
      </c>
      <c r="F70" s="77"/>
      <c r="G70" s="77">
        <v>22</v>
      </c>
      <c r="H70" s="77">
        <v>20</v>
      </c>
      <c r="I70" s="57">
        <f t="shared" ref="I70:I133" si="1">SUM(G70:H70)</f>
        <v>42</v>
      </c>
      <c r="J70" s="127">
        <v>9577775653</v>
      </c>
      <c r="K70" s="87" t="s">
        <v>771</v>
      </c>
      <c r="L70" s="127" t="s">
        <v>772</v>
      </c>
      <c r="M70" s="127">
        <v>7896105102</v>
      </c>
      <c r="N70" s="87" t="s">
        <v>773</v>
      </c>
      <c r="O70" s="127">
        <v>9613771057</v>
      </c>
      <c r="P70" s="136"/>
      <c r="Q70" s="87"/>
      <c r="R70" s="113">
        <v>42</v>
      </c>
      <c r="S70" s="113" t="s">
        <v>705</v>
      </c>
      <c r="T70" s="18"/>
    </row>
    <row r="71" spans="1:20">
      <c r="A71" s="4">
        <v>67</v>
      </c>
      <c r="B71" s="121" t="s">
        <v>63</v>
      </c>
      <c r="C71" s="71" t="s">
        <v>655</v>
      </c>
      <c r="D71" s="77" t="s">
        <v>25</v>
      </c>
      <c r="E71" s="77">
        <v>183110612</v>
      </c>
      <c r="F71" s="77"/>
      <c r="G71" s="77">
        <v>28</v>
      </c>
      <c r="H71" s="77">
        <v>21</v>
      </c>
      <c r="I71" s="57">
        <f t="shared" si="1"/>
        <v>49</v>
      </c>
      <c r="J71" s="127">
        <v>9613750609</v>
      </c>
      <c r="K71" s="87" t="s">
        <v>771</v>
      </c>
      <c r="L71" s="127" t="s">
        <v>774</v>
      </c>
      <c r="M71" s="127">
        <v>8752905035</v>
      </c>
      <c r="N71" s="87" t="s">
        <v>775</v>
      </c>
      <c r="O71" s="127">
        <v>9678722773</v>
      </c>
      <c r="P71" s="136">
        <v>43664</v>
      </c>
      <c r="Q71" s="87" t="s">
        <v>222</v>
      </c>
      <c r="R71" s="113">
        <v>42</v>
      </c>
      <c r="S71" s="113" t="s">
        <v>705</v>
      </c>
      <c r="T71" s="18"/>
    </row>
    <row r="72" spans="1:20">
      <c r="A72" s="4">
        <v>68</v>
      </c>
      <c r="B72" s="121" t="s">
        <v>63</v>
      </c>
      <c r="C72" s="71" t="s">
        <v>656</v>
      </c>
      <c r="D72" s="77" t="s">
        <v>25</v>
      </c>
      <c r="E72" s="77">
        <v>183110601</v>
      </c>
      <c r="F72" s="77"/>
      <c r="G72" s="77">
        <v>34</v>
      </c>
      <c r="H72" s="77">
        <v>48</v>
      </c>
      <c r="I72" s="57">
        <f t="shared" si="1"/>
        <v>82</v>
      </c>
      <c r="J72" s="127">
        <v>9577776072</v>
      </c>
      <c r="K72" s="87" t="s">
        <v>771</v>
      </c>
      <c r="L72" s="127" t="s">
        <v>774</v>
      </c>
      <c r="M72" s="127">
        <v>8752905035</v>
      </c>
      <c r="N72" s="87" t="s">
        <v>773</v>
      </c>
      <c r="O72" s="127">
        <v>9613771057</v>
      </c>
      <c r="P72" s="136"/>
      <c r="Q72" s="87"/>
      <c r="R72" s="113">
        <v>41</v>
      </c>
      <c r="S72" s="113" t="s">
        <v>705</v>
      </c>
      <c r="T72" s="18"/>
    </row>
    <row r="73" spans="1:20">
      <c r="A73" s="4">
        <v>69</v>
      </c>
      <c r="B73" s="121" t="s">
        <v>643</v>
      </c>
      <c r="C73" s="140" t="s">
        <v>657</v>
      </c>
      <c r="D73" s="77" t="s">
        <v>25</v>
      </c>
      <c r="E73" s="77">
        <v>183110111</v>
      </c>
      <c r="F73" s="77"/>
      <c r="G73" s="77">
        <v>6</v>
      </c>
      <c r="H73" s="77">
        <v>13</v>
      </c>
      <c r="I73" s="57">
        <f t="shared" si="1"/>
        <v>19</v>
      </c>
      <c r="J73" s="127">
        <v>9954177120</v>
      </c>
      <c r="K73" s="87" t="s">
        <v>776</v>
      </c>
      <c r="L73" s="127" t="s">
        <v>555</v>
      </c>
      <c r="M73" s="127">
        <v>9954483508</v>
      </c>
      <c r="N73" s="87" t="s">
        <v>777</v>
      </c>
      <c r="O73" s="87">
        <v>9678151319</v>
      </c>
      <c r="P73" s="136">
        <v>43664</v>
      </c>
      <c r="Q73" s="87" t="s">
        <v>222</v>
      </c>
      <c r="R73" s="113">
        <v>14</v>
      </c>
      <c r="S73" s="113" t="s">
        <v>705</v>
      </c>
      <c r="T73" s="18"/>
    </row>
    <row r="74" spans="1:20">
      <c r="A74" s="4">
        <v>70</v>
      </c>
      <c r="B74" s="121" t="s">
        <v>643</v>
      </c>
      <c r="C74" s="140" t="s">
        <v>658</v>
      </c>
      <c r="D74" s="77" t="s">
        <v>25</v>
      </c>
      <c r="E74" s="77">
        <v>183110112</v>
      </c>
      <c r="F74" s="77"/>
      <c r="G74" s="77">
        <v>11</v>
      </c>
      <c r="H74" s="77">
        <v>13</v>
      </c>
      <c r="I74" s="57">
        <f t="shared" si="1"/>
        <v>24</v>
      </c>
      <c r="J74" s="127">
        <v>9678735298</v>
      </c>
      <c r="K74" s="87" t="s">
        <v>776</v>
      </c>
      <c r="L74" s="127" t="s">
        <v>555</v>
      </c>
      <c r="M74" s="127">
        <v>9954483508</v>
      </c>
      <c r="N74" s="87" t="s">
        <v>777</v>
      </c>
      <c r="O74" s="87">
        <v>9678151319</v>
      </c>
      <c r="P74" s="136"/>
      <c r="Q74" s="87"/>
      <c r="R74" s="113">
        <v>14</v>
      </c>
      <c r="S74" s="113" t="s">
        <v>705</v>
      </c>
      <c r="T74" s="18"/>
    </row>
    <row r="75" spans="1:20">
      <c r="A75" s="4">
        <v>71</v>
      </c>
      <c r="B75" s="121" t="s">
        <v>643</v>
      </c>
      <c r="C75" s="140" t="s">
        <v>659</v>
      </c>
      <c r="D75" s="77" t="s">
        <v>25</v>
      </c>
      <c r="E75" s="77">
        <v>183110113</v>
      </c>
      <c r="F75" s="77"/>
      <c r="G75" s="77">
        <v>9</v>
      </c>
      <c r="H75" s="77">
        <v>10</v>
      </c>
      <c r="I75" s="57">
        <f t="shared" si="1"/>
        <v>19</v>
      </c>
      <c r="J75" s="127">
        <v>9435274084</v>
      </c>
      <c r="K75" s="87" t="s">
        <v>776</v>
      </c>
      <c r="L75" s="127" t="s">
        <v>555</v>
      </c>
      <c r="M75" s="127">
        <v>9954483508</v>
      </c>
      <c r="N75" s="87" t="s">
        <v>777</v>
      </c>
      <c r="O75" s="87">
        <v>9678151319</v>
      </c>
      <c r="P75" s="136"/>
      <c r="Q75" s="87"/>
      <c r="R75" s="113">
        <v>14</v>
      </c>
      <c r="S75" s="113" t="s">
        <v>705</v>
      </c>
      <c r="T75" s="18"/>
    </row>
    <row r="76" spans="1:20">
      <c r="A76" s="4">
        <v>72</v>
      </c>
      <c r="B76" s="121" t="s">
        <v>643</v>
      </c>
      <c r="C76" s="140" t="s">
        <v>660</v>
      </c>
      <c r="D76" s="77" t="s">
        <v>25</v>
      </c>
      <c r="E76" s="77">
        <v>183110114</v>
      </c>
      <c r="F76" s="77"/>
      <c r="G76" s="77">
        <v>15</v>
      </c>
      <c r="H76" s="77">
        <v>20</v>
      </c>
      <c r="I76" s="57">
        <f t="shared" si="1"/>
        <v>35</v>
      </c>
      <c r="J76" s="127">
        <v>7896842519</v>
      </c>
      <c r="K76" s="87" t="s">
        <v>776</v>
      </c>
      <c r="L76" s="127" t="s">
        <v>555</v>
      </c>
      <c r="M76" s="127">
        <v>9954483508</v>
      </c>
      <c r="N76" s="87" t="s">
        <v>778</v>
      </c>
      <c r="O76" s="87">
        <v>9401124307</v>
      </c>
      <c r="P76" s="136"/>
      <c r="Q76" s="87"/>
      <c r="R76" s="113">
        <v>14</v>
      </c>
      <c r="S76" s="113" t="s">
        <v>705</v>
      </c>
      <c r="T76" s="18"/>
    </row>
    <row r="77" spans="1:20">
      <c r="A77" s="4">
        <v>73</v>
      </c>
      <c r="B77" s="121" t="s">
        <v>643</v>
      </c>
      <c r="C77" s="140" t="s">
        <v>661</v>
      </c>
      <c r="D77" s="77" t="s">
        <v>25</v>
      </c>
      <c r="E77" s="77">
        <v>183110115</v>
      </c>
      <c r="F77" s="77"/>
      <c r="G77" s="77">
        <v>17</v>
      </c>
      <c r="H77" s="77">
        <v>7</v>
      </c>
      <c r="I77" s="57">
        <f t="shared" si="1"/>
        <v>24</v>
      </c>
      <c r="J77" s="127">
        <v>9613361600</v>
      </c>
      <c r="K77" s="87" t="s">
        <v>776</v>
      </c>
      <c r="L77" s="127" t="s">
        <v>555</v>
      </c>
      <c r="M77" s="127">
        <v>9954483508</v>
      </c>
      <c r="N77" s="87" t="s">
        <v>779</v>
      </c>
      <c r="O77" s="87">
        <v>7896878949</v>
      </c>
      <c r="P77" s="136"/>
      <c r="Q77" s="87"/>
      <c r="R77" s="113">
        <v>14</v>
      </c>
      <c r="S77" s="113" t="s">
        <v>705</v>
      </c>
      <c r="T77" s="18"/>
    </row>
    <row r="78" spans="1:20">
      <c r="A78" s="4">
        <v>74</v>
      </c>
      <c r="B78" s="121" t="s">
        <v>63</v>
      </c>
      <c r="C78" s="71" t="s">
        <v>662</v>
      </c>
      <c r="D78" s="77" t="s">
        <v>25</v>
      </c>
      <c r="E78" s="77">
        <v>8</v>
      </c>
      <c r="F78" s="77"/>
      <c r="G78" s="77">
        <v>60</v>
      </c>
      <c r="H78" s="77">
        <v>58</v>
      </c>
      <c r="I78" s="57">
        <f t="shared" si="1"/>
        <v>118</v>
      </c>
      <c r="J78" s="138">
        <v>8472956569</v>
      </c>
      <c r="K78" s="87" t="s">
        <v>242</v>
      </c>
      <c r="L78" s="127" t="s">
        <v>755</v>
      </c>
      <c r="M78" s="127">
        <v>8011169535</v>
      </c>
      <c r="N78" s="87" t="s">
        <v>780</v>
      </c>
      <c r="O78" s="87">
        <v>847473313</v>
      </c>
      <c r="P78" s="136">
        <v>43665</v>
      </c>
      <c r="Q78" s="87" t="s">
        <v>229</v>
      </c>
      <c r="R78" s="113">
        <v>16</v>
      </c>
      <c r="S78" s="113" t="s">
        <v>705</v>
      </c>
      <c r="T78" s="18"/>
    </row>
    <row r="79" spans="1:20">
      <c r="A79" s="4">
        <v>75</v>
      </c>
      <c r="B79" s="121" t="s">
        <v>63</v>
      </c>
      <c r="C79" s="71" t="s">
        <v>663</v>
      </c>
      <c r="D79" s="77" t="s">
        <v>25</v>
      </c>
      <c r="E79" s="77">
        <v>9</v>
      </c>
      <c r="F79" s="77"/>
      <c r="G79" s="77">
        <v>34</v>
      </c>
      <c r="H79" s="77">
        <v>44</v>
      </c>
      <c r="I79" s="57">
        <f t="shared" si="1"/>
        <v>78</v>
      </c>
      <c r="J79" s="127">
        <v>9957911514</v>
      </c>
      <c r="K79" s="87" t="s">
        <v>242</v>
      </c>
      <c r="L79" s="127" t="s">
        <v>755</v>
      </c>
      <c r="M79" s="127">
        <v>8011169535</v>
      </c>
      <c r="N79" s="87" t="s">
        <v>780</v>
      </c>
      <c r="O79" s="87">
        <v>847473313</v>
      </c>
      <c r="P79" s="136"/>
      <c r="Q79" s="87"/>
      <c r="R79" s="113">
        <v>16</v>
      </c>
      <c r="S79" s="113" t="s">
        <v>705</v>
      </c>
      <c r="T79" s="18"/>
    </row>
    <row r="80" spans="1:20">
      <c r="A80" s="4">
        <v>76</v>
      </c>
      <c r="B80" s="121" t="s">
        <v>643</v>
      </c>
      <c r="C80" s="71" t="s">
        <v>664</v>
      </c>
      <c r="D80" s="77" t="s">
        <v>25</v>
      </c>
      <c r="E80" s="77">
        <v>183110139</v>
      </c>
      <c r="F80" s="77"/>
      <c r="G80" s="77">
        <v>57</v>
      </c>
      <c r="H80" s="77">
        <v>63</v>
      </c>
      <c r="I80" s="57">
        <f t="shared" si="1"/>
        <v>120</v>
      </c>
      <c r="J80" s="127">
        <v>9854310267</v>
      </c>
      <c r="K80" s="87" t="s">
        <v>736</v>
      </c>
      <c r="L80" s="87" t="s">
        <v>781</v>
      </c>
      <c r="M80" s="87"/>
      <c r="N80" s="87" t="s">
        <v>782</v>
      </c>
      <c r="O80" s="87">
        <v>9954862216</v>
      </c>
      <c r="P80" s="136">
        <v>43665</v>
      </c>
      <c r="Q80" s="87" t="s">
        <v>229</v>
      </c>
      <c r="R80" s="113">
        <v>22</v>
      </c>
      <c r="S80" s="113" t="s">
        <v>705</v>
      </c>
      <c r="T80" s="18"/>
    </row>
    <row r="81" spans="1:20">
      <c r="A81" s="4">
        <v>77</v>
      </c>
      <c r="B81" s="121" t="s">
        <v>643</v>
      </c>
      <c r="C81" s="71" t="s">
        <v>665</v>
      </c>
      <c r="D81" s="77" t="s">
        <v>25</v>
      </c>
      <c r="E81" s="77">
        <v>183110140</v>
      </c>
      <c r="F81" s="77"/>
      <c r="G81" s="77">
        <v>56</v>
      </c>
      <c r="H81" s="77">
        <v>70</v>
      </c>
      <c r="I81" s="57">
        <f t="shared" si="1"/>
        <v>126</v>
      </c>
      <c r="J81" s="127">
        <v>9954425825</v>
      </c>
      <c r="K81" s="87" t="s">
        <v>736</v>
      </c>
      <c r="L81" s="87" t="s">
        <v>781</v>
      </c>
      <c r="M81" s="87"/>
      <c r="N81" s="87" t="s">
        <v>782</v>
      </c>
      <c r="O81" s="87">
        <v>9954862216</v>
      </c>
      <c r="P81" s="136"/>
      <c r="Q81" s="87"/>
      <c r="R81" s="113">
        <v>22</v>
      </c>
      <c r="S81" s="113" t="s">
        <v>705</v>
      </c>
      <c r="T81" s="18"/>
    </row>
    <row r="82" spans="1:20">
      <c r="A82" s="4">
        <v>78</v>
      </c>
      <c r="B82" s="121" t="s">
        <v>63</v>
      </c>
      <c r="C82" s="71" t="s">
        <v>666</v>
      </c>
      <c r="D82" s="77" t="s">
        <v>25</v>
      </c>
      <c r="E82" s="77">
        <v>183110416</v>
      </c>
      <c r="F82" s="77"/>
      <c r="G82" s="77">
        <v>26</v>
      </c>
      <c r="H82" s="77">
        <v>29</v>
      </c>
      <c r="I82" s="57">
        <f t="shared" si="1"/>
        <v>55</v>
      </c>
      <c r="J82" s="138">
        <v>8472956569</v>
      </c>
      <c r="K82" s="87" t="s">
        <v>708</v>
      </c>
      <c r="L82" s="127" t="s">
        <v>710</v>
      </c>
      <c r="M82" s="127">
        <v>9577969186</v>
      </c>
      <c r="N82" s="87" t="s">
        <v>783</v>
      </c>
      <c r="O82" s="87">
        <v>9854826450</v>
      </c>
      <c r="P82" s="136">
        <v>43666</v>
      </c>
      <c r="Q82" s="87" t="s">
        <v>230</v>
      </c>
      <c r="R82" s="113">
        <v>11</v>
      </c>
      <c r="S82" s="113" t="s">
        <v>705</v>
      </c>
      <c r="T82" s="18"/>
    </row>
    <row r="83" spans="1:20">
      <c r="A83" s="4">
        <v>79</v>
      </c>
      <c r="B83" s="121" t="s">
        <v>63</v>
      </c>
      <c r="C83" s="71" t="s">
        <v>667</v>
      </c>
      <c r="D83" s="77" t="s">
        <v>25</v>
      </c>
      <c r="E83" s="77">
        <v>183110413</v>
      </c>
      <c r="F83" s="77"/>
      <c r="G83" s="77">
        <v>41</v>
      </c>
      <c r="H83" s="77">
        <v>38</v>
      </c>
      <c r="I83" s="57">
        <f t="shared" si="1"/>
        <v>79</v>
      </c>
      <c r="J83" s="127">
        <v>8752935799</v>
      </c>
      <c r="K83" s="87" t="s">
        <v>708</v>
      </c>
      <c r="L83" s="127" t="s">
        <v>710</v>
      </c>
      <c r="M83" s="127">
        <v>9577969186</v>
      </c>
      <c r="N83" s="87" t="s">
        <v>783</v>
      </c>
      <c r="O83" s="87">
        <v>9854826450</v>
      </c>
      <c r="P83" s="136"/>
      <c r="Q83" s="87"/>
      <c r="R83" s="113">
        <v>11</v>
      </c>
      <c r="S83" s="113" t="s">
        <v>705</v>
      </c>
      <c r="T83" s="18"/>
    </row>
    <row r="84" spans="1:20">
      <c r="A84" s="4">
        <v>80</v>
      </c>
      <c r="B84" s="121" t="s">
        <v>643</v>
      </c>
      <c r="C84" s="140" t="s">
        <v>668</v>
      </c>
      <c r="D84" s="77" t="s">
        <v>25</v>
      </c>
      <c r="E84" s="77">
        <v>183110123</v>
      </c>
      <c r="F84" s="77"/>
      <c r="G84" s="77">
        <v>54</v>
      </c>
      <c r="H84" s="77">
        <v>57</v>
      </c>
      <c r="I84" s="57">
        <f t="shared" si="1"/>
        <v>111</v>
      </c>
      <c r="J84" s="127">
        <v>9613314717</v>
      </c>
      <c r="K84" s="87" t="s">
        <v>784</v>
      </c>
      <c r="L84" s="127" t="s">
        <v>785</v>
      </c>
      <c r="M84" s="127">
        <v>9854801787</v>
      </c>
      <c r="N84" s="87" t="s">
        <v>786</v>
      </c>
      <c r="O84" s="87">
        <v>9954254940</v>
      </c>
      <c r="P84" s="136">
        <v>43666</v>
      </c>
      <c r="Q84" s="87" t="s">
        <v>230</v>
      </c>
      <c r="R84" s="113">
        <v>22</v>
      </c>
      <c r="S84" s="113" t="s">
        <v>705</v>
      </c>
      <c r="T84" s="18"/>
    </row>
    <row r="85" spans="1:20">
      <c r="A85" s="4">
        <v>81</v>
      </c>
      <c r="B85" s="121" t="s">
        <v>643</v>
      </c>
      <c r="C85" s="140" t="s">
        <v>669</v>
      </c>
      <c r="D85" s="77" t="s">
        <v>25</v>
      </c>
      <c r="E85" s="77">
        <v>183110124</v>
      </c>
      <c r="F85" s="77"/>
      <c r="G85" s="77">
        <v>35</v>
      </c>
      <c r="H85" s="77">
        <v>35</v>
      </c>
      <c r="I85" s="57">
        <f t="shared" si="1"/>
        <v>70</v>
      </c>
      <c r="J85" s="127">
        <v>8486048834</v>
      </c>
      <c r="K85" s="87" t="s">
        <v>784</v>
      </c>
      <c r="L85" s="127" t="s">
        <v>785</v>
      </c>
      <c r="M85" s="127">
        <v>9854801787</v>
      </c>
      <c r="N85" s="87" t="s">
        <v>787</v>
      </c>
      <c r="O85" s="87">
        <v>9678373620</v>
      </c>
      <c r="P85" s="156"/>
      <c r="Q85" s="127"/>
      <c r="R85" s="77">
        <v>23</v>
      </c>
      <c r="S85" s="113" t="s">
        <v>705</v>
      </c>
      <c r="T85" s="18"/>
    </row>
    <row r="86" spans="1:20">
      <c r="A86" s="4">
        <v>82</v>
      </c>
      <c r="B86" s="121" t="s">
        <v>63</v>
      </c>
      <c r="C86" s="140" t="s">
        <v>670</v>
      </c>
      <c r="D86" s="77" t="s">
        <v>25</v>
      </c>
      <c r="E86" s="77">
        <v>183110125</v>
      </c>
      <c r="F86" s="77"/>
      <c r="G86" s="77">
        <v>44</v>
      </c>
      <c r="H86" s="77">
        <v>33</v>
      </c>
      <c r="I86" s="57">
        <f t="shared" si="1"/>
        <v>77</v>
      </c>
      <c r="J86" s="127">
        <v>9957232804</v>
      </c>
      <c r="K86" s="87" t="s">
        <v>784</v>
      </c>
      <c r="L86" s="127" t="s">
        <v>785</v>
      </c>
      <c r="M86" s="127">
        <v>9854801787</v>
      </c>
      <c r="N86" s="87" t="s">
        <v>787</v>
      </c>
      <c r="O86" s="87">
        <v>9678373620</v>
      </c>
      <c r="P86" s="136">
        <v>43668</v>
      </c>
      <c r="Q86" s="87" t="s">
        <v>218</v>
      </c>
      <c r="R86" s="77">
        <v>23</v>
      </c>
      <c r="S86" s="113" t="s">
        <v>705</v>
      </c>
      <c r="T86" s="18"/>
    </row>
    <row r="87" spans="1:20">
      <c r="A87" s="4">
        <v>83</v>
      </c>
      <c r="B87" s="121" t="s">
        <v>63</v>
      </c>
      <c r="C87" s="71" t="s">
        <v>671</v>
      </c>
      <c r="D87" s="77" t="s">
        <v>25</v>
      </c>
      <c r="E87" s="77">
        <v>183110141</v>
      </c>
      <c r="F87" s="77"/>
      <c r="G87" s="77">
        <v>45</v>
      </c>
      <c r="H87" s="77">
        <v>50</v>
      </c>
      <c r="I87" s="57">
        <f t="shared" si="1"/>
        <v>95</v>
      </c>
      <c r="J87" s="127">
        <v>9706476434</v>
      </c>
      <c r="K87" s="87" t="s">
        <v>784</v>
      </c>
      <c r="L87" s="127" t="s">
        <v>785</v>
      </c>
      <c r="M87" s="127">
        <v>9854801787</v>
      </c>
      <c r="N87" s="87" t="s">
        <v>787</v>
      </c>
      <c r="O87" s="87">
        <v>9678373620</v>
      </c>
      <c r="P87" s="156"/>
      <c r="Q87" s="127"/>
      <c r="R87" s="77">
        <v>23</v>
      </c>
      <c r="S87" s="113" t="s">
        <v>705</v>
      </c>
      <c r="T87" s="18"/>
    </row>
    <row r="88" spans="1:20">
      <c r="A88" s="4">
        <v>84</v>
      </c>
      <c r="B88" s="121" t="s">
        <v>643</v>
      </c>
      <c r="C88" s="71" t="s">
        <v>672</v>
      </c>
      <c r="D88" s="77" t="s">
        <v>25</v>
      </c>
      <c r="E88" s="77">
        <v>183110144</v>
      </c>
      <c r="F88" s="77"/>
      <c r="G88" s="77">
        <v>38</v>
      </c>
      <c r="H88" s="77">
        <v>43</v>
      </c>
      <c r="I88" s="57">
        <f t="shared" si="1"/>
        <v>81</v>
      </c>
      <c r="J88" s="127">
        <v>9706070794</v>
      </c>
      <c r="K88" s="87" t="s">
        <v>784</v>
      </c>
      <c r="L88" s="127" t="s">
        <v>788</v>
      </c>
      <c r="M88" s="127">
        <v>9401457939</v>
      </c>
      <c r="N88" s="87" t="s">
        <v>789</v>
      </c>
      <c r="O88" s="87">
        <v>8752026105</v>
      </c>
      <c r="P88" s="136">
        <v>43668</v>
      </c>
      <c r="Q88" s="127" t="s">
        <v>218</v>
      </c>
      <c r="R88" s="77">
        <v>22</v>
      </c>
      <c r="S88" s="113" t="s">
        <v>705</v>
      </c>
      <c r="T88" s="18"/>
    </row>
    <row r="89" spans="1:20">
      <c r="A89" s="4">
        <v>85</v>
      </c>
      <c r="B89" s="121" t="s">
        <v>643</v>
      </c>
      <c r="C89" s="71" t="s">
        <v>673</v>
      </c>
      <c r="D89" s="77" t="s">
        <v>25</v>
      </c>
      <c r="E89" s="77">
        <v>183110145</v>
      </c>
      <c r="F89" s="77"/>
      <c r="G89" s="77">
        <v>42</v>
      </c>
      <c r="H89" s="77">
        <v>46</v>
      </c>
      <c r="I89" s="57">
        <f t="shared" si="1"/>
        <v>88</v>
      </c>
      <c r="J89" s="127">
        <v>9957250394</v>
      </c>
      <c r="K89" s="87" t="s">
        <v>784</v>
      </c>
      <c r="L89" s="127" t="s">
        <v>788</v>
      </c>
      <c r="M89" s="127">
        <v>9401457939</v>
      </c>
      <c r="N89" s="87" t="s">
        <v>789</v>
      </c>
      <c r="O89" s="87">
        <v>8752026105</v>
      </c>
      <c r="P89" s="127"/>
      <c r="Q89" s="127"/>
      <c r="R89" s="77">
        <v>22</v>
      </c>
      <c r="S89" s="113" t="s">
        <v>705</v>
      </c>
      <c r="T89" s="18"/>
    </row>
    <row r="90" spans="1:20">
      <c r="A90" s="4">
        <v>86</v>
      </c>
      <c r="B90" s="121" t="s">
        <v>63</v>
      </c>
      <c r="C90" s="71" t="s">
        <v>674</v>
      </c>
      <c r="D90" s="77" t="s">
        <v>25</v>
      </c>
      <c r="E90" s="77">
        <v>183110527</v>
      </c>
      <c r="F90" s="77"/>
      <c r="G90" s="77">
        <v>31</v>
      </c>
      <c r="H90" s="77">
        <v>31</v>
      </c>
      <c r="I90" s="57">
        <f t="shared" si="1"/>
        <v>62</v>
      </c>
      <c r="J90" s="127">
        <v>9613457391</v>
      </c>
      <c r="K90" s="127" t="s">
        <v>790</v>
      </c>
      <c r="L90" s="127" t="s">
        <v>791</v>
      </c>
      <c r="M90" s="127">
        <v>9435765692</v>
      </c>
      <c r="N90" s="87" t="s">
        <v>792</v>
      </c>
      <c r="O90" s="87">
        <v>9613702662</v>
      </c>
      <c r="P90" s="136">
        <v>43669</v>
      </c>
      <c r="Q90" s="127" t="s">
        <v>234</v>
      </c>
      <c r="R90" s="77">
        <v>21</v>
      </c>
      <c r="S90" s="113" t="s">
        <v>705</v>
      </c>
      <c r="T90" s="18"/>
    </row>
    <row r="91" spans="1:20">
      <c r="A91" s="4">
        <v>87</v>
      </c>
      <c r="B91" s="121" t="s">
        <v>63</v>
      </c>
      <c r="C91" s="71" t="s">
        <v>675</v>
      </c>
      <c r="D91" s="77" t="s">
        <v>25</v>
      </c>
      <c r="E91" s="77">
        <v>183110528</v>
      </c>
      <c r="F91" s="77"/>
      <c r="G91" s="77">
        <v>29</v>
      </c>
      <c r="H91" s="77">
        <v>34</v>
      </c>
      <c r="I91" s="57">
        <f t="shared" si="1"/>
        <v>63</v>
      </c>
      <c r="J91" s="127">
        <v>874990492</v>
      </c>
      <c r="K91" s="127" t="s">
        <v>790</v>
      </c>
      <c r="L91" s="127" t="s">
        <v>791</v>
      </c>
      <c r="M91" s="127">
        <v>9435765692</v>
      </c>
      <c r="N91" s="87" t="s">
        <v>792</v>
      </c>
      <c r="O91" s="87">
        <v>9613702662</v>
      </c>
      <c r="P91" s="127"/>
      <c r="Q91" s="127"/>
      <c r="R91" s="77">
        <v>22</v>
      </c>
      <c r="S91" s="113" t="s">
        <v>705</v>
      </c>
      <c r="T91" s="18"/>
    </row>
    <row r="92" spans="1:20">
      <c r="A92" s="4">
        <v>88</v>
      </c>
      <c r="B92" s="121" t="s">
        <v>643</v>
      </c>
      <c r="C92" s="71" t="s">
        <v>676</v>
      </c>
      <c r="D92" s="77" t="s">
        <v>25</v>
      </c>
      <c r="E92" s="77">
        <v>183110529</v>
      </c>
      <c r="F92" s="77"/>
      <c r="G92" s="77">
        <v>24</v>
      </c>
      <c r="H92" s="77">
        <v>30</v>
      </c>
      <c r="I92" s="57">
        <f t="shared" si="1"/>
        <v>54</v>
      </c>
      <c r="J92" s="127">
        <v>9859178574</v>
      </c>
      <c r="K92" s="127" t="s">
        <v>790</v>
      </c>
      <c r="L92" s="127" t="s">
        <v>791</v>
      </c>
      <c r="M92" s="127">
        <v>9435765692</v>
      </c>
      <c r="N92" s="87" t="s">
        <v>793</v>
      </c>
      <c r="O92" s="87">
        <v>9859544851</v>
      </c>
      <c r="P92" s="136">
        <v>43669</v>
      </c>
      <c r="Q92" s="127" t="s">
        <v>234</v>
      </c>
      <c r="R92" s="77">
        <v>21</v>
      </c>
      <c r="S92" s="113" t="s">
        <v>705</v>
      </c>
      <c r="T92" s="18"/>
    </row>
    <row r="93" spans="1:20">
      <c r="A93" s="4">
        <v>89</v>
      </c>
      <c r="B93" s="121" t="s">
        <v>643</v>
      </c>
      <c r="C93" s="71" t="s">
        <v>110</v>
      </c>
      <c r="D93" s="77" t="s">
        <v>25</v>
      </c>
      <c r="E93" s="77">
        <v>183110531</v>
      </c>
      <c r="F93" s="77"/>
      <c r="G93" s="77">
        <v>26</v>
      </c>
      <c r="H93" s="77">
        <v>52</v>
      </c>
      <c r="I93" s="57">
        <f t="shared" si="1"/>
        <v>78</v>
      </c>
      <c r="J93" s="127">
        <v>9613227108</v>
      </c>
      <c r="K93" s="127" t="s">
        <v>790</v>
      </c>
      <c r="L93" s="127" t="s">
        <v>791</v>
      </c>
      <c r="M93" s="127">
        <v>9435765692</v>
      </c>
      <c r="N93" s="87" t="s">
        <v>793</v>
      </c>
      <c r="O93" s="87">
        <v>9859544851</v>
      </c>
      <c r="P93" s="127"/>
      <c r="Q93" s="127"/>
      <c r="R93" s="77">
        <v>21</v>
      </c>
      <c r="S93" s="113" t="s">
        <v>705</v>
      </c>
      <c r="T93" s="18"/>
    </row>
    <row r="94" spans="1:20">
      <c r="A94" s="4">
        <v>90</v>
      </c>
      <c r="B94" s="121" t="s">
        <v>63</v>
      </c>
      <c r="C94" s="71" t="s">
        <v>677</v>
      </c>
      <c r="D94" s="77" t="s">
        <v>25</v>
      </c>
      <c r="E94" s="77">
        <v>183110535</v>
      </c>
      <c r="F94" s="106">
        <v>8133946289</v>
      </c>
      <c r="G94" s="77">
        <v>42</v>
      </c>
      <c r="H94" s="77">
        <v>41</v>
      </c>
      <c r="I94" s="57">
        <f t="shared" si="1"/>
        <v>83</v>
      </c>
      <c r="J94" s="137">
        <v>8133946289</v>
      </c>
      <c r="K94" s="127" t="s">
        <v>265</v>
      </c>
      <c r="L94" s="127" t="s">
        <v>266</v>
      </c>
      <c r="M94" s="127">
        <v>8753957954</v>
      </c>
      <c r="N94" s="87" t="s">
        <v>794</v>
      </c>
      <c r="O94" s="87">
        <v>7399153854</v>
      </c>
      <c r="P94" s="136">
        <v>43670</v>
      </c>
      <c r="Q94" s="127" t="s">
        <v>713</v>
      </c>
      <c r="R94" s="77">
        <v>26</v>
      </c>
      <c r="S94" s="113" t="s">
        <v>705</v>
      </c>
      <c r="T94" s="18"/>
    </row>
    <row r="95" spans="1:20">
      <c r="A95" s="4">
        <v>91</v>
      </c>
      <c r="B95" s="121" t="s">
        <v>63</v>
      </c>
      <c r="C95" s="71" t="s">
        <v>678</v>
      </c>
      <c r="D95" s="77" t="s">
        <v>25</v>
      </c>
      <c r="E95" s="77">
        <v>183110536</v>
      </c>
      <c r="F95" s="106">
        <v>9613616126</v>
      </c>
      <c r="G95" s="77">
        <v>28</v>
      </c>
      <c r="H95" s="77">
        <v>29</v>
      </c>
      <c r="I95" s="57">
        <f t="shared" si="1"/>
        <v>57</v>
      </c>
      <c r="J95" s="137">
        <v>9613616126</v>
      </c>
      <c r="K95" s="127" t="s">
        <v>265</v>
      </c>
      <c r="L95" s="127" t="s">
        <v>266</v>
      </c>
      <c r="M95" s="127">
        <v>8753957954</v>
      </c>
      <c r="N95" s="87" t="s">
        <v>795</v>
      </c>
      <c r="O95" s="87">
        <v>9508713785</v>
      </c>
      <c r="P95" s="127"/>
      <c r="Q95" s="127"/>
      <c r="R95" s="77">
        <v>26</v>
      </c>
      <c r="S95" s="113" t="s">
        <v>705</v>
      </c>
      <c r="T95" s="18"/>
    </row>
    <row r="96" spans="1:20">
      <c r="A96" s="4">
        <v>92</v>
      </c>
      <c r="B96" s="121" t="s">
        <v>643</v>
      </c>
      <c r="C96" s="71" t="s">
        <v>679</v>
      </c>
      <c r="D96" s="77" t="s">
        <v>25</v>
      </c>
      <c r="E96" s="77">
        <v>183110503</v>
      </c>
      <c r="F96" s="77"/>
      <c r="G96" s="77">
        <v>30</v>
      </c>
      <c r="H96" s="77">
        <v>40</v>
      </c>
      <c r="I96" s="57">
        <f t="shared" si="1"/>
        <v>70</v>
      </c>
      <c r="J96" s="127">
        <v>9957481864</v>
      </c>
      <c r="K96" s="127" t="s">
        <v>796</v>
      </c>
      <c r="L96" s="127" t="s">
        <v>797</v>
      </c>
      <c r="M96" s="127">
        <v>9854562893</v>
      </c>
      <c r="N96" s="87" t="s">
        <v>284</v>
      </c>
      <c r="O96" s="127">
        <v>9678722773</v>
      </c>
      <c r="P96" s="136">
        <v>43670</v>
      </c>
      <c r="Q96" s="127" t="s">
        <v>713</v>
      </c>
      <c r="R96" s="77">
        <v>42</v>
      </c>
      <c r="S96" s="113" t="s">
        <v>705</v>
      </c>
      <c r="T96" s="18"/>
    </row>
    <row r="97" spans="1:20">
      <c r="A97" s="4">
        <v>93</v>
      </c>
      <c r="B97" s="121" t="s">
        <v>643</v>
      </c>
      <c r="C97" s="71" t="s">
        <v>680</v>
      </c>
      <c r="D97" s="77" t="s">
        <v>25</v>
      </c>
      <c r="E97" s="77">
        <v>183110504</v>
      </c>
      <c r="F97" s="77"/>
      <c r="G97" s="77">
        <v>25</v>
      </c>
      <c r="H97" s="77">
        <v>35</v>
      </c>
      <c r="I97" s="57">
        <f t="shared" si="1"/>
        <v>60</v>
      </c>
      <c r="J97" s="138">
        <v>7086351524</v>
      </c>
      <c r="K97" s="127" t="s">
        <v>796</v>
      </c>
      <c r="L97" s="127" t="s">
        <v>797</v>
      </c>
      <c r="M97" s="127">
        <v>9854562893</v>
      </c>
      <c r="N97" s="87" t="s">
        <v>284</v>
      </c>
      <c r="O97" s="127">
        <v>9678722773</v>
      </c>
      <c r="P97" s="127"/>
      <c r="Q97" s="127"/>
      <c r="R97" s="77">
        <v>44</v>
      </c>
      <c r="S97" s="113" t="s">
        <v>705</v>
      </c>
      <c r="T97" s="18"/>
    </row>
    <row r="98" spans="1:20">
      <c r="A98" s="4">
        <v>94</v>
      </c>
      <c r="B98" s="121" t="s">
        <v>63</v>
      </c>
      <c r="C98" s="71" t="s">
        <v>681</v>
      </c>
      <c r="D98" s="77" t="s">
        <v>25</v>
      </c>
      <c r="E98" s="77">
        <v>183110506</v>
      </c>
      <c r="F98" s="106">
        <v>9508512780</v>
      </c>
      <c r="G98" s="77">
        <v>20</v>
      </c>
      <c r="H98" s="77">
        <v>15</v>
      </c>
      <c r="I98" s="57">
        <f t="shared" si="1"/>
        <v>35</v>
      </c>
      <c r="J98" s="127">
        <v>9508512780</v>
      </c>
      <c r="K98" s="127" t="s">
        <v>265</v>
      </c>
      <c r="L98" s="127" t="s">
        <v>266</v>
      </c>
      <c r="M98" s="127">
        <v>8753957954</v>
      </c>
      <c r="N98" s="87" t="s">
        <v>798</v>
      </c>
      <c r="O98" s="87">
        <v>9707107092</v>
      </c>
      <c r="P98" s="132">
        <v>43671</v>
      </c>
      <c r="Q98" s="127" t="s">
        <v>222</v>
      </c>
      <c r="R98" s="77">
        <v>26</v>
      </c>
      <c r="S98" s="113" t="s">
        <v>705</v>
      </c>
      <c r="T98" s="18"/>
    </row>
    <row r="99" spans="1:20" ht="33">
      <c r="A99" s="4">
        <v>95</v>
      </c>
      <c r="B99" s="121" t="s">
        <v>63</v>
      </c>
      <c r="C99" s="71" t="s">
        <v>682</v>
      </c>
      <c r="D99" s="77" t="s">
        <v>25</v>
      </c>
      <c r="E99" s="77">
        <v>183110507</v>
      </c>
      <c r="F99" s="106">
        <v>9954697816</v>
      </c>
      <c r="G99" s="77">
        <v>26</v>
      </c>
      <c r="H99" s="77">
        <v>24</v>
      </c>
      <c r="I99" s="57">
        <f t="shared" si="1"/>
        <v>50</v>
      </c>
      <c r="J99" s="127">
        <v>9954697816</v>
      </c>
      <c r="K99" s="127" t="s">
        <v>265</v>
      </c>
      <c r="L99" s="127" t="s">
        <v>266</v>
      </c>
      <c r="M99" s="127">
        <v>8753957954</v>
      </c>
      <c r="N99" s="87" t="s">
        <v>799</v>
      </c>
      <c r="O99" s="87">
        <v>8473835352</v>
      </c>
      <c r="P99" s="127"/>
      <c r="Q99" s="127"/>
      <c r="R99" s="77">
        <v>26</v>
      </c>
      <c r="S99" s="113" t="s">
        <v>705</v>
      </c>
      <c r="T99" s="18"/>
    </row>
    <row r="100" spans="1:20">
      <c r="A100" s="4">
        <v>96</v>
      </c>
      <c r="B100" s="121" t="s">
        <v>62</v>
      </c>
      <c r="C100" s="71" t="s">
        <v>683</v>
      </c>
      <c r="D100" s="77" t="s">
        <v>25</v>
      </c>
      <c r="E100" s="77">
        <v>10</v>
      </c>
      <c r="F100" s="77"/>
      <c r="G100" s="77">
        <v>62</v>
      </c>
      <c r="H100" s="77">
        <v>55</v>
      </c>
      <c r="I100" s="57">
        <f t="shared" si="1"/>
        <v>117</v>
      </c>
      <c r="J100" s="127">
        <v>8011303969</v>
      </c>
      <c r="K100" s="127" t="s">
        <v>800</v>
      </c>
      <c r="L100" s="127" t="s">
        <v>801</v>
      </c>
      <c r="M100" s="127">
        <v>9678909061</v>
      </c>
      <c r="N100" s="87" t="s">
        <v>802</v>
      </c>
      <c r="O100" s="87">
        <v>9954099942</v>
      </c>
      <c r="P100" s="132">
        <v>43671</v>
      </c>
      <c r="Q100" s="127" t="s">
        <v>222</v>
      </c>
      <c r="R100" s="77">
        <v>26</v>
      </c>
      <c r="S100" s="113" t="s">
        <v>705</v>
      </c>
      <c r="T100" s="18"/>
    </row>
    <row r="101" spans="1:20">
      <c r="A101" s="4">
        <v>97</v>
      </c>
      <c r="B101" s="121" t="s">
        <v>62</v>
      </c>
      <c r="C101" s="71" t="s">
        <v>684</v>
      </c>
      <c r="D101" s="77" t="s">
        <v>25</v>
      </c>
      <c r="E101" s="77">
        <v>12</v>
      </c>
      <c r="F101" s="77"/>
      <c r="G101" s="77">
        <v>33</v>
      </c>
      <c r="H101" s="77">
        <v>34</v>
      </c>
      <c r="I101" s="57">
        <f t="shared" si="1"/>
        <v>67</v>
      </c>
      <c r="J101" s="137">
        <v>7696390576</v>
      </c>
      <c r="K101" s="127" t="s">
        <v>800</v>
      </c>
      <c r="L101" s="127" t="s">
        <v>801</v>
      </c>
      <c r="M101" s="127">
        <v>9678909061</v>
      </c>
      <c r="N101" s="87" t="s">
        <v>803</v>
      </c>
      <c r="O101" s="87">
        <v>7896390861</v>
      </c>
      <c r="P101" s="127"/>
      <c r="Q101" s="127"/>
      <c r="R101" s="77">
        <v>30</v>
      </c>
      <c r="S101" s="113" t="s">
        <v>705</v>
      </c>
      <c r="T101" s="18"/>
    </row>
    <row r="102" spans="1:20">
      <c r="A102" s="4">
        <v>98</v>
      </c>
      <c r="B102" s="121" t="s">
        <v>63</v>
      </c>
      <c r="C102" s="71" t="s">
        <v>685</v>
      </c>
      <c r="D102" s="77" t="s">
        <v>25</v>
      </c>
      <c r="E102" s="77">
        <v>14</v>
      </c>
      <c r="F102" s="107"/>
      <c r="G102" s="77">
        <v>32</v>
      </c>
      <c r="H102" s="77">
        <v>32</v>
      </c>
      <c r="I102" s="57">
        <f t="shared" si="1"/>
        <v>64</v>
      </c>
      <c r="J102" s="127">
        <v>9957847367</v>
      </c>
      <c r="K102" s="127" t="s">
        <v>800</v>
      </c>
      <c r="L102" s="127" t="s">
        <v>249</v>
      </c>
      <c r="M102" s="127">
        <v>9859331404</v>
      </c>
      <c r="N102" s="87" t="s">
        <v>804</v>
      </c>
      <c r="O102" s="87">
        <v>7896390624</v>
      </c>
      <c r="P102" s="132">
        <v>43672</v>
      </c>
      <c r="Q102" s="127" t="s">
        <v>229</v>
      </c>
      <c r="R102" s="77">
        <v>28</v>
      </c>
      <c r="S102" s="113" t="s">
        <v>705</v>
      </c>
      <c r="T102" s="18"/>
    </row>
    <row r="103" spans="1:20">
      <c r="A103" s="4">
        <v>99</v>
      </c>
      <c r="B103" s="121" t="s">
        <v>63</v>
      </c>
      <c r="C103" s="71" t="s">
        <v>686</v>
      </c>
      <c r="D103" s="77" t="s">
        <v>25</v>
      </c>
      <c r="E103" s="77">
        <v>15</v>
      </c>
      <c r="F103" s="77"/>
      <c r="G103" s="77">
        <v>36</v>
      </c>
      <c r="H103" s="77">
        <v>35</v>
      </c>
      <c r="I103" s="57">
        <f t="shared" si="1"/>
        <v>71</v>
      </c>
      <c r="J103" s="127">
        <v>9859318796</v>
      </c>
      <c r="K103" s="127" t="s">
        <v>800</v>
      </c>
      <c r="L103" s="127" t="s">
        <v>249</v>
      </c>
      <c r="M103" s="127">
        <v>9859331404</v>
      </c>
      <c r="N103" s="87" t="s">
        <v>805</v>
      </c>
      <c r="O103" s="127">
        <v>8011276551</v>
      </c>
      <c r="P103" s="127"/>
      <c r="Q103" s="127"/>
      <c r="R103" s="77">
        <v>30</v>
      </c>
      <c r="S103" s="113" t="s">
        <v>705</v>
      </c>
      <c r="T103" s="18"/>
    </row>
    <row r="104" spans="1:20">
      <c r="A104" s="4">
        <v>100</v>
      </c>
      <c r="B104" s="121" t="s">
        <v>62</v>
      </c>
      <c r="C104" s="71" t="s">
        <v>687</v>
      </c>
      <c r="D104" s="77" t="s">
        <v>25</v>
      </c>
      <c r="E104" s="77">
        <v>16</v>
      </c>
      <c r="F104" s="77"/>
      <c r="G104" s="77">
        <v>34</v>
      </c>
      <c r="H104" s="77">
        <v>40</v>
      </c>
      <c r="I104" s="57">
        <f t="shared" si="1"/>
        <v>74</v>
      </c>
      <c r="J104" s="127">
        <v>9613930843</v>
      </c>
      <c r="K104" s="127" t="s">
        <v>800</v>
      </c>
      <c r="L104" s="127" t="s">
        <v>249</v>
      </c>
      <c r="M104" s="127">
        <v>9859331404</v>
      </c>
      <c r="N104" s="87" t="s">
        <v>806</v>
      </c>
      <c r="O104" s="127">
        <v>9957092971</v>
      </c>
      <c r="P104" s="132">
        <v>43672</v>
      </c>
      <c r="Q104" s="127" t="s">
        <v>229</v>
      </c>
      <c r="R104" s="77">
        <v>30</v>
      </c>
      <c r="S104" s="113" t="s">
        <v>705</v>
      </c>
      <c r="T104" s="18"/>
    </row>
    <row r="105" spans="1:20">
      <c r="A105" s="4">
        <v>101</v>
      </c>
      <c r="B105" s="121" t="s">
        <v>62</v>
      </c>
      <c r="C105" s="71" t="s">
        <v>688</v>
      </c>
      <c r="D105" s="77" t="s">
        <v>25</v>
      </c>
      <c r="E105" s="77">
        <v>17</v>
      </c>
      <c r="F105" s="77"/>
      <c r="G105" s="77">
        <v>32</v>
      </c>
      <c r="H105" s="77">
        <v>39</v>
      </c>
      <c r="I105" s="57">
        <f t="shared" si="1"/>
        <v>71</v>
      </c>
      <c r="J105" s="127">
        <v>7896122305</v>
      </c>
      <c r="K105" s="127" t="s">
        <v>800</v>
      </c>
      <c r="L105" s="127" t="s">
        <v>249</v>
      </c>
      <c r="M105" s="127">
        <v>9859331404</v>
      </c>
      <c r="N105" s="87" t="s">
        <v>805</v>
      </c>
      <c r="O105" s="127">
        <v>8011276551</v>
      </c>
      <c r="P105" s="127"/>
      <c r="Q105" s="127"/>
      <c r="R105" s="77">
        <v>30</v>
      </c>
      <c r="S105" s="113" t="s">
        <v>705</v>
      </c>
      <c r="T105" s="18"/>
    </row>
    <row r="106" spans="1:20" ht="33">
      <c r="A106" s="4">
        <v>102</v>
      </c>
      <c r="B106" s="121" t="s">
        <v>63</v>
      </c>
      <c r="C106" s="71" t="s">
        <v>689</v>
      </c>
      <c r="D106" s="77" t="s">
        <v>25</v>
      </c>
      <c r="E106" s="77">
        <v>183110617</v>
      </c>
      <c r="F106" s="150"/>
      <c r="G106" s="77">
        <v>16</v>
      </c>
      <c r="H106" s="77">
        <v>10</v>
      </c>
      <c r="I106" s="57">
        <f t="shared" si="1"/>
        <v>26</v>
      </c>
      <c r="J106" s="127">
        <v>9954728424</v>
      </c>
      <c r="K106" s="154"/>
      <c r="L106" s="155"/>
      <c r="M106" s="127"/>
      <c r="N106" s="87" t="s">
        <v>743</v>
      </c>
      <c r="O106" s="127">
        <v>9954746912</v>
      </c>
      <c r="P106" s="132">
        <v>43673</v>
      </c>
      <c r="Q106" s="127" t="s">
        <v>230</v>
      </c>
      <c r="R106" s="77">
        <v>30</v>
      </c>
      <c r="S106" s="113" t="s">
        <v>705</v>
      </c>
      <c r="T106" s="18"/>
    </row>
    <row r="107" spans="1:20">
      <c r="A107" s="4">
        <v>103</v>
      </c>
      <c r="B107" s="121" t="s">
        <v>63</v>
      </c>
      <c r="C107" s="71" t="s">
        <v>690</v>
      </c>
      <c r="D107" s="77" t="s">
        <v>25</v>
      </c>
      <c r="E107" s="77">
        <v>183110519</v>
      </c>
      <c r="F107" s="150"/>
      <c r="G107" s="77">
        <v>18</v>
      </c>
      <c r="H107" s="77">
        <v>22</v>
      </c>
      <c r="I107" s="57">
        <f t="shared" si="1"/>
        <v>40</v>
      </c>
      <c r="J107" s="157"/>
      <c r="K107" s="154"/>
      <c r="L107" s="155"/>
      <c r="M107" s="127"/>
      <c r="N107" s="87" t="s">
        <v>807</v>
      </c>
      <c r="O107" s="127">
        <v>8753892616</v>
      </c>
      <c r="P107" s="127"/>
      <c r="Q107" s="127"/>
      <c r="R107" s="77"/>
      <c r="S107" s="113" t="s">
        <v>705</v>
      </c>
      <c r="T107" s="18"/>
    </row>
    <row r="108" spans="1:20">
      <c r="A108" s="4">
        <v>104</v>
      </c>
      <c r="B108" s="121" t="s">
        <v>62</v>
      </c>
      <c r="C108" s="71" t="s">
        <v>691</v>
      </c>
      <c r="D108" s="77" t="s">
        <v>25</v>
      </c>
      <c r="E108" s="77">
        <v>183110621</v>
      </c>
      <c r="F108" s="150"/>
      <c r="G108" s="77">
        <v>14</v>
      </c>
      <c r="H108" s="77">
        <v>16</v>
      </c>
      <c r="I108" s="57">
        <f t="shared" si="1"/>
        <v>30</v>
      </c>
      <c r="J108" s="127">
        <v>9577321961</v>
      </c>
      <c r="K108" s="154"/>
      <c r="L108" s="155"/>
      <c r="M108" s="127"/>
      <c r="N108" s="87" t="s">
        <v>746</v>
      </c>
      <c r="O108" s="127">
        <v>9954048545</v>
      </c>
      <c r="P108" s="132">
        <v>43673</v>
      </c>
      <c r="Q108" s="87" t="s">
        <v>230</v>
      </c>
      <c r="R108" s="77">
        <v>36</v>
      </c>
      <c r="S108" s="113" t="s">
        <v>705</v>
      </c>
      <c r="T108" s="18"/>
    </row>
    <row r="109" spans="1:20">
      <c r="A109" s="4">
        <v>105</v>
      </c>
      <c r="B109" s="121" t="s">
        <v>62</v>
      </c>
      <c r="C109" s="71" t="s">
        <v>692</v>
      </c>
      <c r="D109" s="77" t="s">
        <v>25</v>
      </c>
      <c r="E109" s="77">
        <v>183110623</v>
      </c>
      <c r="F109" s="150"/>
      <c r="G109" s="77">
        <v>29</v>
      </c>
      <c r="H109" s="77">
        <v>26</v>
      </c>
      <c r="I109" s="57">
        <f t="shared" si="1"/>
        <v>55</v>
      </c>
      <c r="J109" s="127">
        <v>9707789105</v>
      </c>
      <c r="K109" s="154"/>
      <c r="L109" s="155"/>
      <c r="M109" s="127"/>
      <c r="N109" s="87" t="s">
        <v>808</v>
      </c>
      <c r="O109" s="127">
        <v>9707243122</v>
      </c>
      <c r="P109" s="127"/>
      <c r="Q109" s="127"/>
      <c r="R109" s="77">
        <v>35</v>
      </c>
      <c r="S109" s="113" t="s">
        <v>705</v>
      </c>
      <c r="T109" s="18"/>
    </row>
    <row r="110" spans="1:20">
      <c r="A110" s="4">
        <v>106</v>
      </c>
      <c r="B110" s="121" t="s">
        <v>63</v>
      </c>
      <c r="C110" s="71" t="s">
        <v>693</v>
      </c>
      <c r="D110" s="77" t="s">
        <v>25</v>
      </c>
      <c r="E110" s="77">
        <v>51</v>
      </c>
      <c r="F110" s="150"/>
      <c r="G110" s="77">
        <v>35</v>
      </c>
      <c r="H110" s="77">
        <v>43</v>
      </c>
      <c r="I110" s="57">
        <f t="shared" si="1"/>
        <v>78</v>
      </c>
      <c r="J110" s="127">
        <v>9864662511</v>
      </c>
      <c r="K110" s="154" t="s">
        <v>1074</v>
      </c>
      <c r="L110" s="155"/>
      <c r="M110" s="127"/>
      <c r="N110" s="87" t="s">
        <v>809</v>
      </c>
      <c r="O110" s="127">
        <v>9613266770</v>
      </c>
      <c r="P110" s="132">
        <v>43675</v>
      </c>
      <c r="Q110" s="127" t="s">
        <v>218</v>
      </c>
      <c r="R110" s="77">
        <v>43</v>
      </c>
      <c r="S110" s="113" t="s">
        <v>705</v>
      </c>
      <c r="T110" s="18"/>
    </row>
    <row r="111" spans="1:20">
      <c r="A111" s="4">
        <v>107</v>
      </c>
      <c r="B111" s="121" t="s">
        <v>63</v>
      </c>
      <c r="C111" s="71" t="s">
        <v>694</v>
      </c>
      <c r="D111" s="77" t="s">
        <v>25</v>
      </c>
      <c r="E111" s="77">
        <v>50</v>
      </c>
      <c r="F111" s="150"/>
      <c r="G111" s="77">
        <v>40</v>
      </c>
      <c r="H111" s="77">
        <v>52</v>
      </c>
      <c r="I111" s="57">
        <f t="shared" si="1"/>
        <v>92</v>
      </c>
      <c r="J111" s="127">
        <v>9957481677</v>
      </c>
      <c r="K111" s="154" t="s">
        <v>1074</v>
      </c>
      <c r="L111" s="155"/>
      <c r="M111" s="127"/>
      <c r="N111" s="87" t="s">
        <v>809</v>
      </c>
      <c r="O111" s="127">
        <v>9613266770</v>
      </c>
      <c r="P111" s="132"/>
      <c r="Q111" s="127"/>
      <c r="R111" s="77">
        <v>42</v>
      </c>
      <c r="S111" s="113" t="s">
        <v>705</v>
      </c>
      <c r="T111" s="18"/>
    </row>
    <row r="112" spans="1:20">
      <c r="A112" s="4">
        <v>108</v>
      </c>
      <c r="B112" s="121" t="s">
        <v>62</v>
      </c>
      <c r="C112" s="140" t="s">
        <v>695</v>
      </c>
      <c r="D112" s="77" t="s">
        <v>25</v>
      </c>
      <c r="E112" s="77">
        <v>183110222</v>
      </c>
      <c r="F112" s="150"/>
      <c r="G112" s="77">
        <v>5</v>
      </c>
      <c r="H112" s="77">
        <v>13</v>
      </c>
      <c r="I112" s="57">
        <f t="shared" si="1"/>
        <v>18</v>
      </c>
      <c r="J112" s="127">
        <v>8471872897</v>
      </c>
      <c r="K112" s="127" t="s">
        <v>248</v>
      </c>
      <c r="L112" s="155"/>
      <c r="M112" s="127"/>
      <c r="N112" s="87" t="s">
        <v>403</v>
      </c>
      <c r="O112" s="87">
        <v>9678319965</v>
      </c>
      <c r="P112" s="132">
        <v>43675</v>
      </c>
      <c r="Q112" s="127" t="s">
        <v>218</v>
      </c>
      <c r="R112" s="77">
        <v>37</v>
      </c>
      <c r="S112" s="113" t="s">
        <v>705</v>
      </c>
      <c r="T112" s="18"/>
    </row>
    <row r="113" spans="1:20">
      <c r="A113" s="4">
        <v>109</v>
      </c>
      <c r="B113" s="121" t="s">
        <v>63</v>
      </c>
      <c r="C113" s="71" t="s">
        <v>696</v>
      </c>
      <c r="D113" s="77" t="s">
        <v>25</v>
      </c>
      <c r="E113" s="77">
        <v>42</v>
      </c>
      <c r="F113" s="77"/>
      <c r="G113" s="77">
        <v>32</v>
      </c>
      <c r="H113" s="77">
        <v>32</v>
      </c>
      <c r="I113" s="57">
        <f t="shared" si="1"/>
        <v>64</v>
      </c>
      <c r="J113" s="127">
        <v>9954286214</v>
      </c>
      <c r="K113" s="127" t="s">
        <v>248</v>
      </c>
      <c r="L113" s="127"/>
      <c r="M113" s="127"/>
      <c r="N113" s="87"/>
      <c r="O113" s="127"/>
      <c r="P113" s="132"/>
      <c r="Q113" s="127"/>
      <c r="R113" s="113">
        <v>39</v>
      </c>
      <c r="S113" s="113" t="s">
        <v>705</v>
      </c>
      <c r="T113" s="18"/>
    </row>
    <row r="114" spans="1:20">
      <c r="A114" s="4">
        <v>110</v>
      </c>
      <c r="B114" s="76" t="s">
        <v>62</v>
      </c>
      <c r="C114" s="151" t="s">
        <v>697</v>
      </c>
      <c r="D114" s="86" t="s">
        <v>25</v>
      </c>
      <c r="E114" s="86">
        <v>131</v>
      </c>
      <c r="F114" s="86"/>
      <c r="G114" s="86">
        <v>17</v>
      </c>
      <c r="H114" s="86">
        <v>19</v>
      </c>
      <c r="I114" s="57">
        <f t="shared" si="1"/>
        <v>36</v>
      </c>
      <c r="J114" s="127">
        <v>8011917591</v>
      </c>
      <c r="K114" s="127" t="s">
        <v>259</v>
      </c>
      <c r="L114" s="127" t="s">
        <v>260</v>
      </c>
      <c r="M114" s="127"/>
      <c r="N114" s="127" t="s">
        <v>810</v>
      </c>
      <c r="O114" s="127">
        <v>7896020888</v>
      </c>
      <c r="P114" s="132">
        <v>43676</v>
      </c>
      <c r="Q114" s="127" t="s">
        <v>234</v>
      </c>
      <c r="R114" s="77"/>
      <c r="S114" s="113"/>
      <c r="T114" s="18"/>
    </row>
    <row r="115" spans="1:20">
      <c r="A115" s="4">
        <v>111</v>
      </c>
      <c r="B115" s="76"/>
      <c r="C115" s="151" t="s">
        <v>698</v>
      </c>
      <c r="D115" s="86" t="s">
        <v>25</v>
      </c>
      <c r="E115" s="86">
        <v>132</v>
      </c>
      <c r="F115" s="86"/>
      <c r="G115" s="86">
        <v>30</v>
      </c>
      <c r="H115" s="86">
        <v>35</v>
      </c>
      <c r="I115" s="57">
        <f t="shared" si="1"/>
        <v>65</v>
      </c>
      <c r="J115" s="127">
        <v>7663920600</v>
      </c>
      <c r="K115" s="127" t="s">
        <v>259</v>
      </c>
      <c r="L115" s="127" t="s">
        <v>260</v>
      </c>
      <c r="M115" s="127"/>
      <c r="N115" s="127" t="s">
        <v>810</v>
      </c>
      <c r="O115" s="127">
        <v>7896020888</v>
      </c>
      <c r="P115" s="158"/>
      <c r="Q115" s="127"/>
      <c r="R115" s="77"/>
      <c r="S115" s="113"/>
      <c r="T115" s="18"/>
    </row>
    <row r="116" spans="1:20">
      <c r="A116" s="4">
        <v>112</v>
      </c>
      <c r="B116" s="76" t="s">
        <v>63</v>
      </c>
      <c r="C116" s="123" t="s">
        <v>699</v>
      </c>
      <c r="D116" s="86" t="s">
        <v>25</v>
      </c>
      <c r="E116" s="77"/>
      <c r="F116" s="150"/>
      <c r="G116" s="70">
        <v>25</v>
      </c>
      <c r="H116" s="70">
        <v>26</v>
      </c>
      <c r="I116" s="57">
        <f t="shared" si="1"/>
        <v>51</v>
      </c>
      <c r="J116" s="159">
        <v>9678816148</v>
      </c>
      <c r="K116" s="154" t="s">
        <v>276</v>
      </c>
      <c r="L116" s="155"/>
      <c r="M116" s="127"/>
      <c r="N116" s="87"/>
      <c r="O116" s="127"/>
      <c r="P116" s="132">
        <v>43676</v>
      </c>
      <c r="Q116" s="127" t="s">
        <v>234</v>
      </c>
      <c r="R116" s="77"/>
      <c r="S116" s="113"/>
      <c r="T116" s="18"/>
    </row>
    <row r="117" spans="1:20">
      <c r="A117" s="4">
        <v>113</v>
      </c>
      <c r="B117" s="76" t="s">
        <v>63</v>
      </c>
      <c r="C117" s="123" t="s">
        <v>700</v>
      </c>
      <c r="D117" s="86" t="s">
        <v>25</v>
      </c>
      <c r="E117" s="77"/>
      <c r="F117" s="150"/>
      <c r="G117" s="70">
        <v>22</v>
      </c>
      <c r="H117" s="70">
        <v>41</v>
      </c>
      <c r="I117" s="57">
        <f t="shared" si="1"/>
        <v>63</v>
      </c>
      <c r="J117" s="159">
        <v>9954374973</v>
      </c>
      <c r="K117" s="154" t="s">
        <v>276</v>
      </c>
      <c r="L117" s="155"/>
      <c r="M117" s="127"/>
      <c r="N117" s="87"/>
      <c r="O117" s="127"/>
      <c r="P117" s="132"/>
      <c r="Q117" s="127"/>
      <c r="R117" s="77"/>
      <c r="S117" s="113"/>
      <c r="T117" s="18"/>
    </row>
    <row r="118" spans="1:20">
      <c r="A118" s="4">
        <v>114</v>
      </c>
      <c r="B118" s="76" t="s">
        <v>62</v>
      </c>
      <c r="C118" s="152" t="s">
        <v>701</v>
      </c>
      <c r="D118" s="86" t="s">
        <v>25</v>
      </c>
      <c r="E118" s="93">
        <v>129</v>
      </c>
      <c r="F118" s="93"/>
      <c r="G118" s="93">
        <v>33</v>
      </c>
      <c r="H118" s="93">
        <v>32</v>
      </c>
      <c r="I118" s="57">
        <f t="shared" si="1"/>
        <v>65</v>
      </c>
      <c r="J118" s="127">
        <v>9859544810</v>
      </c>
      <c r="K118" s="127" t="s">
        <v>259</v>
      </c>
      <c r="L118" s="127" t="s">
        <v>279</v>
      </c>
      <c r="M118" s="127">
        <v>9401205313</v>
      </c>
      <c r="N118" s="127" t="s">
        <v>770</v>
      </c>
      <c r="O118" s="127">
        <v>9085167603</v>
      </c>
      <c r="P118" s="132">
        <v>43677</v>
      </c>
      <c r="Q118" s="127" t="s">
        <v>226</v>
      </c>
      <c r="R118" s="77"/>
      <c r="S118" s="113"/>
      <c r="T118" s="18"/>
    </row>
    <row r="119" spans="1:20">
      <c r="A119" s="4">
        <v>115</v>
      </c>
      <c r="B119" s="76" t="s">
        <v>62</v>
      </c>
      <c r="C119" s="152" t="s">
        <v>702</v>
      </c>
      <c r="D119" s="86" t="s">
        <v>25</v>
      </c>
      <c r="E119" s="93">
        <v>130</v>
      </c>
      <c r="F119" s="93"/>
      <c r="G119" s="93">
        <v>30</v>
      </c>
      <c r="H119" s="93">
        <v>28</v>
      </c>
      <c r="I119" s="57">
        <f t="shared" si="1"/>
        <v>58</v>
      </c>
      <c r="J119" s="127">
        <v>9954626532</v>
      </c>
      <c r="K119" s="127" t="s">
        <v>259</v>
      </c>
      <c r="L119" s="127" t="s">
        <v>279</v>
      </c>
      <c r="M119" s="127">
        <v>9401205313</v>
      </c>
      <c r="N119" s="127" t="s">
        <v>770</v>
      </c>
      <c r="O119" s="127">
        <v>9085167603</v>
      </c>
      <c r="P119" s="158"/>
      <c r="Q119" s="127"/>
      <c r="R119" s="77"/>
      <c r="S119" s="113"/>
      <c r="T119" s="18"/>
    </row>
    <row r="120" spans="1:20">
      <c r="A120" s="4">
        <v>116</v>
      </c>
      <c r="B120" s="76" t="s">
        <v>63</v>
      </c>
      <c r="C120" s="123" t="s">
        <v>703</v>
      </c>
      <c r="D120" s="86" t="s">
        <v>25</v>
      </c>
      <c r="E120" s="77"/>
      <c r="F120" s="150"/>
      <c r="G120" s="70">
        <v>23</v>
      </c>
      <c r="H120" s="70">
        <v>16</v>
      </c>
      <c r="I120" s="57">
        <f t="shared" si="1"/>
        <v>39</v>
      </c>
      <c r="J120" s="159">
        <v>7896750280</v>
      </c>
      <c r="K120" s="154" t="s">
        <v>270</v>
      </c>
      <c r="L120" s="155"/>
      <c r="M120" s="127"/>
      <c r="N120" s="87"/>
      <c r="O120" s="127"/>
      <c r="P120" s="132">
        <v>43677</v>
      </c>
      <c r="Q120" s="127" t="s">
        <v>226</v>
      </c>
      <c r="R120" s="77"/>
      <c r="S120" s="113"/>
      <c r="T120" s="18"/>
    </row>
    <row r="121" spans="1:20">
      <c r="A121" s="4">
        <v>117</v>
      </c>
      <c r="B121" s="76" t="s">
        <v>63</v>
      </c>
      <c r="C121" s="123" t="s">
        <v>174</v>
      </c>
      <c r="D121" s="86" t="s">
        <v>25</v>
      </c>
      <c r="E121" s="77"/>
      <c r="F121" s="150"/>
      <c r="G121" s="70">
        <v>22</v>
      </c>
      <c r="H121" s="70">
        <v>20</v>
      </c>
      <c r="I121" s="57">
        <f t="shared" si="1"/>
        <v>42</v>
      </c>
      <c r="J121" s="159">
        <v>6000735078</v>
      </c>
      <c r="K121" s="154" t="s">
        <v>270</v>
      </c>
      <c r="L121" s="155"/>
      <c r="M121" s="127"/>
      <c r="N121" s="87"/>
      <c r="O121" s="127"/>
      <c r="P121" s="132"/>
      <c r="Q121" s="127"/>
      <c r="R121" s="77"/>
      <c r="S121" s="113"/>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116</v>
      </c>
      <c r="D165" s="20"/>
      <c r="E165" s="13"/>
      <c r="F165" s="20"/>
      <c r="G165" s="58">
        <f>SUM(G5:G164)</f>
        <v>3555</v>
      </c>
      <c r="H165" s="58">
        <f>SUM(H5:H164)</f>
        <v>3472</v>
      </c>
      <c r="I165" s="58">
        <f>SUM(I5:I164)</f>
        <v>7027</v>
      </c>
      <c r="J165" s="20"/>
      <c r="K165" s="20"/>
      <c r="L165" s="20"/>
      <c r="M165" s="20"/>
      <c r="N165" s="20"/>
      <c r="O165" s="20"/>
      <c r="P165" s="14"/>
      <c r="Q165" s="20"/>
      <c r="R165" s="20"/>
      <c r="S165" s="20"/>
      <c r="T165" s="12"/>
    </row>
    <row r="166" spans="1:20">
      <c r="A166" s="43" t="s">
        <v>62</v>
      </c>
      <c r="B166" s="10">
        <f>COUNTIF(B$5:B$164,"Team 1")</f>
        <v>34</v>
      </c>
      <c r="C166" s="43" t="s">
        <v>25</v>
      </c>
      <c r="D166" s="10">
        <f>COUNTIF(D5:D164,"Anganwadi")</f>
        <v>115</v>
      </c>
    </row>
    <row r="167" spans="1:20">
      <c r="A167" s="43" t="s">
        <v>63</v>
      </c>
      <c r="B167" s="10">
        <f>COUNTIF(B$6:B$164,"Team 2")</f>
        <v>53</v>
      </c>
      <c r="C167" s="43"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37" activePane="bottomRight" state="frozen"/>
      <selection pane="topRight" activeCell="C1" sqref="C1"/>
      <selection pane="bottomLeft" activeCell="A5" sqref="A5"/>
      <selection pane="bottomRight" activeCell="P40" sqref="P40"/>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229" t="s">
        <v>70</v>
      </c>
      <c r="B1" s="229"/>
      <c r="C1" s="229"/>
      <c r="D1" s="54"/>
      <c r="E1" s="54"/>
      <c r="F1" s="54"/>
      <c r="G1" s="54"/>
      <c r="H1" s="54"/>
      <c r="I1" s="54"/>
      <c r="J1" s="54"/>
      <c r="K1" s="54"/>
      <c r="L1" s="54"/>
      <c r="M1" s="54"/>
      <c r="N1" s="54"/>
      <c r="O1" s="54"/>
      <c r="P1" s="54"/>
      <c r="Q1" s="54"/>
      <c r="R1" s="54"/>
      <c r="S1" s="54"/>
    </row>
    <row r="2" spans="1:20">
      <c r="A2" s="223" t="s">
        <v>59</v>
      </c>
      <c r="B2" s="224"/>
      <c r="C2" s="224"/>
      <c r="D2" s="24">
        <v>43678</v>
      </c>
      <c r="E2" s="21"/>
      <c r="F2" s="21"/>
      <c r="G2" s="21"/>
      <c r="H2" s="21"/>
      <c r="I2" s="21"/>
      <c r="J2" s="21"/>
      <c r="K2" s="21"/>
      <c r="L2" s="21"/>
      <c r="M2" s="21"/>
      <c r="N2" s="21"/>
      <c r="O2" s="21"/>
      <c r="P2" s="21"/>
      <c r="Q2" s="21"/>
      <c r="R2" s="21"/>
      <c r="S2" s="21"/>
    </row>
    <row r="3" spans="1:20" ht="24" customHeight="1">
      <c r="A3" s="225" t="s">
        <v>14</v>
      </c>
      <c r="B3" s="221" t="s">
        <v>61</v>
      </c>
      <c r="C3" s="226" t="s">
        <v>7</v>
      </c>
      <c r="D3" s="226" t="s">
        <v>55</v>
      </c>
      <c r="E3" s="226" t="s">
        <v>16</v>
      </c>
      <c r="F3" s="227" t="s">
        <v>17</v>
      </c>
      <c r="G3" s="226" t="s">
        <v>8</v>
      </c>
      <c r="H3" s="226"/>
      <c r="I3" s="226"/>
      <c r="J3" s="226" t="s">
        <v>31</v>
      </c>
      <c r="K3" s="221" t="s">
        <v>33</v>
      </c>
      <c r="L3" s="221" t="s">
        <v>50</v>
      </c>
      <c r="M3" s="221" t="s">
        <v>51</v>
      </c>
      <c r="N3" s="221" t="s">
        <v>34</v>
      </c>
      <c r="O3" s="221" t="s">
        <v>35</v>
      </c>
      <c r="P3" s="225" t="s">
        <v>54</v>
      </c>
      <c r="Q3" s="226" t="s">
        <v>52</v>
      </c>
      <c r="R3" s="226" t="s">
        <v>32</v>
      </c>
      <c r="S3" s="226" t="s">
        <v>53</v>
      </c>
      <c r="T3" s="226" t="s">
        <v>13</v>
      </c>
    </row>
    <row r="4" spans="1:20" ht="25.5" customHeight="1">
      <c r="A4" s="225"/>
      <c r="B4" s="228"/>
      <c r="C4" s="226"/>
      <c r="D4" s="226"/>
      <c r="E4" s="226"/>
      <c r="F4" s="227"/>
      <c r="G4" s="22" t="s">
        <v>9</v>
      </c>
      <c r="H4" s="22" t="s">
        <v>10</v>
      </c>
      <c r="I4" s="22" t="s">
        <v>11</v>
      </c>
      <c r="J4" s="226"/>
      <c r="K4" s="222"/>
      <c r="L4" s="222"/>
      <c r="M4" s="222"/>
      <c r="N4" s="222"/>
      <c r="O4" s="222"/>
      <c r="P4" s="225"/>
      <c r="Q4" s="225"/>
      <c r="R4" s="226"/>
      <c r="S4" s="226"/>
      <c r="T4" s="226"/>
    </row>
    <row r="5" spans="1:20">
      <c r="A5" s="4">
        <v>1</v>
      </c>
      <c r="B5" s="113" t="s">
        <v>63</v>
      </c>
      <c r="C5" s="87" t="s">
        <v>811</v>
      </c>
      <c r="D5" s="140" t="s">
        <v>25</v>
      </c>
      <c r="E5" s="77">
        <v>58</v>
      </c>
      <c r="F5" s="77"/>
      <c r="G5" s="77">
        <v>45</v>
      </c>
      <c r="H5" s="77">
        <v>39</v>
      </c>
      <c r="I5" s="57">
        <f>SUM(G5:H5)</f>
        <v>84</v>
      </c>
      <c r="J5" s="77">
        <v>9954047022</v>
      </c>
      <c r="K5" s="127" t="s">
        <v>552</v>
      </c>
      <c r="L5" s="127" t="s">
        <v>553</v>
      </c>
      <c r="M5" s="127">
        <v>9954120454</v>
      </c>
      <c r="N5" s="87" t="s">
        <v>913</v>
      </c>
      <c r="O5" s="127">
        <v>9859375046</v>
      </c>
      <c r="P5" s="132">
        <v>43678</v>
      </c>
      <c r="Q5" s="127" t="s">
        <v>222</v>
      </c>
      <c r="R5" s="127">
        <v>38</v>
      </c>
      <c r="S5" s="87" t="s">
        <v>399</v>
      </c>
      <c r="T5" s="18"/>
    </row>
    <row r="6" spans="1:20">
      <c r="A6" s="4">
        <v>2</v>
      </c>
      <c r="B6" s="113"/>
      <c r="C6" s="127" t="s">
        <v>812</v>
      </c>
      <c r="D6" s="140" t="s">
        <v>23</v>
      </c>
      <c r="E6" s="77" t="s">
        <v>813</v>
      </c>
      <c r="F6" s="77" t="s">
        <v>91</v>
      </c>
      <c r="G6" s="77">
        <v>35</v>
      </c>
      <c r="H6" s="77">
        <v>26</v>
      </c>
      <c r="I6" s="57">
        <f t="shared" ref="I6:I69" si="0">SUM(G6:H6)</f>
        <v>61</v>
      </c>
      <c r="J6" s="77">
        <v>9853648292</v>
      </c>
      <c r="K6" s="127" t="s">
        <v>552</v>
      </c>
      <c r="L6" s="127" t="s">
        <v>589</v>
      </c>
      <c r="M6" s="127">
        <v>9435614804</v>
      </c>
      <c r="N6" s="127"/>
      <c r="O6" s="127"/>
      <c r="P6" s="127"/>
      <c r="Q6" s="127"/>
      <c r="R6" s="127">
        <v>38</v>
      </c>
      <c r="S6" s="87" t="s">
        <v>399</v>
      </c>
      <c r="T6" s="18"/>
    </row>
    <row r="7" spans="1:20">
      <c r="A7" s="4">
        <v>3</v>
      </c>
      <c r="B7" s="113"/>
      <c r="C7" s="127" t="s">
        <v>814</v>
      </c>
      <c r="D7" s="140" t="s">
        <v>23</v>
      </c>
      <c r="E7" s="77" t="s">
        <v>815</v>
      </c>
      <c r="F7" s="77" t="s">
        <v>91</v>
      </c>
      <c r="G7" s="77">
        <v>38</v>
      </c>
      <c r="H7" s="77">
        <v>35</v>
      </c>
      <c r="I7" s="57">
        <f t="shared" si="0"/>
        <v>73</v>
      </c>
      <c r="J7" s="77">
        <v>7896693805</v>
      </c>
      <c r="K7" s="127" t="s">
        <v>552</v>
      </c>
      <c r="L7" s="127" t="s">
        <v>589</v>
      </c>
      <c r="M7" s="127">
        <v>9435614804</v>
      </c>
      <c r="N7" s="127"/>
      <c r="O7" s="127"/>
      <c r="P7" s="127"/>
      <c r="Q7" s="127"/>
      <c r="R7" s="127">
        <v>38</v>
      </c>
      <c r="S7" s="87" t="s">
        <v>399</v>
      </c>
      <c r="T7" s="18"/>
    </row>
    <row r="8" spans="1:20">
      <c r="A8" s="4">
        <v>4</v>
      </c>
      <c r="B8" s="113" t="s">
        <v>63</v>
      </c>
      <c r="C8" s="87" t="s">
        <v>816</v>
      </c>
      <c r="D8" s="140" t="s">
        <v>25</v>
      </c>
      <c r="E8" s="77">
        <v>118</v>
      </c>
      <c r="F8" s="77"/>
      <c r="G8" s="77">
        <v>29</v>
      </c>
      <c r="H8" s="77">
        <v>19</v>
      </c>
      <c r="I8" s="57">
        <f t="shared" si="0"/>
        <v>48</v>
      </c>
      <c r="J8" s="77">
        <v>9957060172</v>
      </c>
      <c r="K8" s="127"/>
      <c r="L8" s="127" t="s">
        <v>761</v>
      </c>
      <c r="M8" s="127">
        <v>8011652231</v>
      </c>
      <c r="N8" s="87" t="s">
        <v>914</v>
      </c>
      <c r="O8" s="87">
        <v>9577834019</v>
      </c>
      <c r="P8" s="132">
        <v>43678</v>
      </c>
      <c r="Q8" s="127" t="s">
        <v>222</v>
      </c>
      <c r="R8" s="127">
        <v>1</v>
      </c>
      <c r="S8" s="87" t="s">
        <v>399</v>
      </c>
      <c r="T8" s="18"/>
    </row>
    <row r="9" spans="1:20">
      <c r="A9" s="4">
        <v>5</v>
      </c>
      <c r="B9" s="113"/>
      <c r="C9" s="87" t="s">
        <v>817</v>
      </c>
      <c r="D9" s="140" t="s">
        <v>23</v>
      </c>
      <c r="E9" s="77">
        <v>18160413801</v>
      </c>
      <c r="F9" s="77" t="s">
        <v>91</v>
      </c>
      <c r="G9" s="77">
        <v>11</v>
      </c>
      <c r="H9" s="77">
        <v>13</v>
      </c>
      <c r="I9" s="57">
        <f t="shared" si="0"/>
        <v>24</v>
      </c>
      <c r="J9" s="77">
        <v>9954818649</v>
      </c>
      <c r="K9" s="127" t="s">
        <v>579</v>
      </c>
      <c r="L9" s="127" t="s">
        <v>761</v>
      </c>
      <c r="M9" s="127">
        <v>8011652231</v>
      </c>
      <c r="N9" s="127"/>
      <c r="O9" s="127"/>
      <c r="P9" s="127"/>
      <c r="Q9" s="127"/>
      <c r="R9" s="127">
        <v>3</v>
      </c>
      <c r="S9" s="87" t="s">
        <v>399</v>
      </c>
      <c r="T9" s="18"/>
    </row>
    <row r="10" spans="1:20">
      <c r="A10" s="4">
        <v>6</v>
      </c>
      <c r="B10" s="113"/>
      <c r="C10" s="87" t="s">
        <v>818</v>
      </c>
      <c r="D10" s="140" t="s">
        <v>23</v>
      </c>
      <c r="E10" s="77">
        <v>18160413804</v>
      </c>
      <c r="F10" s="77" t="s">
        <v>91</v>
      </c>
      <c r="G10" s="77">
        <v>14</v>
      </c>
      <c r="H10" s="77">
        <v>7</v>
      </c>
      <c r="I10" s="57">
        <f t="shared" si="0"/>
        <v>21</v>
      </c>
      <c r="J10" s="77">
        <v>9435803552</v>
      </c>
      <c r="K10" s="127" t="s">
        <v>579</v>
      </c>
      <c r="L10" s="127" t="s">
        <v>761</v>
      </c>
      <c r="M10" s="127">
        <v>8011652231</v>
      </c>
      <c r="N10" s="127"/>
      <c r="O10" s="127"/>
      <c r="P10" s="127"/>
      <c r="Q10" s="127"/>
      <c r="R10" s="127">
        <v>3</v>
      </c>
      <c r="S10" s="87" t="s">
        <v>399</v>
      </c>
      <c r="T10" s="18"/>
    </row>
    <row r="11" spans="1:20">
      <c r="A11" s="4">
        <v>7</v>
      </c>
      <c r="B11" s="113" t="s">
        <v>62</v>
      </c>
      <c r="C11" s="87" t="s">
        <v>819</v>
      </c>
      <c r="D11" s="140" t="s">
        <v>25</v>
      </c>
      <c r="E11" s="77">
        <v>145</v>
      </c>
      <c r="F11" s="77"/>
      <c r="G11" s="77">
        <v>17</v>
      </c>
      <c r="H11" s="77">
        <v>11</v>
      </c>
      <c r="I11" s="57">
        <f t="shared" si="0"/>
        <v>28</v>
      </c>
      <c r="J11" s="77">
        <v>9957959945</v>
      </c>
      <c r="K11" s="127"/>
      <c r="L11" s="127" t="s">
        <v>761</v>
      </c>
      <c r="M11" s="127">
        <v>8011652231</v>
      </c>
      <c r="N11" s="87" t="s">
        <v>753</v>
      </c>
      <c r="O11" s="87">
        <v>9859656801</v>
      </c>
      <c r="P11" s="132">
        <v>43679</v>
      </c>
      <c r="Q11" s="127" t="s">
        <v>229</v>
      </c>
      <c r="R11" s="127">
        <v>4</v>
      </c>
      <c r="S11" s="87" t="s">
        <v>399</v>
      </c>
      <c r="T11" s="18"/>
    </row>
    <row r="12" spans="1:20">
      <c r="A12" s="4">
        <v>8</v>
      </c>
      <c r="B12" s="113"/>
      <c r="C12" s="87" t="s">
        <v>820</v>
      </c>
      <c r="D12" s="140" t="s">
        <v>23</v>
      </c>
      <c r="E12" s="77">
        <v>18160411802</v>
      </c>
      <c r="F12" s="77" t="s">
        <v>91</v>
      </c>
      <c r="G12" s="77">
        <v>14</v>
      </c>
      <c r="H12" s="77">
        <v>11</v>
      </c>
      <c r="I12" s="57">
        <f t="shared" si="0"/>
        <v>25</v>
      </c>
      <c r="J12" s="77">
        <v>9957373434</v>
      </c>
      <c r="K12" s="127" t="s">
        <v>579</v>
      </c>
      <c r="L12" s="127" t="s">
        <v>761</v>
      </c>
      <c r="M12" s="127">
        <v>8011652231</v>
      </c>
      <c r="N12" s="127"/>
      <c r="O12" s="127"/>
      <c r="P12" s="127"/>
      <c r="Q12" s="127"/>
      <c r="R12" s="127">
        <v>4</v>
      </c>
      <c r="S12" s="87" t="s">
        <v>399</v>
      </c>
      <c r="T12" s="18"/>
    </row>
    <row r="13" spans="1:20">
      <c r="A13" s="4">
        <v>9</v>
      </c>
      <c r="B13" s="113"/>
      <c r="C13" s="87" t="s">
        <v>821</v>
      </c>
      <c r="D13" s="140" t="s">
        <v>23</v>
      </c>
      <c r="E13" s="77">
        <v>18160411801</v>
      </c>
      <c r="F13" s="77" t="s">
        <v>118</v>
      </c>
      <c r="G13" s="77">
        <v>0</v>
      </c>
      <c r="H13" s="77">
        <v>16</v>
      </c>
      <c r="I13" s="57">
        <f t="shared" si="0"/>
        <v>16</v>
      </c>
      <c r="J13" s="77">
        <v>9957966811</v>
      </c>
      <c r="K13" s="127" t="s">
        <v>579</v>
      </c>
      <c r="L13" s="127" t="s">
        <v>761</v>
      </c>
      <c r="M13" s="127">
        <v>8011652231</v>
      </c>
      <c r="N13" s="127"/>
      <c r="O13" s="127"/>
      <c r="P13" s="127"/>
      <c r="Q13" s="127"/>
      <c r="R13" s="127">
        <v>1</v>
      </c>
      <c r="S13" s="87" t="s">
        <v>399</v>
      </c>
      <c r="T13" s="18"/>
    </row>
    <row r="14" spans="1:20">
      <c r="A14" s="4">
        <v>10</v>
      </c>
      <c r="B14" s="113"/>
      <c r="C14" s="87" t="s">
        <v>822</v>
      </c>
      <c r="D14" s="140" t="s">
        <v>23</v>
      </c>
      <c r="E14" s="77">
        <v>18160411805</v>
      </c>
      <c r="F14" s="77" t="s">
        <v>132</v>
      </c>
      <c r="G14" s="77"/>
      <c r="H14" s="77">
        <v>39</v>
      </c>
      <c r="I14" s="57">
        <f t="shared" si="0"/>
        <v>39</v>
      </c>
      <c r="J14" s="77">
        <v>9577668754</v>
      </c>
      <c r="K14" s="127" t="s">
        <v>579</v>
      </c>
      <c r="L14" s="127" t="s">
        <v>761</v>
      </c>
      <c r="M14" s="127">
        <v>8011652231</v>
      </c>
      <c r="N14" s="127"/>
      <c r="O14" s="127"/>
      <c r="P14" s="127"/>
      <c r="Q14" s="127"/>
      <c r="R14" s="127">
        <v>1</v>
      </c>
      <c r="S14" s="87" t="s">
        <v>399</v>
      </c>
      <c r="T14" s="18"/>
    </row>
    <row r="15" spans="1:20">
      <c r="A15" s="4">
        <v>11</v>
      </c>
      <c r="B15" s="113"/>
      <c r="C15" s="87" t="s">
        <v>823</v>
      </c>
      <c r="D15" s="140" t="s">
        <v>23</v>
      </c>
      <c r="E15" s="77">
        <v>18160411804</v>
      </c>
      <c r="F15" s="77" t="s">
        <v>118</v>
      </c>
      <c r="G15" s="77">
        <v>0</v>
      </c>
      <c r="H15" s="77">
        <v>26</v>
      </c>
      <c r="I15" s="57">
        <f t="shared" si="0"/>
        <v>26</v>
      </c>
      <c r="J15" s="77">
        <v>9957482066</v>
      </c>
      <c r="K15" s="127" t="s">
        <v>579</v>
      </c>
      <c r="L15" s="127" t="s">
        <v>761</v>
      </c>
      <c r="M15" s="127">
        <v>8011652231</v>
      </c>
      <c r="N15" s="127"/>
      <c r="O15" s="127"/>
      <c r="P15" s="127"/>
      <c r="Q15" s="127"/>
      <c r="R15" s="127">
        <v>1</v>
      </c>
      <c r="S15" s="87" t="s">
        <v>399</v>
      </c>
      <c r="T15" s="18"/>
    </row>
    <row r="16" spans="1:20">
      <c r="A16" s="4">
        <v>12</v>
      </c>
      <c r="B16" s="113" t="s">
        <v>63</v>
      </c>
      <c r="C16" s="87" t="s">
        <v>824</v>
      </c>
      <c r="D16" s="140" t="s">
        <v>25</v>
      </c>
      <c r="E16" s="77">
        <v>33</v>
      </c>
      <c r="F16" s="77"/>
      <c r="G16" s="77">
        <v>39</v>
      </c>
      <c r="H16" s="77">
        <v>42</v>
      </c>
      <c r="I16" s="57">
        <f t="shared" si="0"/>
        <v>81</v>
      </c>
      <c r="J16" s="107">
        <v>9954667611</v>
      </c>
      <c r="K16" s="127" t="s">
        <v>552</v>
      </c>
      <c r="L16" s="127" t="s">
        <v>589</v>
      </c>
      <c r="M16" s="127">
        <v>9435614804</v>
      </c>
      <c r="N16" s="87" t="s">
        <v>554</v>
      </c>
      <c r="O16" s="127">
        <v>9954019152</v>
      </c>
      <c r="P16" s="132">
        <v>43679</v>
      </c>
      <c r="Q16" s="127" t="s">
        <v>229</v>
      </c>
      <c r="R16" s="127">
        <v>45</v>
      </c>
      <c r="S16" s="87" t="s">
        <v>399</v>
      </c>
      <c r="T16" s="18"/>
    </row>
    <row r="17" spans="1:20">
      <c r="A17" s="4">
        <v>13</v>
      </c>
      <c r="B17" s="113"/>
      <c r="C17" s="87" t="s">
        <v>825</v>
      </c>
      <c r="D17" s="140" t="s">
        <v>25</v>
      </c>
      <c r="E17" s="77">
        <v>124</v>
      </c>
      <c r="F17" s="77"/>
      <c r="G17" s="77">
        <v>31</v>
      </c>
      <c r="H17" s="77">
        <v>28</v>
      </c>
      <c r="I17" s="57">
        <f t="shared" si="0"/>
        <v>59</v>
      </c>
      <c r="J17" s="107">
        <v>7896651872</v>
      </c>
      <c r="K17" s="127" t="s">
        <v>552</v>
      </c>
      <c r="L17" s="127" t="s">
        <v>589</v>
      </c>
      <c r="M17" s="127">
        <v>9435614804</v>
      </c>
      <c r="N17" s="87" t="s">
        <v>915</v>
      </c>
      <c r="O17" s="127">
        <v>8011225327</v>
      </c>
      <c r="P17" s="127"/>
      <c r="Q17" s="127"/>
      <c r="R17" s="127">
        <v>46</v>
      </c>
      <c r="S17" s="87" t="s">
        <v>399</v>
      </c>
      <c r="T17" s="18"/>
    </row>
    <row r="18" spans="1:20">
      <c r="A18" s="4">
        <v>14</v>
      </c>
      <c r="B18" s="113"/>
      <c r="C18" s="127" t="s">
        <v>826</v>
      </c>
      <c r="D18" s="140" t="s">
        <v>23</v>
      </c>
      <c r="E18" s="77" t="s">
        <v>827</v>
      </c>
      <c r="F18" s="77" t="s">
        <v>91</v>
      </c>
      <c r="G18" s="77">
        <v>17</v>
      </c>
      <c r="H18" s="77">
        <v>13</v>
      </c>
      <c r="I18" s="57">
        <f t="shared" si="0"/>
        <v>30</v>
      </c>
      <c r="J18" s="77">
        <v>9613745784</v>
      </c>
      <c r="K18" s="127" t="s">
        <v>552</v>
      </c>
      <c r="L18" s="127" t="s">
        <v>589</v>
      </c>
      <c r="M18" s="127">
        <v>9435614804</v>
      </c>
      <c r="N18" s="127"/>
      <c r="O18" s="127"/>
      <c r="P18" s="127"/>
      <c r="Q18" s="127"/>
      <c r="R18" s="127">
        <v>45</v>
      </c>
      <c r="S18" s="87" t="s">
        <v>399</v>
      </c>
      <c r="T18" s="18"/>
    </row>
    <row r="19" spans="1:20">
      <c r="A19" s="4">
        <v>15</v>
      </c>
      <c r="B19" s="113" t="s">
        <v>62</v>
      </c>
      <c r="C19" s="87" t="s">
        <v>828</v>
      </c>
      <c r="D19" s="140" t="s">
        <v>25</v>
      </c>
      <c r="E19" s="77">
        <v>142</v>
      </c>
      <c r="F19" s="77"/>
      <c r="G19" s="77">
        <v>51</v>
      </c>
      <c r="H19" s="77">
        <v>18</v>
      </c>
      <c r="I19" s="57">
        <f t="shared" si="0"/>
        <v>69</v>
      </c>
      <c r="J19" s="107">
        <v>9678249403</v>
      </c>
      <c r="K19" s="127" t="s">
        <v>648</v>
      </c>
      <c r="L19" s="127" t="s">
        <v>916</v>
      </c>
      <c r="M19" s="127">
        <v>8399907567</v>
      </c>
      <c r="N19" s="87" t="s">
        <v>917</v>
      </c>
      <c r="O19" s="87">
        <v>9957986041</v>
      </c>
      <c r="P19" s="132">
        <v>43680</v>
      </c>
      <c r="Q19" s="127" t="s">
        <v>230</v>
      </c>
      <c r="R19" s="127">
        <v>13</v>
      </c>
      <c r="S19" s="87" t="s">
        <v>399</v>
      </c>
      <c r="T19" s="18"/>
    </row>
    <row r="20" spans="1:20">
      <c r="A20" s="4">
        <v>16</v>
      </c>
      <c r="B20" s="113"/>
      <c r="C20" s="87" t="s">
        <v>829</v>
      </c>
      <c r="D20" s="140" t="s">
        <v>23</v>
      </c>
      <c r="E20" s="77">
        <v>18160402402</v>
      </c>
      <c r="F20" s="77" t="s">
        <v>91</v>
      </c>
      <c r="G20" s="77">
        <v>76</v>
      </c>
      <c r="H20" s="77">
        <v>80</v>
      </c>
      <c r="I20" s="57">
        <f t="shared" si="0"/>
        <v>156</v>
      </c>
      <c r="J20" s="106">
        <v>9954415902</v>
      </c>
      <c r="K20" s="127" t="s">
        <v>648</v>
      </c>
      <c r="L20" s="127" t="s">
        <v>916</v>
      </c>
      <c r="M20" s="127">
        <v>8399907567</v>
      </c>
      <c r="N20" s="127"/>
      <c r="O20" s="127"/>
      <c r="P20" s="127"/>
      <c r="Q20" s="127"/>
      <c r="R20" s="127">
        <v>13</v>
      </c>
      <c r="S20" s="87" t="s">
        <v>399</v>
      </c>
      <c r="T20" s="18"/>
    </row>
    <row r="21" spans="1:20">
      <c r="A21" s="4">
        <v>17</v>
      </c>
      <c r="B21" s="113" t="s">
        <v>62</v>
      </c>
      <c r="C21" s="87" t="s">
        <v>830</v>
      </c>
      <c r="D21" s="140" t="s">
        <v>25</v>
      </c>
      <c r="E21" s="77">
        <v>81</v>
      </c>
      <c r="F21" s="77"/>
      <c r="G21" s="77">
        <v>45</v>
      </c>
      <c r="H21" s="77">
        <v>50</v>
      </c>
      <c r="I21" s="57">
        <f t="shared" si="0"/>
        <v>95</v>
      </c>
      <c r="J21" s="77">
        <v>8011640990</v>
      </c>
      <c r="K21" s="127" t="s">
        <v>918</v>
      </c>
      <c r="L21" s="127" t="s">
        <v>919</v>
      </c>
      <c r="M21" s="127">
        <v>9954956006</v>
      </c>
      <c r="N21" s="87" t="s">
        <v>920</v>
      </c>
      <c r="O21" s="87">
        <v>8011301372</v>
      </c>
      <c r="P21" s="132">
        <v>43680</v>
      </c>
      <c r="Q21" s="127" t="s">
        <v>230</v>
      </c>
      <c r="R21" s="127">
        <v>34</v>
      </c>
      <c r="S21" s="87" t="s">
        <v>399</v>
      </c>
      <c r="T21" s="18"/>
    </row>
    <row r="22" spans="1:20">
      <c r="A22" s="4">
        <v>18</v>
      </c>
      <c r="B22" s="113"/>
      <c r="C22" s="87" t="s">
        <v>831</v>
      </c>
      <c r="D22" s="140" t="s">
        <v>25</v>
      </c>
      <c r="E22" s="77">
        <v>78</v>
      </c>
      <c r="F22" s="77"/>
      <c r="G22" s="77">
        <v>32</v>
      </c>
      <c r="H22" s="77">
        <v>28</v>
      </c>
      <c r="I22" s="57">
        <f t="shared" si="0"/>
        <v>60</v>
      </c>
      <c r="J22" s="77">
        <v>9859043818</v>
      </c>
      <c r="K22" s="127" t="s">
        <v>918</v>
      </c>
      <c r="L22" s="127" t="s">
        <v>919</v>
      </c>
      <c r="M22" s="127">
        <v>9954956006</v>
      </c>
      <c r="N22" s="87" t="s">
        <v>920</v>
      </c>
      <c r="O22" s="87">
        <v>8011301372</v>
      </c>
      <c r="P22" s="127"/>
      <c r="Q22" s="127"/>
      <c r="R22" s="127">
        <v>35</v>
      </c>
      <c r="S22" s="87" t="s">
        <v>399</v>
      </c>
      <c r="T22" s="18"/>
    </row>
    <row r="23" spans="1:20">
      <c r="A23" s="4">
        <v>19</v>
      </c>
      <c r="B23" s="113"/>
      <c r="C23" s="127" t="s">
        <v>832</v>
      </c>
      <c r="D23" s="140" t="s">
        <v>23</v>
      </c>
      <c r="E23" s="77" t="s">
        <v>833</v>
      </c>
      <c r="F23" s="77" t="s">
        <v>91</v>
      </c>
      <c r="G23" s="77">
        <v>54</v>
      </c>
      <c r="H23" s="77">
        <v>61</v>
      </c>
      <c r="I23" s="57">
        <f t="shared" si="0"/>
        <v>115</v>
      </c>
      <c r="J23" s="106">
        <v>9954161641</v>
      </c>
      <c r="K23" s="127" t="s">
        <v>918</v>
      </c>
      <c r="L23" s="127" t="s">
        <v>919</v>
      </c>
      <c r="M23" s="127">
        <v>9954956006</v>
      </c>
      <c r="N23" s="127"/>
      <c r="O23" s="127"/>
      <c r="P23" s="127"/>
      <c r="Q23" s="127"/>
      <c r="R23" s="127">
        <v>35</v>
      </c>
      <c r="S23" s="87" t="s">
        <v>399</v>
      </c>
      <c r="T23" s="18"/>
    </row>
    <row r="24" spans="1:20">
      <c r="A24" s="4">
        <v>20</v>
      </c>
      <c r="B24" s="113" t="s">
        <v>63</v>
      </c>
      <c r="C24" s="87" t="s">
        <v>834</v>
      </c>
      <c r="D24" s="140" t="s">
        <v>25</v>
      </c>
      <c r="E24" s="77">
        <v>76</v>
      </c>
      <c r="F24" s="77">
        <v>9859043818</v>
      </c>
      <c r="G24" s="77">
        <v>57</v>
      </c>
      <c r="H24" s="77">
        <v>41</v>
      </c>
      <c r="I24" s="57">
        <f t="shared" si="0"/>
        <v>98</v>
      </c>
      <c r="J24" s="77">
        <v>9577434175</v>
      </c>
      <c r="K24" s="127" t="s">
        <v>918</v>
      </c>
      <c r="L24" s="127" t="s">
        <v>921</v>
      </c>
      <c r="M24" s="127">
        <v>9508540700</v>
      </c>
      <c r="N24" s="87" t="s">
        <v>922</v>
      </c>
      <c r="O24" s="87">
        <v>8812947984</v>
      </c>
      <c r="P24" s="132">
        <v>43682</v>
      </c>
      <c r="Q24" s="127" t="s">
        <v>218</v>
      </c>
      <c r="R24" s="127">
        <v>36</v>
      </c>
      <c r="S24" s="87" t="s">
        <v>399</v>
      </c>
      <c r="T24" s="18"/>
    </row>
    <row r="25" spans="1:20">
      <c r="A25" s="4">
        <v>21</v>
      </c>
      <c r="B25" s="113"/>
      <c r="C25" s="127" t="s">
        <v>835</v>
      </c>
      <c r="D25" s="140" t="s">
        <v>23</v>
      </c>
      <c r="E25" s="77" t="s">
        <v>836</v>
      </c>
      <c r="F25" s="77" t="s">
        <v>91</v>
      </c>
      <c r="G25" s="77">
        <v>55</v>
      </c>
      <c r="H25" s="77">
        <v>45</v>
      </c>
      <c r="I25" s="57">
        <f t="shared" si="0"/>
        <v>100</v>
      </c>
      <c r="J25" s="77">
        <v>9435158551</v>
      </c>
      <c r="K25" s="127" t="s">
        <v>918</v>
      </c>
      <c r="L25" s="127" t="s">
        <v>921</v>
      </c>
      <c r="M25" s="127">
        <v>9508540700</v>
      </c>
      <c r="N25" s="127"/>
      <c r="O25" s="127"/>
      <c r="P25" s="127"/>
      <c r="Q25" s="127"/>
      <c r="R25" s="127">
        <v>37</v>
      </c>
      <c r="S25" s="87" t="s">
        <v>399</v>
      </c>
      <c r="T25" s="18"/>
    </row>
    <row r="26" spans="1:20">
      <c r="A26" s="4">
        <v>22</v>
      </c>
      <c r="B26" s="113" t="s">
        <v>63</v>
      </c>
      <c r="C26" s="87" t="s">
        <v>837</v>
      </c>
      <c r="D26" s="140" t="s">
        <v>25</v>
      </c>
      <c r="E26" s="77">
        <v>79</v>
      </c>
      <c r="F26" s="77"/>
      <c r="G26" s="77">
        <v>43</v>
      </c>
      <c r="H26" s="77">
        <v>45</v>
      </c>
      <c r="I26" s="57">
        <f t="shared" si="0"/>
        <v>88</v>
      </c>
      <c r="J26" s="77">
        <v>9954078831</v>
      </c>
      <c r="K26" s="127" t="s">
        <v>918</v>
      </c>
      <c r="L26" s="127" t="s">
        <v>921</v>
      </c>
      <c r="M26" s="127">
        <v>9508540700</v>
      </c>
      <c r="N26" s="87" t="s">
        <v>922</v>
      </c>
      <c r="O26" s="87">
        <v>8812947984</v>
      </c>
      <c r="P26" s="132">
        <v>43682</v>
      </c>
      <c r="Q26" s="127" t="s">
        <v>218</v>
      </c>
      <c r="R26" s="127">
        <v>39</v>
      </c>
      <c r="S26" s="87" t="s">
        <v>399</v>
      </c>
      <c r="T26" s="18"/>
    </row>
    <row r="27" spans="1:20">
      <c r="A27" s="4">
        <v>23</v>
      </c>
      <c r="B27" s="113"/>
      <c r="C27" s="127" t="s">
        <v>838</v>
      </c>
      <c r="D27" s="140" t="s">
        <v>23</v>
      </c>
      <c r="E27" s="77" t="s">
        <v>839</v>
      </c>
      <c r="F27" s="77" t="s">
        <v>91</v>
      </c>
      <c r="G27" s="77">
        <v>54</v>
      </c>
      <c r="H27" s="77">
        <v>60</v>
      </c>
      <c r="I27" s="57">
        <f t="shared" si="0"/>
        <v>114</v>
      </c>
      <c r="J27" s="77">
        <v>9954735581</v>
      </c>
      <c r="K27" s="127" t="s">
        <v>918</v>
      </c>
      <c r="L27" s="127" t="s">
        <v>921</v>
      </c>
      <c r="M27" s="127">
        <v>9508540700</v>
      </c>
      <c r="N27" s="127"/>
      <c r="O27" s="127"/>
      <c r="P27" s="127"/>
      <c r="Q27" s="127"/>
      <c r="R27" s="127">
        <v>36</v>
      </c>
      <c r="S27" s="87" t="s">
        <v>399</v>
      </c>
      <c r="T27" s="18"/>
    </row>
    <row r="28" spans="1:20">
      <c r="A28" s="4">
        <v>24</v>
      </c>
      <c r="B28" s="113" t="s">
        <v>62</v>
      </c>
      <c r="C28" s="87" t="s">
        <v>840</v>
      </c>
      <c r="D28" s="140" t="s">
        <v>23</v>
      </c>
      <c r="E28" s="77">
        <v>18160410701</v>
      </c>
      <c r="F28" s="77" t="s">
        <v>91</v>
      </c>
      <c r="G28" s="77">
        <v>30</v>
      </c>
      <c r="H28" s="77">
        <v>23</v>
      </c>
      <c r="I28" s="57">
        <f t="shared" si="0"/>
        <v>53</v>
      </c>
      <c r="J28" s="77">
        <v>8751809049</v>
      </c>
      <c r="K28" s="127" t="s">
        <v>648</v>
      </c>
      <c r="L28" s="127" t="s">
        <v>923</v>
      </c>
      <c r="M28" s="127">
        <v>9957988499</v>
      </c>
      <c r="N28" s="127"/>
      <c r="O28" s="127"/>
      <c r="P28" s="132">
        <v>43683</v>
      </c>
      <c r="Q28" s="127" t="s">
        <v>234</v>
      </c>
      <c r="R28" s="127">
        <v>12</v>
      </c>
      <c r="S28" s="87" t="s">
        <v>399</v>
      </c>
      <c r="T28" s="18"/>
    </row>
    <row r="29" spans="1:20">
      <c r="A29" s="4">
        <v>25</v>
      </c>
      <c r="B29" s="113"/>
      <c r="C29" s="87" t="s">
        <v>841</v>
      </c>
      <c r="D29" s="140" t="s">
        <v>23</v>
      </c>
      <c r="E29" s="77">
        <v>18160410708</v>
      </c>
      <c r="F29" s="77" t="s">
        <v>91</v>
      </c>
      <c r="G29" s="77">
        <v>34</v>
      </c>
      <c r="H29" s="77">
        <v>39</v>
      </c>
      <c r="I29" s="57">
        <f t="shared" si="0"/>
        <v>73</v>
      </c>
      <c r="J29" s="106">
        <v>7399780885</v>
      </c>
      <c r="K29" s="127" t="s">
        <v>648</v>
      </c>
      <c r="L29" s="127" t="s">
        <v>923</v>
      </c>
      <c r="M29" s="127">
        <v>9957988499</v>
      </c>
      <c r="N29" s="127"/>
      <c r="O29" s="127"/>
      <c r="P29" s="127"/>
      <c r="Q29" s="127"/>
      <c r="R29" s="127">
        <v>12</v>
      </c>
      <c r="S29" s="87" t="s">
        <v>399</v>
      </c>
      <c r="T29" s="18"/>
    </row>
    <row r="30" spans="1:20" ht="33">
      <c r="A30" s="4">
        <v>26</v>
      </c>
      <c r="B30" s="113"/>
      <c r="C30" s="87" t="s">
        <v>842</v>
      </c>
      <c r="D30" s="140" t="s">
        <v>23</v>
      </c>
      <c r="E30" s="77">
        <v>18160410710</v>
      </c>
      <c r="F30" s="77" t="s">
        <v>91</v>
      </c>
      <c r="G30" s="77">
        <v>11</v>
      </c>
      <c r="H30" s="77">
        <v>13</v>
      </c>
      <c r="I30" s="57">
        <f t="shared" si="0"/>
        <v>24</v>
      </c>
      <c r="J30" s="106">
        <v>9854875316</v>
      </c>
      <c r="K30" s="127" t="s">
        <v>648</v>
      </c>
      <c r="L30" s="127" t="s">
        <v>923</v>
      </c>
      <c r="M30" s="127">
        <v>9957988499</v>
      </c>
      <c r="N30" s="127"/>
      <c r="O30" s="127"/>
      <c r="P30" s="127"/>
      <c r="Q30" s="127"/>
      <c r="R30" s="127">
        <v>12</v>
      </c>
      <c r="S30" s="87" t="s">
        <v>399</v>
      </c>
      <c r="T30" s="18"/>
    </row>
    <row r="31" spans="1:20">
      <c r="A31" s="4">
        <v>27</v>
      </c>
      <c r="B31" s="113" t="s">
        <v>62</v>
      </c>
      <c r="C31" s="87" t="s">
        <v>843</v>
      </c>
      <c r="D31" s="140" t="s">
        <v>25</v>
      </c>
      <c r="E31" s="77">
        <v>19</v>
      </c>
      <c r="F31" s="77"/>
      <c r="G31" s="77">
        <v>28</v>
      </c>
      <c r="H31" s="77">
        <v>24</v>
      </c>
      <c r="I31" s="57">
        <f t="shared" si="0"/>
        <v>52</v>
      </c>
      <c r="J31" s="107">
        <v>9957335396</v>
      </c>
      <c r="K31" s="127" t="s">
        <v>648</v>
      </c>
      <c r="L31" s="127" t="s">
        <v>923</v>
      </c>
      <c r="M31" s="127">
        <v>9957988499</v>
      </c>
      <c r="N31" s="87" t="s">
        <v>768</v>
      </c>
      <c r="O31" s="87">
        <v>7896104468</v>
      </c>
      <c r="P31" s="132">
        <v>43683</v>
      </c>
      <c r="Q31" s="127" t="s">
        <v>234</v>
      </c>
      <c r="R31" s="127">
        <v>11</v>
      </c>
      <c r="S31" s="87" t="s">
        <v>399</v>
      </c>
      <c r="T31" s="18"/>
    </row>
    <row r="32" spans="1:20">
      <c r="A32" s="4">
        <v>28</v>
      </c>
      <c r="B32" s="113"/>
      <c r="C32" s="87" t="s">
        <v>844</v>
      </c>
      <c r="D32" s="140" t="s">
        <v>23</v>
      </c>
      <c r="E32" s="77">
        <v>18160400203</v>
      </c>
      <c r="F32" s="77" t="s">
        <v>91</v>
      </c>
      <c r="G32" s="77">
        <v>48</v>
      </c>
      <c r="H32" s="77">
        <v>40</v>
      </c>
      <c r="I32" s="57">
        <f t="shared" si="0"/>
        <v>88</v>
      </c>
      <c r="J32" s="106">
        <v>9859536304</v>
      </c>
      <c r="K32" s="127" t="s">
        <v>648</v>
      </c>
      <c r="L32" s="127" t="s">
        <v>924</v>
      </c>
      <c r="M32" s="127"/>
      <c r="N32" s="127"/>
      <c r="O32" s="127"/>
      <c r="P32" s="127"/>
      <c r="Q32" s="127"/>
      <c r="R32" s="127">
        <v>12</v>
      </c>
      <c r="S32" s="87" t="s">
        <v>399</v>
      </c>
      <c r="T32" s="18"/>
    </row>
    <row r="33" spans="1:20">
      <c r="A33" s="4">
        <v>29</v>
      </c>
      <c r="B33" s="113" t="s">
        <v>63</v>
      </c>
      <c r="C33" s="87" t="s">
        <v>845</v>
      </c>
      <c r="D33" s="140" t="s">
        <v>25</v>
      </c>
      <c r="E33" s="77">
        <v>18</v>
      </c>
      <c r="F33" s="77"/>
      <c r="G33" s="77">
        <v>32</v>
      </c>
      <c r="H33" s="77">
        <v>27</v>
      </c>
      <c r="I33" s="57">
        <f t="shared" si="0"/>
        <v>59</v>
      </c>
      <c r="J33" s="107">
        <v>9957995004</v>
      </c>
      <c r="K33" s="127" t="s">
        <v>648</v>
      </c>
      <c r="L33" s="127" t="s">
        <v>924</v>
      </c>
      <c r="M33" s="127"/>
      <c r="N33" s="87" t="s">
        <v>925</v>
      </c>
      <c r="O33" s="87">
        <v>9706328299</v>
      </c>
      <c r="P33" s="132">
        <v>43684</v>
      </c>
      <c r="Q33" s="127" t="s">
        <v>226</v>
      </c>
      <c r="R33" s="127">
        <v>12</v>
      </c>
      <c r="S33" s="87" t="s">
        <v>399</v>
      </c>
      <c r="T33" s="18"/>
    </row>
    <row r="34" spans="1:20">
      <c r="A34" s="4">
        <v>30</v>
      </c>
      <c r="B34" s="113"/>
      <c r="C34" s="87" t="s">
        <v>846</v>
      </c>
      <c r="D34" s="140" t="s">
        <v>23</v>
      </c>
      <c r="E34" s="77">
        <v>18160402401</v>
      </c>
      <c r="F34" s="77" t="s">
        <v>91</v>
      </c>
      <c r="G34" s="77">
        <v>44</v>
      </c>
      <c r="H34" s="77">
        <v>34</v>
      </c>
      <c r="I34" s="57">
        <f t="shared" si="0"/>
        <v>78</v>
      </c>
      <c r="J34" s="106">
        <v>9859129978</v>
      </c>
      <c r="K34" s="127" t="s">
        <v>648</v>
      </c>
      <c r="L34" s="127" t="s">
        <v>924</v>
      </c>
      <c r="M34" s="127"/>
      <c r="N34" s="127"/>
      <c r="O34" s="127"/>
      <c r="P34" s="127"/>
      <c r="Q34" s="127"/>
      <c r="R34" s="127">
        <v>12</v>
      </c>
      <c r="S34" s="87" t="s">
        <v>399</v>
      </c>
      <c r="T34" s="18"/>
    </row>
    <row r="35" spans="1:20">
      <c r="A35" s="4">
        <v>31</v>
      </c>
      <c r="B35" s="113" t="s">
        <v>62</v>
      </c>
      <c r="C35" s="87" t="s">
        <v>847</v>
      </c>
      <c r="D35" s="140" t="s">
        <v>25</v>
      </c>
      <c r="E35" s="77">
        <v>77</v>
      </c>
      <c r="F35" s="77"/>
      <c r="G35" s="77">
        <v>55</v>
      </c>
      <c r="H35" s="77">
        <v>48</v>
      </c>
      <c r="I35" s="57">
        <f t="shared" si="0"/>
        <v>103</v>
      </c>
      <c r="J35" s="77">
        <v>8011640613</v>
      </c>
      <c r="K35" s="127" t="s">
        <v>918</v>
      </c>
      <c r="L35" s="127" t="s">
        <v>919</v>
      </c>
      <c r="M35" s="127">
        <v>9954956006</v>
      </c>
      <c r="N35" s="87" t="s">
        <v>922</v>
      </c>
      <c r="O35" s="87">
        <v>8812947984</v>
      </c>
      <c r="P35" s="132">
        <v>43684</v>
      </c>
      <c r="Q35" s="127" t="s">
        <v>226</v>
      </c>
      <c r="R35" s="127">
        <v>38</v>
      </c>
      <c r="S35" s="87" t="s">
        <v>399</v>
      </c>
      <c r="T35" s="18"/>
    </row>
    <row r="36" spans="1:20">
      <c r="A36" s="4">
        <v>32</v>
      </c>
      <c r="B36" s="113" t="s">
        <v>62</v>
      </c>
      <c r="C36" s="127" t="s">
        <v>848</v>
      </c>
      <c r="D36" s="140" t="s">
        <v>23</v>
      </c>
      <c r="E36" s="77" t="s">
        <v>849</v>
      </c>
      <c r="F36" s="77" t="s">
        <v>91</v>
      </c>
      <c r="G36" s="77">
        <v>138</v>
      </c>
      <c r="H36" s="77">
        <v>124</v>
      </c>
      <c r="I36" s="57">
        <f t="shared" si="0"/>
        <v>262</v>
      </c>
      <c r="J36" s="106">
        <v>8011304197</v>
      </c>
      <c r="K36" s="127" t="s">
        <v>918</v>
      </c>
      <c r="L36" s="127" t="s">
        <v>919</v>
      </c>
      <c r="M36" s="127">
        <v>9954956006</v>
      </c>
      <c r="N36" s="127"/>
      <c r="O36" s="127"/>
      <c r="P36" s="132">
        <v>43685</v>
      </c>
      <c r="Q36" s="127" t="s">
        <v>222</v>
      </c>
      <c r="R36" s="127">
        <v>38</v>
      </c>
      <c r="S36" s="87" t="s">
        <v>399</v>
      </c>
      <c r="T36" s="18"/>
    </row>
    <row r="37" spans="1:20">
      <c r="A37" s="4">
        <v>33</v>
      </c>
      <c r="B37" s="113" t="s">
        <v>62</v>
      </c>
      <c r="C37" s="127" t="s">
        <v>848</v>
      </c>
      <c r="D37" s="140"/>
      <c r="E37" s="77"/>
      <c r="F37" s="77"/>
      <c r="G37" s="77"/>
      <c r="H37" s="77"/>
      <c r="I37" s="57">
        <f t="shared" si="0"/>
        <v>0</v>
      </c>
      <c r="J37" s="106"/>
      <c r="K37" s="127"/>
      <c r="L37" s="127"/>
      <c r="M37" s="127"/>
      <c r="N37" s="127"/>
      <c r="O37" s="127"/>
      <c r="P37" s="132">
        <v>43686</v>
      </c>
      <c r="Q37" s="127" t="s">
        <v>229</v>
      </c>
      <c r="R37" s="127"/>
      <c r="S37" s="87"/>
      <c r="T37" s="18"/>
    </row>
    <row r="38" spans="1:20">
      <c r="A38" s="4">
        <v>34</v>
      </c>
      <c r="B38" s="113" t="s">
        <v>63</v>
      </c>
      <c r="C38" s="127" t="s">
        <v>850</v>
      </c>
      <c r="D38" s="140" t="s">
        <v>23</v>
      </c>
      <c r="E38" s="77" t="s">
        <v>851</v>
      </c>
      <c r="F38" s="77" t="s">
        <v>498</v>
      </c>
      <c r="G38" s="77">
        <v>38</v>
      </c>
      <c r="H38" s="77">
        <v>36</v>
      </c>
      <c r="I38" s="57">
        <f t="shared" si="0"/>
        <v>74</v>
      </c>
      <c r="J38" s="106">
        <v>9401093303</v>
      </c>
      <c r="K38" s="127" t="s">
        <v>918</v>
      </c>
      <c r="L38" s="127" t="s">
        <v>919</v>
      </c>
      <c r="M38" s="127">
        <v>9954956006</v>
      </c>
      <c r="N38" s="127"/>
      <c r="O38" s="127"/>
      <c r="P38" s="132">
        <v>43685</v>
      </c>
      <c r="Q38" s="127" t="s">
        <v>222</v>
      </c>
      <c r="R38" s="127">
        <v>38</v>
      </c>
      <c r="S38" s="87" t="s">
        <v>399</v>
      </c>
      <c r="T38" s="18"/>
    </row>
    <row r="39" spans="1:20">
      <c r="A39" s="4">
        <v>35</v>
      </c>
      <c r="B39" s="113" t="s">
        <v>63</v>
      </c>
      <c r="C39" s="87" t="s">
        <v>852</v>
      </c>
      <c r="D39" s="140" t="s">
        <v>25</v>
      </c>
      <c r="E39" s="77">
        <v>85</v>
      </c>
      <c r="F39" s="77"/>
      <c r="G39" s="77">
        <v>46</v>
      </c>
      <c r="H39" s="77">
        <v>48</v>
      </c>
      <c r="I39" s="57">
        <f t="shared" si="0"/>
        <v>94</v>
      </c>
      <c r="J39" s="77">
        <v>9957798494</v>
      </c>
      <c r="K39" s="127" t="s">
        <v>918</v>
      </c>
      <c r="L39" s="127" t="s">
        <v>919</v>
      </c>
      <c r="M39" s="127">
        <v>9954956006</v>
      </c>
      <c r="N39" s="87" t="s">
        <v>926</v>
      </c>
      <c r="O39" s="127"/>
      <c r="P39" s="132">
        <v>43686</v>
      </c>
      <c r="Q39" s="127" t="s">
        <v>229</v>
      </c>
      <c r="R39" s="127">
        <v>38</v>
      </c>
      <c r="S39" s="87" t="s">
        <v>399</v>
      </c>
      <c r="T39" s="18"/>
    </row>
    <row r="40" spans="1:20">
      <c r="A40" s="4">
        <v>36</v>
      </c>
      <c r="B40" s="113"/>
      <c r="C40" s="87" t="s">
        <v>853</v>
      </c>
      <c r="D40" s="140" t="s">
        <v>25</v>
      </c>
      <c r="E40" s="77">
        <v>80</v>
      </c>
      <c r="F40" s="77"/>
      <c r="G40" s="77">
        <v>47</v>
      </c>
      <c r="H40" s="77">
        <v>60</v>
      </c>
      <c r="I40" s="57">
        <f t="shared" si="0"/>
        <v>107</v>
      </c>
      <c r="J40" s="77">
        <v>8822345082</v>
      </c>
      <c r="K40" s="127" t="s">
        <v>918</v>
      </c>
      <c r="L40" s="127" t="s">
        <v>919</v>
      </c>
      <c r="M40" s="127">
        <v>9954956006</v>
      </c>
      <c r="N40" s="87" t="s">
        <v>927</v>
      </c>
      <c r="O40" s="87">
        <v>9678162364</v>
      </c>
      <c r="P40" s="127"/>
      <c r="Q40" s="127"/>
      <c r="R40" s="127">
        <v>38</v>
      </c>
      <c r="S40" s="87" t="s">
        <v>399</v>
      </c>
      <c r="T40" s="18"/>
    </row>
    <row r="41" spans="1:20">
      <c r="A41" s="4">
        <v>37</v>
      </c>
      <c r="B41" s="113" t="s">
        <v>62</v>
      </c>
      <c r="C41" s="87" t="s">
        <v>854</v>
      </c>
      <c r="D41" s="140" t="s">
        <v>23</v>
      </c>
      <c r="E41" s="77">
        <v>18160412803</v>
      </c>
      <c r="F41" s="77" t="s">
        <v>91</v>
      </c>
      <c r="G41" s="77">
        <v>11</v>
      </c>
      <c r="H41" s="77">
        <v>9</v>
      </c>
      <c r="I41" s="57">
        <f t="shared" si="0"/>
        <v>20</v>
      </c>
      <c r="J41" s="106">
        <v>9678686816</v>
      </c>
      <c r="K41" s="127" t="s">
        <v>731</v>
      </c>
      <c r="L41" s="127" t="s">
        <v>732</v>
      </c>
      <c r="M41" s="127">
        <v>9678317341</v>
      </c>
      <c r="N41" s="127"/>
      <c r="O41" s="127"/>
      <c r="P41" s="132">
        <v>43687</v>
      </c>
      <c r="Q41" s="127" t="s">
        <v>230</v>
      </c>
      <c r="R41" s="127">
        <v>4</v>
      </c>
      <c r="S41" s="87" t="s">
        <v>399</v>
      </c>
      <c r="T41" s="18"/>
    </row>
    <row r="42" spans="1:20">
      <c r="A42" s="4">
        <v>38</v>
      </c>
      <c r="B42" s="113"/>
      <c r="C42" s="87" t="s">
        <v>855</v>
      </c>
      <c r="D42" s="140" t="s">
        <v>23</v>
      </c>
      <c r="E42" s="77">
        <v>18160412802</v>
      </c>
      <c r="F42" s="77" t="s">
        <v>91</v>
      </c>
      <c r="G42" s="77">
        <v>10</v>
      </c>
      <c r="H42" s="77">
        <v>8</v>
      </c>
      <c r="I42" s="57">
        <f t="shared" si="0"/>
        <v>18</v>
      </c>
      <c r="J42" s="106">
        <v>9859772023</v>
      </c>
      <c r="K42" s="127" t="s">
        <v>731</v>
      </c>
      <c r="L42" s="127" t="s">
        <v>732</v>
      </c>
      <c r="M42" s="127">
        <v>9678317341</v>
      </c>
      <c r="N42" s="127"/>
      <c r="O42" s="127"/>
      <c r="P42" s="127"/>
      <c r="Q42" s="127"/>
      <c r="R42" s="127">
        <v>4</v>
      </c>
      <c r="S42" s="87" t="s">
        <v>399</v>
      </c>
      <c r="T42" s="18"/>
    </row>
    <row r="43" spans="1:20">
      <c r="A43" s="4">
        <v>39</v>
      </c>
      <c r="B43" s="113"/>
      <c r="C43" s="87" t="s">
        <v>856</v>
      </c>
      <c r="D43" s="140" t="s">
        <v>23</v>
      </c>
      <c r="E43" s="77">
        <v>18160412801</v>
      </c>
      <c r="F43" s="77" t="s">
        <v>91</v>
      </c>
      <c r="G43" s="77">
        <v>9</v>
      </c>
      <c r="H43" s="77">
        <v>9</v>
      </c>
      <c r="I43" s="57">
        <f t="shared" si="0"/>
        <v>18</v>
      </c>
      <c r="J43" s="77">
        <v>9859212513</v>
      </c>
      <c r="K43" s="127" t="s">
        <v>731</v>
      </c>
      <c r="L43" s="127" t="s">
        <v>732</v>
      </c>
      <c r="M43" s="127">
        <v>9678317341</v>
      </c>
      <c r="N43" s="127"/>
      <c r="O43" s="127"/>
      <c r="P43" s="127"/>
      <c r="Q43" s="127"/>
      <c r="R43" s="127">
        <v>4</v>
      </c>
      <c r="S43" s="87" t="s">
        <v>399</v>
      </c>
      <c r="T43" s="18"/>
    </row>
    <row r="44" spans="1:20">
      <c r="A44" s="4">
        <v>40</v>
      </c>
      <c r="B44" s="113"/>
      <c r="C44" s="87" t="s">
        <v>857</v>
      </c>
      <c r="D44" s="140" t="s">
        <v>23</v>
      </c>
      <c r="E44" s="77">
        <v>18160412702</v>
      </c>
      <c r="F44" s="77" t="s">
        <v>91</v>
      </c>
      <c r="G44" s="77">
        <v>35</v>
      </c>
      <c r="H44" s="77">
        <v>25</v>
      </c>
      <c r="I44" s="57">
        <f t="shared" si="0"/>
        <v>60</v>
      </c>
      <c r="J44" s="106">
        <v>9957626266</v>
      </c>
      <c r="K44" s="127" t="s">
        <v>731</v>
      </c>
      <c r="L44" s="127" t="s">
        <v>732</v>
      </c>
      <c r="M44" s="127">
        <v>9678317341</v>
      </c>
      <c r="N44" s="127"/>
      <c r="O44" s="127"/>
      <c r="P44" s="127"/>
      <c r="Q44" s="127"/>
      <c r="R44" s="127">
        <v>4</v>
      </c>
      <c r="S44" s="87" t="s">
        <v>399</v>
      </c>
      <c r="T44" s="18"/>
    </row>
    <row r="45" spans="1:20">
      <c r="A45" s="4">
        <v>41</v>
      </c>
      <c r="B45" s="113" t="s">
        <v>63</v>
      </c>
      <c r="C45" s="87" t="s">
        <v>858</v>
      </c>
      <c r="D45" s="140" t="s">
        <v>23</v>
      </c>
      <c r="E45" s="77">
        <v>18160412704</v>
      </c>
      <c r="F45" s="77" t="s">
        <v>91</v>
      </c>
      <c r="G45" s="77">
        <v>19</v>
      </c>
      <c r="H45" s="77">
        <v>18</v>
      </c>
      <c r="I45" s="57">
        <f t="shared" si="0"/>
        <v>37</v>
      </c>
      <c r="J45" s="106">
        <v>9954105351</v>
      </c>
      <c r="K45" s="127" t="s">
        <v>731</v>
      </c>
      <c r="L45" s="127" t="s">
        <v>732</v>
      </c>
      <c r="M45" s="127">
        <v>9678317341</v>
      </c>
      <c r="N45" s="127"/>
      <c r="O45" s="127"/>
      <c r="P45" s="132">
        <v>43687</v>
      </c>
      <c r="Q45" s="127" t="s">
        <v>230</v>
      </c>
      <c r="R45" s="127">
        <v>6</v>
      </c>
      <c r="S45" s="87" t="s">
        <v>399</v>
      </c>
      <c r="T45" s="18"/>
    </row>
    <row r="46" spans="1:20">
      <c r="A46" s="4">
        <v>42</v>
      </c>
      <c r="B46" s="113"/>
      <c r="C46" s="87" t="s">
        <v>859</v>
      </c>
      <c r="D46" s="140" t="s">
        <v>23</v>
      </c>
      <c r="E46" s="77">
        <v>18160412703</v>
      </c>
      <c r="F46" s="77" t="s">
        <v>91</v>
      </c>
      <c r="G46" s="77">
        <v>10</v>
      </c>
      <c r="H46" s="77">
        <v>10</v>
      </c>
      <c r="I46" s="57">
        <f t="shared" si="0"/>
        <v>20</v>
      </c>
      <c r="J46" s="106">
        <v>9854609203</v>
      </c>
      <c r="K46" s="127" t="s">
        <v>731</v>
      </c>
      <c r="L46" s="127" t="s">
        <v>734</v>
      </c>
      <c r="M46" s="127">
        <v>8011169535</v>
      </c>
      <c r="N46" s="127"/>
      <c r="O46" s="127"/>
      <c r="P46" s="127"/>
      <c r="Q46" s="127"/>
      <c r="R46" s="127">
        <v>6</v>
      </c>
      <c r="S46" s="87" t="s">
        <v>399</v>
      </c>
      <c r="T46" s="18"/>
    </row>
    <row r="47" spans="1:20">
      <c r="A47" s="4">
        <v>43</v>
      </c>
      <c r="B47" s="113"/>
      <c r="C47" s="87" t="s">
        <v>860</v>
      </c>
      <c r="D47" s="140" t="s">
        <v>23</v>
      </c>
      <c r="E47" s="77">
        <v>18160412602</v>
      </c>
      <c r="F47" s="77" t="s">
        <v>91</v>
      </c>
      <c r="G47" s="77">
        <v>15</v>
      </c>
      <c r="H47" s="77">
        <v>18</v>
      </c>
      <c r="I47" s="57">
        <f t="shared" si="0"/>
        <v>33</v>
      </c>
      <c r="J47" s="106">
        <v>9401201598</v>
      </c>
      <c r="K47" s="127" t="s">
        <v>731</v>
      </c>
      <c r="L47" s="127" t="s">
        <v>734</v>
      </c>
      <c r="M47" s="127">
        <v>8011169535</v>
      </c>
      <c r="N47" s="127"/>
      <c r="O47" s="127"/>
      <c r="P47" s="127"/>
      <c r="Q47" s="127"/>
      <c r="R47" s="127">
        <v>8</v>
      </c>
      <c r="S47" s="87" t="s">
        <v>399</v>
      </c>
      <c r="T47" s="18"/>
    </row>
    <row r="48" spans="1:20">
      <c r="A48" s="4">
        <v>44</v>
      </c>
      <c r="B48" s="113" t="s">
        <v>62</v>
      </c>
      <c r="C48" s="87" t="s">
        <v>861</v>
      </c>
      <c r="D48" s="140" t="s">
        <v>25</v>
      </c>
      <c r="E48" s="77">
        <v>69</v>
      </c>
      <c r="F48" s="77"/>
      <c r="G48" s="77">
        <v>18</v>
      </c>
      <c r="H48" s="77">
        <v>29</v>
      </c>
      <c r="I48" s="57">
        <f t="shared" si="0"/>
        <v>47</v>
      </c>
      <c r="J48" s="77">
        <v>9678190235</v>
      </c>
      <c r="K48" s="127" t="s">
        <v>928</v>
      </c>
      <c r="L48" s="127" t="s">
        <v>929</v>
      </c>
      <c r="M48" s="127"/>
      <c r="N48" s="127"/>
      <c r="O48" s="127"/>
      <c r="P48" s="132">
        <v>43690</v>
      </c>
      <c r="Q48" s="127" t="s">
        <v>234</v>
      </c>
      <c r="R48" s="127">
        <v>50</v>
      </c>
      <c r="S48" s="87" t="s">
        <v>399</v>
      </c>
      <c r="T48" s="18"/>
    </row>
    <row r="49" spans="1:20">
      <c r="A49" s="4">
        <v>45</v>
      </c>
      <c r="B49" s="113" t="s">
        <v>62</v>
      </c>
      <c r="C49" s="127" t="s">
        <v>862</v>
      </c>
      <c r="D49" s="140" t="s">
        <v>23</v>
      </c>
      <c r="E49" s="77" t="s">
        <v>863</v>
      </c>
      <c r="F49" s="77" t="s">
        <v>91</v>
      </c>
      <c r="G49" s="77">
        <v>38</v>
      </c>
      <c r="H49" s="77">
        <v>32</v>
      </c>
      <c r="I49" s="57">
        <f t="shared" si="0"/>
        <v>70</v>
      </c>
      <c r="J49" s="77">
        <v>9954722267</v>
      </c>
      <c r="K49" s="127" t="s">
        <v>928</v>
      </c>
      <c r="L49" s="127" t="s">
        <v>929</v>
      </c>
      <c r="M49" s="127"/>
      <c r="N49" s="127" t="s">
        <v>930</v>
      </c>
      <c r="O49" s="127"/>
      <c r="P49" s="127"/>
      <c r="Q49" s="127"/>
      <c r="R49" s="127">
        <v>50</v>
      </c>
      <c r="S49" s="87" t="s">
        <v>399</v>
      </c>
      <c r="T49" s="18"/>
    </row>
    <row r="50" spans="1:20">
      <c r="A50" s="4">
        <v>46</v>
      </c>
      <c r="B50" s="113" t="s">
        <v>63</v>
      </c>
      <c r="C50" s="87" t="s">
        <v>864</v>
      </c>
      <c r="D50" s="140" t="s">
        <v>25</v>
      </c>
      <c r="E50" s="77">
        <v>65</v>
      </c>
      <c r="F50" s="77"/>
      <c r="G50" s="77">
        <v>65</v>
      </c>
      <c r="H50" s="77">
        <v>54</v>
      </c>
      <c r="I50" s="57">
        <f t="shared" si="0"/>
        <v>119</v>
      </c>
      <c r="J50" s="77">
        <v>7896073879</v>
      </c>
      <c r="K50" s="127" t="s">
        <v>928</v>
      </c>
      <c r="L50" s="127" t="s">
        <v>929</v>
      </c>
      <c r="M50" s="127"/>
      <c r="N50" s="127" t="s">
        <v>930</v>
      </c>
      <c r="O50" s="127"/>
      <c r="P50" s="132">
        <v>43690</v>
      </c>
      <c r="Q50" s="127" t="s">
        <v>234</v>
      </c>
      <c r="R50" s="127"/>
      <c r="S50" s="87" t="s">
        <v>399</v>
      </c>
      <c r="T50" s="18"/>
    </row>
    <row r="51" spans="1:20">
      <c r="A51" s="4">
        <v>47</v>
      </c>
      <c r="B51" s="113" t="s">
        <v>63</v>
      </c>
      <c r="C51" s="127" t="s">
        <v>865</v>
      </c>
      <c r="D51" s="140" t="s">
        <v>23</v>
      </c>
      <c r="E51" s="77" t="s">
        <v>866</v>
      </c>
      <c r="F51" s="77" t="s">
        <v>91</v>
      </c>
      <c r="G51" s="77">
        <v>65</v>
      </c>
      <c r="H51" s="77">
        <v>61</v>
      </c>
      <c r="I51" s="57">
        <f t="shared" si="0"/>
        <v>126</v>
      </c>
      <c r="J51" s="106">
        <v>9954966855</v>
      </c>
      <c r="K51" s="127" t="s">
        <v>928</v>
      </c>
      <c r="L51" s="127" t="s">
        <v>929</v>
      </c>
      <c r="M51" s="127"/>
      <c r="N51" s="127"/>
      <c r="O51" s="127"/>
      <c r="P51" s="127"/>
      <c r="Q51" s="127"/>
      <c r="R51" s="127">
        <v>50</v>
      </c>
      <c r="S51" s="87" t="s">
        <v>399</v>
      </c>
      <c r="T51" s="18"/>
    </row>
    <row r="52" spans="1:20">
      <c r="A52" s="4">
        <v>48</v>
      </c>
      <c r="B52" s="113" t="s">
        <v>62</v>
      </c>
      <c r="C52" s="87" t="s">
        <v>867</v>
      </c>
      <c r="D52" s="140" t="s">
        <v>23</v>
      </c>
      <c r="E52" s="77">
        <v>18160412601</v>
      </c>
      <c r="F52" s="77" t="s">
        <v>91</v>
      </c>
      <c r="G52" s="77">
        <v>12</v>
      </c>
      <c r="H52" s="77">
        <v>8</v>
      </c>
      <c r="I52" s="57">
        <f t="shared" si="0"/>
        <v>20</v>
      </c>
      <c r="J52" s="106">
        <v>9577193405</v>
      </c>
      <c r="K52" s="127" t="s">
        <v>731</v>
      </c>
      <c r="L52" s="127" t="s">
        <v>734</v>
      </c>
      <c r="M52" s="127">
        <v>8011169535</v>
      </c>
      <c r="N52" s="127"/>
      <c r="O52" s="127"/>
      <c r="P52" s="132">
        <v>43691</v>
      </c>
      <c r="Q52" s="127" t="s">
        <v>226</v>
      </c>
      <c r="R52" s="127">
        <v>6</v>
      </c>
      <c r="S52" s="87" t="s">
        <v>399</v>
      </c>
      <c r="T52" s="18"/>
    </row>
    <row r="53" spans="1:20">
      <c r="A53" s="4">
        <v>49</v>
      </c>
      <c r="B53" s="113" t="s">
        <v>62</v>
      </c>
      <c r="C53" s="87" t="s">
        <v>868</v>
      </c>
      <c r="D53" s="140" t="s">
        <v>23</v>
      </c>
      <c r="E53" s="77">
        <v>18160412401</v>
      </c>
      <c r="F53" s="77" t="s">
        <v>91</v>
      </c>
      <c r="G53" s="77">
        <v>20</v>
      </c>
      <c r="H53" s="77">
        <v>18</v>
      </c>
      <c r="I53" s="57">
        <f t="shared" si="0"/>
        <v>38</v>
      </c>
      <c r="J53" s="106">
        <v>9678317946</v>
      </c>
      <c r="K53" s="127" t="s">
        <v>731</v>
      </c>
      <c r="L53" s="127" t="s">
        <v>734</v>
      </c>
      <c r="M53" s="127">
        <v>8011169535</v>
      </c>
      <c r="N53" s="127"/>
      <c r="O53" s="127"/>
      <c r="P53" s="127"/>
      <c r="Q53" s="127"/>
      <c r="R53" s="127">
        <v>5</v>
      </c>
      <c r="S53" s="87" t="s">
        <v>399</v>
      </c>
      <c r="T53" s="18"/>
    </row>
    <row r="54" spans="1:20">
      <c r="A54" s="4">
        <v>50</v>
      </c>
      <c r="B54" s="113" t="s">
        <v>62</v>
      </c>
      <c r="C54" s="87" t="s">
        <v>869</v>
      </c>
      <c r="D54" s="140" t="s">
        <v>23</v>
      </c>
      <c r="E54" s="77">
        <v>18160412705</v>
      </c>
      <c r="F54" s="77" t="s">
        <v>870</v>
      </c>
      <c r="G54" s="77"/>
      <c r="H54" s="77">
        <v>52</v>
      </c>
      <c r="I54" s="57">
        <f t="shared" si="0"/>
        <v>52</v>
      </c>
      <c r="J54" s="106">
        <v>9957474002</v>
      </c>
      <c r="K54" s="127" t="s">
        <v>731</v>
      </c>
      <c r="L54" s="127" t="s">
        <v>734</v>
      </c>
      <c r="M54" s="127">
        <v>8011169535</v>
      </c>
      <c r="N54" s="127"/>
      <c r="O54" s="127"/>
      <c r="P54" s="127"/>
      <c r="Q54" s="127"/>
      <c r="R54" s="127">
        <v>6</v>
      </c>
      <c r="S54" s="87" t="s">
        <v>399</v>
      </c>
      <c r="T54" s="18"/>
    </row>
    <row r="55" spans="1:20">
      <c r="A55" s="4">
        <v>51</v>
      </c>
      <c r="B55" s="113" t="s">
        <v>62</v>
      </c>
      <c r="C55" s="87" t="s">
        <v>871</v>
      </c>
      <c r="D55" s="140" t="s">
        <v>23</v>
      </c>
      <c r="E55" s="77">
        <v>18160412701</v>
      </c>
      <c r="F55" s="77" t="s">
        <v>118</v>
      </c>
      <c r="G55" s="77">
        <v>13</v>
      </c>
      <c r="H55" s="77">
        <v>13</v>
      </c>
      <c r="I55" s="57">
        <f t="shared" si="0"/>
        <v>26</v>
      </c>
      <c r="J55" s="106">
        <v>9613190466</v>
      </c>
      <c r="K55" s="127" t="s">
        <v>731</v>
      </c>
      <c r="L55" s="127" t="s">
        <v>734</v>
      </c>
      <c r="M55" s="127">
        <v>8011169535</v>
      </c>
      <c r="N55" s="127"/>
      <c r="O55" s="127"/>
      <c r="P55" s="127"/>
      <c r="Q55" s="127"/>
      <c r="R55" s="127">
        <v>6</v>
      </c>
      <c r="S55" s="87" t="s">
        <v>399</v>
      </c>
      <c r="T55" s="18"/>
    </row>
    <row r="56" spans="1:20">
      <c r="A56" s="4">
        <v>52</v>
      </c>
      <c r="B56" s="113" t="s">
        <v>63</v>
      </c>
      <c r="C56" s="87" t="s">
        <v>872</v>
      </c>
      <c r="D56" s="140" t="s">
        <v>25</v>
      </c>
      <c r="E56" s="77">
        <v>86</v>
      </c>
      <c r="F56" s="77"/>
      <c r="G56" s="77">
        <v>34</v>
      </c>
      <c r="H56" s="77">
        <v>30</v>
      </c>
      <c r="I56" s="57">
        <f t="shared" si="0"/>
        <v>64</v>
      </c>
      <c r="J56" s="107">
        <v>9678490462</v>
      </c>
      <c r="K56" s="127" t="s">
        <v>928</v>
      </c>
      <c r="L56" s="127" t="s">
        <v>929</v>
      </c>
      <c r="M56" s="127"/>
      <c r="N56" s="127" t="s">
        <v>930</v>
      </c>
      <c r="O56" s="127"/>
      <c r="P56" s="132">
        <v>43691</v>
      </c>
      <c r="Q56" s="127" t="s">
        <v>226</v>
      </c>
      <c r="R56" s="127">
        <v>50</v>
      </c>
      <c r="S56" s="87" t="s">
        <v>399</v>
      </c>
      <c r="T56" s="18"/>
    </row>
    <row r="57" spans="1:20">
      <c r="A57" s="4">
        <v>53</v>
      </c>
      <c r="B57" s="113" t="s">
        <v>63</v>
      </c>
      <c r="C57" s="127" t="s">
        <v>873</v>
      </c>
      <c r="D57" s="140" t="s">
        <v>23</v>
      </c>
      <c r="E57" s="77" t="s">
        <v>874</v>
      </c>
      <c r="F57" s="77"/>
      <c r="G57" s="77">
        <v>29</v>
      </c>
      <c r="H57" s="77">
        <v>19</v>
      </c>
      <c r="I57" s="57">
        <f t="shared" si="0"/>
        <v>48</v>
      </c>
      <c r="J57" s="106">
        <v>9435158388</v>
      </c>
      <c r="K57" s="127" t="s">
        <v>928</v>
      </c>
      <c r="L57" s="127" t="s">
        <v>929</v>
      </c>
      <c r="M57" s="127"/>
      <c r="N57" s="127"/>
      <c r="O57" s="127"/>
      <c r="P57" s="127"/>
      <c r="Q57" s="127"/>
      <c r="R57" s="127">
        <v>48</v>
      </c>
      <c r="S57" s="87" t="s">
        <v>399</v>
      </c>
      <c r="T57" s="18"/>
    </row>
    <row r="58" spans="1:20" ht="33">
      <c r="A58" s="4">
        <v>54</v>
      </c>
      <c r="B58" s="113" t="s">
        <v>62</v>
      </c>
      <c r="C58" s="87" t="s">
        <v>875</v>
      </c>
      <c r="D58" s="140" t="s">
        <v>23</v>
      </c>
      <c r="E58" s="77">
        <v>18160412603</v>
      </c>
      <c r="F58" s="77" t="s">
        <v>328</v>
      </c>
      <c r="G58" s="77">
        <v>212</v>
      </c>
      <c r="H58" s="77">
        <v>195</v>
      </c>
      <c r="I58" s="57">
        <f t="shared" si="0"/>
        <v>407</v>
      </c>
      <c r="J58" s="106">
        <v>9957275855</v>
      </c>
      <c r="K58" s="127" t="s">
        <v>731</v>
      </c>
      <c r="L58" s="127" t="s">
        <v>734</v>
      </c>
      <c r="M58" s="127">
        <v>8011169535</v>
      </c>
      <c r="N58" s="127"/>
      <c r="O58" s="127"/>
      <c r="P58" s="132">
        <v>43693</v>
      </c>
      <c r="Q58" s="127" t="s">
        <v>229</v>
      </c>
      <c r="R58" s="127">
        <v>6</v>
      </c>
      <c r="S58" s="87" t="s">
        <v>399</v>
      </c>
      <c r="T58" s="18"/>
    </row>
    <row r="59" spans="1:20" ht="33">
      <c r="A59" s="4">
        <v>55</v>
      </c>
      <c r="B59" s="113" t="s">
        <v>643</v>
      </c>
      <c r="C59" s="87" t="s">
        <v>875</v>
      </c>
      <c r="D59" s="140" t="s">
        <v>23</v>
      </c>
      <c r="E59" s="77"/>
      <c r="F59" s="77"/>
      <c r="G59" s="77"/>
      <c r="H59" s="77"/>
      <c r="I59" s="57">
        <f t="shared" si="0"/>
        <v>0</v>
      </c>
      <c r="J59" s="77"/>
      <c r="K59" s="127"/>
      <c r="L59" s="127"/>
      <c r="M59" s="127"/>
      <c r="N59" s="127"/>
      <c r="O59" s="127"/>
      <c r="P59" s="132">
        <v>43694</v>
      </c>
      <c r="Q59" s="127" t="s">
        <v>230</v>
      </c>
      <c r="R59" s="127">
        <v>6</v>
      </c>
      <c r="S59" s="87" t="s">
        <v>399</v>
      </c>
      <c r="T59" s="18"/>
    </row>
    <row r="60" spans="1:20" ht="33">
      <c r="A60" s="4">
        <v>56</v>
      </c>
      <c r="B60" s="113" t="s">
        <v>643</v>
      </c>
      <c r="C60" s="87" t="s">
        <v>875</v>
      </c>
      <c r="D60" s="140" t="s">
        <v>23</v>
      </c>
      <c r="E60" s="77"/>
      <c r="F60" s="77"/>
      <c r="G60" s="77"/>
      <c r="H60" s="77"/>
      <c r="I60" s="57">
        <f t="shared" si="0"/>
        <v>0</v>
      </c>
      <c r="J60" s="77"/>
      <c r="K60" s="127"/>
      <c r="L60" s="127"/>
      <c r="M60" s="127"/>
      <c r="N60" s="127"/>
      <c r="O60" s="127"/>
      <c r="P60" s="132">
        <v>43696</v>
      </c>
      <c r="Q60" s="127" t="s">
        <v>218</v>
      </c>
      <c r="R60" s="127"/>
      <c r="S60" s="87"/>
      <c r="T60" s="18"/>
    </row>
    <row r="61" spans="1:20">
      <c r="A61" s="4">
        <v>57</v>
      </c>
      <c r="B61" s="113" t="s">
        <v>63</v>
      </c>
      <c r="C61" s="87" t="s">
        <v>876</v>
      </c>
      <c r="D61" s="140" t="s">
        <v>25</v>
      </c>
      <c r="E61" s="77">
        <v>183110335</v>
      </c>
      <c r="F61" s="77"/>
      <c r="G61" s="77">
        <v>27</v>
      </c>
      <c r="H61" s="77">
        <v>26</v>
      </c>
      <c r="I61" s="57">
        <f t="shared" si="0"/>
        <v>53</v>
      </c>
      <c r="J61" s="77">
        <v>9678758293</v>
      </c>
      <c r="K61" s="127" t="s">
        <v>784</v>
      </c>
      <c r="L61" s="127" t="s">
        <v>785</v>
      </c>
      <c r="M61" s="127">
        <v>9854801787</v>
      </c>
      <c r="N61" s="127" t="s">
        <v>931</v>
      </c>
      <c r="O61" s="87">
        <v>8822730293</v>
      </c>
      <c r="P61" s="132">
        <v>43328</v>
      </c>
      <c r="Q61" s="127" t="s">
        <v>229</v>
      </c>
      <c r="R61" s="127">
        <v>35</v>
      </c>
      <c r="S61" s="87" t="s">
        <v>399</v>
      </c>
      <c r="T61" s="18"/>
    </row>
    <row r="62" spans="1:20">
      <c r="A62" s="4">
        <v>58</v>
      </c>
      <c r="B62" s="113" t="s">
        <v>63</v>
      </c>
      <c r="C62" s="127" t="s">
        <v>877</v>
      </c>
      <c r="D62" s="140" t="s">
        <v>23</v>
      </c>
      <c r="E62" s="77" t="s">
        <v>878</v>
      </c>
      <c r="F62" s="77" t="s">
        <v>91</v>
      </c>
      <c r="G62" s="77">
        <v>47</v>
      </c>
      <c r="H62" s="77">
        <v>44</v>
      </c>
      <c r="I62" s="57">
        <f t="shared" si="0"/>
        <v>91</v>
      </c>
      <c r="J62" s="113">
        <v>97063804</v>
      </c>
      <c r="K62" s="127" t="s">
        <v>784</v>
      </c>
      <c r="L62" s="127" t="s">
        <v>785</v>
      </c>
      <c r="M62" s="127">
        <v>9854801787</v>
      </c>
      <c r="N62" s="127"/>
      <c r="O62" s="127"/>
      <c r="P62" s="127"/>
      <c r="Q62" s="127"/>
      <c r="R62" s="127">
        <v>33</v>
      </c>
      <c r="S62" s="87" t="s">
        <v>399</v>
      </c>
      <c r="T62" s="18"/>
    </row>
    <row r="63" spans="1:20">
      <c r="A63" s="4">
        <v>59</v>
      </c>
      <c r="B63" s="113" t="s">
        <v>63</v>
      </c>
      <c r="C63" s="127" t="s">
        <v>879</v>
      </c>
      <c r="D63" s="140" t="s">
        <v>23</v>
      </c>
      <c r="E63" s="77" t="s">
        <v>880</v>
      </c>
      <c r="F63" s="77" t="s">
        <v>91</v>
      </c>
      <c r="G63" s="77">
        <v>165</v>
      </c>
      <c r="H63" s="77">
        <v>152</v>
      </c>
      <c r="I63" s="57">
        <f t="shared" si="0"/>
        <v>317</v>
      </c>
      <c r="J63" s="77">
        <v>9954426115</v>
      </c>
      <c r="K63" s="127" t="s">
        <v>928</v>
      </c>
      <c r="L63" s="127" t="s">
        <v>929</v>
      </c>
      <c r="M63" s="127"/>
      <c r="N63" s="127"/>
      <c r="O63" s="127"/>
      <c r="P63" s="132">
        <v>43694</v>
      </c>
      <c r="Q63" s="127" t="s">
        <v>230</v>
      </c>
      <c r="R63" s="127">
        <v>52</v>
      </c>
      <c r="S63" s="87" t="s">
        <v>399</v>
      </c>
      <c r="T63" s="18"/>
    </row>
    <row r="64" spans="1:20">
      <c r="A64" s="4">
        <v>60</v>
      </c>
      <c r="B64" s="113" t="s">
        <v>63</v>
      </c>
      <c r="C64" s="127" t="s">
        <v>879</v>
      </c>
      <c r="D64" s="140" t="s">
        <v>23</v>
      </c>
      <c r="E64" s="77" t="s">
        <v>880</v>
      </c>
      <c r="F64" s="77"/>
      <c r="G64" s="77"/>
      <c r="H64" s="77"/>
      <c r="I64" s="57">
        <f t="shared" si="0"/>
        <v>0</v>
      </c>
      <c r="J64" s="77"/>
      <c r="K64" s="127"/>
      <c r="L64" s="127"/>
      <c r="M64" s="127"/>
      <c r="N64" s="127"/>
      <c r="O64" s="127"/>
      <c r="P64" s="132">
        <v>43696</v>
      </c>
      <c r="Q64" s="127" t="s">
        <v>218</v>
      </c>
      <c r="R64" s="127">
        <v>52</v>
      </c>
      <c r="S64" s="87" t="s">
        <v>399</v>
      </c>
      <c r="T64" s="18"/>
    </row>
    <row r="65" spans="1:20">
      <c r="A65" s="4">
        <v>61</v>
      </c>
      <c r="B65" s="113" t="s">
        <v>63</v>
      </c>
      <c r="C65" s="127" t="s">
        <v>879</v>
      </c>
      <c r="D65" s="140" t="s">
        <v>23</v>
      </c>
      <c r="E65" s="77" t="s">
        <v>880</v>
      </c>
      <c r="F65" s="77"/>
      <c r="G65" s="77"/>
      <c r="H65" s="77"/>
      <c r="I65" s="57">
        <f t="shared" si="0"/>
        <v>0</v>
      </c>
      <c r="J65" s="77"/>
      <c r="K65" s="127"/>
      <c r="L65" s="127"/>
      <c r="M65" s="127"/>
      <c r="N65" s="127"/>
      <c r="O65" s="127"/>
      <c r="P65" s="132">
        <v>43698</v>
      </c>
      <c r="Q65" s="127" t="s">
        <v>226</v>
      </c>
      <c r="R65" s="127"/>
      <c r="S65" s="87"/>
      <c r="T65" s="18"/>
    </row>
    <row r="66" spans="1:20">
      <c r="A66" s="4">
        <v>62</v>
      </c>
      <c r="B66" s="113" t="s">
        <v>62</v>
      </c>
      <c r="C66" s="87" t="s">
        <v>881</v>
      </c>
      <c r="D66" s="140" t="s">
        <v>25</v>
      </c>
      <c r="E66" s="77">
        <v>121</v>
      </c>
      <c r="F66" s="77"/>
      <c r="G66" s="77">
        <v>15</v>
      </c>
      <c r="H66" s="77">
        <v>15</v>
      </c>
      <c r="I66" s="57">
        <f t="shared" si="0"/>
        <v>30</v>
      </c>
      <c r="J66" s="77">
        <v>8011944135</v>
      </c>
      <c r="K66" s="87" t="s">
        <v>242</v>
      </c>
      <c r="L66" s="127" t="s">
        <v>755</v>
      </c>
      <c r="M66" s="127">
        <v>8011169535</v>
      </c>
      <c r="N66" s="87" t="s">
        <v>436</v>
      </c>
      <c r="O66" s="87">
        <v>9678908657</v>
      </c>
      <c r="P66" s="132">
        <v>43698</v>
      </c>
      <c r="Q66" s="127" t="s">
        <v>226</v>
      </c>
      <c r="R66" s="87">
        <v>21</v>
      </c>
      <c r="S66" s="87" t="s">
        <v>705</v>
      </c>
      <c r="T66" s="18"/>
    </row>
    <row r="67" spans="1:20">
      <c r="A67" s="4">
        <v>63</v>
      </c>
      <c r="B67" s="113" t="s">
        <v>62</v>
      </c>
      <c r="C67" s="127" t="s">
        <v>882</v>
      </c>
      <c r="D67" s="140" t="s">
        <v>23</v>
      </c>
      <c r="E67" s="77" t="s">
        <v>883</v>
      </c>
      <c r="F67" s="77" t="s">
        <v>91</v>
      </c>
      <c r="G67" s="77">
        <v>38</v>
      </c>
      <c r="H67" s="77">
        <v>33</v>
      </c>
      <c r="I67" s="57">
        <f t="shared" si="0"/>
        <v>71</v>
      </c>
      <c r="J67" s="106">
        <v>9957422096</v>
      </c>
      <c r="K67" s="87" t="s">
        <v>242</v>
      </c>
      <c r="L67" s="127" t="s">
        <v>755</v>
      </c>
      <c r="M67" s="127">
        <v>8011169535</v>
      </c>
      <c r="N67" s="127"/>
      <c r="O67" s="127"/>
      <c r="P67" s="127"/>
      <c r="Q67" s="87"/>
      <c r="R67" s="87">
        <v>22</v>
      </c>
      <c r="S67" s="87" t="s">
        <v>705</v>
      </c>
      <c r="T67" s="18"/>
    </row>
    <row r="68" spans="1:20">
      <c r="A68" s="4">
        <v>64</v>
      </c>
      <c r="B68" s="113" t="s">
        <v>62</v>
      </c>
      <c r="C68" s="127" t="s">
        <v>884</v>
      </c>
      <c r="D68" s="140" t="s">
        <v>23</v>
      </c>
      <c r="E68" s="77" t="s">
        <v>885</v>
      </c>
      <c r="F68" s="77" t="s">
        <v>91</v>
      </c>
      <c r="G68" s="77">
        <v>42</v>
      </c>
      <c r="H68" s="77">
        <v>38</v>
      </c>
      <c r="I68" s="57">
        <f t="shared" si="0"/>
        <v>80</v>
      </c>
      <c r="J68" s="77">
        <v>7896005413</v>
      </c>
      <c r="K68" s="87" t="s">
        <v>242</v>
      </c>
      <c r="L68" s="127" t="s">
        <v>243</v>
      </c>
      <c r="M68" s="127">
        <v>8822151191</v>
      </c>
      <c r="N68" s="127"/>
      <c r="O68" s="127"/>
      <c r="P68" s="136"/>
      <c r="Q68" s="87"/>
      <c r="R68" s="87"/>
      <c r="S68" s="87" t="s">
        <v>705</v>
      </c>
      <c r="T68" s="18"/>
    </row>
    <row r="69" spans="1:20">
      <c r="A69" s="4">
        <v>65</v>
      </c>
      <c r="B69" s="113" t="s">
        <v>62</v>
      </c>
      <c r="C69" s="87" t="s">
        <v>886</v>
      </c>
      <c r="D69" s="140" t="s">
        <v>23</v>
      </c>
      <c r="E69" s="77">
        <v>82</v>
      </c>
      <c r="F69" s="77"/>
      <c r="G69" s="77">
        <v>60</v>
      </c>
      <c r="H69" s="77">
        <v>37</v>
      </c>
      <c r="I69" s="57">
        <f t="shared" si="0"/>
        <v>97</v>
      </c>
      <c r="J69" s="77">
        <v>9678546092</v>
      </c>
      <c r="K69" s="127" t="s">
        <v>928</v>
      </c>
      <c r="L69" s="127" t="s">
        <v>929</v>
      </c>
      <c r="M69" s="127"/>
      <c r="N69" s="127" t="s">
        <v>932</v>
      </c>
      <c r="O69" s="127"/>
      <c r="P69" s="132">
        <v>43699</v>
      </c>
      <c r="Q69" s="127" t="s">
        <v>222</v>
      </c>
      <c r="R69" s="127">
        <v>50</v>
      </c>
      <c r="S69" s="87" t="s">
        <v>399</v>
      </c>
      <c r="T69" s="18"/>
    </row>
    <row r="70" spans="1:20">
      <c r="A70" s="4">
        <v>66</v>
      </c>
      <c r="B70" s="113" t="s">
        <v>62</v>
      </c>
      <c r="C70" s="127" t="s">
        <v>887</v>
      </c>
      <c r="D70" s="140" t="s">
        <v>23</v>
      </c>
      <c r="E70" s="77" t="s">
        <v>888</v>
      </c>
      <c r="F70" s="77" t="s">
        <v>498</v>
      </c>
      <c r="G70" s="77">
        <v>59</v>
      </c>
      <c r="H70" s="77">
        <v>52</v>
      </c>
      <c r="I70" s="57">
        <f t="shared" ref="I70:I133" si="1">SUM(G70:H70)</f>
        <v>111</v>
      </c>
      <c r="J70" s="77">
        <v>7399596700</v>
      </c>
      <c r="K70" s="127" t="s">
        <v>928</v>
      </c>
      <c r="L70" s="127" t="s">
        <v>929</v>
      </c>
      <c r="M70" s="127"/>
      <c r="N70" s="127"/>
      <c r="O70" s="127"/>
      <c r="P70" s="132">
        <v>43700</v>
      </c>
      <c r="Q70" s="127" t="s">
        <v>229</v>
      </c>
      <c r="R70" s="127">
        <v>50</v>
      </c>
      <c r="S70" s="87" t="s">
        <v>399</v>
      </c>
      <c r="T70" s="18"/>
    </row>
    <row r="71" spans="1:20">
      <c r="A71" s="4">
        <v>67</v>
      </c>
      <c r="B71" s="113" t="s">
        <v>63</v>
      </c>
      <c r="C71" s="127" t="s">
        <v>889</v>
      </c>
      <c r="D71" s="140" t="s">
        <v>23</v>
      </c>
      <c r="E71" s="77" t="s">
        <v>890</v>
      </c>
      <c r="F71" s="77" t="s">
        <v>91</v>
      </c>
      <c r="G71" s="77">
        <v>18</v>
      </c>
      <c r="H71" s="77">
        <v>14</v>
      </c>
      <c r="I71" s="57">
        <f t="shared" si="1"/>
        <v>32</v>
      </c>
      <c r="J71" s="77">
        <v>9954411747</v>
      </c>
      <c r="K71" s="87" t="s">
        <v>242</v>
      </c>
      <c r="L71" s="127" t="s">
        <v>243</v>
      </c>
      <c r="M71" s="127">
        <v>8822151191</v>
      </c>
      <c r="N71" s="87" t="s">
        <v>769</v>
      </c>
      <c r="O71" s="87">
        <v>8011762719</v>
      </c>
      <c r="P71" s="132">
        <v>43699</v>
      </c>
      <c r="Q71" s="127" t="s">
        <v>222</v>
      </c>
      <c r="R71" s="87">
        <v>20</v>
      </c>
      <c r="S71" s="87" t="s">
        <v>705</v>
      </c>
      <c r="T71" s="18"/>
    </row>
    <row r="72" spans="1:20">
      <c r="A72" s="4">
        <v>68</v>
      </c>
      <c r="B72" s="113" t="s">
        <v>63</v>
      </c>
      <c r="C72" s="127" t="s">
        <v>125</v>
      </c>
      <c r="D72" s="140" t="s">
        <v>23</v>
      </c>
      <c r="E72" s="77" t="s">
        <v>126</v>
      </c>
      <c r="F72" s="77" t="s">
        <v>91</v>
      </c>
      <c r="G72" s="77">
        <v>62</v>
      </c>
      <c r="H72" s="77">
        <v>52</v>
      </c>
      <c r="I72" s="57">
        <f t="shared" si="1"/>
        <v>114</v>
      </c>
      <c r="J72" s="106">
        <v>9508157309</v>
      </c>
      <c r="K72" s="87" t="s">
        <v>242</v>
      </c>
      <c r="L72" s="127" t="s">
        <v>243</v>
      </c>
      <c r="M72" s="127">
        <v>8822151191</v>
      </c>
      <c r="N72" s="127"/>
      <c r="O72" s="127"/>
      <c r="P72" s="136"/>
      <c r="Q72" s="87"/>
      <c r="R72" s="87">
        <v>20</v>
      </c>
      <c r="S72" s="87" t="s">
        <v>705</v>
      </c>
      <c r="T72" s="18"/>
    </row>
    <row r="73" spans="1:20">
      <c r="A73" s="4">
        <v>69</v>
      </c>
      <c r="B73" s="113" t="s">
        <v>62</v>
      </c>
      <c r="C73" s="87" t="s">
        <v>881</v>
      </c>
      <c r="D73" s="140" t="s">
        <v>25</v>
      </c>
      <c r="E73" s="77">
        <v>121</v>
      </c>
      <c r="F73" s="77"/>
      <c r="G73" s="77">
        <v>15</v>
      </c>
      <c r="H73" s="77">
        <v>15</v>
      </c>
      <c r="I73" s="57">
        <f t="shared" si="1"/>
        <v>30</v>
      </c>
      <c r="J73" s="77">
        <v>8011944135</v>
      </c>
      <c r="K73" s="87" t="s">
        <v>242</v>
      </c>
      <c r="L73" s="127" t="s">
        <v>755</v>
      </c>
      <c r="M73" s="127">
        <v>8011169535</v>
      </c>
      <c r="N73" s="87" t="s">
        <v>436</v>
      </c>
      <c r="O73" s="87">
        <v>9678908657</v>
      </c>
      <c r="P73" s="132">
        <v>43700</v>
      </c>
      <c r="Q73" s="127" t="s">
        <v>229</v>
      </c>
      <c r="R73" s="87">
        <v>20</v>
      </c>
      <c r="S73" s="87" t="s">
        <v>705</v>
      </c>
      <c r="T73" s="18"/>
    </row>
    <row r="74" spans="1:20">
      <c r="A74" s="4">
        <v>70</v>
      </c>
      <c r="B74" s="113" t="s">
        <v>62</v>
      </c>
      <c r="C74" s="87" t="s">
        <v>891</v>
      </c>
      <c r="D74" s="140" t="s">
        <v>25</v>
      </c>
      <c r="E74" s="77">
        <v>122</v>
      </c>
      <c r="F74" s="77"/>
      <c r="G74" s="77">
        <v>12</v>
      </c>
      <c r="H74" s="77">
        <v>9</v>
      </c>
      <c r="I74" s="57">
        <f t="shared" si="1"/>
        <v>21</v>
      </c>
      <c r="J74" s="77">
        <v>9854836309</v>
      </c>
      <c r="K74" s="87" t="s">
        <v>242</v>
      </c>
      <c r="L74" s="127" t="s">
        <v>755</v>
      </c>
      <c r="M74" s="127">
        <v>8011169535</v>
      </c>
      <c r="N74" s="87" t="s">
        <v>436</v>
      </c>
      <c r="O74" s="87">
        <v>9678908657</v>
      </c>
      <c r="P74" s="136"/>
      <c r="Q74" s="87"/>
      <c r="R74" s="87">
        <v>20</v>
      </c>
      <c r="S74" s="87" t="s">
        <v>705</v>
      </c>
      <c r="T74" s="18"/>
    </row>
    <row r="75" spans="1:20">
      <c r="A75" s="4">
        <v>71</v>
      </c>
      <c r="B75" s="113" t="s">
        <v>643</v>
      </c>
      <c r="C75" s="127" t="s">
        <v>892</v>
      </c>
      <c r="D75" s="140" t="s">
        <v>23</v>
      </c>
      <c r="E75" s="77" t="s">
        <v>893</v>
      </c>
      <c r="F75" s="77" t="s">
        <v>91</v>
      </c>
      <c r="G75" s="77">
        <v>32</v>
      </c>
      <c r="H75" s="77">
        <v>27</v>
      </c>
      <c r="I75" s="57">
        <f t="shared" si="1"/>
        <v>59</v>
      </c>
      <c r="J75" s="106">
        <v>9859217758</v>
      </c>
      <c r="K75" s="87" t="s">
        <v>242</v>
      </c>
      <c r="L75" s="127" t="s">
        <v>933</v>
      </c>
      <c r="M75" s="127">
        <v>9678908679</v>
      </c>
      <c r="N75" s="127"/>
      <c r="O75" s="127"/>
      <c r="P75" s="136"/>
      <c r="Q75" s="87"/>
      <c r="R75" s="87">
        <v>20</v>
      </c>
      <c r="S75" s="87" t="s">
        <v>705</v>
      </c>
      <c r="T75" s="18"/>
    </row>
    <row r="76" spans="1:20">
      <c r="A76" s="4">
        <v>72</v>
      </c>
      <c r="B76" s="113" t="s">
        <v>62</v>
      </c>
      <c r="C76" s="127" t="s">
        <v>894</v>
      </c>
      <c r="D76" s="140" t="s">
        <v>23</v>
      </c>
      <c r="E76" s="77" t="s">
        <v>895</v>
      </c>
      <c r="F76" s="77" t="s">
        <v>91</v>
      </c>
      <c r="G76" s="77">
        <v>56</v>
      </c>
      <c r="H76" s="77">
        <v>58</v>
      </c>
      <c r="I76" s="57">
        <f t="shared" si="1"/>
        <v>114</v>
      </c>
      <c r="J76" s="106">
        <v>9577564861</v>
      </c>
      <c r="K76" s="87" t="s">
        <v>242</v>
      </c>
      <c r="L76" s="127" t="s">
        <v>933</v>
      </c>
      <c r="M76" s="127">
        <v>9678908679</v>
      </c>
      <c r="N76" s="127"/>
      <c r="O76" s="127"/>
      <c r="P76" s="136"/>
      <c r="Q76" s="87"/>
      <c r="R76" s="87">
        <v>20</v>
      </c>
      <c r="S76" s="87" t="s">
        <v>705</v>
      </c>
      <c r="T76" s="18"/>
    </row>
    <row r="77" spans="1:20">
      <c r="A77" s="4">
        <v>73</v>
      </c>
      <c r="B77" s="113" t="s">
        <v>63</v>
      </c>
      <c r="C77" s="87" t="s">
        <v>896</v>
      </c>
      <c r="D77" s="140" t="s">
        <v>25</v>
      </c>
      <c r="E77" s="77">
        <v>108</v>
      </c>
      <c r="F77" s="77"/>
      <c r="G77" s="77">
        <v>30</v>
      </c>
      <c r="H77" s="77">
        <v>23</v>
      </c>
      <c r="I77" s="57">
        <f t="shared" si="1"/>
        <v>53</v>
      </c>
      <c r="J77" s="77">
        <v>9678586723</v>
      </c>
      <c r="K77" s="87" t="s">
        <v>242</v>
      </c>
      <c r="L77" s="127" t="s">
        <v>755</v>
      </c>
      <c r="M77" s="127">
        <v>8011169535</v>
      </c>
      <c r="N77" s="87" t="s">
        <v>760</v>
      </c>
      <c r="O77" s="87">
        <v>8011225879</v>
      </c>
      <c r="P77" s="132">
        <v>43701</v>
      </c>
      <c r="Q77" s="127" t="s">
        <v>230</v>
      </c>
      <c r="R77" s="87">
        <v>22</v>
      </c>
      <c r="S77" s="87" t="s">
        <v>705</v>
      </c>
      <c r="T77" s="18"/>
    </row>
    <row r="78" spans="1:20">
      <c r="A78" s="4">
        <v>74</v>
      </c>
      <c r="B78" s="113" t="s">
        <v>63</v>
      </c>
      <c r="C78" s="127" t="s">
        <v>897</v>
      </c>
      <c r="D78" s="140" t="s">
        <v>23</v>
      </c>
      <c r="E78" s="77" t="s">
        <v>898</v>
      </c>
      <c r="F78" s="77" t="s">
        <v>91</v>
      </c>
      <c r="G78" s="77">
        <v>17</v>
      </c>
      <c r="H78" s="77">
        <v>17</v>
      </c>
      <c r="I78" s="57">
        <f t="shared" si="1"/>
        <v>34</v>
      </c>
      <c r="J78" s="107">
        <v>9854019572</v>
      </c>
      <c r="K78" s="87" t="s">
        <v>242</v>
      </c>
      <c r="L78" s="127" t="s">
        <v>933</v>
      </c>
      <c r="M78" s="127">
        <v>9678908679</v>
      </c>
      <c r="N78" s="127"/>
      <c r="O78" s="127"/>
      <c r="P78" s="136"/>
      <c r="Q78" s="87"/>
      <c r="R78" s="87">
        <v>23</v>
      </c>
      <c r="S78" s="87" t="s">
        <v>705</v>
      </c>
      <c r="T78" s="18"/>
    </row>
    <row r="79" spans="1:20">
      <c r="A79" s="4">
        <v>75</v>
      </c>
      <c r="B79" s="113" t="s">
        <v>63</v>
      </c>
      <c r="C79" s="127" t="s">
        <v>899</v>
      </c>
      <c r="D79" s="140" t="s">
        <v>23</v>
      </c>
      <c r="E79" s="77" t="s">
        <v>900</v>
      </c>
      <c r="F79" s="77" t="s">
        <v>91</v>
      </c>
      <c r="G79" s="77">
        <v>37</v>
      </c>
      <c r="H79" s="77">
        <v>35</v>
      </c>
      <c r="I79" s="57">
        <f t="shared" si="1"/>
        <v>72</v>
      </c>
      <c r="J79" s="106">
        <v>9678909051</v>
      </c>
      <c r="K79" s="87" t="s">
        <v>242</v>
      </c>
      <c r="L79" s="127" t="s">
        <v>933</v>
      </c>
      <c r="M79" s="127">
        <v>9678908679</v>
      </c>
      <c r="N79" s="127"/>
      <c r="O79" s="127"/>
      <c r="P79" s="132">
        <v>43703</v>
      </c>
      <c r="Q79" s="127" t="s">
        <v>218</v>
      </c>
      <c r="R79" s="87">
        <v>24</v>
      </c>
      <c r="S79" s="87" t="s">
        <v>705</v>
      </c>
      <c r="T79" s="18"/>
    </row>
    <row r="80" spans="1:20">
      <c r="A80" s="4">
        <v>76</v>
      </c>
      <c r="B80" s="113" t="s">
        <v>63</v>
      </c>
      <c r="C80" s="127" t="s">
        <v>901</v>
      </c>
      <c r="D80" s="140" t="s">
        <v>23</v>
      </c>
      <c r="E80" s="77" t="s">
        <v>902</v>
      </c>
      <c r="F80" s="77" t="s">
        <v>91</v>
      </c>
      <c r="G80" s="77">
        <v>29</v>
      </c>
      <c r="H80" s="77">
        <v>25</v>
      </c>
      <c r="I80" s="57">
        <f t="shared" si="1"/>
        <v>54</v>
      </c>
      <c r="J80" s="106">
        <v>8011511137</v>
      </c>
      <c r="K80" s="87" t="s">
        <v>242</v>
      </c>
      <c r="L80" s="127" t="s">
        <v>933</v>
      </c>
      <c r="M80" s="127">
        <v>9678908679</v>
      </c>
      <c r="N80" s="127"/>
      <c r="O80" s="127"/>
      <c r="P80" s="87"/>
      <c r="Q80" s="87"/>
      <c r="R80" s="87">
        <v>25</v>
      </c>
      <c r="S80" s="87" t="s">
        <v>705</v>
      </c>
      <c r="T80" s="18"/>
    </row>
    <row r="81" spans="1:20">
      <c r="A81" s="4">
        <v>77</v>
      </c>
      <c r="B81" s="113" t="s">
        <v>62</v>
      </c>
      <c r="C81" s="87" t="s">
        <v>864</v>
      </c>
      <c r="D81" s="140" t="s">
        <v>25</v>
      </c>
      <c r="E81" s="77">
        <v>65</v>
      </c>
      <c r="F81" s="77"/>
      <c r="G81" s="77">
        <v>65</v>
      </c>
      <c r="H81" s="77">
        <v>54</v>
      </c>
      <c r="I81" s="57">
        <f t="shared" si="1"/>
        <v>119</v>
      </c>
      <c r="J81" s="77">
        <v>7896073879</v>
      </c>
      <c r="K81" s="127" t="s">
        <v>928</v>
      </c>
      <c r="L81" s="127" t="s">
        <v>929</v>
      </c>
      <c r="M81" s="127"/>
      <c r="N81" s="127" t="s">
        <v>930</v>
      </c>
      <c r="O81" s="127"/>
      <c r="P81" s="132">
        <v>43701</v>
      </c>
      <c r="Q81" s="127" t="s">
        <v>230</v>
      </c>
      <c r="R81" s="127"/>
      <c r="S81" s="87" t="s">
        <v>399</v>
      </c>
      <c r="T81" s="18"/>
    </row>
    <row r="82" spans="1:20">
      <c r="A82" s="4">
        <v>78</v>
      </c>
      <c r="B82" s="113" t="s">
        <v>62</v>
      </c>
      <c r="C82" s="127" t="s">
        <v>865</v>
      </c>
      <c r="D82" s="140" t="s">
        <v>23</v>
      </c>
      <c r="E82" s="77" t="s">
        <v>866</v>
      </c>
      <c r="F82" s="77" t="s">
        <v>91</v>
      </c>
      <c r="G82" s="77">
        <v>65</v>
      </c>
      <c r="H82" s="77">
        <v>61</v>
      </c>
      <c r="I82" s="57">
        <f t="shared" si="1"/>
        <v>126</v>
      </c>
      <c r="J82" s="106">
        <v>9954966855</v>
      </c>
      <c r="K82" s="127" t="s">
        <v>928</v>
      </c>
      <c r="L82" s="127" t="s">
        <v>929</v>
      </c>
      <c r="M82" s="127"/>
      <c r="N82" s="127"/>
      <c r="O82" s="127"/>
      <c r="P82" s="132">
        <v>43703</v>
      </c>
      <c r="Q82" s="127" t="s">
        <v>218</v>
      </c>
      <c r="R82" s="127">
        <v>50</v>
      </c>
      <c r="S82" s="87" t="s">
        <v>399</v>
      </c>
      <c r="T82" s="18"/>
    </row>
    <row r="83" spans="1:20">
      <c r="A83" s="4">
        <v>79</v>
      </c>
      <c r="B83" s="113" t="s">
        <v>62</v>
      </c>
      <c r="C83" s="87" t="s">
        <v>903</v>
      </c>
      <c r="D83" s="140" t="s">
        <v>25</v>
      </c>
      <c r="E83" s="77">
        <v>19</v>
      </c>
      <c r="F83" s="77"/>
      <c r="G83" s="77">
        <v>30</v>
      </c>
      <c r="H83" s="77">
        <v>42</v>
      </c>
      <c r="I83" s="57">
        <f t="shared" si="1"/>
        <v>72</v>
      </c>
      <c r="J83" s="77">
        <v>8822076304</v>
      </c>
      <c r="K83" s="87" t="s">
        <v>242</v>
      </c>
      <c r="L83" s="127" t="s">
        <v>243</v>
      </c>
      <c r="M83" s="127">
        <v>8822151191</v>
      </c>
      <c r="N83" s="127"/>
      <c r="O83" s="127"/>
      <c r="P83" s="132">
        <v>43704</v>
      </c>
      <c r="Q83" s="127" t="s">
        <v>234</v>
      </c>
      <c r="R83" s="87">
        <v>26</v>
      </c>
      <c r="S83" s="87" t="s">
        <v>705</v>
      </c>
      <c r="T83" s="18"/>
    </row>
    <row r="84" spans="1:20">
      <c r="A84" s="4">
        <v>80</v>
      </c>
      <c r="B84" s="113" t="s">
        <v>62</v>
      </c>
      <c r="C84" s="127" t="s">
        <v>904</v>
      </c>
      <c r="D84" s="140" t="s">
        <v>23</v>
      </c>
      <c r="E84" s="77">
        <v>1816050870</v>
      </c>
      <c r="F84" s="77" t="s">
        <v>132</v>
      </c>
      <c r="G84" s="77">
        <v>161</v>
      </c>
      <c r="H84" s="77">
        <v>160</v>
      </c>
      <c r="I84" s="57">
        <f t="shared" si="1"/>
        <v>321</v>
      </c>
      <c r="J84" s="77">
        <v>9957250778</v>
      </c>
      <c r="K84" s="87" t="s">
        <v>242</v>
      </c>
      <c r="L84" s="127" t="s">
        <v>243</v>
      </c>
      <c r="M84" s="127">
        <v>8822151191</v>
      </c>
      <c r="N84" s="127"/>
      <c r="O84" s="127"/>
      <c r="P84" s="132">
        <v>43705</v>
      </c>
      <c r="Q84" s="127" t="s">
        <v>226</v>
      </c>
      <c r="R84" s="87">
        <v>28</v>
      </c>
      <c r="S84" s="87" t="s">
        <v>705</v>
      </c>
      <c r="T84" s="18"/>
    </row>
    <row r="85" spans="1:20">
      <c r="A85" s="4">
        <v>81</v>
      </c>
      <c r="B85" s="113" t="s">
        <v>62</v>
      </c>
      <c r="C85" s="127" t="s">
        <v>904</v>
      </c>
      <c r="D85" s="140" t="s">
        <v>23</v>
      </c>
      <c r="E85" s="77"/>
      <c r="F85" s="77"/>
      <c r="G85" s="77"/>
      <c r="H85" s="77"/>
      <c r="I85" s="57">
        <f t="shared" si="1"/>
        <v>0</v>
      </c>
      <c r="J85" s="106"/>
      <c r="K85" s="87"/>
      <c r="L85" s="127"/>
      <c r="M85" s="127"/>
      <c r="N85" s="127"/>
      <c r="O85" s="127"/>
      <c r="P85" s="132"/>
      <c r="Q85" s="127"/>
      <c r="R85" s="87"/>
      <c r="S85" s="87"/>
      <c r="T85" s="18"/>
    </row>
    <row r="86" spans="1:20">
      <c r="A86" s="4">
        <v>82</v>
      </c>
      <c r="B86" s="113" t="s">
        <v>63</v>
      </c>
      <c r="C86" s="87" t="s">
        <v>867</v>
      </c>
      <c r="D86" s="140" t="s">
        <v>23</v>
      </c>
      <c r="E86" s="77">
        <v>18160412601</v>
      </c>
      <c r="F86" s="77" t="s">
        <v>91</v>
      </c>
      <c r="G86" s="77">
        <v>12</v>
      </c>
      <c r="H86" s="77">
        <v>8</v>
      </c>
      <c r="I86" s="57">
        <f t="shared" si="1"/>
        <v>20</v>
      </c>
      <c r="J86" s="106">
        <v>9577193405</v>
      </c>
      <c r="K86" s="127" t="s">
        <v>731</v>
      </c>
      <c r="L86" s="127" t="s">
        <v>734</v>
      </c>
      <c r="M86" s="127">
        <v>8011169535</v>
      </c>
      <c r="N86" s="127"/>
      <c r="O86" s="127"/>
      <c r="P86" s="132">
        <v>43704</v>
      </c>
      <c r="Q86" s="127" t="s">
        <v>234</v>
      </c>
      <c r="R86" s="127">
        <v>6</v>
      </c>
      <c r="S86" s="87" t="s">
        <v>399</v>
      </c>
      <c r="T86" s="18"/>
    </row>
    <row r="87" spans="1:20">
      <c r="A87" s="4">
        <v>83</v>
      </c>
      <c r="B87" s="113" t="s">
        <v>63</v>
      </c>
      <c r="C87" s="87" t="s">
        <v>868</v>
      </c>
      <c r="D87" s="140" t="s">
        <v>23</v>
      </c>
      <c r="E87" s="77">
        <v>18160412401</v>
      </c>
      <c r="F87" s="77" t="s">
        <v>91</v>
      </c>
      <c r="G87" s="77">
        <v>20</v>
      </c>
      <c r="H87" s="77">
        <v>18</v>
      </c>
      <c r="I87" s="57">
        <f t="shared" si="1"/>
        <v>38</v>
      </c>
      <c r="J87" s="106">
        <v>9678317946</v>
      </c>
      <c r="K87" s="127" t="s">
        <v>731</v>
      </c>
      <c r="L87" s="127" t="s">
        <v>734</v>
      </c>
      <c r="M87" s="127">
        <v>8011169535</v>
      </c>
      <c r="N87" s="127"/>
      <c r="O87" s="127"/>
      <c r="P87" s="127"/>
      <c r="Q87" s="127"/>
      <c r="R87" s="127">
        <v>5</v>
      </c>
      <c r="S87" s="87" t="s">
        <v>399</v>
      </c>
      <c r="T87" s="18"/>
    </row>
    <row r="88" spans="1:20">
      <c r="A88" s="4">
        <v>84</v>
      </c>
      <c r="B88" s="113" t="s">
        <v>63</v>
      </c>
      <c r="C88" s="87" t="s">
        <v>872</v>
      </c>
      <c r="D88" s="140" t="s">
        <v>25</v>
      </c>
      <c r="E88" s="77">
        <v>86</v>
      </c>
      <c r="F88" s="77"/>
      <c r="G88" s="77">
        <v>34</v>
      </c>
      <c r="H88" s="77">
        <v>30</v>
      </c>
      <c r="I88" s="57">
        <f t="shared" si="1"/>
        <v>64</v>
      </c>
      <c r="J88" s="107">
        <v>9678490462</v>
      </c>
      <c r="K88" s="127" t="s">
        <v>928</v>
      </c>
      <c r="L88" s="127" t="s">
        <v>929</v>
      </c>
      <c r="M88" s="127"/>
      <c r="N88" s="127" t="s">
        <v>930</v>
      </c>
      <c r="O88" s="127"/>
      <c r="P88" s="132">
        <v>43705</v>
      </c>
      <c r="Q88" s="127" t="s">
        <v>226</v>
      </c>
      <c r="R88" s="127">
        <v>50</v>
      </c>
      <c r="S88" s="87" t="s">
        <v>399</v>
      </c>
      <c r="T88" s="18"/>
    </row>
    <row r="89" spans="1:20">
      <c r="A89" s="4">
        <v>85</v>
      </c>
      <c r="B89" s="113" t="s">
        <v>63</v>
      </c>
      <c r="C89" s="127" t="s">
        <v>873</v>
      </c>
      <c r="D89" s="140" t="s">
        <v>23</v>
      </c>
      <c r="E89" s="77" t="s">
        <v>874</v>
      </c>
      <c r="F89" s="77"/>
      <c r="G89" s="77">
        <v>29</v>
      </c>
      <c r="H89" s="77">
        <v>19</v>
      </c>
      <c r="I89" s="57">
        <f t="shared" si="1"/>
        <v>48</v>
      </c>
      <c r="J89" s="106">
        <v>9435158388</v>
      </c>
      <c r="K89" s="127" t="s">
        <v>928</v>
      </c>
      <c r="L89" s="127" t="s">
        <v>929</v>
      </c>
      <c r="M89" s="127"/>
      <c r="N89" s="127"/>
      <c r="O89" s="127"/>
      <c r="P89" s="127"/>
      <c r="Q89" s="127"/>
      <c r="R89" s="127">
        <v>48</v>
      </c>
      <c r="S89" s="87" t="s">
        <v>399</v>
      </c>
      <c r="T89" s="18"/>
    </row>
    <row r="90" spans="1:20">
      <c r="A90" s="4">
        <v>86</v>
      </c>
      <c r="B90" s="113" t="s">
        <v>62</v>
      </c>
      <c r="C90" s="87" t="s">
        <v>876</v>
      </c>
      <c r="D90" s="140" t="s">
        <v>25</v>
      </c>
      <c r="E90" s="77">
        <v>183110335</v>
      </c>
      <c r="F90" s="77"/>
      <c r="G90" s="77">
        <v>27</v>
      </c>
      <c r="H90" s="77">
        <v>26</v>
      </c>
      <c r="I90" s="57">
        <f t="shared" si="1"/>
        <v>53</v>
      </c>
      <c r="J90" s="77">
        <v>9678758293</v>
      </c>
      <c r="K90" s="127" t="s">
        <v>784</v>
      </c>
      <c r="L90" s="127" t="s">
        <v>785</v>
      </c>
      <c r="M90" s="127">
        <v>9854801787</v>
      </c>
      <c r="N90" s="127" t="s">
        <v>931</v>
      </c>
      <c r="O90" s="87">
        <v>8822730293</v>
      </c>
      <c r="P90" s="132">
        <v>43706</v>
      </c>
      <c r="Q90" s="127" t="s">
        <v>222</v>
      </c>
      <c r="R90" s="127">
        <v>35</v>
      </c>
      <c r="S90" s="87" t="s">
        <v>399</v>
      </c>
      <c r="T90" s="18"/>
    </row>
    <row r="91" spans="1:20">
      <c r="A91" s="4">
        <v>87</v>
      </c>
      <c r="B91" s="113" t="s">
        <v>62</v>
      </c>
      <c r="C91" s="127" t="s">
        <v>877</v>
      </c>
      <c r="D91" s="140" t="s">
        <v>23</v>
      </c>
      <c r="E91" s="77" t="s">
        <v>878</v>
      </c>
      <c r="F91" s="77" t="s">
        <v>91</v>
      </c>
      <c r="G91" s="77">
        <v>47</v>
      </c>
      <c r="H91" s="77">
        <v>44</v>
      </c>
      <c r="I91" s="57">
        <f t="shared" si="1"/>
        <v>91</v>
      </c>
      <c r="J91" s="113">
        <v>97063804</v>
      </c>
      <c r="K91" s="127" t="s">
        <v>784</v>
      </c>
      <c r="L91" s="127" t="s">
        <v>785</v>
      </c>
      <c r="M91" s="127">
        <v>9854801787</v>
      </c>
      <c r="N91" s="127"/>
      <c r="O91" s="127"/>
      <c r="P91" s="127"/>
      <c r="Q91" s="127"/>
      <c r="R91" s="127">
        <v>33</v>
      </c>
      <c r="S91" s="87" t="s">
        <v>399</v>
      </c>
      <c r="T91" s="18"/>
    </row>
    <row r="92" spans="1:20">
      <c r="A92" s="4">
        <v>88</v>
      </c>
      <c r="B92" s="113" t="s">
        <v>63</v>
      </c>
      <c r="C92" s="87" t="s">
        <v>905</v>
      </c>
      <c r="D92" s="140" t="s">
        <v>25</v>
      </c>
      <c r="E92" s="77">
        <v>64</v>
      </c>
      <c r="F92" s="77"/>
      <c r="G92" s="77">
        <v>82</v>
      </c>
      <c r="H92" s="77">
        <v>65</v>
      </c>
      <c r="I92" s="57">
        <f t="shared" si="1"/>
        <v>147</v>
      </c>
      <c r="J92" s="77">
        <v>9957684576</v>
      </c>
      <c r="K92" s="127" t="s">
        <v>928</v>
      </c>
      <c r="L92" s="127" t="s">
        <v>929</v>
      </c>
      <c r="M92" s="127"/>
      <c r="N92" s="87" t="s">
        <v>934</v>
      </c>
      <c r="O92" s="127">
        <v>8822173161</v>
      </c>
      <c r="P92" s="132">
        <v>43706</v>
      </c>
      <c r="Q92" s="127" t="s">
        <v>222</v>
      </c>
      <c r="R92" s="127">
        <v>50</v>
      </c>
      <c r="S92" s="87" t="s">
        <v>399</v>
      </c>
      <c r="T92" s="18"/>
    </row>
    <row r="93" spans="1:20">
      <c r="A93" s="4">
        <v>89</v>
      </c>
      <c r="B93" s="113" t="s">
        <v>62</v>
      </c>
      <c r="C93" s="87" t="s">
        <v>906</v>
      </c>
      <c r="D93" s="140" t="s">
        <v>25</v>
      </c>
      <c r="E93" s="77">
        <v>183110333</v>
      </c>
      <c r="F93" s="77"/>
      <c r="G93" s="77">
        <v>44</v>
      </c>
      <c r="H93" s="77">
        <v>46</v>
      </c>
      <c r="I93" s="57">
        <f t="shared" si="1"/>
        <v>90</v>
      </c>
      <c r="J93" s="107">
        <v>9954231204</v>
      </c>
      <c r="K93" s="127" t="s">
        <v>784</v>
      </c>
      <c r="L93" s="127" t="s">
        <v>785</v>
      </c>
      <c r="M93" s="127">
        <v>9854801787</v>
      </c>
      <c r="N93" s="87" t="s">
        <v>935</v>
      </c>
      <c r="O93" s="87">
        <v>9678249822</v>
      </c>
      <c r="P93" s="132">
        <v>43707</v>
      </c>
      <c r="Q93" s="127" t="s">
        <v>229</v>
      </c>
      <c r="R93" s="127">
        <v>33</v>
      </c>
      <c r="S93" s="87" t="s">
        <v>399</v>
      </c>
      <c r="T93" s="18"/>
    </row>
    <row r="94" spans="1:20">
      <c r="A94" s="4">
        <v>90</v>
      </c>
      <c r="B94" s="113" t="s">
        <v>62</v>
      </c>
      <c r="C94" s="127" t="s">
        <v>907</v>
      </c>
      <c r="D94" s="140" t="s">
        <v>23</v>
      </c>
      <c r="E94" s="77" t="s">
        <v>908</v>
      </c>
      <c r="F94" s="77" t="s">
        <v>91</v>
      </c>
      <c r="G94" s="77">
        <v>30</v>
      </c>
      <c r="H94" s="77">
        <v>27</v>
      </c>
      <c r="I94" s="57">
        <f t="shared" si="1"/>
        <v>57</v>
      </c>
      <c r="J94" s="161">
        <v>8011514192</v>
      </c>
      <c r="K94" s="127" t="s">
        <v>784</v>
      </c>
      <c r="L94" s="127" t="s">
        <v>785</v>
      </c>
      <c r="M94" s="127">
        <v>9854801787</v>
      </c>
      <c r="N94" s="127"/>
      <c r="O94" s="127"/>
      <c r="P94" s="127"/>
      <c r="Q94" s="127"/>
      <c r="R94" s="127">
        <v>35</v>
      </c>
      <c r="S94" s="87" t="s">
        <v>399</v>
      </c>
      <c r="T94" s="18"/>
    </row>
    <row r="95" spans="1:20">
      <c r="A95" s="4">
        <v>91</v>
      </c>
      <c r="B95" s="113" t="s">
        <v>63</v>
      </c>
      <c r="C95" s="85" t="s">
        <v>909</v>
      </c>
      <c r="D95" s="151" t="s">
        <v>23</v>
      </c>
      <c r="E95" s="86" t="s">
        <v>910</v>
      </c>
      <c r="F95" s="86" t="s">
        <v>132</v>
      </c>
      <c r="G95" s="86">
        <v>236</v>
      </c>
      <c r="H95" s="86">
        <v>204</v>
      </c>
      <c r="I95" s="57">
        <f t="shared" si="1"/>
        <v>440</v>
      </c>
      <c r="J95" s="80">
        <v>9435358144</v>
      </c>
      <c r="K95" s="127" t="s">
        <v>259</v>
      </c>
      <c r="L95" s="127" t="s">
        <v>279</v>
      </c>
      <c r="M95" s="127">
        <v>9401205313</v>
      </c>
      <c r="N95" s="82">
        <v>9435358144</v>
      </c>
      <c r="O95" s="95"/>
      <c r="P95" s="132">
        <v>43707</v>
      </c>
      <c r="Q95" s="127" t="s">
        <v>229</v>
      </c>
      <c r="R95" s="127">
        <v>33</v>
      </c>
      <c r="S95" s="87" t="s">
        <v>399</v>
      </c>
      <c r="T95" s="18"/>
    </row>
    <row r="96" spans="1:20">
      <c r="A96" s="4">
        <v>92</v>
      </c>
      <c r="B96" s="113" t="s">
        <v>63</v>
      </c>
      <c r="C96" s="85" t="s">
        <v>909</v>
      </c>
      <c r="D96" s="151" t="s">
        <v>23</v>
      </c>
      <c r="E96" s="76"/>
      <c r="F96" s="70"/>
      <c r="G96" s="76"/>
      <c r="H96" s="76"/>
      <c r="I96" s="57">
        <f t="shared" si="1"/>
        <v>0</v>
      </c>
      <c r="J96" s="89"/>
      <c r="K96" s="127" t="s">
        <v>259</v>
      </c>
      <c r="L96" s="127" t="s">
        <v>279</v>
      </c>
      <c r="M96" s="127">
        <v>9401205313</v>
      </c>
      <c r="N96" s="82">
        <v>9435358144</v>
      </c>
      <c r="O96" s="162"/>
      <c r="P96" s="132">
        <v>43708</v>
      </c>
      <c r="Q96" s="127" t="s">
        <v>230</v>
      </c>
      <c r="R96" s="127">
        <v>35</v>
      </c>
      <c r="S96" s="87" t="s">
        <v>399</v>
      </c>
      <c r="T96" s="18"/>
    </row>
    <row r="97" spans="1:20">
      <c r="A97" s="4">
        <v>93</v>
      </c>
      <c r="B97" s="113" t="s">
        <v>62</v>
      </c>
      <c r="C97" s="78" t="s">
        <v>911</v>
      </c>
      <c r="D97" s="160" t="s">
        <v>23</v>
      </c>
      <c r="E97" s="76" t="s">
        <v>912</v>
      </c>
      <c r="F97" s="77" t="s">
        <v>91</v>
      </c>
      <c r="G97" s="74">
        <v>30</v>
      </c>
      <c r="H97" s="74">
        <v>32</v>
      </c>
      <c r="I97" s="57">
        <f t="shared" si="1"/>
        <v>62</v>
      </c>
      <c r="J97" s="102" t="s">
        <v>936</v>
      </c>
      <c r="K97" s="95" t="s">
        <v>238</v>
      </c>
      <c r="L97" s="79" t="s">
        <v>239</v>
      </c>
      <c r="M97" s="79">
        <v>9854875951</v>
      </c>
      <c r="N97" s="127"/>
      <c r="O97" s="127"/>
      <c r="P97" s="132">
        <v>43708</v>
      </c>
      <c r="Q97" s="127" t="s">
        <v>230</v>
      </c>
      <c r="R97" s="127">
        <v>22</v>
      </c>
      <c r="S97" s="87" t="s">
        <v>399</v>
      </c>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93</v>
      </c>
      <c r="D165" s="20"/>
      <c r="E165" s="13"/>
      <c r="F165" s="20"/>
      <c r="G165" s="58">
        <f>SUM(G5:G164)</f>
        <v>3596</v>
      </c>
      <c r="H165" s="58">
        <f>SUM(H5:H164)</f>
        <v>3385</v>
      </c>
      <c r="I165" s="58">
        <f>SUM(I5:I164)</f>
        <v>6981</v>
      </c>
      <c r="J165" s="20"/>
      <c r="K165" s="20"/>
      <c r="L165" s="20"/>
      <c r="M165" s="20"/>
      <c r="N165" s="20"/>
      <c r="O165" s="20"/>
      <c r="P165" s="14"/>
      <c r="Q165" s="20"/>
      <c r="R165" s="20"/>
      <c r="S165" s="20"/>
      <c r="T165" s="12"/>
    </row>
    <row r="166" spans="1:20">
      <c r="A166" s="43" t="s">
        <v>62</v>
      </c>
      <c r="B166" s="10">
        <f>COUNTIF(B$5:B$164,"Team 1")</f>
        <v>34</v>
      </c>
      <c r="C166" s="43" t="s">
        <v>25</v>
      </c>
      <c r="D166" s="10">
        <f>COUNTIF(D5:D164,"Anganwadi")</f>
        <v>29</v>
      </c>
    </row>
    <row r="167" spans="1:20">
      <c r="A167" s="43" t="s">
        <v>63</v>
      </c>
      <c r="B167" s="10">
        <f>COUNTIF(B$6:B$164,"Team 2")</f>
        <v>30</v>
      </c>
      <c r="C167" s="43" t="s">
        <v>23</v>
      </c>
      <c r="D167" s="10">
        <f>COUNTIF(D5:D164,"School")</f>
        <v>63</v>
      </c>
    </row>
  </sheetData>
  <sheetProtection password="8527" sheet="1" objects="1" scenarios="1"/>
  <mergeCells count="20">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7" sqref="E7"/>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229" t="s">
        <v>70</v>
      </c>
      <c r="B1" s="229"/>
      <c r="C1" s="229"/>
      <c r="D1" s="54"/>
      <c r="E1" s="54"/>
      <c r="F1" s="54"/>
      <c r="G1" s="54"/>
      <c r="H1" s="54"/>
      <c r="I1" s="54"/>
      <c r="J1" s="54"/>
      <c r="K1" s="54"/>
      <c r="L1" s="54"/>
      <c r="M1" s="231"/>
      <c r="N1" s="231"/>
      <c r="O1" s="231"/>
      <c r="P1" s="231"/>
      <c r="Q1" s="231"/>
      <c r="R1" s="231"/>
      <c r="S1" s="231"/>
      <c r="T1" s="231"/>
    </row>
    <row r="2" spans="1:20">
      <c r="A2" s="223" t="s">
        <v>59</v>
      </c>
      <c r="B2" s="224"/>
      <c r="C2" s="224"/>
      <c r="D2" s="24">
        <v>43709</v>
      </c>
      <c r="E2" s="21"/>
      <c r="F2" s="21"/>
      <c r="G2" s="21"/>
      <c r="H2" s="21"/>
      <c r="I2" s="21"/>
      <c r="J2" s="21"/>
      <c r="K2" s="21"/>
      <c r="L2" s="21"/>
      <c r="M2" s="21"/>
      <c r="N2" s="21"/>
      <c r="O2" s="21"/>
      <c r="P2" s="21"/>
      <c r="Q2" s="21"/>
      <c r="R2" s="21"/>
      <c r="S2" s="21"/>
    </row>
    <row r="3" spans="1:20" ht="24" customHeight="1">
      <c r="A3" s="225" t="s">
        <v>14</v>
      </c>
      <c r="B3" s="221" t="s">
        <v>61</v>
      </c>
      <c r="C3" s="226" t="s">
        <v>7</v>
      </c>
      <c r="D3" s="226" t="s">
        <v>55</v>
      </c>
      <c r="E3" s="226" t="s">
        <v>16</v>
      </c>
      <c r="F3" s="227" t="s">
        <v>17</v>
      </c>
      <c r="G3" s="226" t="s">
        <v>8</v>
      </c>
      <c r="H3" s="226"/>
      <c r="I3" s="226"/>
      <c r="J3" s="226" t="s">
        <v>31</v>
      </c>
      <c r="K3" s="221" t="s">
        <v>33</v>
      </c>
      <c r="L3" s="221" t="s">
        <v>50</v>
      </c>
      <c r="M3" s="221" t="s">
        <v>51</v>
      </c>
      <c r="N3" s="221" t="s">
        <v>34</v>
      </c>
      <c r="O3" s="221" t="s">
        <v>35</v>
      </c>
      <c r="P3" s="225" t="s">
        <v>54</v>
      </c>
      <c r="Q3" s="226" t="s">
        <v>52</v>
      </c>
      <c r="R3" s="226" t="s">
        <v>32</v>
      </c>
      <c r="S3" s="226" t="s">
        <v>53</v>
      </c>
      <c r="T3" s="226" t="s">
        <v>13</v>
      </c>
    </row>
    <row r="4" spans="1:20" ht="25.5" customHeight="1">
      <c r="A4" s="225"/>
      <c r="B4" s="228"/>
      <c r="C4" s="226"/>
      <c r="D4" s="226"/>
      <c r="E4" s="226"/>
      <c r="F4" s="227"/>
      <c r="G4" s="22" t="s">
        <v>9</v>
      </c>
      <c r="H4" s="22" t="s">
        <v>10</v>
      </c>
      <c r="I4" s="22" t="s">
        <v>11</v>
      </c>
      <c r="J4" s="226"/>
      <c r="K4" s="222"/>
      <c r="L4" s="222"/>
      <c r="M4" s="222"/>
      <c r="N4" s="222"/>
      <c r="O4" s="222"/>
      <c r="P4" s="225"/>
      <c r="Q4" s="225"/>
      <c r="R4" s="226"/>
      <c r="S4" s="226"/>
      <c r="T4" s="226"/>
    </row>
    <row r="5" spans="1:20">
      <c r="A5" s="4">
        <v>1</v>
      </c>
      <c r="B5" s="122" t="s">
        <v>62</v>
      </c>
      <c r="C5" s="159" t="s">
        <v>937</v>
      </c>
      <c r="D5" s="123" t="s">
        <v>25</v>
      </c>
      <c r="E5" s="80">
        <v>5</v>
      </c>
      <c r="F5" s="80"/>
      <c r="G5" s="80">
        <v>30</v>
      </c>
      <c r="H5" s="80">
        <v>28</v>
      </c>
      <c r="I5" s="59">
        <f>SUM(G5:H5)</f>
        <v>58</v>
      </c>
      <c r="J5" s="80">
        <v>9954409369</v>
      </c>
      <c r="K5" s="82" t="s">
        <v>1055</v>
      </c>
      <c r="L5" s="82"/>
      <c r="M5" s="82"/>
      <c r="N5" s="159" t="s">
        <v>1056</v>
      </c>
      <c r="O5" s="164">
        <v>9954065973</v>
      </c>
      <c r="P5" s="165">
        <v>43710</v>
      </c>
      <c r="Q5" s="145" t="s">
        <v>218</v>
      </c>
      <c r="R5" s="145"/>
      <c r="S5" s="159" t="s">
        <v>705</v>
      </c>
      <c r="T5" s="18"/>
    </row>
    <row r="6" spans="1:20">
      <c r="A6" s="4">
        <v>2</v>
      </c>
      <c r="B6" s="122"/>
      <c r="C6" s="159" t="s">
        <v>938</v>
      </c>
      <c r="D6" s="123" t="s">
        <v>25</v>
      </c>
      <c r="E6" s="80">
        <v>1</v>
      </c>
      <c r="F6" s="80">
        <v>55</v>
      </c>
      <c r="G6" s="80">
        <v>40</v>
      </c>
      <c r="H6" s="80">
        <v>43</v>
      </c>
      <c r="I6" s="59">
        <f t="shared" ref="I6:I69" si="0">SUM(G6:H6)</f>
        <v>83</v>
      </c>
      <c r="J6" s="80">
        <v>8822151407</v>
      </c>
      <c r="K6" s="82" t="s">
        <v>1055</v>
      </c>
      <c r="L6" s="82"/>
      <c r="M6" s="82"/>
      <c r="N6" s="159" t="s">
        <v>756</v>
      </c>
      <c r="O6" s="164">
        <v>8761975825</v>
      </c>
      <c r="P6" s="165">
        <v>43710</v>
      </c>
      <c r="Q6" s="145" t="s">
        <v>218</v>
      </c>
      <c r="R6" s="145"/>
      <c r="S6" s="159" t="s">
        <v>705</v>
      </c>
      <c r="T6" s="18"/>
    </row>
    <row r="7" spans="1:20">
      <c r="A7" s="4">
        <v>3</v>
      </c>
      <c r="B7" s="122" t="s">
        <v>63</v>
      </c>
      <c r="C7" s="85" t="s">
        <v>939</v>
      </c>
      <c r="D7" s="86" t="s">
        <v>23</v>
      </c>
      <c r="E7" s="86" t="s">
        <v>940</v>
      </c>
      <c r="F7" s="86" t="s">
        <v>91</v>
      </c>
      <c r="G7" s="86">
        <v>76</v>
      </c>
      <c r="H7" s="86">
        <v>73</v>
      </c>
      <c r="I7" s="59">
        <f t="shared" si="0"/>
        <v>149</v>
      </c>
      <c r="J7" s="102" t="s">
        <v>1057</v>
      </c>
      <c r="K7" s="127" t="s">
        <v>259</v>
      </c>
      <c r="L7" s="127" t="s">
        <v>260</v>
      </c>
      <c r="M7" s="127"/>
      <c r="N7" s="82">
        <v>9954754884</v>
      </c>
      <c r="O7" s="158"/>
      <c r="P7" s="166"/>
      <c r="Q7" s="145"/>
      <c r="R7" s="145"/>
      <c r="S7" s="159" t="s">
        <v>705</v>
      </c>
      <c r="T7" s="18"/>
    </row>
    <row r="8" spans="1:20">
      <c r="A8" s="4">
        <v>4</v>
      </c>
      <c r="B8" s="122" t="s">
        <v>63</v>
      </c>
      <c r="C8" s="82" t="s">
        <v>941</v>
      </c>
      <c r="D8" s="123" t="s">
        <v>23</v>
      </c>
      <c r="E8" s="80" t="s">
        <v>942</v>
      </c>
      <c r="F8" s="80" t="s">
        <v>91</v>
      </c>
      <c r="G8" s="80">
        <v>43</v>
      </c>
      <c r="H8" s="80">
        <v>45</v>
      </c>
      <c r="I8" s="59">
        <f t="shared" si="0"/>
        <v>88</v>
      </c>
      <c r="J8" s="80">
        <v>9954997632</v>
      </c>
      <c r="K8" s="82" t="s">
        <v>1058</v>
      </c>
      <c r="L8" s="167" t="s">
        <v>1058</v>
      </c>
      <c r="M8" s="82" t="s">
        <v>726</v>
      </c>
      <c r="N8" s="78">
        <v>8011470167</v>
      </c>
      <c r="O8" s="82"/>
      <c r="P8" s="136">
        <v>43712</v>
      </c>
      <c r="Q8" s="82" t="s">
        <v>226</v>
      </c>
      <c r="R8" s="159">
        <v>32</v>
      </c>
      <c r="S8" s="159" t="s">
        <v>705</v>
      </c>
      <c r="T8" s="18"/>
    </row>
    <row r="9" spans="1:20">
      <c r="A9" s="4">
        <v>5</v>
      </c>
      <c r="B9" s="122"/>
      <c r="C9" s="82" t="s">
        <v>943</v>
      </c>
      <c r="D9" s="123" t="s">
        <v>23</v>
      </c>
      <c r="E9" s="80" t="s">
        <v>944</v>
      </c>
      <c r="F9" s="80" t="s">
        <v>91</v>
      </c>
      <c r="G9" s="80">
        <v>54</v>
      </c>
      <c r="H9" s="80">
        <v>41</v>
      </c>
      <c r="I9" s="59">
        <f t="shared" si="0"/>
        <v>95</v>
      </c>
      <c r="J9" s="80">
        <v>9854855511</v>
      </c>
      <c r="K9" s="82" t="s">
        <v>1058</v>
      </c>
      <c r="L9" s="167" t="s">
        <v>1058</v>
      </c>
      <c r="M9" s="82" t="s">
        <v>726</v>
      </c>
      <c r="N9" s="78">
        <v>8011470167</v>
      </c>
      <c r="O9" s="82"/>
      <c r="P9" s="87"/>
      <c r="Q9" s="159"/>
      <c r="R9" s="159">
        <v>33</v>
      </c>
      <c r="S9" s="159" t="s">
        <v>705</v>
      </c>
      <c r="T9" s="18"/>
    </row>
    <row r="10" spans="1:20">
      <c r="A10" s="4">
        <v>6</v>
      </c>
      <c r="B10" s="122" t="s">
        <v>62</v>
      </c>
      <c r="C10" s="159" t="s">
        <v>945</v>
      </c>
      <c r="D10" s="123" t="s">
        <v>25</v>
      </c>
      <c r="E10" s="80">
        <v>20</v>
      </c>
      <c r="F10" s="80"/>
      <c r="G10" s="80">
        <v>45</v>
      </c>
      <c r="H10" s="80">
        <v>52</v>
      </c>
      <c r="I10" s="59">
        <f t="shared" si="0"/>
        <v>97</v>
      </c>
      <c r="J10" s="80">
        <v>9854617503</v>
      </c>
      <c r="K10" s="82" t="s">
        <v>1055</v>
      </c>
      <c r="L10" s="82"/>
      <c r="M10" s="82"/>
      <c r="N10" s="159" t="s">
        <v>769</v>
      </c>
      <c r="O10" s="159">
        <v>8011762719</v>
      </c>
      <c r="P10" s="136">
        <v>43712</v>
      </c>
      <c r="Q10" s="82" t="s">
        <v>226</v>
      </c>
      <c r="R10" s="159">
        <v>33</v>
      </c>
      <c r="S10" s="159" t="s">
        <v>705</v>
      </c>
      <c r="T10" s="18"/>
    </row>
    <row r="11" spans="1:20">
      <c r="A11" s="4">
        <v>7</v>
      </c>
      <c r="B11" s="122"/>
      <c r="C11" s="159" t="s">
        <v>946</v>
      </c>
      <c r="D11" s="123" t="s">
        <v>25</v>
      </c>
      <c r="E11" s="80">
        <v>21</v>
      </c>
      <c r="F11" s="80"/>
      <c r="G11" s="80">
        <v>38</v>
      </c>
      <c r="H11" s="80">
        <v>42</v>
      </c>
      <c r="I11" s="59">
        <f t="shared" si="0"/>
        <v>80</v>
      </c>
      <c r="J11" s="80">
        <v>9577192953</v>
      </c>
      <c r="K11" s="82" t="s">
        <v>1055</v>
      </c>
      <c r="L11" s="82"/>
      <c r="M11" s="82"/>
      <c r="N11" s="159" t="s">
        <v>1056</v>
      </c>
      <c r="O11" s="159">
        <v>9954065973</v>
      </c>
      <c r="P11" s="87"/>
      <c r="Q11" s="159"/>
      <c r="R11" s="159">
        <v>35</v>
      </c>
      <c r="S11" s="159" t="s">
        <v>705</v>
      </c>
      <c r="T11" s="18"/>
    </row>
    <row r="12" spans="1:20">
      <c r="A12" s="4">
        <v>8</v>
      </c>
      <c r="B12" s="122"/>
      <c r="C12" s="159"/>
      <c r="D12" s="123"/>
      <c r="E12" s="80"/>
      <c r="F12" s="80"/>
      <c r="G12" s="80"/>
      <c r="H12" s="80"/>
      <c r="I12" s="59">
        <f t="shared" si="0"/>
        <v>0</v>
      </c>
      <c r="J12" s="80"/>
      <c r="K12" s="82"/>
      <c r="L12" s="82"/>
      <c r="M12" s="82"/>
      <c r="N12" s="159"/>
      <c r="O12" s="159"/>
      <c r="P12" s="87"/>
      <c r="Q12" s="159"/>
      <c r="R12" s="159"/>
      <c r="S12" s="159"/>
      <c r="T12" s="18"/>
    </row>
    <row r="13" spans="1:20">
      <c r="A13" s="4">
        <v>9</v>
      </c>
      <c r="B13" s="122" t="s">
        <v>63</v>
      </c>
      <c r="C13" s="82" t="s">
        <v>947</v>
      </c>
      <c r="D13" s="123" t="s">
        <v>23</v>
      </c>
      <c r="E13" s="80" t="s">
        <v>948</v>
      </c>
      <c r="F13" s="80" t="s">
        <v>498</v>
      </c>
      <c r="G13" s="80">
        <v>152</v>
      </c>
      <c r="H13" s="80">
        <v>145</v>
      </c>
      <c r="I13" s="59">
        <f t="shared" si="0"/>
        <v>297</v>
      </c>
      <c r="J13" s="168">
        <v>9707793699</v>
      </c>
      <c r="K13" s="82" t="s">
        <v>1055</v>
      </c>
      <c r="L13" s="82"/>
      <c r="M13" s="82"/>
      <c r="N13" s="159" t="s">
        <v>756</v>
      </c>
      <c r="O13" s="159">
        <v>8761975825</v>
      </c>
      <c r="P13" s="136">
        <v>43713</v>
      </c>
      <c r="Q13" s="159" t="s">
        <v>222</v>
      </c>
      <c r="R13" s="159">
        <v>32</v>
      </c>
      <c r="S13" s="159" t="s">
        <v>705</v>
      </c>
      <c r="T13" s="18"/>
    </row>
    <row r="14" spans="1:20">
      <c r="A14" s="4">
        <v>10</v>
      </c>
      <c r="B14" s="122"/>
      <c r="C14" s="82" t="s">
        <v>947</v>
      </c>
      <c r="D14" s="123" t="s">
        <v>23</v>
      </c>
      <c r="E14" s="80" t="s">
        <v>948</v>
      </c>
      <c r="F14" s="80" t="s">
        <v>498</v>
      </c>
      <c r="G14" s="80"/>
      <c r="H14" s="80"/>
      <c r="I14" s="59">
        <f t="shared" si="0"/>
        <v>0</v>
      </c>
      <c r="J14" s="168">
        <v>9707793699</v>
      </c>
      <c r="K14" s="82" t="s">
        <v>1055</v>
      </c>
      <c r="L14" s="82"/>
      <c r="M14" s="82"/>
      <c r="N14" s="82"/>
      <c r="O14" s="82"/>
      <c r="P14" s="136">
        <v>43714</v>
      </c>
      <c r="Q14" s="159" t="s">
        <v>229</v>
      </c>
      <c r="R14" s="159">
        <v>30</v>
      </c>
      <c r="S14" s="159" t="s">
        <v>705</v>
      </c>
      <c r="T14" s="18"/>
    </row>
    <row r="15" spans="1:20">
      <c r="A15" s="4">
        <v>11</v>
      </c>
      <c r="B15" s="122" t="s">
        <v>62</v>
      </c>
      <c r="C15" s="159" t="s">
        <v>949</v>
      </c>
      <c r="D15" s="123" t="s">
        <v>25</v>
      </c>
      <c r="E15" s="80">
        <v>55</v>
      </c>
      <c r="F15" s="80"/>
      <c r="G15" s="80">
        <v>29</v>
      </c>
      <c r="H15" s="80">
        <v>25</v>
      </c>
      <c r="I15" s="59">
        <f t="shared" si="0"/>
        <v>54</v>
      </c>
      <c r="J15" s="80">
        <v>9954426079</v>
      </c>
      <c r="K15" s="82" t="s">
        <v>1059</v>
      </c>
      <c r="L15" s="82"/>
      <c r="M15" s="82"/>
      <c r="N15" s="159" t="s">
        <v>1060</v>
      </c>
      <c r="O15" s="159">
        <v>9954850566</v>
      </c>
      <c r="P15" s="136">
        <v>43713</v>
      </c>
      <c r="Q15" s="159" t="s">
        <v>222</v>
      </c>
      <c r="R15" s="159">
        <v>35</v>
      </c>
      <c r="S15" s="159" t="s">
        <v>705</v>
      </c>
      <c r="T15" s="18"/>
    </row>
    <row r="16" spans="1:20">
      <c r="A16" s="4">
        <v>12</v>
      </c>
      <c r="B16" s="122"/>
      <c r="C16" s="82" t="s">
        <v>950</v>
      </c>
      <c r="D16" s="123" t="s">
        <v>23</v>
      </c>
      <c r="E16" s="80" t="s">
        <v>951</v>
      </c>
      <c r="F16" s="80" t="s">
        <v>91</v>
      </c>
      <c r="G16" s="80">
        <v>34</v>
      </c>
      <c r="H16" s="80">
        <v>37</v>
      </c>
      <c r="I16" s="59">
        <f t="shared" si="0"/>
        <v>71</v>
      </c>
      <c r="J16" s="168">
        <v>8011628675</v>
      </c>
      <c r="K16" s="82" t="s">
        <v>1059</v>
      </c>
      <c r="L16" s="82" t="s">
        <v>223</v>
      </c>
      <c r="M16" s="82">
        <v>9401450666</v>
      </c>
      <c r="N16" s="82"/>
      <c r="O16" s="82"/>
      <c r="P16" s="136"/>
      <c r="Q16" s="159"/>
      <c r="R16" s="159">
        <v>37</v>
      </c>
      <c r="S16" s="159" t="s">
        <v>705</v>
      </c>
      <c r="T16" s="18"/>
    </row>
    <row r="17" spans="1:20">
      <c r="A17" s="4">
        <v>13</v>
      </c>
      <c r="B17" s="122"/>
      <c r="C17" s="82" t="s">
        <v>952</v>
      </c>
      <c r="D17" s="123" t="s">
        <v>23</v>
      </c>
      <c r="E17" s="80" t="s">
        <v>953</v>
      </c>
      <c r="F17" s="80" t="s">
        <v>91</v>
      </c>
      <c r="G17" s="80">
        <v>34</v>
      </c>
      <c r="H17" s="80">
        <v>38</v>
      </c>
      <c r="I17" s="59">
        <f t="shared" si="0"/>
        <v>72</v>
      </c>
      <c r="J17" s="80">
        <v>9954506781</v>
      </c>
      <c r="K17" s="82" t="s">
        <v>1059</v>
      </c>
      <c r="L17" s="82" t="s">
        <v>220</v>
      </c>
      <c r="M17" s="82">
        <v>9957140443</v>
      </c>
      <c r="N17" s="82"/>
      <c r="O17" s="82"/>
      <c r="P17" s="136"/>
      <c r="Q17" s="159"/>
      <c r="R17" s="159">
        <v>36</v>
      </c>
      <c r="S17" s="159" t="s">
        <v>705</v>
      </c>
      <c r="T17" s="18"/>
    </row>
    <row r="18" spans="1:20">
      <c r="A18" s="4">
        <v>14</v>
      </c>
      <c r="B18" s="122" t="s">
        <v>62</v>
      </c>
      <c r="C18" s="159" t="s">
        <v>954</v>
      </c>
      <c r="D18" s="123" t="s">
        <v>25</v>
      </c>
      <c r="E18" s="80">
        <v>45</v>
      </c>
      <c r="F18" s="80"/>
      <c r="G18" s="80">
        <v>33</v>
      </c>
      <c r="H18" s="80">
        <v>30</v>
      </c>
      <c r="I18" s="59">
        <f t="shared" si="0"/>
        <v>63</v>
      </c>
      <c r="J18" s="80">
        <v>9957871753</v>
      </c>
      <c r="K18" s="82" t="s">
        <v>1059</v>
      </c>
      <c r="L18" s="82" t="s">
        <v>223</v>
      </c>
      <c r="M18" s="82">
        <v>9401450666</v>
      </c>
      <c r="N18" s="159" t="s">
        <v>1061</v>
      </c>
      <c r="O18" s="82">
        <v>9707711603</v>
      </c>
      <c r="P18" s="136">
        <v>43714</v>
      </c>
      <c r="Q18" s="159" t="s">
        <v>229</v>
      </c>
      <c r="R18" s="159">
        <v>33</v>
      </c>
      <c r="S18" s="159" t="s">
        <v>705</v>
      </c>
      <c r="T18" s="18"/>
    </row>
    <row r="19" spans="1:20">
      <c r="A19" s="4">
        <v>15</v>
      </c>
      <c r="B19" s="122"/>
      <c r="C19" s="159" t="s">
        <v>95</v>
      </c>
      <c r="D19" s="123" t="s">
        <v>25</v>
      </c>
      <c r="E19" s="80">
        <v>57</v>
      </c>
      <c r="F19" s="80"/>
      <c r="G19" s="80">
        <v>39</v>
      </c>
      <c r="H19" s="80">
        <v>30</v>
      </c>
      <c r="I19" s="59">
        <f t="shared" si="0"/>
        <v>69</v>
      </c>
      <c r="J19" s="80">
        <v>9954490629</v>
      </c>
      <c r="K19" s="82" t="s">
        <v>1059</v>
      </c>
      <c r="L19" s="82" t="s">
        <v>223</v>
      </c>
      <c r="M19" s="82">
        <v>9401450666</v>
      </c>
      <c r="N19" s="159" t="s">
        <v>1061</v>
      </c>
      <c r="O19" s="82">
        <v>9707711603</v>
      </c>
      <c r="P19" s="136"/>
      <c r="Q19" s="159"/>
      <c r="R19" s="159">
        <v>33</v>
      </c>
      <c r="S19" s="159" t="s">
        <v>705</v>
      </c>
      <c r="T19" s="18"/>
    </row>
    <row r="20" spans="1:20">
      <c r="A20" s="4">
        <v>16</v>
      </c>
      <c r="B20" s="122" t="s">
        <v>62</v>
      </c>
      <c r="C20" s="82" t="s">
        <v>96</v>
      </c>
      <c r="D20" s="123" t="s">
        <v>23</v>
      </c>
      <c r="E20" s="80">
        <v>18160502605</v>
      </c>
      <c r="F20" s="80" t="s">
        <v>91</v>
      </c>
      <c r="G20" s="80">
        <v>37</v>
      </c>
      <c r="H20" s="80">
        <v>33</v>
      </c>
      <c r="I20" s="59">
        <f t="shared" si="0"/>
        <v>70</v>
      </c>
      <c r="J20" s="163">
        <v>9954932386</v>
      </c>
      <c r="K20" s="82" t="s">
        <v>1059</v>
      </c>
      <c r="L20" s="82" t="s">
        <v>220</v>
      </c>
      <c r="M20" s="82">
        <v>9957140443</v>
      </c>
      <c r="N20" s="82"/>
      <c r="O20" s="82"/>
      <c r="P20" s="136"/>
      <c r="Q20" s="159"/>
      <c r="R20" s="159">
        <v>32</v>
      </c>
      <c r="S20" s="159" t="s">
        <v>705</v>
      </c>
      <c r="T20" s="18"/>
    </row>
    <row r="21" spans="1:20">
      <c r="A21" s="4">
        <v>17</v>
      </c>
      <c r="B21" s="122" t="s">
        <v>63</v>
      </c>
      <c r="C21" s="159" t="s">
        <v>955</v>
      </c>
      <c r="D21" s="123" t="s">
        <v>25</v>
      </c>
      <c r="E21" s="80">
        <v>47</v>
      </c>
      <c r="F21" s="80"/>
      <c r="G21" s="80">
        <v>27</v>
      </c>
      <c r="H21" s="80">
        <v>24</v>
      </c>
      <c r="I21" s="59">
        <f t="shared" si="0"/>
        <v>51</v>
      </c>
      <c r="J21" s="80">
        <v>9859330434</v>
      </c>
      <c r="K21" s="82" t="s">
        <v>1059</v>
      </c>
      <c r="L21" s="82" t="s">
        <v>220</v>
      </c>
      <c r="M21" s="82">
        <v>9957140443</v>
      </c>
      <c r="N21" s="159" t="s">
        <v>221</v>
      </c>
      <c r="O21" s="82">
        <v>9577441651</v>
      </c>
      <c r="P21" s="136">
        <v>43715</v>
      </c>
      <c r="Q21" s="159" t="s">
        <v>230</v>
      </c>
      <c r="R21" s="159">
        <v>30</v>
      </c>
      <c r="S21" s="159" t="s">
        <v>705</v>
      </c>
      <c r="T21" s="18"/>
    </row>
    <row r="22" spans="1:20">
      <c r="A22" s="4">
        <v>18</v>
      </c>
      <c r="B22" s="122" t="s">
        <v>62</v>
      </c>
      <c r="C22" s="82" t="s">
        <v>956</v>
      </c>
      <c r="D22" s="123" t="s">
        <v>23</v>
      </c>
      <c r="E22" s="80" t="s">
        <v>957</v>
      </c>
      <c r="F22" s="80" t="s">
        <v>118</v>
      </c>
      <c r="G22" s="80">
        <v>152</v>
      </c>
      <c r="H22" s="80">
        <v>148</v>
      </c>
      <c r="I22" s="59">
        <f t="shared" si="0"/>
        <v>300</v>
      </c>
      <c r="J22" s="80">
        <v>9854648292</v>
      </c>
      <c r="K22" s="82" t="s">
        <v>1059</v>
      </c>
      <c r="L22" s="82" t="s">
        <v>220</v>
      </c>
      <c r="M22" s="82">
        <v>9957140443</v>
      </c>
      <c r="N22" s="82"/>
      <c r="O22" s="82"/>
      <c r="P22" s="136">
        <v>43717</v>
      </c>
      <c r="Q22" s="159" t="s">
        <v>218</v>
      </c>
      <c r="R22" s="159">
        <v>31</v>
      </c>
      <c r="S22" s="159" t="s">
        <v>705</v>
      </c>
      <c r="T22" s="18"/>
    </row>
    <row r="23" spans="1:20">
      <c r="A23" s="4">
        <v>19</v>
      </c>
      <c r="B23" s="122" t="s">
        <v>63</v>
      </c>
      <c r="C23" s="159" t="s">
        <v>958</v>
      </c>
      <c r="D23" s="123" t="s">
        <v>25</v>
      </c>
      <c r="E23" s="80">
        <v>18</v>
      </c>
      <c r="F23" s="80"/>
      <c r="G23" s="80">
        <v>37</v>
      </c>
      <c r="H23" s="80">
        <v>20</v>
      </c>
      <c r="I23" s="59">
        <f t="shared" si="0"/>
        <v>57</v>
      </c>
      <c r="J23" s="80">
        <v>9678427268</v>
      </c>
      <c r="K23" s="82" t="s">
        <v>1055</v>
      </c>
      <c r="L23" s="82"/>
      <c r="M23" s="82"/>
      <c r="N23" s="82"/>
      <c r="O23" s="82"/>
      <c r="P23" s="136">
        <v>43715</v>
      </c>
      <c r="Q23" s="159" t="s">
        <v>230</v>
      </c>
      <c r="R23" s="159">
        <v>30</v>
      </c>
      <c r="S23" s="159" t="s">
        <v>705</v>
      </c>
      <c r="T23" s="18"/>
    </row>
    <row r="24" spans="1:20">
      <c r="A24" s="4">
        <v>20</v>
      </c>
      <c r="B24" s="122"/>
      <c r="C24" s="82" t="s">
        <v>959</v>
      </c>
      <c r="D24" s="123" t="s">
        <v>23</v>
      </c>
      <c r="E24" s="80" t="s">
        <v>960</v>
      </c>
      <c r="F24" s="80" t="s">
        <v>91</v>
      </c>
      <c r="G24" s="80">
        <v>75</v>
      </c>
      <c r="H24" s="80">
        <v>48</v>
      </c>
      <c r="I24" s="59">
        <f t="shared" si="0"/>
        <v>123</v>
      </c>
      <c r="J24" s="80">
        <v>9859777903</v>
      </c>
      <c r="K24" s="82" t="s">
        <v>1055</v>
      </c>
      <c r="L24" s="82"/>
      <c r="M24" s="82"/>
      <c r="N24" s="82"/>
      <c r="O24" s="82"/>
      <c r="P24" s="136"/>
      <c r="Q24" s="159"/>
      <c r="R24" s="159">
        <v>30</v>
      </c>
      <c r="S24" s="159" t="s">
        <v>705</v>
      </c>
      <c r="T24" s="18"/>
    </row>
    <row r="25" spans="1:20">
      <c r="A25" s="4">
        <v>21</v>
      </c>
      <c r="B25" s="122" t="s">
        <v>62</v>
      </c>
      <c r="C25" s="82" t="s">
        <v>961</v>
      </c>
      <c r="D25" s="123" t="s">
        <v>23</v>
      </c>
      <c r="E25" s="80" t="s">
        <v>962</v>
      </c>
      <c r="F25" s="80" t="s">
        <v>91</v>
      </c>
      <c r="G25" s="80">
        <v>120</v>
      </c>
      <c r="H25" s="80">
        <v>74</v>
      </c>
      <c r="I25" s="59">
        <f t="shared" si="0"/>
        <v>194</v>
      </c>
      <c r="J25" s="80">
        <v>9954490213</v>
      </c>
      <c r="K25" s="82" t="s">
        <v>1055</v>
      </c>
      <c r="L25" s="82"/>
      <c r="M25" s="82"/>
      <c r="N25" s="82"/>
      <c r="O25" s="82"/>
      <c r="P25" s="136">
        <v>43717</v>
      </c>
      <c r="Q25" s="159" t="s">
        <v>218</v>
      </c>
      <c r="R25" s="159">
        <v>32</v>
      </c>
      <c r="S25" s="159" t="s">
        <v>705</v>
      </c>
      <c r="T25" s="18"/>
    </row>
    <row r="26" spans="1:20">
      <c r="A26" s="4">
        <v>22</v>
      </c>
      <c r="B26" s="122" t="s">
        <v>345</v>
      </c>
      <c r="C26" s="82" t="s">
        <v>963</v>
      </c>
      <c r="D26" s="123" t="s">
        <v>23</v>
      </c>
      <c r="E26" s="80" t="s">
        <v>964</v>
      </c>
      <c r="F26" s="163" t="s">
        <v>118</v>
      </c>
      <c r="G26" s="80">
        <v>34</v>
      </c>
      <c r="H26" s="80">
        <v>34</v>
      </c>
      <c r="I26" s="59">
        <f t="shared" si="0"/>
        <v>68</v>
      </c>
      <c r="J26" s="80">
        <v>9864588683</v>
      </c>
      <c r="K26" s="159" t="s">
        <v>256</v>
      </c>
      <c r="L26" s="82" t="s">
        <v>257</v>
      </c>
      <c r="M26" s="82">
        <v>9854866673</v>
      </c>
      <c r="N26" s="159"/>
      <c r="O26" s="159"/>
      <c r="P26" s="136">
        <v>43718</v>
      </c>
      <c r="Q26" s="159" t="s">
        <v>234</v>
      </c>
      <c r="R26" s="159">
        <v>25</v>
      </c>
      <c r="S26" s="159" t="s">
        <v>399</v>
      </c>
      <c r="T26" s="18"/>
    </row>
    <row r="27" spans="1:20">
      <c r="A27" s="4">
        <v>23</v>
      </c>
      <c r="B27" s="122"/>
      <c r="C27" s="159" t="s">
        <v>965</v>
      </c>
      <c r="D27" s="123" t="s">
        <v>25</v>
      </c>
      <c r="E27" s="80">
        <v>183110502</v>
      </c>
      <c r="F27" s="163"/>
      <c r="G27" s="80">
        <v>20</v>
      </c>
      <c r="H27" s="80">
        <v>16</v>
      </c>
      <c r="I27" s="59">
        <f t="shared" si="0"/>
        <v>36</v>
      </c>
      <c r="J27" s="80">
        <v>9613231379</v>
      </c>
      <c r="K27" s="159" t="s">
        <v>256</v>
      </c>
      <c r="L27" s="82" t="s">
        <v>257</v>
      </c>
      <c r="M27" s="82">
        <v>9854866673</v>
      </c>
      <c r="N27" s="159" t="s">
        <v>1062</v>
      </c>
      <c r="O27" s="159">
        <v>9613231395</v>
      </c>
      <c r="P27" s="136"/>
      <c r="Q27" s="159"/>
      <c r="R27" s="159">
        <v>26</v>
      </c>
      <c r="S27" s="159" t="s">
        <v>399</v>
      </c>
      <c r="T27" s="18"/>
    </row>
    <row r="28" spans="1:20">
      <c r="A28" s="4">
        <v>24</v>
      </c>
      <c r="B28" s="122"/>
      <c r="C28" s="159" t="s">
        <v>966</v>
      </c>
      <c r="D28" s="123" t="s">
        <v>25</v>
      </c>
      <c r="E28" s="80">
        <v>183110505</v>
      </c>
      <c r="F28" s="80" t="s">
        <v>967</v>
      </c>
      <c r="G28" s="80">
        <v>25</v>
      </c>
      <c r="H28" s="80">
        <v>35</v>
      </c>
      <c r="I28" s="59">
        <f t="shared" si="0"/>
        <v>60</v>
      </c>
      <c r="J28" s="80">
        <v>9508472145</v>
      </c>
      <c r="K28" s="159" t="s">
        <v>256</v>
      </c>
      <c r="L28" s="82" t="s">
        <v>257</v>
      </c>
      <c r="M28" s="82">
        <v>9854866673</v>
      </c>
      <c r="N28" s="159" t="s">
        <v>1063</v>
      </c>
      <c r="O28" s="159">
        <v>8011631872</v>
      </c>
      <c r="P28" s="136"/>
      <c r="Q28" s="159"/>
      <c r="R28" s="159"/>
      <c r="S28" s="159"/>
      <c r="T28" s="18"/>
    </row>
    <row r="29" spans="1:20">
      <c r="A29" s="4">
        <v>25</v>
      </c>
      <c r="B29" s="122" t="s">
        <v>62</v>
      </c>
      <c r="C29" s="159" t="s">
        <v>958</v>
      </c>
      <c r="D29" s="123" t="s">
        <v>25</v>
      </c>
      <c r="E29" s="80">
        <v>18</v>
      </c>
      <c r="F29" s="80"/>
      <c r="G29" s="80">
        <v>33</v>
      </c>
      <c r="H29" s="80">
        <v>20</v>
      </c>
      <c r="I29" s="59">
        <f t="shared" si="0"/>
        <v>53</v>
      </c>
      <c r="J29" s="80">
        <v>9678427268</v>
      </c>
      <c r="K29" s="82" t="s">
        <v>1059</v>
      </c>
      <c r="L29" s="82" t="s">
        <v>220</v>
      </c>
      <c r="M29" s="82">
        <v>9957140443</v>
      </c>
      <c r="N29" s="159" t="s">
        <v>221</v>
      </c>
      <c r="O29" s="82">
        <v>9577441651</v>
      </c>
      <c r="P29" s="136">
        <v>43718</v>
      </c>
      <c r="Q29" s="159" t="s">
        <v>234</v>
      </c>
      <c r="R29" s="159">
        <v>32</v>
      </c>
      <c r="S29" s="159" t="s">
        <v>705</v>
      </c>
      <c r="T29" s="18"/>
    </row>
    <row r="30" spans="1:20">
      <c r="A30" s="4">
        <v>26</v>
      </c>
      <c r="B30" s="122" t="s">
        <v>62</v>
      </c>
      <c r="C30" s="82" t="s">
        <v>968</v>
      </c>
      <c r="D30" s="123" t="s">
        <v>23</v>
      </c>
      <c r="E30" s="80">
        <v>18160502604</v>
      </c>
      <c r="F30" s="80" t="s">
        <v>132</v>
      </c>
      <c r="G30" s="80">
        <v>94</v>
      </c>
      <c r="H30" s="80">
        <v>95</v>
      </c>
      <c r="I30" s="59">
        <f t="shared" si="0"/>
        <v>189</v>
      </c>
      <c r="J30" s="80">
        <v>9957470202</v>
      </c>
      <c r="K30" s="82" t="s">
        <v>1059</v>
      </c>
      <c r="L30" s="82" t="s">
        <v>220</v>
      </c>
      <c r="M30" s="82">
        <v>9957140443</v>
      </c>
      <c r="N30" s="82"/>
      <c r="O30" s="82"/>
      <c r="P30" s="136">
        <v>43719</v>
      </c>
      <c r="Q30" s="159" t="s">
        <v>226</v>
      </c>
      <c r="R30" s="159">
        <v>35</v>
      </c>
      <c r="S30" s="159" t="s">
        <v>705</v>
      </c>
      <c r="T30" s="18"/>
    </row>
    <row r="31" spans="1:20">
      <c r="A31" s="4">
        <v>27</v>
      </c>
      <c r="B31" s="122" t="s">
        <v>63</v>
      </c>
      <c r="C31" s="82" t="s">
        <v>969</v>
      </c>
      <c r="D31" s="123" t="s">
        <v>25</v>
      </c>
      <c r="E31" s="80">
        <v>183110135</v>
      </c>
      <c r="F31" s="80"/>
      <c r="G31" s="80">
        <v>25</v>
      </c>
      <c r="H31" s="80">
        <v>22</v>
      </c>
      <c r="I31" s="59">
        <f t="shared" si="0"/>
        <v>47</v>
      </c>
      <c r="J31" s="80">
        <v>8822352662</v>
      </c>
      <c r="K31" s="82"/>
      <c r="L31" s="82" t="s">
        <v>737</v>
      </c>
      <c r="M31" s="82">
        <v>9435531269</v>
      </c>
      <c r="N31" s="82"/>
      <c r="O31" s="82"/>
      <c r="P31" s="136">
        <v>43719</v>
      </c>
      <c r="Q31" s="159" t="s">
        <v>226</v>
      </c>
      <c r="R31" s="159">
        <v>33</v>
      </c>
      <c r="S31" s="159" t="s">
        <v>705</v>
      </c>
      <c r="T31" s="18"/>
    </row>
    <row r="32" spans="1:20">
      <c r="A32" s="4">
        <v>28</v>
      </c>
      <c r="B32" s="122" t="s">
        <v>63</v>
      </c>
      <c r="C32" s="82" t="s">
        <v>970</v>
      </c>
      <c r="D32" s="123" t="s">
        <v>23</v>
      </c>
      <c r="E32" s="80" t="s">
        <v>971</v>
      </c>
      <c r="F32" s="80" t="s">
        <v>91</v>
      </c>
      <c r="G32" s="80">
        <v>35</v>
      </c>
      <c r="H32" s="80">
        <v>32</v>
      </c>
      <c r="I32" s="59">
        <f t="shared" si="0"/>
        <v>67</v>
      </c>
      <c r="J32" s="80">
        <v>9954415748</v>
      </c>
      <c r="K32" s="82" t="s">
        <v>1064</v>
      </c>
      <c r="L32" s="82" t="s">
        <v>737</v>
      </c>
      <c r="M32" s="82">
        <v>9435531269</v>
      </c>
      <c r="N32" s="159" t="s">
        <v>1065</v>
      </c>
      <c r="O32" s="159">
        <v>9678506272</v>
      </c>
      <c r="P32" s="136"/>
      <c r="Q32" s="159"/>
      <c r="R32" s="159">
        <v>34</v>
      </c>
      <c r="S32" s="159" t="s">
        <v>705</v>
      </c>
      <c r="T32" s="18"/>
    </row>
    <row r="33" spans="1:20">
      <c r="A33" s="4">
        <v>29</v>
      </c>
      <c r="B33" s="122" t="s">
        <v>62</v>
      </c>
      <c r="C33" s="82" t="s">
        <v>972</v>
      </c>
      <c r="D33" s="123" t="s">
        <v>25</v>
      </c>
      <c r="E33" s="80">
        <v>183110131</v>
      </c>
      <c r="F33" s="80"/>
      <c r="G33" s="80">
        <v>17</v>
      </c>
      <c r="H33" s="80">
        <v>22</v>
      </c>
      <c r="I33" s="59">
        <f t="shared" si="0"/>
        <v>39</v>
      </c>
      <c r="J33" s="80">
        <v>9864590785</v>
      </c>
      <c r="K33" s="82" t="s">
        <v>1064</v>
      </c>
      <c r="L33" s="82"/>
      <c r="M33" s="82"/>
      <c r="N33" s="82"/>
      <c r="O33" s="82"/>
      <c r="P33" s="136">
        <v>43720</v>
      </c>
      <c r="Q33" s="159" t="s">
        <v>222</v>
      </c>
      <c r="R33" s="159">
        <v>32</v>
      </c>
      <c r="S33" s="159" t="s">
        <v>705</v>
      </c>
      <c r="T33" s="18"/>
    </row>
    <row r="34" spans="1:20">
      <c r="A34" s="4">
        <v>30</v>
      </c>
      <c r="B34" s="122" t="s">
        <v>62</v>
      </c>
      <c r="C34" s="82" t="s">
        <v>973</v>
      </c>
      <c r="D34" s="123" t="s">
        <v>23</v>
      </c>
      <c r="E34" s="80" t="s">
        <v>974</v>
      </c>
      <c r="F34" s="80" t="s">
        <v>118</v>
      </c>
      <c r="G34" s="80">
        <v>55</v>
      </c>
      <c r="H34" s="80">
        <v>46</v>
      </c>
      <c r="I34" s="59">
        <f t="shared" si="0"/>
        <v>101</v>
      </c>
      <c r="J34" s="80">
        <v>7896542944</v>
      </c>
      <c r="K34" s="82" t="s">
        <v>1064</v>
      </c>
      <c r="L34" s="82" t="s">
        <v>737</v>
      </c>
      <c r="M34" s="82">
        <v>9435531269</v>
      </c>
      <c r="N34" s="82"/>
      <c r="O34" s="82"/>
      <c r="P34" s="87"/>
      <c r="Q34" s="159"/>
      <c r="R34" s="159">
        <v>33</v>
      </c>
      <c r="S34" s="159" t="s">
        <v>705</v>
      </c>
      <c r="T34" s="18"/>
    </row>
    <row r="35" spans="1:20">
      <c r="A35" s="4">
        <v>31</v>
      </c>
      <c r="B35" s="122"/>
      <c r="C35" s="82" t="s">
        <v>975</v>
      </c>
      <c r="D35" s="123" t="s">
        <v>23</v>
      </c>
      <c r="E35" s="80" t="s">
        <v>976</v>
      </c>
      <c r="F35" s="80" t="s">
        <v>91</v>
      </c>
      <c r="G35" s="80">
        <v>39</v>
      </c>
      <c r="H35" s="80">
        <v>38</v>
      </c>
      <c r="I35" s="59">
        <f t="shared" si="0"/>
        <v>77</v>
      </c>
      <c r="J35" s="80">
        <v>8473979503</v>
      </c>
      <c r="K35" s="82" t="s">
        <v>1064</v>
      </c>
      <c r="L35" s="82" t="s">
        <v>737</v>
      </c>
      <c r="M35" s="82">
        <v>9435531269</v>
      </c>
      <c r="N35" s="82"/>
      <c r="O35" s="82"/>
      <c r="P35" s="136"/>
      <c r="Q35" s="159"/>
      <c r="R35" s="159">
        <v>34</v>
      </c>
      <c r="S35" s="159" t="s">
        <v>705</v>
      </c>
      <c r="T35" s="18"/>
    </row>
    <row r="36" spans="1:20">
      <c r="A36" s="4">
        <v>32</v>
      </c>
      <c r="B36" s="122" t="s">
        <v>63</v>
      </c>
      <c r="C36" s="159" t="s">
        <v>977</v>
      </c>
      <c r="D36" s="123" t="s">
        <v>25</v>
      </c>
      <c r="E36" s="80">
        <v>56</v>
      </c>
      <c r="F36" s="80"/>
      <c r="G36" s="80">
        <v>32</v>
      </c>
      <c r="H36" s="80">
        <v>36</v>
      </c>
      <c r="I36" s="59">
        <f t="shared" si="0"/>
        <v>68</v>
      </c>
      <c r="J36" s="80">
        <v>9957466415</v>
      </c>
      <c r="K36" s="82" t="s">
        <v>1059</v>
      </c>
      <c r="L36" s="82" t="s">
        <v>223</v>
      </c>
      <c r="M36" s="82">
        <v>9401450666</v>
      </c>
      <c r="N36" s="82" t="s">
        <v>1066</v>
      </c>
      <c r="O36" s="82"/>
      <c r="P36" s="136">
        <v>43720</v>
      </c>
      <c r="Q36" s="159" t="s">
        <v>222</v>
      </c>
      <c r="R36" s="159">
        <v>32</v>
      </c>
      <c r="S36" s="159" t="s">
        <v>705</v>
      </c>
      <c r="T36" s="18"/>
    </row>
    <row r="37" spans="1:20">
      <c r="A37" s="4">
        <v>33</v>
      </c>
      <c r="B37" s="122"/>
      <c r="C37" s="82" t="s">
        <v>978</v>
      </c>
      <c r="D37" s="123" t="s">
        <v>23</v>
      </c>
      <c r="E37" s="80" t="s">
        <v>979</v>
      </c>
      <c r="F37" s="80" t="s">
        <v>91</v>
      </c>
      <c r="G37" s="80">
        <v>56</v>
      </c>
      <c r="H37" s="80">
        <v>54</v>
      </c>
      <c r="I37" s="59">
        <f t="shared" si="0"/>
        <v>110</v>
      </c>
      <c r="J37" s="80">
        <v>9957991881</v>
      </c>
      <c r="K37" s="82" t="s">
        <v>1059</v>
      </c>
      <c r="L37" s="82" t="s">
        <v>223</v>
      </c>
      <c r="M37" s="82">
        <v>9401450666</v>
      </c>
      <c r="N37" s="82"/>
      <c r="O37" s="82"/>
      <c r="P37" s="136"/>
      <c r="Q37" s="159"/>
      <c r="R37" s="159">
        <v>36</v>
      </c>
      <c r="S37" s="159" t="s">
        <v>705</v>
      </c>
      <c r="T37" s="18"/>
    </row>
    <row r="38" spans="1:20">
      <c r="A38" s="4">
        <v>34</v>
      </c>
      <c r="B38" s="122" t="s">
        <v>62</v>
      </c>
      <c r="C38" s="159" t="s">
        <v>980</v>
      </c>
      <c r="D38" s="123" t="s">
        <v>25</v>
      </c>
      <c r="E38" s="80">
        <v>183110434</v>
      </c>
      <c r="F38" s="163"/>
      <c r="G38" s="80">
        <v>16</v>
      </c>
      <c r="H38" s="80">
        <v>18</v>
      </c>
      <c r="I38" s="59">
        <f t="shared" si="0"/>
        <v>34</v>
      </c>
      <c r="J38" s="80">
        <v>9577110837</v>
      </c>
      <c r="K38" s="82" t="s">
        <v>708</v>
      </c>
      <c r="L38" s="82"/>
      <c r="M38" s="82"/>
      <c r="N38" s="82"/>
      <c r="O38" s="82"/>
      <c r="P38" s="136">
        <v>43721</v>
      </c>
      <c r="Q38" s="159" t="s">
        <v>229</v>
      </c>
      <c r="R38" s="159">
        <v>14</v>
      </c>
      <c r="S38" s="159" t="s">
        <v>705</v>
      </c>
      <c r="T38" s="18"/>
    </row>
    <row r="39" spans="1:20">
      <c r="A39" s="4">
        <v>35</v>
      </c>
      <c r="B39" s="122"/>
      <c r="C39" s="82" t="s">
        <v>981</v>
      </c>
      <c r="D39" s="123" t="s">
        <v>23</v>
      </c>
      <c r="E39" s="80" t="s">
        <v>982</v>
      </c>
      <c r="F39" s="80" t="s">
        <v>91</v>
      </c>
      <c r="G39" s="80">
        <v>19</v>
      </c>
      <c r="H39" s="80">
        <v>19</v>
      </c>
      <c r="I39" s="59">
        <f t="shared" si="0"/>
        <v>38</v>
      </c>
      <c r="J39" s="80">
        <v>8011505347</v>
      </c>
      <c r="K39" s="82" t="s">
        <v>708</v>
      </c>
      <c r="L39" s="82" t="s">
        <v>709</v>
      </c>
      <c r="M39" s="82">
        <v>7399724104</v>
      </c>
      <c r="N39" s="82"/>
      <c r="O39" s="82"/>
      <c r="P39" s="87"/>
      <c r="Q39" s="82"/>
      <c r="R39" s="159">
        <v>14</v>
      </c>
      <c r="S39" s="159" t="s">
        <v>705</v>
      </c>
      <c r="T39" s="18"/>
    </row>
    <row r="40" spans="1:20">
      <c r="A40" s="4">
        <v>36</v>
      </c>
      <c r="B40" s="122"/>
      <c r="C40" s="82" t="s">
        <v>983</v>
      </c>
      <c r="D40" s="123" t="s">
        <v>23</v>
      </c>
      <c r="E40" s="80" t="s">
        <v>984</v>
      </c>
      <c r="F40" s="80" t="s">
        <v>91</v>
      </c>
      <c r="G40" s="80"/>
      <c r="H40" s="80">
        <v>36</v>
      </c>
      <c r="I40" s="59">
        <f t="shared" si="0"/>
        <v>36</v>
      </c>
      <c r="J40" s="80">
        <v>9859862370</v>
      </c>
      <c r="K40" s="82" t="s">
        <v>708</v>
      </c>
      <c r="L40" s="82" t="s">
        <v>709</v>
      </c>
      <c r="M40" s="82">
        <v>7399724104</v>
      </c>
      <c r="N40" s="82"/>
      <c r="O40" s="82"/>
      <c r="P40" s="136"/>
      <c r="Q40" s="159"/>
      <c r="R40" s="159">
        <v>13</v>
      </c>
      <c r="S40" s="159" t="s">
        <v>705</v>
      </c>
      <c r="T40" s="18"/>
    </row>
    <row r="41" spans="1:20">
      <c r="A41" s="4">
        <v>37</v>
      </c>
      <c r="B41" s="122"/>
      <c r="C41" s="82" t="s">
        <v>985</v>
      </c>
      <c r="D41" s="123" t="s">
        <v>23</v>
      </c>
      <c r="E41" s="80" t="s">
        <v>986</v>
      </c>
      <c r="F41" s="80" t="s">
        <v>91</v>
      </c>
      <c r="G41" s="80">
        <v>25</v>
      </c>
      <c r="H41" s="80">
        <v>18</v>
      </c>
      <c r="I41" s="59">
        <f t="shared" si="0"/>
        <v>43</v>
      </c>
      <c r="J41" s="80">
        <v>9577717769</v>
      </c>
      <c r="K41" s="82" t="s">
        <v>708</v>
      </c>
      <c r="L41" s="82" t="s">
        <v>710</v>
      </c>
      <c r="M41" s="82">
        <v>9577969186</v>
      </c>
      <c r="N41" s="82"/>
      <c r="O41" s="82"/>
      <c r="P41" s="87"/>
      <c r="Q41" s="159"/>
      <c r="R41" s="159">
        <v>13</v>
      </c>
      <c r="S41" s="159" t="s">
        <v>705</v>
      </c>
      <c r="T41" s="18"/>
    </row>
    <row r="42" spans="1:20">
      <c r="A42" s="4">
        <v>38</v>
      </c>
      <c r="B42" s="122" t="s">
        <v>63</v>
      </c>
      <c r="C42" s="159" t="s">
        <v>987</v>
      </c>
      <c r="D42" s="123" t="s">
        <v>25</v>
      </c>
      <c r="E42" s="80">
        <v>11</v>
      </c>
      <c r="F42" s="80"/>
      <c r="G42" s="80">
        <v>41</v>
      </c>
      <c r="H42" s="80">
        <v>33</v>
      </c>
      <c r="I42" s="59">
        <f t="shared" si="0"/>
        <v>74</v>
      </c>
      <c r="J42" s="80">
        <v>995949725</v>
      </c>
      <c r="K42" s="82" t="s">
        <v>248</v>
      </c>
      <c r="L42" s="82" t="s">
        <v>801</v>
      </c>
      <c r="M42" s="82">
        <v>9678909061</v>
      </c>
      <c r="N42" s="159" t="s">
        <v>1067</v>
      </c>
      <c r="O42" s="159">
        <v>8011145013</v>
      </c>
      <c r="P42" s="136">
        <v>43721</v>
      </c>
      <c r="Q42" s="82" t="s">
        <v>229</v>
      </c>
      <c r="R42" s="159">
        <v>25</v>
      </c>
      <c r="S42" s="159" t="s">
        <v>705</v>
      </c>
      <c r="T42" s="18"/>
    </row>
    <row r="43" spans="1:20">
      <c r="A43" s="4">
        <v>39</v>
      </c>
      <c r="B43" s="122"/>
      <c r="C43" s="82" t="s">
        <v>988</v>
      </c>
      <c r="D43" s="123" t="s">
        <v>23</v>
      </c>
      <c r="E43" s="80" t="s">
        <v>989</v>
      </c>
      <c r="F43" s="80" t="s">
        <v>91</v>
      </c>
      <c r="G43" s="80">
        <v>69</v>
      </c>
      <c r="H43" s="80">
        <v>67</v>
      </c>
      <c r="I43" s="59">
        <f t="shared" si="0"/>
        <v>136</v>
      </c>
      <c r="J43" s="80">
        <v>9954014018</v>
      </c>
      <c r="K43" s="82" t="s">
        <v>248</v>
      </c>
      <c r="L43" s="82" t="s">
        <v>801</v>
      </c>
      <c r="M43" s="82">
        <v>9678909061</v>
      </c>
      <c r="N43" s="82"/>
      <c r="O43" s="82"/>
      <c r="P43" s="87"/>
      <c r="Q43" s="82"/>
      <c r="R43" s="159">
        <v>25</v>
      </c>
      <c r="S43" s="159" t="s">
        <v>705</v>
      </c>
      <c r="T43" s="18"/>
    </row>
    <row r="44" spans="1:20">
      <c r="A44" s="4">
        <v>40</v>
      </c>
      <c r="B44" s="122"/>
      <c r="C44" s="82" t="s">
        <v>990</v>
      </c>
      <c r="D44" s="123" t="s">
        <v>23</v>
      </c>
      <c r="E44" s="80" t="s">
        <v>991</v>
      </c>
      <c r="F44" s="80" t="s">
        <v>91</v>
      </c>
      <c r="G44" s="80">
        <v>42</v>
      </c>
      <c r="H44" s="80">
        <v>35</v>
      </c>
      <c r="I44" s="59">
        <f t="shared" si="0"/>
        <v>77</v>
      </c>
      <c r="J44" s="80">
        <v>9957290116</v>
      </c>
      <c r="K44" s="82" t="s">
        <v>248</v>
      </c>
      <c r="L44" s="82" t="s">
        <v>249</v>
      </c>
      <c r="M44" s="82">
        <v>9859331404</v>
      </c>
      <c r="N44" s="82"/>
      <c r="O44" s="82"/>
      <c r="P44" s="87"/>
      <c r="Q44" s="82"/>
      <c r="R44" s="159">
        <v>26</v>
      </c>
      <c r="S44" s="159" t="s">
        <v>705</v>
      </c>
      <c r="T44" s="18"/>
    </row>
    <row r="45" spans="1:20">
      <c r="A45" s="4">
        <v>41</v>
      </c>
      <c r="B45" s="122" t="s">
        <v>62</v>
      </c>
      <c r="C45" s="159" t="s">
        <v>992</v>
      </c>
      <c r="D45" s="123" t="s">
        <v>25</v>
      </c>
      <c r="E45" s="80">
        <v>41</v>
      </c>
      <c r="F45" s="80"/>
      <c r="G45" s="80">
        <v>36</v>
      </c>
      <c r="H45" s="80">
        <v>43</v>
      </c>
      <c r="I45" s="59">
        <f t="shared" si="0"/>
        <v>79</v>
      </c>
      <c r="J45" s="169">
        <v>8133026481</v>
      </c>
      <c r="K45" s="82" t="s">
        <v>248</v>
      </c>
      <c r="L45" s="82"/>
      <c r="M45" s="82"/>
      <c r="N45" s="159" t="s">
        <v>806</v>
      </c>
      <c r="O45" s="82">
        <v>9957092971</v>
      </c>
      <c r="P45" s="170">
        <v>43722</v>
      </c>
      <c r="Q45" s="82" t="s">
        <v>230</v>
      </c>
      <c r="R45" s="159">
        <v>28</v>
      </c>
      <c r="S45" s="159" t="s">
        <v>705</v>
      </c>
      <c r="T45" s="18"/>
    </row>
    <row r="46" spans="1:20">
      <c r="A46" s="4">
        <v>42</v>
      </c>
      <c r="B46" s="122"/>
      <c r="C46" s="82" t="s">
        <v>993</v>
      </c>
      <c r="D46" s="123" t="s">
        <v>23</v>
      </c>
      <c r="E46" s="80" t="s">
        <v>994</v>
      </c>
      <c r="F46" s="80" t="s">
        <v>91</v>
      </c>
      <c r="G46" s="80">
        <v>60</v>
      </c>
      <c r="H46" s="80">
        <v>52</v>
      </c>
      <c r="I46" s="59">
        <f t="shared" si="0"/>
        <v>112</v>
      </c>
      <c r="J46" s="168">
        <v>9957677034</v>
      </c>
      <c r="K46" s="82" t="s">
        <v>248</v>
      </c>
      <c r="L46" s="82" t="s">
        <v>801</v>
      </c>
      <c r="M46" s="82">
        <v>9678909061</v>
      </c>
      <c r="N46" s="82"/>
      <c r="O46" s="82"/>
      <c r="P46" s="87"/>
      <c r="Q46" s="82"/>
      <c r="R46" s="159">
        <v>30</v>
      </c>
      <c r="S46" s="159" t="s">
        <v>705</v>
      </c>
      <c r="T46" s="18"/>
    </row>
    <row r="47" spans="1:20">
      <c r="A47" s="4">
        <v>43</v>
      </c>
      <c r="B47" s="122" t="s">
        <v>63</v>
      </c>
      <c r="C47" s="82" t="s">
        <v>995</v>
      </c>
      <c r="D47" s="123" t="s">
        <v>23</v>
      </c>
      <c r="E47" s="80" t="s">
        <v>996</v>
      </c>
      <c r="F47" s="80" t="s">
        <v>91</v>
      </c>
      <c r="G47" s="80">
        <v>13</v>
      </c>
      <c r="H47" s="80">
        <v>10</v>
      </c>
      <c r="I47" s="59">
        <f t="shared" si="0"/>
        <v>23</v>
      </c>
      <c r="J47" s="80">
        <v>9577716934</v>
      </c>
      <c r="K47" s="82" t="s">
        <v>708</v>
      </c>
      <c r="L47" s="82" t="s">
        <v>709</v>
      </c>
      <c r="M47" s="82">
        <v>7399724104</v>
      </c>
      <c r="N47" s="82"/>
      <c r="O47" s="82"/>
      <c r="P47" s="170">
        <v>43722</v>
      </c>
      <c r="Q47" s="82" t="s">
        <v>230</v>
      </c>
      <c r="R47" s="159">
        <v>15</v>
      </c>
      <c r="S47" s="159" t="s">
        <v>705</v>
      </c>
      <c r="T47" s="18"/>
    </row>
    <row r="48" spans="1:20">
      <c r="A48" s="4">
        <v>44</v>
      </c>
      <c r="B48" s="122"/>
      <c r="C48" s="82" t="s">
        <v>997</v>
      </c>
      <c r="D48" s="123" t="s">
        <v>23</v>
      </c>
      <c r="E48" s="80" t="s">
        <v>998</v>
      </c>
      <c r="F48" s="80" t="s">
        <v>91</v>
      </c>
      <c r="G48" s="80">
        <v>18</v>
      </c>
      <c r="H48" s="80">
        <v>17</v>
      </c>
      <c r="I48" s="59">
        <f t="shared" si="0"/>
        <v>35</v>
      </c>
      <c r="J48" s="80">
        <v>9859330436</v>
      </c>
      <c r="K48" s="82" t="s">
        <v>708</v>
      </c>
      <c r="L48" s="82" t="s">
        <v>710</v>
      </c>
      <c r="M48" s="82">
        <v>9577969186</v>
      </c>
      <c r="N48" s="82"/>
      <c r="O48" s="82"/>
      <c r="P48" s="87"/>
      <c r="Q48" s="82"/>
      <c r="R48" s="159">
        <v>11</v>
      </c>
      <c r="S48" s="159" t="s">
        <v>705</v>
      </c>
      <c r="T48" s="18"/>
    </row>
    <row r="49" spans="1:20">
      <c r="A49" s="4">
        <v>45</v>
      </c>
      <c r="B49" s="122"/>
      <c r="C49" s="82" t="s">
        <v>999</v>
      </c>
      <c r="D49" s="123" t="s">
        <v>23</v>
      </c>
      <c r="E49" s="80" t="s">
        <v>1000</v>
      </c>
      <c r="F49" s="80" t="s">
        <v>91</v>
      </c>
      <c r="G49" s="80">
        <v>17</v>
      </c>
      <c r="H49" s="80">
        <v>16</v>
      </c>
      <c r="I49" s="59">
        <f t="shared" si="0"/>
        <v>33</v>
      </c>
      <c r="J49" s="80">
        <v>9859532461</v>
      </c>
      <c r="K49" s="82" t="s">
        <v>708</v>
      </c>
      <c r="L49" s="82" t="s">
        <v>710</v>
      </c>
      <c r="M49" s="82">
        <v>9577969186</v>
      </c>
      <c r="N49" s="82"/>
      <c r="O49" s="82"/>
      <c r="P49" s="87"/>
      <c r="Q49" s="82"/>
      <c r="R49" s="159">
        <v>12</v>
      </c>
      <c r="S49" s="159" t="s">
        <v>705</v>
      </c>
      <c r="T49" s="18"/>
    </row>
    <row r="50" spans="1:20">
      <c r="A50" s="4">
        <v>46</v>
      </c>
      <c r="B50" s="122"/>
      <c r="C50" s="82" t="s">
        <v>1001</v>
      </c>
      <c r="D50" s="123" t="s">
        <v>23</v>
      </c>
      <c r="E50" s="80" t="s">
        <v>1002</v>
      </c>
      <c r="F50" s="80" t="s">
        <v>91</v>
      </c>
      <c r="G50" s="80">
        <v>13</v>
      </c>
      <c r="H50" s="80">
        <v>13</v>
      </c>
      <c r="I50" s="59">
        <f t="shared" si="0"/>
        <v>26</v>
      </c>
      <c r="J50" s="80">
        <v>9859824264</v>
      </c>
      <c r="K50" s="82" t="s">
        <v>708</v>
      </c>
      <c r="L50" s="82" t="s">
        <v>710</v>
      </c>
      <c r="M50" s="82">
        <v>9577969186</v>
      </c>
      <c r="N50" s="82"/>
      <c r="O50" s="82"/>
      <c r="P50" s="87"/>
      <c r="Q50" s="82"/>
      <c r="R50" s="159">
        <v>11</v>
      </c>
      <c r="S50" s="159" t="s">
        <v>705</v>
      </c>
      <c r="T50" s="18"/>
    </row>
    <row r="51" spans="1:20">
      <c r="A51" s="4">
        <v>47</v>
      </c>
      <c r="B51" s="122" t="s">
        <v>63</v>
      </c>
      <c r="C51" s="82" t="s">
        <v>1003</v>
      </c>
      <c r="D51" s="123" t="s">
        <v>23</v>
      </c>
      <c r="E51" s="80" t="s">
        <v>1004</v>
      </c>
      <c r="F51" s="80" t="s">
        <v>91</v>
      </c>
      <c r="G51" s="80">
        <v>27</v>
      </c>
      <c r="H51" s="80">
        <v>23</v>
      </c>
      <c r="I51" s="59">
        <f t="shared" si="0"/>
        <v>50</v>
      </c>
      <c r="J51" s="80">
        <v>7399479192</v>
      </c>
      <c r="K51" s="82" t="s">
        <v>708</v>
      </c>
      <c r="L51" s="82" t="s">
        <v>709</v>
      </c>
      <c r="M51" s="82">
        <v>7399724104</v>
      </c>
      <c r="N51" s="82"/>
      <c r="O51" s="82"/>
      <c r="P51" s="170">
        <v>43724</v>
      </c>
      <c r="Q51" s="159" t="s">
        <v>218</v>
      </c>
      <c r="R51" s="159">
        <v>12</v>
      </c>
      <c r="S51" s="159" t="s">
        <v>705</v>
      </c>
      <c r="T51" s="18"/>
    </row>
    <row r="52" spans="1:20">
      <c r="A52" s="4">
        <v>48</v>
      </c>
      <c r="B52" s="122"/>
      <c r="C52" s="82" t="s">
        <v>1005</v>
      </c>
      <c r="D52" s="123" t="s">
        <v>23</v>
      </c>
      <c r="E52" s="80" t="s">
        <v>1006</v>
      </c>
      <c r="F52" s="80" t="s">
        <v>118</v>
      </c>
      <c r="G52" s="80">
        <v>20</v>
      </c>
      <c r="H52" s="80">
        <v>16</v>
      </c>
      <c r="I52" s="59">
        <f t="shared" si="0"/>
        <v>36</v>
      </c>
      <c r="J52" s="80">
        <v>9577111231</v>
      </c>
      <c r="K52" s="82" t="s">
        <v>708</v>
      </c>
      <c r="L52" s="82" t="s">
        <v>709</v>
      </c>
      <c r="M52" s="82">
        <v>7399724104</v>
      </c>
      <c r="N52" s="82"/>
      <c r="O52" s="82"/>
      <c r="P52" s="87"/>
      <c r="Q52" s="82"/>
      <c r="R52" s="159">
        <v>14</v>
      </c>
      <c r="S52" s="159" t="s">
        <v>705</v>
      </c>
      <c r="T52" s="18"/>
    </row>
    <row r="53" spans="1:20">
      <c r="A53" s="4">
        <v>49</v>
      </c>
      <c r="B53" s="122" t="s">
        <v>62</v>
      </c>
      <c r="C53" s="82" t="s">
        <v>1007</v>
      </c>
      <c r="D53" s="123" t="s">
        <v>23</v>
      </c>
      <c r="E53" s="80" t="s">
        <v>1008</v>
      </c>
      <c r="F53" s="80" t="s">
        <v>118</v>
      </c>
      <c r="G53" s="80">
        <v>16</v>
      </c>
      <c r="H53" s="80">
        <v>13</v>
      </c>
      <c r="I53" s="59">
        <f t="shared" si="0"/>
        <v>29</v>
      </c>
      <c r="J53" s="80">
        <v>9859288327</v>
      </c>
      <c r="K53" s="82" t="s">
        <v>708</v>
      </c>
      <c r="L53" s="82" t="s">
        <v>709</v>
      </c>
      <c r="M53" s="82">
        <v>7399724104</v>
      </c>
      <c r="N53" s="82"/>
      <c r="O53" s="82"/>
      <c r="P53" s="170">
        <v>43724</v>
      </c>
      <c r="Q53" s="82" t="s">
        <v>218</v>
      </c>
      <c r="R53" s="159">
        <v>13</v>
      </c>
      <c r="S53" s="159" t="s">
        <v>705</v>
      </c>
      <c r="T53" s="18"/>
    </row>
    <row r="54" spans="1:20">
      <c r="A54" s="4">
        <v>50</v>
      </c>
      <c r="B54" s="122"/>
      <c r="C54" s="82" t="s">
        <v>1009</v>
      </c>
      <c r="D54" s="123" t="s">
        <v>23</v>
      </c>
      <c r="E54" s="80" t="s">
        <v>1010</v>
      </c>
      <c r="F54" s="80" t="s">
        <v>91</v>
      </c>
      <c r="G54" s="80">
        <v>22</v>
      </c>
      <c r="H54" s="80">
        <v>19</v>
      </c>
      <c r="I54" s="59">
        <f t="shared" si="0"/>
        <v>41</v>
      </c>
      <c r="J54" s="80">
        <v>9859331562</v>
      </c>
      <c r="K54" s="82" t="s">
        <v>708</v>
      </c>
      <c r="L54" s="82" t="s">
        <v>710</v>
      </c>
      <c r="M54" s="82">
        <v>9577969186</v>
      </c>
      <c r="N54" s="82"/>
      <c r="O54" s="82"/>
      <c r="P54" s="87"/>
      <c r="Q54" s="159"/>
      <c r="R54" s="159">
        <v>12</v>
      </c>
      <c r="S54" s="159" t="s">
        <v>705</v>
      </c>
      <c r="T54" s="18"/>
    </row>
    <row r="55" spans="1:20">
      <c r="A55" s="4">
        <v>51</v>
      </c>
      <c r="B55" s="122"/>
      <c r="C55" s="82" t="s">
        <v>1011</v>
      </c>
      <c r="D55" s="123" t="s">
        <v>23</v>
      </c>
      <c r="E55" s="80" t="s">
        <v>1012</v>
      </c>
      <c r="F55" s="80" t="s">
        <v>118</v>
      </c>
      <c r="G55" s="80">
        <v>25</v>
      </c>
      <c r="H55" s="80">
        <v>22</v>
      </c>
      <c r="I55" s="59">
        <f t="shared" si="0"/>
        <v>47</v>
      </c>
      <c r="J55" s="80">
        <v>9401108184</v>
      </c>
      <c r="K55" s="82" t="s">
        <v>708</v>
      </c>
      <c r="L55" s="82" t="s">
        <v>710</v>
      </c>
      <c r="M55" s="82">
        <v>9577969186</v>
      </c>
      <c r="N55" s="82"/>
      <c r="O55" s="82"/>
      <c r="P55" s="87"/>
      <c r="Q55" s="82"/>
      <c r="R55" s="159">
        <v>13</v>
      </c>
      <c r="S55" s="159" t="s">
        <v>705</v>
      </c>
      <c r="T55" s="18"/>
    </row>
    <row r="56" spans="1:20">
      <c r="A56" s="4">
        <v>52</v>
      </c>
      <c r="B56" s="122"/>
      <c r="C56" s="82" t="s">
        <v>1013</v>
      </c>
      <c r="D56" s="123" t="s">
        <v>23</v>
      </c>
      <c r="E56" s="80" t="s">
        <v>1014</v>
      </c>
      <c r="F56" s="80" t="s">
        <v>91</v>
      </c>
      <c r="G56" s="80">
        <v>28</v>
      </c>
      <c r="H56" s="80">
        <v>26</v>
      </c>
      <c r="I56" s="59">
        <f t="shared" si="0"/>
        <v>54</v>
      </c>
      <c r="J56" s="80">
        <v>9706571466</v>
      </c>
      <c r="K56" s="82" t="s">
        <v>708</v>
      </c>
      <c r="L56" s="82" t="s">
        <v>710</v>
      </c>
      <c r="M56" s="82">
        <v>9577969186</v>
      </c>
      <c r="N56" s="82"/>
      <c r="O56" s="82"/>
      <c r="P56" s="87"/>
      <c r="Q56" s="82"/>
      <c r="R56" s="159">
        <v>12</v>
      </c>
      <c r="S56" s="159" t="s">
        <v>705</v>
      </c>
      <c r="T56" s="18"/>
    </row>
    <row r="57" spans="1:20">
      <c r="A57" s="4">
        <v>53</v>
      </c>
      <c r="B57" s="122" t="s">
        <v>62</v>
      </c>
      <c r="C57" s="159" t="s">
        <v>1015</v>
      </c>
      <c r="D57" s="123" t="s">
        <v>25</v>
      </c>
      <c r="E57" s="80">
        <v>183110436</v>
      </c>
      <c r="F57" s="80"/>
      <c r="G57" s="80">
        <v>18</v>
      </c>
      <c r="H57" s="80">
        <v>20</v>
      </c>
      <c r="I57" s="59">
        <f t="shared" si="0"/>
        <v>38</v>
      </c>
      <c r="J57" s="80">
        <v>9859455017</v>
      </c>
      <c r="K57" s="82"/>
      <c r="L57" s="82"/>
      <c r="M57" s="82"/>
      <c r="N57" s="159"/>
      <c r="O57" s="159"/>
      <c r="P57" s="165">
        <v>43726</v>
      </c>
      <c r="Q57" s="82" t="s">
        <v>234</v>
      </c>
      <c r="R57" s="159">
        <v>13</v>
      </c>
      <c r="S57" s="159" t="s">
        <v>705</v>
      </c>
      <c r="T57" s="18"/>
    </row>
    <row r="58" spans="1:20">
      <c r="A58" s="4">
        <v>54</v>
      </c>
      <c r="B58" s="122"/>
      <c r="C58" s="82" t="s">
        <v>1016</v>
      </c>
      <c r="D58" s="123" t="s">
        <v>23</v>
      </c>
      <c r="E58" s="80" t="s">
        <v>1017</v>
      </c>
      <c r="F58" s="80" t="s">
        <v>91</v>
      </c>
      <c r="G58" s="80">
        <v>12</v>
      </c>
      <c r="H58" s="80">
        <v>12</v>
      </c>
      <c r="I58" s="59">
        <f t="shared" si="0"/>
        <v>24</v>
      </c>
      <c r="J58" s="80">
        <v>9613358280</v>
      </c>
      <c r="K58" s="82" t="s">
        <v>708</v>
      </c>
      <c r="L58" s="82" t="s">
        <v>710</v>
      </c>
      <c r="M58" s="82">
        <v>9577969186</v>
      </c>
      <c r="N58" s="82"/>
      <c r="O58" s="82"/>
      <c r="P58" s="87"/>
      <c r="Q58" s="82"/>
      <c r="R58" s="159">
        <v>12</v>
      </c>
      <c r="S58" s="159" t="s">
        <v>705</v>
      </c>
      <c r="T58" s="18"/>
    </row>
    <row r="59" spans="1:20">
      <c r="A59" s="4">
        <v>55</v>
      </c>
      <c r="B59" s="122"/>
      <c r="C59" s="82" t="s">
        <v>1018</v>
      </c>
      <c r="D59" s="123" t="s">
        <v>23</v>
      </c>
      <c r="E59" s="80" t="s">
        <v>1019</v>
      </c>
      <c r="F59" s="80" t="s">
        <v>91</v>
      </c>
      <c r="G59" s="80">
        <v>13</v>
      </c>
      <c r="H59" s="80">
        <v>13</v>
      </c>
      <c r="I59" s="59">
        <f t="shared" si="0"/>
        <v>26</v>
      </c>
      <c r="J59" s="80">
        <v>9401546288</v>
      </c>
      <c r="K59" s="82" t="s">
        <v>708</v>
      </c>
      <c r="L59" s="82" t="s">
        <v>710</v>
      </c>
      <c r="M59" s="82">
        <v>9577969186</v>
      </c>
      <c r="N59" s="82"/>
      <c r="O59" s="82"/>
      <c r="P59" s="87"/>
      <c r="Q59" s="82"/>
      <c r="R59" s="159">
        <v>11</v>
      </c>
      <c r="S59" s="159" t="s">
        <v>705</v>
      </c>
      <c r="T59" s="18"/>
    </row>
    <row r="60" spans="1:20">
      <c r="A60" s="4">
        <v>56</v>
      </c>
      <c r="B60" s="122" t="s">
        <v>63</v>
      </c>
      <c r="C60" s="82" t="s">
        <v>1020</v>
      </c>
      <c r="D60" s="123" t="s">
        <v>23</v>
      </c>
      <c r="E60" s="80" t="s">
        <v>1021</v>
      </c>
      <c r="F60" s="80" t="s">
        <v>91</v>
      </c>
      <c r="G60" s="80">
        <v>74</v>
      </c>
      <c r="H60" s="80">
        <v>77</v>
      </c>
      <c r="I60" s="59">
        <f t="shared" si="0"/>
        <v>151</v>
      </c>
      <c r="J60" s="169">
        <v>9859824499</v>
      </c>
      <c r="K60" s="82" t="s">
        <v>248</v>
      </c>
      <c r="L60" s="82" t="s">
        <v>801</v>
      </c>
      <c r="M60" s="82">
        <v>9678909061</v>
      </c>
      <c r="N60" s="82"/>
      <c r="O60" s="82"/>
      <c r="P60" s="165">
        <v>43726</v>
      </c>
      <c r="Q60" s="82" t="s">
        <v>234</v>
      </c>
      <c r="R60" s="159">
        <v>32</v>
      </c>
      <c r="S60" s="159" t="s">
        <v>705</v>
      </c>
      <c r="T60" s="18"/>
    </row>
    <row r="61" spans="1:20">
      <c r="A61" s="4">
        <v>57</v>
      </c>
      <c r="B61" s="122" t="s">
        <v>63</v>
      </c>
      <c r="C61" s="159" t="s">
        <v>1022</v>
      </c>
      <c r="D61" s="123" t="s">
        <v>25</v>
      </c>
      <c r="E61" s="80">
        <v>1</v>
      </c>
      <c r="F61" s="80"/>
      <c r="G61" s="80">
        <v>40</v>
      </c>
      <c r="H61" s="80">
        <v>34</v>
      </c>
      <c r="I61" s="59">
        <f t="shared" si="0"/>
        <v>74</v>
      </c>
      <c r="J61" s="169">
        <v>9957017306</v>
      </c>
      <c r="K61" s="82" t="s">
        <v>1068</v>
      </c>
      <c r="L61" s="82"/>
      <c r="M61" s="82"/>
      <c r="N61" s="159" t="s">
        <v>1069</v>
      </c>
      <c r="O61" s="159">
        <v>8011169536</v>
      </c>
      <c r="P61" s="165">
        <v>43727</v>
      </c>
      <c r="Q61" s="82" t="s">
        <v>226</v>
      </c>
      <c r="R61" s="159">
        <v>14</v>
      </c>
      <c r="S61" s="159" t="s">
        <v>705</v>
      </c>
      <c r="T61" s="18"/>
    </row>
    <row r="62" spans="1:20">
      <c r="A62" s="4">
        <v>58</v>
      </c>
      <c r="B62" s="122"/>
      <c r="C62" s="87" t="s">
        <v>1023</v>
      </c>
      <c r="D62" s="123" t="s">
        <v>23</v>
      </c>
      <c r="E62" s="80">
        <v>18160401002</v>
      </c>
      <c r="F62" s="80" t="s">
        <v>91</v>
      </c>
      <c r="G62" s="80">
        <v>35</v>
      </c>
      <c r="H62" s="80">
        <v>34</v>
      </c>
      <c r="I62" s="59">
        <f t="shared" si="0"/>
        <v>69</v>
      </c>
      <c r="J62" s="80" t="s">
        <v>1070</v>
      </c>
      <c r="K62" s="82" t="s">
        <v>1068</v>
      </c>
      <c r="L62" s="82" t="s">
        <v>729</v>
      </c>
      <c r="M62" s="82">
        <v>9678203490</v>
      </c>
      <c r="N62" s="82"/>
      <c r="O62" s="82"/>
      <c r="P62" s="87"/>
      <c r="Q62" s="82"/>
      <c r="R62" s="159">
        <v>12</v>
      </c>
      <c r="S62" s="159" t="s">
        <v>705</v>
      </c>
      <c r="T62" s="18"/>
    </row>
    <row r="63" spans="1:20">
      <c r="A63" s="4">
        <v>59</v>
      </c>
      <c r="B63" s="122"/>
      <c r="C63" s="159" t="s">
        <v>1024</v>
      </c>
      <c r="D63" s="123" t="s">
        <v>23</v>
      </c>
      <c r="E63" s="80">
        <v>18160417602</v>
      </c>
      <c r="F63" s="80" t="s">
        <v>91</v>
      </c>
      <c r="G63" s="80">
        <v>27</v>
      </c>
      <c r="H63" s="80">
        <v>28</v>
      </c>
      <c r="I63" s="59">
        <f t="shared" si="0"/>
        <v>55</v>
      </c>
      <c r="J63" s="169">
        <v>7896852258</v>
      </c>
      <c r="K63" s="82" t="s">
        <v>1068</v>
      </c>
      <c r="L63" s="82" t="s">
        <v>729</v>
      </c>
      <c r="M63" s="82">
        <v>9678203490</v>
      </c>
      <c r="N63" s="82"/>
      <c r="O63" s="82"/>
      <c r="P63" s="87"/>
      <c r="Q63" s="82"/>
      <c r="R63" s="159">
        <v>12</v>
      </c>
      <c r="S63" s="159" t="s">
        <v>705</v>
      </c>
      <c r="T63" s="18"/>
    </row>
    <row r="64" spans="1:20">
      <c r="A64" s="4">
        <v>60</v>
      </c>
      <c r="B64" s="122"/>
      <c r="C64" s="159" t="s">
        <v>1025</v>
      </c>
      <c r="D64" s="123" t="s">
        <v>23</v>
      </c>
      <c r="E64" s="80">
        <v>18160401501</v>
      </c>
      <c r="F64" s="80" t="s">
        <v>91</v>
      </c>
      <c r="G64" s="80">
        <v>19</v>
      </c>
      <c r="H64" s="80">
        <v>19</v>
      </c>
      <c r="I64" s="59">
        <f t="shared" si="0"/>
        <v>38</v>
      </c>
      <c r="J64" s="169">
        <v>9954832846</v>
      </c>
      <c r="K64" s="82" t="s">
        <v>1068</v>
      </c>
      <c r="L64" s="82" t="s">
        <v>729</v>
      </c>
      <c r="M64" s="82">
        <v>9678203490</v>
      </c>
      <c r="N64" s="82"/>
      <c r="O64" s="82"/>
      <c r="P64" s="87"/>
      <c r="Q64" s="82"/>
      <c r="R64" s="159">
        <v>13</v>
      </c>
      <c r="S64" s="159" t="s">
        <v>705</v>
      </c>
      <c r="T64" s="18"/>
    </row>
    <row r="65" spans="1:20">
      <c r="A65" s="4">
        <v>61</v>
      </c>
      <c r="B65" s="122" t="s">
        <v>62</v>
      </c>
      <c r="C65" s="159" t="s">
        <v>1026</v>
      </c>
      <c r="D65" s="123" t="s">
        <v>25</v>
      </c>
      <c r="E65" s="80">
        <v>30</v>
      </c>
      <c r="F65" s="80"/>
      <c r="G65" s="80">
        <v>61</v>
      </c>
      <c r="H65" s="80">
        <v>52</v>
      </c>
      <c r="I65" s="59">
        <f t="shared" si="0"/>
        <v>113</v>
      </c>
      <c r="J65" s="169">
        <v>7896694759</v>
      </c>
      <c r="K65" s="82" t="s">
        <v>248</v>
      </c>
      <c r="L65" s="82"/>
      <c r="M65" s="82"/>
      <c r="N65" s="159" t="s">
        <v>804</v>
      </c>
      <c r="O65" s="159">
        <v>7896390624</v>
      </c>
      <c r="P65" s="165">
        <v>43727</v>
      </c>
      <c r="Q65" s="82" t="s">
        <v>226</v>
      </c>
      <c r="R65" s="159">
        <v>33</v>
      </c>
      <c r="S65" s="159" t="s">
        <v>705</v>
      </c>
      <c r="T65" s="18"/>
    </row>
    <row r="66" spans="1:20">
      <c r="A66" s="4">
        <v>62</v>
      </c>
      <c r="B66" s="122"/>
      <c r="C66" s="159" t="s">
        <v>1027</v>
      </c>
      <c r="D66" s="123" t="s">
        <v>25</v>
      </c>
      <c r="E66" s="80">
        <v>31</v>
      </c>
      <c r="F66" s="80"/>
      <c r="G66" s="80">
        <v>45</v>
      </c>
      <c r="H66" s="80">
        <v>39</v>
      </c>
      <c r="I66" s="59">
        <f t="shared" si="0"/>
        <v>84</v>
      </c>
      <c r="J66" s="169">
        <v>9954526799</v>
      </c>
      <c r="K66" s="82" t="s">
        <v>248</v>
      </c>
      <c r="L66" s="82"/>
      <c r="M66" s="82"/>
      <c r="N66" s="159" t="s">
        <v>804</v>
      </c>
      <c r="O66" s="159">
        <v>7896390624</v>
      </c>
      <c r="P66" s="87"/>
      <c r="Q66" s="82"/>
      <c r="R66" s="159">
        <v>35</v>
      </c>
      <c r="S66" s="159" t="s">
        <v>705</v>
      </c>
      <c r="T66" s="18"/>
    </row>
    <row r="67" spans="1:20">
      <c r="A67" s="4">
        <v>63</v>
      </c>
      <c r="B67" s="122" t="s">
        <v>62</v>
      </c>
      <c r="C67" s="82" t="s">
        <v>1028</v>
      </c>
      <c r="D67" s="123" t="s">
        <v>23</v>
      </c>
      <c r="E67" s="80" t="s">
        <v>1029</v>
      </c>
      <c r="F67" s="80" t="s">
        <v>91</v>
      </c>
      <c r="G67" s="80">
        <v>67</v>
      </c>
      <c r="H67" s="80">
        <v>59</v>
      </c>
      <c r="I67" s="59">
        <f t="shared" si="0"/>
        <v>126</v>
      </c>
      <c r="J67" s="169">
        <v>9707630568</v>
      </c>
      <c r="K67" s="82" t="s">
        <v>248</v>
      </c>
      <c r="L67" s="82" t="s">
        <v>249</v>
      </c>
      <c r="M67" s="82">
        <v>9859331404</v>
      </c>
      <c r="N67" s="82"/>
      <c r="O67" s="82"/>
      <c r="P67" s="165">
        <v>43728</v>
      </c>
      <c r="Q67" s="82" t="s">
        <v>222</v>
      </c>
      <c r="R67" s="159">
        <v>35</v>
      </c>
      <c r="S67" s="159" t="s">
        <v>705</v>
      </c>
      <c r="T67" s="18"/>
    </row>
    <row r="68" spans="1:20">
      <c r="A68" s="4">
        <v>64</v>
      </c>
      <c r="B68" s="122"/>
      <c r="C68" s="82" t="s">
        <v>1030</v>
      </c>
      <c r="D68" s="123" t="s">
        <v>23</v>
      </c>
      <c r="E68" s="80">
        <v>18160522903</v>
      </c>
      <c r="F68" s="80" t="s">
        <v>118</v>
      </c>
      <c r="G68" s="80">
        <v>25</v>
      </c>
      <c r="H68" s="80">
        <v>27</v>
      </c>
      <c r="I68" s="59">
        <f t="shared" si="0"/>
        <v>52</v>
      </c>
      <c r="J68" s="169">
        <v>9678107282</v>
      </c>
      <c r="K68" s="82" t="s">
        <v>248</v>
      </c>
      <c r="L68" s="82" t="s">
        <v>249</v>
      </c>
      <c r="M68" s="82">
        <v>9859331404</v>
      </c>
      <c r="N68" s="82"/>
      <c r="O68" s="82"/>
      <c r="P68" s="87"/>
      <c r="Q68" s="82"/>
      <c r="R68" s="159">
        <v>36</v>
      </c>
      <c r="S68" s="159" t="s">
        <v>705</v>
      </c>
      <c r="T68" s="18"/>
    </row>
    <row r="69" spans="1:20">
      <c r="A69" s="4">
        <v>65</v>
      </c>
      <c r="B69" s="122" t="s">
        <v>63</v>
      </c>
      <c r="C69" s="159" t="s">
        <v>1031</v>
      </c>
      <c r="D69" s="123" t="s">
        <v>25</v>
      </c>
      <c r="E69" s="80">
        <v>29</v>
      </c>
      <c r="F69" s="80"/>
      <c r="G69" s="80">
        <v>42</v>
      </c>
      <c r="H69" s="80">
        <v>37</v>
      </c>
      <c r="I69" s="59">
        <f t="shared" si="0"/>
        <v>79</v>
      </c>
      <c r="J69" s="169">
        <v>8011511618</v>
      </c>
      <c r="K69" s="82" t="s">
        <v>248</v>
      </c>
      <c r="L69" s="82"/>
      <c r="M69" s="82"/>
      <c r="N69" s="82"/>
      <c r="O69" s="82"/>
      <c r="P69" s="165">
        <v>43728</v>
      </c>
      <c r="Q69" s="82" t="s">
        <v>222</v>
      </c>
      <c r="R69" s="159">
        <v>34</v>
      </c>
      <c r="S69" s="159" t="s">
        <v>705</v>
      </c>
      <c r="T69" s="18"/>
    </row>
    <row r="70" spans="1:20">
      <c r="A70" s="4">
        <v>66</v>
      </c>
      <c r="B70" s="122"/>
      <c r="C70" s="82" t="s">
        <v>1032</v>
      </c>
      <c r="D70" s="123" t="s">
        <v>23</v>
      </c>
      <c r="E70" s="80">
        <v>18160500212</v>
      </c>
      <c r="F70" s="80" t="s">
        <v>91</v>
      </c>
      <c r="G70" s="80">
        <v>30</v>
      </c>
      <c r="H70" s="80">
        <v>33</v>
      </c>
      <c r="I70" s="59">
        <f t="shared" ref="I70:I133" si="1">SUM(G70:H70)</f>
        <v>63</v>
      </c>
      <c r="J70" s="169">
        <v>9859318796</v>
      </c>
      <c r="K70" s="82" t="s">
        <v>248</v>
      </c>
      <c r="L70" s="82" t="s">
        <v>249</v>
      </c>
      <c r="M70" s="82">
        <v>9859331404</v>
      </c>
      <c r="N70" s="82"/>
      <c r="O70" s="82"/>
      <c r="P70" s="87"/>
      <c r="Q70" s="82"/>
      <c r="R70" s="159">
        <v>32</v>
      </c>
      <c r="S70" s="159" t="s">
        <v>705</v>
      </c>
      <c r="T70" s="18"/>
    </row>
    <row r="71" spans="1:20">
      <c r="A71" s="4">
        <v>67</v>
      </c>
      <c r="B71" s="122"/>
      <c r="C71" s="82" t="s">
        <v>1033</v>
      </c>
      <c r="D71" s="123" t="s">
        <v>23</v>
      </c>
      <c r="E71" s="80" t="s">
        <v>1034</v>
      </c>
      <c r="F71" s="80" t="s">
        <v>91</v>
      </c>
      <c r="G71" s="80">
        <v>26</v>
      </c>
      <c r="H71" s="80">
        <v>24</v>
      </c>
      <c r="I71" s="59">
        <f t="shared" si="1"/>
        <v>50</v>
      </c>
      <c r="J71" s="80">
        <v>9854302149</v>
      </c>
      <c r="K71" s="82" t="s">
        <v>248</v>
      </c>
      <c r="L71" s="82" t="s">
        <v>249</v>
      </c>
      <c r="M71" s="82">
        <v>9859331404</v>
      </c>
      <c r="N71" s="82"/>
      <c r="O71" s="82"/>
      <c r="P71" s="87"/>
      <c r="Q71" s="82"/>
      <c r="R71" s="159">
        <v>36</v>
      </c>
      <c r="S71" s="159" t="s">
        <v>705</v>
      </c>
      <c r="T71" s="18"/>
    </row>
    <row r="72" spans="1:20">
      <c r="A72" s="4">
        <v>68</v>
      </c>
      <c r="B72" s="122" t="s">
        <v>63</v>
      </c>
      <c r="C72" s="159" t="s">
        <v>1035</v>
      </c>
      <c r="D72" s="123" t="s">
        <v>25</v>
      </c>
      <c r="E72" s="80">
        <v>6</v>
      </c>
      <c r="F72" s="80"/>
      <c r="G72" s="80">
        <v>14</v>
      </c>
      <c r="H72" s="80">
        <v>12</v>
      </c>
      <c r="I72" s="59">
        <f t="shared" si="1"/>
        <v>26</v>
      </c>
      <c r="J72" s="80">
        <v>7896423136</v>
      </c>
      <c r="K72" s="82" t="s">
        <v>1068</v>
      </c>
      <c r="L72" s="82"/>
      <c r="M72" s="82"/>
      <c r="N72" s="159" t="s">
        <v>1071</v>
      </c>
      <c r="O72" s="159">
        <v>7896529340</v>
      </c>
      <c r="P72" s="165">
        <v>43729</v>
      </c>
      <c r="Q72" s="82" t="s">
        <v>229</v>
      </c>
      <c r="R72" s="159">
        <v>13</v>
      </c>
      <c r="S72" s="159" t="s">
        <v>705</v>
      </c>
      <c r="T72" s="18"/>
    </row>
    <row r="73" spans="1:20">
      <c r="A73" s="4">
        <v>69</v>
      </c>
      <c r="B73" s="122"/>
      <c r="C73" s="159" t="s">
        <v>256</v>
      </c>
      <c r="D73" s="123" t="s">
        <v>25</v>
      </c>
      <c r="E73" s="80">
        <v>5</v>
      </c>
      <c r="F73" s="80"/>
      <c r="G73" s="80">
        <v>32</v>
      </c>
      <c r="H73" s="80">
        <v>30</v>
      </c>
      <c r="I73" s="59">
        <f t="shared" si="1"/>
        <v>62</v>
      </c>
      <c r="J73" s="80">
        <v>9854840138</v>
      </c>
      <c r="K73" s="82" t="s">
        <v>1068</v>
      </c>
      <c r="L73" s="82"/>
      <c r="M73" s="82"/>
      <c r="N73" s="159" t="s">
        <v>1072</v>
      </c>
      <c r="O73" s="159">
        <v>8011641418</v>
      </c>
      <c r="P73" s="136"/>
      <c r="Q73" s="159"/>
      <c r="R73" s="159">
        <v>13</v>
      </c>
      <c r="S73" s="159" t="s">
        <v>705</v>
      </c>
      <c r="T73" s="18"/>
    </row>
    <row r="74" spans="1:20">
      <c r="A74" s="4">
        <v>70</v>
      </c>
      <c r="B74" s="122" t="s">
        <v>62</v>
      </c>
      <c r="C74" s="159" t="s">
        <v>1036</v>
      </c>
      <c r="D74" s="123" t="s">
        <v>23</v>
      </c>
      <c r="E74" s="80">
        <v>18160401505</v>
      </c>
      <c r="F74" s="80" t="s">
        <v>91</v>
      </c>
      <c r="G74" s="80">
        <v>24</v>
      </c>
      <c r="H74" s="80">
        <v>25</v>
      </c>
      <c r="I74" s="59">
        <f t="shared" si="1"/>
        <v>49</v>
      </c>
      <c r="J74" s="80">
        <v>9678316500</v>
      </c>
      <c r="K74" s="82" t="s">
        <v>1068</v>
      </c>
      <c r="L74" s="82" t="s">
        <v>729</v>
      </c>
      <c r="M74" s="82">
        <v>9678203490</v>
      </c>
      <c r="N74" s="82"/>
      <c r="O74" s="82"/>
      <c r="P74" s="165">
        <v>43729</v>
      </c>
      <c r="Q74" s="159" t="s">
        <v>229</v>
      </c>
      <c r="R74" s="159">
        <v>15</v>
      </c>
      <c r="S74" s="159" t="s">
        <v>705</v>
      </c>
      <c r="T74" s="18"/>
    </row>
    <row r="75" spans="1:20">
      <c r="A75" s="4">
        <v>71</v>
      </c>
      <c r="B75" s="122"/>
      <c r="C75" s="159" t="s">
        <v>1037</v>
      </c>
      <c r="D75" s="123" t="s">
        <v>23</v>
      </c>
      <c r="E75" s="80">
        <v>18160401503</v>
      </c>
      <c r="F75" s="80" t="s">
        <v>91</v>
      </c>
      <c r="G75" s="80">
        <v>14</v>
      </c>
      <c r="H75" s="80">
        <v>12</v>
      </c>
      <c r="I75" s="59">
        <f t="shared" si="1"/>
        <v>26</v>
      </c>
      <c r="J75" s="169">
        <v>9954832846</v>
      </c>
      <c r="K75" s="82" t="s">
        <v>1068</v>
      </c>
      <c r="L75" s="82" t="s">
        <v>729</v>
      </c>
      <c r="M75" s="82">
        <v>9678203490</v>
      </c>
      <c r="N75" s="82"/>
      <c r="O75" s="82"/>
      <c r="P75" s="87"/>
      <c r="Q75" s="159"/>
      <c r="R75" s="159">
        <v>16</v>
      </c>
      <c r="S75" s="159" t="s">
        <v>705</v>
      </c>
      <c r="T75" s="18"/>
    </row>
    <row r="76" spans="1:20">
      <c r="A76" s="4">
        <v>72</v>
      </c>
      <c r="B76" s="122"/>
      <c r="C76" s="159" t="s">
        <v>1038</v>
      </c>
      <c r="D76" s="123" t="s">
        <v>23</v>
      </c>
      <c r="E76" s="80">
        <v>18160402801</v>
      </c>
      <c r="F76" s="80" t="s">
        <v>91</v>
      </c>
      <c r="G76" s="80">
        <v>16</v>
      </c>
      <c r="H76" s="80">
        <v>16</v>
      </c>
      <c r="I76" s="59">
        <f t="shared" si="1"/>
        <v>32</v>
      </c>
      <c r="J76" s="168">
        <v>9401007982</v>
      </c>
      <c r="K76" s="82" t="s">
        <v>1068</v>
      </c>
      <c r="L76" s="82" t="s">
        <v>729</v>
      </c>
      <c r="M76" s="82">
        <v>9678203490</v>
      </c>
      <c r="N76" s="82"/>
      <c r="O76" s="82"/>
      <c r="P76" s="136"/>
      <c r="Q76" s="159"/>
      <c r="R76" s="159">
        <v>15</v>
      </c>
      <c r="S76" s="159" t="s">
        <v>705</v>
      </c>
      <c r="T76" s="18"/>
    </row>
    <row r="77" spans="1:20">
      <c r="A77" s="4">
        <v>73</v>
      </c>
      <c r="B77" s="122" t="s">
        <v>62</v>
      </c>
      <c r="C77" s="159" t="s">
        <v>187</v>
      </c>
      <c r="D77" s="123" t="s">
        <v>25</v>
      </c>
      <c r="E77" s="80">
        <v>28</v>
      </c>
      <c r="F77" s="80"/>
      <c r="G77" s="80">
        <v>38</v>
      </c>
      <c r="H77" s="80">
        <v>52</v>
      </c>
      <c r="I77" s="59">
        <f t="shared" si="1"/>
        <v>90</v>
      </c>
      <c r="J77" s="169">
        <v>9954007607</v>
      </c>
      <c r="K77" s="82" t="s">
        <v>248</v>
      </c>
      <c r="L77" s="82"/>
      <c r="M77" s="82"/>
      <c r="N77" s="82"/>
      <c r="O77" s="82"/>
      <c r="P77" s="165">
        <v>43731</v>
      </c>
      <c r="Q77" s="82" t="s">
        <v>218</v>
      </c>
      <c r="R77" s="159">
        <v>36</v>
      </c>
      <c r="S77" s="159" t="s">
        <v>705</v>
      </c>
      <c r="T77" s="18"/>
    </row>
    <row r="78" spans="1:20">
      <c r="A78" s="4">
        <v>74</v>
      </c>
      <c r="B78" s="122"/>
      <c r="C78" s="82" t="s">
        <v>1039</v>
      </c>
      <c r="D78" s="123" t="s">
        <v>23</v>
      </c>
      <c r="E78" s="80" t="s">
        <v>1040</v>
      </c>
      <c r="F78" s="80" t="s">
        <v>91</v>
      </c>
      <c r="G78" s="80">
        <v>29</v>
      </c>
      <c r="H78" s="80">
        <v>28</v>
      </c>
      <c r="I78" s="59">
        <f t="shared" si="1"/>
        <v>57</v>
      </c>
      <c r="J78" s="169">
        <v>9678521123</v>
      </c>
      <c r="K78" s="82" t="s">
        <v>248</v>
      </c>
      <c r="L78" s="82" t="s">
        <v>249</v>
      </c>
      <c r="M78" s="82">
        <v>9859331404</v>
      </c>
      <c r="N78" s="82"/>
      <c r="O78" s="82"/>
      <c r="P78" s="87"/>
      <c r="Q78" s="82"/>
      <c r="R78" s="159">
        <v>35</v>
      </c>
      <c r="S78" s="159" t="s">
        <v>705</v>
      </c>
      <c r="T78" s="18"/>
    </row>
    <row r="79" spans="1:20">
      <c r="A79" s="4">
        <v>75</v>
      </c>
      <c r="B79" s="122" t="s">
        <v>63</v>
      </c>
      <c r="C79" s="159" t="s">
        <v>1041</v>
      </c>
      <c r="D79" s="123" t="s">
        <v>25</v>
      </c>
      <c r="E79" s="80">
        <v>39</v>
      </c>
      <c r="F79" s="80"/>
      <c r="G79" s="80">
        <v>45</v>
      </c>
      <c r="H79" s="80">
        <v>36</v>
      </c>
      <c r="I79" s="59">
        <f t="shared" si="1"/>
        <v>81</v>
      </c>
      <c r="J79" s="168">
        <v>8011762706</v>
      </c>
      <c r="K79" s="82" t="s">
        <v>248</v>
      </c>
      <c r="L79" s="82"/>
      <c r="M79" s="82"/>
      <c r="N79" s="82"/>
      <c r="O79" s="82"/>
      <c r="P79" s="165">
        <v>43731</v>
      </c>
      <c r="Q79" s="82" t="s">
        <v>218</v>
      </c>
      <c r="R79" s="159">
        <v>35</v>
      </c>
      <c r="S79" s="159" t="s">
        <v>705</v>
      </c>
      <c r="T79" s="18"/>
    </row>
    <row r="80" spans="1:20">
      <c r="A80" s="4">
        <v>76</v>
      </c>
      <c r="B80" s="122"/>
      <c r="C80" s="159" t="s">
        <v>1042</v>
      </c>
      <c r="D80" s="123" t="s">
        <v>25</v>
      </c>
      <c r="E80" s="80">
        <v>40</v>
      </c>
      <c r="F80" s="80"/>
      <c r="G80" s="80">
        <v>47</v>
      </c>
      <c r="H80" s="80">
        <v>40</v>
      </c>
      <c r="I80" s="59">
        <f t="shared" si="1"/>
        <v>87</v>
      </c>
      <c r="J80" s="169">
        <v>9957054341</v>
      </c>
      <c r="K80" s="82"/>
      <c r="L80" s="82"/>
      <c r="M80" s="82"/>
      <c r="N80" s="82"/>
      <c r="O80" s="82"/>
      <c r="P80" s="87"/>
      <c r="Q80" s="82"/>
      <c r="R80" s="159">
        <v>36</v>
      </c>
      <c r="S80" s="159"/>
      <c r="T80" s="18"/>
    </row>
    <row r="81" spans="1:20">
      <c r="A81" s="4">
        <v>77</v>
      </c>
      <c r="B81" s="122" t="s">
        <v>62</v>
      </c>
      <c r="C81" s="82" t="s">
        <v>1043</v>
      </c>
      <c r="D81" s="123" t="s">
        <v>23</v>
      </c>
      <c r="E81" s="80" t="s">
        <v>1044</v>
      </c>
      <c r="F81" s="80" t="s">
        <v>91</v>
      </c>
      <c r="G81" s="80">
        <v>182</v>
      </c>
      <c r="H81" s="80">
        <v>193</v>
      </c>
      <c r="I81" s="59">
        <f t="shared" si="1"/>
        <v>375</v>
      </c>
      <c r="J81" s="169">
        <v>9854481657</v>
      </c>
      <c r="K81" s="82" t="s">
        <v>248</v>
      </c>
      <c r="L81" s="82" t="s">
        <v>801</v>
      </c>
      <c r="M81" s="82">
        <v>9678909061</v>
      </c>
      <c r="N81" s="82"/>
      <c r="O81" s="82"/>
      <c r="P81" s="165">
        <v>43732</v>
      </c>
      <c r="Q81" s="82" t="s">
        <v>234</v>
      </c>
      <c r="R81" s="159">
        <v>37</v>
      </c>
      <c r="S81" s="159" t="s">
        <v>705</v>
      </c>
      <c r="T81" s="18"/>
    </row>
    <row r="82" spans="1:20">
      <c r="A82" s="4">
        <v>78</v>
      </c>
      <c r="B82" s="122" t="s">
        <v>62</v>
      </c>
      <c r="C82" s="82"/>
      <c r="D82" s="123"/>
      <c r="E82" s="80"/>
      <c r="F82" s="80"/>
      <c r="G82" s="80"/>
      <c r="H82" s="80"/>
      <c r="I82" s="59">
        <f t="shared" si="1"/>
        <v>0</v>
      </c>
      <c r="J82" s="80"/>
      <c r="K82" s="82"/>
      <c r="L82" s="82"/>
      <c r="M82" s="82"/>
      <c r="N82" s="82"/>
      <c r="O82" s="82"/>
      <c r="P82" s="165">
        <v>43733</v>
      </c>
      <c r="Q82" s="82" t="s">
        <v>226</v>
      </c>
      <c r="R82" s="82"/>
      <c r="S82" s="82"/>
      <c r="T82" s="18"/>
    </row>
    <row r="83" spans="1:20">
      <c r="A83" s="4">
        <v>79</v>
      </c>
      <c r="B83" s="122" t="s">
        <v>63</v>
      </c>
      <c r="C83" s="159" t="s">
        <v>1031</v>
      </c>
      <c r="D83" s="123" t="s">
        <v>25</v>
      </c>
      <c r="E83" s="80">
        <v>29</v>
      </c>
      <c r="F83" s="80"/>
      <c r="G83" s="80">
        <v>61</v>
      </c>
      <c r="H83" s="80">
        <v>53</v>
      </c>
      <c r="I83" s="59">
        <f t="shared" si="1"/>
        <v>114</v>
      </c>
      <c r="J83" s="80">
        <v>8011511618</v>
      </c>
      <c r="K83" s="82" t="s">
        <v>248</v>
      </c>
      <c r="L83" s="82"/>
      <c r="M83" s="82"/>
      <c r="N83" s="82"/>
      <c r="O83" s="82"/>
      <c r="P83" s="165">
        <v>43732</v>
      </c>
      <c r="Q83" s="82" t="s">
        <v>234</v>
      </c>
      <c r="R83" s="159">
        <v>37</v>
      </c>
      <c r="S83" s="159" t="s">
        <v>705</v>
      </c>
      <c r="T83" s="18"/>
    </row>
    <row r="84" spans="1:20">
      <c r="A84" s="4">
        <v>80</v>
      </c>
      <c r="B84" s="122"/>
      <c r="C84" s="82" t="s">
        <v>1045</v>
      </c>
      <c r="D84" s="123" t="s">
        <v>23</v>
      </c>
      <c r="E84" s="80" t="s">
        <v>1046</v>
      </c>
      <c r="F84" s="80" t="s">
        <v>91</v>
      </c>
      <c r="G84" s="80">
        <v>56</v>
      </c>
      <c r="H84" s="80">
        <v>52</v>
      </c>
      <c r="I84" s="59">
        <f t="shared" si="1"/>
        <v>108</v>
      </c>
      <c r="J84" s="168">
        <v>7896449556</v>
      </c>
      <c r="K84" s="82" t="s">
        <v>248</v>
      </c>
      <c r="L84" s="82" t="s">
        <v>801</v>
      </c>
      <c r="M84" s="82">
        <v>9678909061</v>
      </c>
      <c r="N84" s="82"/>
      <c r="O84" s="82"/>
      <c r="P84" s="165">
        <v>43733</v>
      </c>
      <c r="Q84" s="82" t="s">
        <v>226</v>
      </c>
      <c r="R84" s="159">
        <v>38</v>
      </c>
      <c r="S84" s="159" t="s">
        <v>705</v>
      </c>
      <c r="T84" s="18"/>
    </row>
    <row r="85" spans="1:20">
      <c r="A85" s="4">
        <v>81</v>
      </c>
      <c r="B85" s="122" t="s">
        <v>63</v>
      </c>
      <c r="C85" s="159" t="s">
        <v>1047</v>
      </c>
      <c r="D85" s="123" t="s">
        <v>23</v>
      </c>
      <c r="E85" s="80">
        <v>18160401506</v>
      </c>
      <c r="F85" s="80" t="s">
        <v>132</v>
      </c>
      <c r="G85" s="80">
        <v>85</v>
      </c>
      <c r="H85" s="80">
        <v>64</v>
      </c>
      <c r="I85" s="59">
        <f t="shared" si="1"/>
        <v>149</v>
      </c>
      <c r="J85" s="169">
        <v>8011742379</v>
      </c>
      <c r="K85" s="82" t="s">
        <v>1068</v>
      </c>
      <c r="L85" s="82" t="s">
        <v>729</v>
      </c>
      <c r="M85" s="82">
        <v>9678203490</v>
      </c>
      <c r="N85" s="82"/>
      <c r="O85" s="82"/>
      <c r="P85" s="165">
        <v>43734</v>
      </c>
      <c r="Q85" s="82" t="s">
        <v>222</v>
      </c>
      <c r="R85" s="159">
        <v>13</v>
      </c>
      <c r="S85" s="159" t="s">
        <v>705</v>
      </c>
      <c r="T85" s="18"/>
    </row>
    <row r="86" spans="1:20">
      <c r="A86" s="4">
        <v>82</v>
      </c>
      <c r="B86" s="122" t="s">
        <v>62</v>
      </c>
      <c r="C86" s="159" t="s">
        <v>696</v>
      </c>
      <c r="D86" s="123" t="s">
        <v>25</v>
      </c>
      <c r="E86" s="80">
        <v>42</v>
      </c>
      <c r="F86" s="80"/>
      <c r="G86" s="80">
        <v>32</v>
      </c>
      <c r="H86" s="80">
        <v>32</v>
      </c>
      <c r="I86" s="59">
        <f t="shared" si="1"/>
        <v>64</v>
      </c>
      <c r="J86" s="80">
        <v>9954286214</v>
      </c>
      <c r="K86" s="82" t="s">
        <v>248</v>
      </c>
      <c r="L86" s="82"/>
      <c r="M86" s="82"/>
      <c r="N86" s="159"/>
      <c r="O86" s="82"/>
      <c r="P86" s="165">
        <v>43734</v>
      </c>
      <c r="Q86" s="159" t="s">
        <v>222</v>
      </c>
      <c r="R86" s="159">
        <v>39</v>
      </c>
      <c r="S86" s="159" t="s">
        <v>705</v>
      </c>
      <c r="T86" s="18"/>
    </row>
    <row r="87" spans="1:20">
      <c r="A87" s="4">
        <v>83</v>
      </c>
      <c r="B87" s="122"/>
      <c r="C87" s="82" t="s">
        <v>1048</v>
      </c>
      <c r="D87" s="123" t="s">
        <v>23</v>
      </c>
      <c r="E87" s="80" t="s">
        <v>1049</v>
      </c>
      <c r="F87" s="80" t="s">
        <v>91</v>
      </c>
      <c r="G87" s="80">
        <v>42</v>
      </c>
      <c r="H87" s="80">
        <v>46</v>
      </c>
      <c r="I87" s="59">
        <f t="shared" si="1"/>
        <v>88</v>
      </c>
      <c r="J87" s="80">
        <v>9954123389</v>
      </c>
      <c r="K87" s="82" t="s">
        <v>248</v>
      </c>
      <c r="L87" s="82" t="s">
        <v>801</v>
      </c>
      <c r="M87" s="82">
        <v>9678909061</v>
      </c>
      <c r="N87" s="159"/>
      <c r="O87" s="82"/>
      <c r="P87" s="87"/>
      <c r="Q87" s="159"/>
      <c r="R87" s="159">
        <v>37</v>
      </c>
      <c r="S87" s="159" t="s">
        <v>705</v>
      </c>
      <c r="T87" s="18"/>
    </row>
    <row r="88" spans="1:20">
      <c r="A88" s="4">
        <v>84</v>
      </c>
      <c r="B88" s="122" t="s">
        <v>63</v>
      </c>
      <c r="C88" s="82" t="s">
        <v>1050</v>
      </c>
      <c r="D88" s="123" t="s">
        <v>23</v>
      </c>
      <c r="E88" s="80" t="s">
        <v>1051</v>
      </c>
      <c r="F88" s="80" t="s">
        <v>91</v>
      </c>
      <c r="G88" s="80">
        <v>22</v>
      </c>
      <c r="H88" s="80">
        <v>18</v>
      </c>
      <c r="I88" s="59">
        <f t="shared" si="1"/>
        <v>40</v>
      </c>
      <c r="J88" s="168">
        <v>8011511611</v>
      </c>
      <c r="K88" s="82" t="s">
        <v>248</v>
      </c>
      <c r="L88" s="82" t="s">
        <v>801</v>
      </c>
      <c r="M88" s="82">
        <v>9678909061</v>
      </c>
      <c r="N88" s="82"/>
      <c r="O88" s="82"/>
      <c r="P88" s="136">
        <v>43735</v>
      </c>
      <c r="Q88" s="159" t="s">
        <v>229</v>
      </c>
      <c r="R88" s="159">
        <v>38</v>
      </c>
      <c r="S88" s="159" t="s">
        <v>705</v>
      </c>
      <c r="T88" s="18"/>
    </row>
    <row r="89" spans="1:20">
      <c r="A89" s="4">
        <v>85</v>
      </c>
      <c r="B89" s="122"/>
      <c r="C89" s="82" t="s">
        <v>1052</v>
      </c>
      <c r="D89" s="123" t="s">
        <v>23</v>
      </c>
      <c r="E89" s="80">
        <v>18160516405</v>
      </c>
      <c r="F89" s="80" t="s">
        <v>91</v>
      </c>
      <c r="G89" s="80">
        <v>36</v>
      </c>
      <c r="H89" s="80">
        <v>41</v>
      </c>
      <c r="I89" s="59">
        <f t="shared" si="1"/>
        <v>77</v>
      </c>
      <c r="J89" s="168">
        <v>9954242999</v>
      </c>
      <c r="K89" s="82" t="s">
        <v>248</v>
      </c>
      <c r="L89" s="82" t="s">
        <v>801</v>
      </c>
      <c r="M89" s="82">
        <v>9678909061</v>
      </c>
      <c r="N89" s="82"/>
      <c r="O89" s="82"/>
      <c r="P89" s="87"/>
      <c r="Q89" s="159"/>
      <c r="R89" s="159">
        <v>36</v>
      </c>
      <c r="S89" s="159" t="s">
        <v>705</v>
      </c>
      <c r="T89" s="18"/>
    </row>
    <row r="90" spans="1:20">
      <c r="A90" s="4">
        <v>86</v>
      </c>
      <c r="B90" s="122" t="s">
        <v>62</v>
      </c>
      <c r="C90" s="159" t="s">
        <v>1031</v>
      </c>
      <c r="D90" s="123" t="s">
        <v>25</v>
      </c>
      <c r="E90" s="80">
        <v>29</v>
      </c>
      <c r="F90" s="80"/>
      <c r="G90" s="80">
        <v>42</v>
      </c>
      <c r="H90" s="80">
        <v>37</v>
      </c>
      <c r="I90" s="59">
        <f t="shared" si="1"/>
        <v>79</v>
      </c>
      <c r="J90" s="169">
        <v>8011511618</v>
      </c>
      <c r="K90" s="82" t="s">
        <v>248</v>
      </c>
      <c r="L90" s="82"/>
      <c r="M90" s="82"/>
      <c r="N90" s="82"/>
      <c r="O90" s="82"/>
      <c r="P90" s="136">
        <v>43735</v>
      </c>
      <c r="Q90" s="82" t="s">
        <v>229</v>
      </c>
      <c r="R90" s="159">
        <v>34</v>
      </c>
      <c r="S90" s="159" t="s">
        <v>705</v>
      </c>
      <c r="T90" s="18"/>
    </row>
    <row r="91" spans="1:20">
      <c r="A91" s="4">
        <v>87</v>
      </c>
      <c r="B91" s="122"/>
      <c r="C91" s="82" t="s">
        <v>1032</v>
      </c>
      <c r="D91" s="123" t="s">
        <v>23</v>
      </c>
      <c r="E91" s="80">
        <v>18160500212</v>
      </c>
      <c r="F91" s="80" t="s">
        <v>91</v>
      </c>
      <c r="G91" s="80">
        <v>30</v>
      </c>
      <c r="H91" s="80">
        <v>33</v>
      </c>
      <c r="I91" s="59">
        <f t="shared" si="1"/>
        <v>63</v>
      </c>
      <c r="J91" s="169">
        <v>9859318796</v>
      </c>
      <c r="K91" s="82" t="s">
        <v>248</v>
      </c>
      <c r="L91" s="82" t="s">
        <v>249</v>
      </c>
      <c r="M91" s="82">
        <v>9859331404</v>
      </c>
      <c r="N91" s="82"/>
      <c r="O91" s="82"/>
      <c r="P91" s="87"/>
      <c r="Q91" s="82"/>
      <c r="R91" s="159">
        <v>32</v>
      </c>
      <c r="S91" s="159" t="s">
        <v>705</v>
      </c>
      <c r="T91" s="18"/>
    </row>
    <row r="92" spans="1:20">
      <c r="A92" s="4">
        <v>88</v>
      </c>
      <c r="B92" s="122"/>
      <c r="C92" s="82" t="s">
        <v>1033</v>
      </c>
      <c r="D92" s="123" t="s">
        <v>23</v>
      </c>
      <c r="E92" s="80" t="s">
        <v>1034</v>
      </c>
      <c r="F92" s="80" t="s">
        <v>91</v>
      </c>
      <c r="G92" s="80">
        <v>26</v>
      </c>
      <c r="H92" s="80">
        <v>24</v>
      </c>
      <c r="I92" s="59">
        <f t="shared" si="1"/>
        <v>50</v>
      </c>
      <c r="J92" s="80">
        <v>9854302149</v>
      </c>
      <c r="K92" s="82" t="s">
        <v>248</v>
      </c>
      <c r="L92" s="82" t="s">
        <v>249</v>
      </c>
      <c r="M92" s="82">
        <v>9859331404</v>
      </c>
      <c r="N92" s="82"/>
      <c r="O92" s="82"/>
      <c r="P92" s="87"/>
      <c r="Q92" s="82"/>
      <c r="R92" s="159">
        <v>36</v>
      </c>
      <c r="S92" s="159" t="s">
        <v>705</v>
      </c>
      <c r="T92" s="18"/>
    </row>
    <row r="93" spans="1:20">
      <c r="A93" s="4">
        <v>89</v>
      </c>
      <c r="B93" s="122" t="s">
        <v>63</v>
      </c>
      <c r="C93" s="159" t="s">
        <v>1035</v>
      </c>
      <c r="D93" s="123" t="s">
        <v>25</v>
      </c>
      <c r="E93" s="80">
        <v>6</v>
      </c>
      <c r="F93" s="80"/>
      <c r="G93" s="80">
        <v>14</v>
      </c>
      <c r="H93" s="80">
        <v>12</v>
      </c>
      <c r="I93" s="59">
        <f t="shared" si="1"/>
        <v>26</v>
      </c>
      <c r="J93" s="80">
        <v>7896423136</v>
      </c>
      <c r="K93" s="82" t="s">
        <v>1068</v>
      </c>
      <c r="L93" s="82"/>
      <c r="M93" s="82"/>
      <c r="N93" s="159" t="s">
        <v>1071</v>
      </c>
      <c r="O93" s="159">
        <v>7896529340</v>
      </c>
      <c r="P93" s="165">
        <v>43736</v>
      </c>
      <c r="Q93" s="82" t="s">
        <v>230</v>
      </c>
      <c r="R93" s="159">
        <v>13</v>
      </c>
      <c r="S93" s="159" t="s">
        <v>705</v>
      </c>
      <c r="T93" s="18"/>
    </row>
    <row r="94" spans="1:20">
      <c r="A94" s="4">
        <v>90</v>
      </c>
      <c r="B94" s="122"/>
      <c r="C94" s="159" t="s">
        <v>256</v>
      </c>
      <c r="D94" s="123" t="s">
        <v>25</v>
      </c>
      <c r="E94" s="80">
        <v>5</v>
      </c>
      <c r="F94" s="80"/>
      <c r="G94" s="80">
        <v>32</v>
      </c>
      <c r="H94" s="80">
        <v>30</v>
      </c>
      <c r="I94" s="59">
        <f t="shared" si="1"/>
        <v>62</v>
      </c>
      <c r="J94" s="80">
        <v>9854840138</v>
      </c>
      <c r="K94" s="82" t="s">
        <v>1068</v>
      </c>
      <c r="L94" s="82"/>
      <c r="M94" s="82"/>
      <c r="N94" s="159" t="s">
        <v>1072</v>
      </c>
      <c r="O94" s="159">
        <v>8011641418</v>
      </c>
      <c r="P94" s="136"/>
      <c r="Q94" s="159"/>
      <c r="R94" s="159">
        <v>13</v>
      </c>
      <c r="S94" s="159" t="s">
        <v>705</v>
      </c>
      <c r="T94" s="18"/>
    </row>
    <row r="95" spans="1:20">
      <c r="A95" s="4">
        <v>91</v>
      </c>
      <c r="B95" s="122" t="s">
        <v>63</v>
      </c>
      <c r="C95" s="159" t="s">
        <v>1036</v>
      </c>
      <c r="D95" s="123" t="s">
        <v>23</v>
      </c>
      <c r="E95" s="80">
        <v>18160401505</v>
      </c>
      <c r="F95" s="80" t="s">
        <v>91</v>
      </c>
      <c r="G95" s="80">
        <v>24</v>
      </c>
      <c r="H95" s="80">
        <v>25</v>
      </c>
      <c r="I95" s="59">
        <f t="shared" si="1"/>
        <v>49</v>
      </c>
      <c r="J95" s="80">
        <v>9678316500</v>
      </c>
      <c r="K95" s="82" t="s">
        <v>1068</v>
      </c>
      <c r="L95" s="82" t="s">
        <v>729</v>
      </c>
      <c r="M95" s="82">
        <v>9678203490</v>
      </c>
      <c r="N95" s="82"/>
      <c r="O95" s="82"/>
      <c r="P95" s="136">
        <v>43738</v>
      </c>
      <c r="Q95" s="159" t="s">
        <v>218</v>
      </c>
      <c r="R95" s="159">
        <v>15</v>
      </c>
      <c r="S95" s="159" t="s">
        <v>705</v>
      </c>
      <c r="T95" s="18"/>
    </row>
    <row r="96" spans="1:20">
      <c r="A96" s="4">
        <v>92</v>
      </c>
      <c r="B96" s="122"/>
      <c r="C96" s="159" t="s">
        <v>1037</v>
      </c>
      <c r="D96" s="123" t="s">
        <v>23</v>
      </c>
      <c r="E96" s="80">
        <v>18160401503</v>
      </c>
      <c r="F96" s="80" t="s">
        <v>91</v>
      </c>
      <c r="G96" s="80">
        <v>14</v>
      </c>
      <c r="H96" s="80">
        <v>12</v>
      </c>
      <c r="I96" s="59">
        <f t="shared" si="1"/>
        <v>26</v>
      </c>
      <c r="J96" s="169">
        <v>9954832846</v>
      </c>
      <c r="K96" s="82" t="s">
        <v>1068</v>
      </c>
      <c r="L96" s="82" t="s">
        <v>729</v>
      </c>
      <c r="M96" s="82">
        <v>9678203490</v>
      </c>
      <c r="N96" s="82"/>
      <c r="O96" s="82"/>
      <c r="P96" s="87"/>
      <c r="Q96" s="159"/>
      <c r="R96" s="159">
        <v>16</v>
      </c>
      <c r="S96" s="159" t="s">
        <v>705</v>
      </c>
      <c r="T96" s="18"/>
    </row>
    <row r="97" spans="1:20">
      <c r="A97" s="4">
        <v>93</v>
      </c>
      <c r="B97" s="122"/>
      <c r="C97" s="159" t="s">
        <v>1038</v>
      </c>
      <c r="D97" s="123" t="s">
        <v>23</v>
      </c>
      <c r="E97" s="80">
        <v>18160402801</v>
      </c>
      <c r="F97" s="80" t="s">
        <v>91</v>
      </c>
      <c r="G97" s="80">
        <v>16</v>
      </c>
      <c r="H97" s="80">
        <v>16</v>
      </c>
      <c r="I97" s="59">
        <f t="shared" si="1"/>
        <v>32</v>
      </c>
      <c r="J97" s="168">
        <v>9401007982</v>
      </c>
      <c r="K97" s="82" t="s">
        <v>1068</v>
      </c>
      <c r="L97" s="82" t="s">
        <v>729</v>
      </c>
      <c r="M97" s="82">
        <v>9678203490</v>
      </c>
      <c r="N97" s="82"/>
      <c r="O97" s="82"/>
      <c r="P97" s="136"/>
      <c r="Q97" s="159"/>
      <c r="R97" s="159">
        <v>15</v>
      </c>
      <c r="S97" s="159" t="s">
        <v>705</v>
      </c>
      <c r="T97" s="18"/>
    </row>
    <row r="98" spans="1:20">
      <c r="A98" s="4">
        <v>94</v>
      </c>
      <c r="B98" s="122" t="s">
        <v>62</v>
      </c>
      <c r="C98" s="159" t="s">
        <v>187</v>
      </c>
      <c r="D98" s="123" t="s">
        <v>25</v>
      </c>
      <c r="E98" s="80">
        <v>28</v>
      </c>
      <c r="F98" s="80"/>
      <c r="G98" s="80">
        <v>38</v>
      </c>
      <c r="H98" s="80">
        <v>52</v>
      </c>
      <c r="I98" s="59">
        <f t="shared" si="1"/>
        <v>90</v>
      </c>
      <c r="J98" s="169">
        <v>9954007607</v>
      </c>
      <c r="K98" s="82" t="s">
        <v>248</v>
      </c>
      <c r="L98" s="82"/>
      <c r="M98" s="82"/>
      <c r="N98" s="82"/>
      <c r="O98" s="82"/>
      <c r="P98" s="165">
        <v>43736</v>
      </c>
      <c r="Q98" s="82" t="s">
        <v>230</v>
      </c>
      <c r="R98" s="159">
        <v>36</v>
      </c>
      <c r="S98" s="159" t="s">
        <v>705</v>
      </c>
      <c r="T98" s="18"/>
    </row>
    <row r="99" spans="1:20">
      <c r="A99" s="4">
        <v>95</v>
      </c>
      <c r="B99" s="122"/>
      <c r="C99" s="82" t="s">
        <v>1039</v>
      </c>
      <c r="D99" s="123" t="s">
        <v>23</v>
      </c>
      <c r="E99" s="80" t="s">
        <v>1040</v>
      </c>
      <c r="F99" s="80" t="s">
        <v>91</v>
      </c>
      <c r="G99" s="80">
        <v>29</v>
      </c>
      <c r="H99" s="80">
        <v>28</v>
      </c>
      <c r="I99" s="59">
        <f t="shared" si="1"/>
        <v>57</v>
      </c>
      <c r="J99" s="169">
        <v>9678521123</v>
      </c>
      <c r="K99" s="82" t="s">
        <v>248</v>
      </c>
      <c r="L99" s="82" t="s">
        <v>249</v>
      </c>
      <c r="M99" s="82">
        <v>9859331404</v>
      </c>
      <c r="N99" s="82"/>
      <c r="O99" s="82"/>
      <c r="P99" s="87"/>
      <c r="Q99" s="82"/>
      <c r="R99" s="159">
        <v>35</v>
      </c>
      <c r="S99" s="159" t="s">
        <v>705</v>
      </c>
      <c r="T99" s="18"/>
    </row>
    <row r="100" spans="1:20">
      <c r="A100" s="4">
        <v>96</v>
      </c>
      <c r="B100" s="122" t="s">
        <v>62</v>
      </c>
      <c r="C100" s="82" t="s">
        <v>1053</v>
      </c>
      <c r="D100" s="123" t="s">
        <v>23</v>
      </c>
      <c r="E100" s="80" t="s">
        <v>1054</v>
      </c>
      <c r="F100" s="80" t="s">
        <v>91</v>
      </c>
      <c r="G100" s="80">
        <v>75</v>
      </c>
      <c r="H100" s="80">
        <v>48</v>
      </c>
      <c r="I100" s="59">
        <f t="shared" si="1"/>
        <v>123</v>
      </c>
      <c r="J100" s="80">
        <v>9957643024</v>
      </c>
      <c r="K100" s="82" t="s">
        <v>559</v>
      </c>
      <c r="L100" s="78" t="s">
        <v>559</v>
      </c>
      <c r="M100" s="82" t="s">
        <v>1073</v>
      </c>
      <c r="N100" s="78">
        <v>9401450649</v>
      </c>
      <c r="O100" s="82"/>
      <c r="P100" s="136">
        <v>43738</v>
      </c>
      <c r="Q100" s="159" t="s">
        <v>218</v>
      </c>
      <c r="R100" s="159">
        <v>35</v>
      </c>
      <c r="S100" s="159" t="s">
        <v>705</v>
      </c>
      <c r="T100" s="18"/>
    </row>
    <row r="101" spans="1:20">
      <c r="A101" s="4">
        <v>97</v>
      </c>
      <c r="B101" s="17"/>
      <c r="C101" s="18"/>
      <c r="D101" s="18"/>
      <c r="E101" s="19"/>
      <c r="F101" s="18"/>
      <c r="G101" s="19"/>
      <c r="H101" s="19"/>
      <c r="I101" s="59">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3"/>
      <c r="Q164" s="18"/>
      <c r="R164" s="18"/>
      <c r="S164" s="18"/>
      <c r="T164" s="18"/>
    </row>
    <row r="165" spans="1:20">
      <c r="A165" s="20" t="s">
        <v>11</v>
      </c>
      <c r="B165" s="38"/>
      <c r="C165" s="20">
        <f>COUNTIFS(C6:C164,"*")</f>
        <v>93</v>
      </c>
      <c r="D165" s="20"/>
      <c r="E165" s="13"/>
      <c r="F165" s="20"/>
      <c r="G165" s="58">
        <f>SUM(G6:G164)</f>
        <v>3686</v>
      </c>
      <c r="H165" s="58">
        <f>SUM(H6:H164)</f>
        <v>3469</v>
      </c>
      <c r="I165" s="58">
        <f>SUM(I6:I164)</f>
        <v>7155</v>
      </c>
      <c r="J165" s="20"/>
      <c r="K165" s="20"/>
      <c r="L165" s="20"/>
      <c r="M165" s="20"/>
      <c r="N165" s="20"/>
      <c r="O165" s="20"/>
      <c r="P165" s="14"/>
      <c r="Q165" s="20"/>
      <c r="R165" s="20"/>
      <c r="S165" s="20"/>
      <c r="T165" s="12"/>
    </row>
    <row r="166" spans="1:20">
      <c r="A166" s="43" t="s">
        <v>62</v>
      </c>
      <c r="B166" s="10">
        <f>COUNTIF(B$5:B$164,"Team 1")</f>
        <v>25</v>
      </c>
      <c r="C166" s="43" t="s">
        <v>25</v>
      </c>
      <c r="D166" s="10">
        <f>COUNTIF(D6:D164,"Anganwadi")</f>
        <v>33</v>
      </c>
    </row>
    <row r="167" spans="1:20">
      <c r="A167" s="43" t="s">
        <v>63</v>
      </c>
      <c r="B167" s="10">
        <f>COUNTIF(B$6:B$164,"Team 2")</f>
        <v>21</v>
      </c>
      <c r="C167" s="43" t="s">
        <v>23</v>
      </c>
      <c r="D167" s="10">
        <f>COUNTIF(D6:D164,"School")</f>
        <v>60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13" workbookViewId="0">
      <selection activeCell="E30" sqref="E30"/>
    </sheetView>
  </sheetViews>
  <sheetFormatPr defaultRowHeight="16.5"/>
  <cols>
    <col min="1" max="1" width="6.42578125" style="34" customWidth="1"/>
    <col min="2" max="2" width="9.85546875" style="25" customWidth="1"/>
    <col min="3" max="3" width="13.42578125" style="25" customWidth="1"/>
    <col min="4" max="6" width="12" style="25" customWidth="1"/>
    <col min="7" max="7" width="14.7109375" style="25" customWidth="1"/>
    <col min="8" max="8" width="13.140625" style="25" customWidth="1"/>
    <col min="9" max="9" width="11.42578125" style="25" customWidth="1"/>
    <col min="10" max="10" width="10.85546875" style="25" customWidth="1"/>
    <col min="11" max="16384" width="9.140625" style="25"/>
  </cols>
  <sheetData>
    <row r="1" spans="1:11" ht="46.5" customHeight="1">
      <c r="A1" s="241" t="s">
        <v>71</v>
      </c>
      <c r="B1" s="241"/>
      <c r="C1" s="241"/>
      <c r="D1" s="241"/>
      <c r="E1" s="241"/>
      <c r="F1" s="242"/>
      <c r="G1" s="242"/>
      <c r="H1" s="242"/>
      <c r="I1" s="242"/>
      <c r="J1" s="242"/>
    </row>
    <row r="2" spans="1:11" ht="25.5">
      <c r="A2" s="243" t="s">
        <v>0</v>
      </c>
      <c r="B2" s="244"/>
      <c r="C2" s="245" t="str">
        <f>'Block at a Glance'!C2:D2</f>
        <v>ASSAM</v>
      </c>
      <c r="D2" s="246"/>
      <c r="E2" s="26" t="s">
        <v>1</v>
      </c>
      <c r="F2" s="247" t="s">
        <v>1075</v>
      </c>
      <c r="G2" s="248"/>
      <c r="H2" s="27" t="s">
        <v>24</v>
      </c>
      <c r="I2" s="247" t="s">
        <v>1076</v>
      </c>
      <c r="J2" s="248"/>
    </row>
    <row r="3" spans="1:11" ht="28.5" customHeight="1">
      <c r="A3" s="252" t="s">
        <v>66</v>
      </c>
      <c r="B3" s="252"/>
      <c r="C3" s="252"/>
      <c r="D3" s="252"/>
      <c r="E3" s="252"/>
      <c r="F3" s="252"/>
      <c r="G3" s="252"/>
      <c r="H3" s="252"/>
      <c r="I3" s="252"/>
      <c r="J3" s="252"/>
    </row>
    <row r="4" spans="1:11">
      <c r="A4" s="251" t="s">
        <v>27</v>
      </c>
      <c r="B4" s="250" t="s">
        <v>28</v>
      </c>
      <c r="C4" s="249" t="s">
        <v>29</v>
      </c>
      <c r="D4" s="249" t="s">
        <v>36</v>
      </c>
      <c r="E4" s="249"/>
      <c r="F4" s="249"/>
      <c r="G4" s="249" t="s">
        <v>30</v>
      </c>
      <c r="H4" s="249" t="s">
        <v>37</v>
      </c>
      <c r="I4" s="249"/>
      <c r="J4" s="249"/>
    </row>
    <row r="5" spans="1:11" ht="22.5" customHeight="1">
      <c r="A5" s="251"/>
      <c r="B5" s="250"/>
      <c r="C5" s="249"/>
      <c r="D5" s="28" t="s">
        <v>9</v>
      </c>
      <c r="E5" s="28" t="s">
        <v>10</v>
      </c>
      <c r="F5" s="28" t="s">
        <v>11</v>
      </c>
      <c r="G5" s="249"/>
      <c r="H5" s="28" t="s">
        <v>9</v>
      </c>
      <c r="I5" s="28" t="s">
        <v>10</v>
      </c>
      <c r="J5" s="28" t="s">
        <v>11</v>
      </c>
    </row>
    <row r="6" spans="1:11" ht="22.5" customHeight="1">
      <c r="A6" s="44">
        <v>1</v>
      </c>
      <c r="B6" s="60">
        <v>43556</v>
      </c>
      <c r="C6" s="30">
        <f>COUNTIFS('April-19'!D$5:D$164,"Anganwadi")</f>
        <v>29</v>
      </c>
      <c r="D6" s="31">
        <f>SUMIF('April-19'!$D$5:$D$164,"Anganwadi",'April-19'!$G$5:$G$164)</f>
        <v>726</v>
      </c>
      <c r="E6" s="31">
        <f>SUMIF('April-19'!$D$5:$D$164,"Anganwadi",'April-19'!$H$5:$H$164)</f>
        <v>758</v>
      </c>
      <c r="F6" s="31">
        <f>+D6+E6</f>
        <v>1484</v>
      </c>
      <c r="G6" s="30">
        <f>COUNTIF('April-19'!D5:D164,"School")</f>
        <v>53</v>
      </c>
      <c r="H6" s="31">
        <f>SUMIF('April-19'!$D$5:$D$164,"School",'April-19'!$G$5:$G$164)</f>
        <v>2495</v>
      </c>
      <c r="I6" s="31">
        <f>SUMIF('April-19'!$D$5:$D$164,"School",'April-19'!$H$5:$H$164)</f>
        <v>2511</v>
      </c>
      <c r="J6" s="31">
        <f>+H6+I6</f>
        <v>5006</v>
      </c>
      <c r="K6" s="32"/>
    </row>
    <row r="7" spans="1:11" ht="22.5" customHeight="1">
      <c r="A7" s="29">
        <v>2</v>
      </c>
      <c r="B7" s="61">
        <v>43601</v>
      </c>
      <c r="C7" s="30">
        <f>COUNTIF('May-19'!D5:D164,"Anganwadi")</f>
        <v>45</v>
      </c>
      <c r="D7" s="31">
        <f>SUMIF('May-19'!$D$5:$D$164,"Anganwadi",'May-19'!$G$5:$G$164)</f>
        <v>1061</v>
      </c>
      <c r="E7" s="31">
        <f>SUMIF('May-19'!$D$5:$D$164,"Anganwadi",'May-19'!$H$5:$H$164)</f>
        <v>1082</v>
      </c>
      <c r="F7" s="31">
        <f t="shared" ref="F7:F11" si="0">+D7+E7</f>
        <v>2143</v>
      </c>
      <c r="G7" s="30">
        <f>COUNTIF('May-19'!D5:D164,"School")</f>
        <v>45</v>
      </c>
      <c r="H7" s="31">
        <f>SUMIF('May-19'!$D$5:$D$164,"School",'May-19'!$G$5:$G$164)</f>
        <v>2660</v>
      </c>
      <c r="I7" s="31">
        <f>SUMIF('May-19'!$D$5:$D$164,"School",'May-19'!$H$5:$H$164)</f>
        <v>2535</v>
      </c>
      <c r="J7" s="31">
        <f t="shared" ref="J7:J11" si="1">+H7+I7</f>
        <v>5195</v>
      </c>
    </row>
    <row r="8" spans="1:11" ht="22.5" customHeight="1">
      <c r="A8" s="29">
        <v>3</v>
      </c>
      <c r="B8" s="61">
        <v>43632</v>
      </c>
      <c r="C8" s="30">
        <f>COUNTIF('Jun-19'!D5:D164,"Anganwadi")</f>
        <v>34</v>
      </c>
      <c r="D8" s="31">
        <f>SUMIF('Jun-19'!$D$5:$D$164,"Anganwadi",'Jun-19'!$G$5:$G$164)</f>
        <v>872</v>
      </c>
      <c r="E8" s="31">
        <f>SUMIF('Jun-19'!$D$5:$D$164,"Anganwadi",'Jun-19'!$H$5:$H$164)</f>
        <v>740</v>
      </c>
      <c r="F8" s="31">
        <f t="shared" si="0"/>
        <v>1612</v>
      </c>
      <c r="G8" s="30">
        <f>COUNTIF('Jun-19'!D5:D164,"School")</f>
        <v>53</v>
      </c>
      <c r="H8" s="31">
        <f>SUMIF('Jun-19'!$D$5:$D$164,"School",'Jun-19'!$G$5:$G$164)</f>
        <v>2094</v>
      </c>
      <c r="I8" s="31">
        <f>SUMIF('Jun-19'!$D$5:$D$164,"School",'Jun-19'!$H$5:$H$164)</f>
        <v>2333</v>
      </c>
      <c r="J8" s="31">
        <f t="shared" si="1"/>
        <v>4427</v>
      </c>
    </row>
    <row r="9" spans="1:11" ht="22.5" customHeight="1">
      <c r="A9" s="29">
        <v>4</v>
      </c>
      <c r="B9" s="61">
        <v>43662</v>
      </c>
      <c r="C9" s="30">
        <f>COUNTIF('Jul-19'!D5:D164,"Anganwadi")</f>
        <v>115</v>
      </c>
      <c r="D9" s="31">
        <f>SUMIF('Jul-19'!$D$5:$D$164,"Anganwadi",'Jul-19'!$G$5:$G$164)</f>
        <v>3535</v>
      </c>
      <c r="E9" s="31">
        <f>SUMIF('Jul-19'!$D$5:$D$164,"Anganwadi",'Jul-19'!$H$5:$H$164)</f>
        <v>3458</v>
      </c>
      <c r="F9" s="31">
        <f t="shared" si="0"/>
        <v>6993</v>
      </c>
      <c r="G9" s="30">
        <f>COUNTIF('Jul-19'!D5:D164,"School")</f>
        <v>0</v>
      </c>
      <c r="H9" s="31">
        <f>SUMIF('Jul-19'!$D$5:$D$164,"School",'Jul-19'!$G$5:$G$164)</f>
        <v>0</v>
      </c>
      <c r="I9" s="31">
        <f>SUMIF('Jul-19'!$D$5:$D$164,"School",'Jul-19'!$H$5:$H$164)</f>
        <v>0</v>
      </c>
      <c r="J9" s="31">
        <f t="shared" si="1"/>
        <v>0</v>
      </c>
    </row>
    <row r="10" spans="1:11" ht="22.5" customHeight="1">
      <c r="A10" s="29">
        <v>5</v>
      </c>
      <c r="B10" s="61">
        <v>43693</v>
      </c>
      <c r="C10" s="30">
        <f>COUNTIF('Aug-19'!D5:D164,"Anganwadi")</f>
        <v>29</v>
      </c>
      <c r="D10" s="31">
        <f>SUMIF('Aug-19'!$D$5:$D$164,"Anganwadi",'Aug-19'!$G$5:$G$164)</f>
        <v>1095</v>
      </c>
      <c r="E10" s="31">
        <f>SUMIF('Aug-19'!$D$5:$D$164,"Anganwadi",'Aug-19'!$H$5:$H$164)</f>
        <v>992</v>
      </c>
      <c r="F10" s="31">
        <f t="shared" si="0"/>
        <v>2087</v>
      </c>
      <c r="G10" s="30">
        <f>COUNTIF('Aug-19'!D5:D164,"School")</f>
        <v>63</v>
      </c>
      <c r="H10" s="31">
        <f>SUMIF('Aug-19'!$D$5:$D$164,"School",'Aug-19'!$G$5:$G$164)</f>
        <v>2501</v>
      </c>
      <c r="I10" s="31">
        <f>SUMIF('Aug-19'!$D$5:$D$164,"School",'Aug-19'!$H$5:$H$164)</f>
        <v>2393</v>
      </c>
      <c r="J10" s="31">
        <f t="shared" si="1"/>
        <v>4894</v>
      </c>
    </row>
    <row r="11" spans="1:11" ht="22.5" customHeight="1">
      <c r="A11" s="29">
        <v>6</v>
      </c>
      <c r="B11" s="61">
        <v>43724</v>
      </c>
      <c r="C11" s="30">
        <f>COUNTIF('Sep-19'!D6:D164,"Anganwadi")</f>
        <v>33</v>
      </c>
      <c r="D11" s="31">
        <f>SUMIF('Sep-19'!$D$6:$D$164,"Anganwadi",'Sep-19'!$G$6:$G$164)</f>
        <v>1134</v>
      </c>
      <c r="E11" s="31">
        <f>SUMIF('Sep-19'!$D$6:$D$164,"Anganwadi",'Sep-19'!$H$6:$H$164)</f>
        <v>1079</v>
      </c>
      <c r="F11" s="31">
        <f t="shared" si="0"/>
        <v>2213</v>
      </c>
      <c r="G11" s="30">
        <f>COUNTIF('Sep-19'!D6:D164,"School")</f>
        <v>60</v>
      </c>
      <c r="H11" s="31">
        <f>SUMIF('Sep-19'!$D$6:$D$164,"School",'Sep-19'!$G$6:$G$164)</f>
        <v>2552</v>
      </c>
      <c r="I11" s="31">
        <f>SUMIF('Sep-19'!$D$6:$D$164,"School",'Sep-19'!$H$6:$H$164)</f>
        <v>2390</v>
      </c>
      <c r="J11" s="31">
        <f t="shared" si="1"/>
        <v>4942</v>
      </c>
    </row>
    <row r="12" spans="1:11" ht="19.5" customHeight="1">
      <c r="A12" s="240" t="s">
        <v>38</v>
      </c>
      <c r="B12" s="240"/>
      <c r="C12" s="33">
        <f>SUM(C6:C11)</f>
        <v>285</v>
      </c>
      <c r="D12" s="33">
        <f t="shared" ref="D12:J12" si="2">SUM(D6:D11)</f>
        <v>8423</v>
      </c>
      <c r="E12" s="33">
        <f t="shared" si="2"/>
        <v>8109</v>
      </c>
      <c r="F12" s="33">
        <f t="shared" si="2"/>
        <v>16532</v>
      </c>
      <c r="G12" s="33">
        <f t="shared" si="2"/>
        <v>274</v>
      </c>
      <c r="H12" s="33">
        <f t="shared" si="2"/>
        <v>12302</v>
      </c>
      <c r="I12" s="33">
        <f t="shared" si="2"/>
        <v>12162</v>
      </c>
      <c r="J12" s="33">
        <f t="shared" si="2"/>
        <v>24464</v>
      </c>
    </row>
    <row r="14" spans="1:11">
      <c r="A14" s="235" t="s">
        <v>67</v>
      </c>
      <c r="B14" s="235"/>
      <c r="C14" s="235"/>
      <c r="D14" s="235"/>
      <c r="E14" s="235"/>
      <c r="F14" s="235"/>
    </row>
    <row r="15" spans="1:11" ht="82.5">
      <c r="A15" s="42" t="s">
        <v>27</v>
      </c>
      <c r="B15" s="41" t="s">
        <v>28</v>
      </c>
      <c r="C15" s="45" t="s">
        <v>64</v>
      </c>
      <c r="D15" s="40" t="s">
        <v>29</v>
      </c>
      <c r="E15" s="40" t="s">
        <v>30</v>
      </c>
      <c r="F15" s="40" t="s">
        <v>65</v>
      </c>
    </row>
    <row r="16" spans="1:11">
      <c r="A16" s="238">
        <v>1</v>
      </c>
      <c r="B16" s="236">
        <v>43571</v>
      </c>
      <c r="C16" s="46" t="s">
        <v>62</v>
      </c>
      <c r="D16" s="30">
        <f>COUNTIFS('April-19'!B$5:B$164,"Team 1",'April-19'!D$5:D$164,"Anganwadi")</f>
        <v>14</v>
      </c>
      <c r="E16" s="30">
        <f>COUNTIFS('April-19'!B$5:B$164,"Team 1",'April-19'!D$5:D$164,"School")</f>
        <v>24</v>
      </c>
      <c r="F16" s="31">
        <f>SUMIF('April-19'!$B$5:$B$164,"Team 1",'April-19'!$I$5:$I$164)</f>
        <v>3327</v>
      </c>
    </row>
    <row r="17" spans="1:6">
      <c r="A17" s="239"/>
      <c r="B17" s="237"/>
      <c r="C17" s="46" t="s">
        <v>63</v>
      </c>
      <c r="D17" s="30">
        <f>COUNTIFS('April-19'!B$5:B$164,"Team 2",'April-19'!D$5:D$164,"Anganwadi")</f>
        <v>15</v>
      </c>
      <c r="E17" s="30">
        <f>COUNTIFS('April-19'!B$5:B$164,"Team 2",'April-19'!D$5:D$164,"School")</f>
        <v>27</v>
      </c>
      <c r="F17" s="31">
        <f>SUMIF('April-19'!$B$5:$B$164,"Team 2",'April-19'!$I$5:$I$164)</f>
        <v>3089</v>
      </c>
    </row>
    <row r="18" spans="1:6">
      <c r="A18" s="238">
        <v>2</v>
      </c>
      <c r="B18" s="236">
        <v>43601</v>
      </c>
      <c r="C18" s="46" t="s">
        <v>62</v>
      </c>
      <c r="D18" s="30">
        <f>COUNTIFS('May-19'!B$5:B$164,"Team 1",'May-19'!D$5:D$164,"Anganwadi")</f>
        <v>13</v>
      </c>
      <c r="E18" s="30">
        <f>COUNTIFS('May-19'!B$5:B$164,"Team 1",'May-19'!D$5:D$164,"School")</f>
        <v>10</v>
      </c>
      <c r="F18" s="31">
        <f>SUMIF('May-19'!$B$5:$B$164,"Team 1",'May-19'!$I$5:$I$164)</f>
        <v>2908</v>
      </c>
    </row>
    <row r="19" spans="1:6">
      <c r="A19" s="239"/>
      <c r="B19" s="237"/>
      <c r="C19" s="46" t="s">
        <v>63</v>
      </c>
      <c r="D19" s="30">
        <f>COUNTIFS('May-19'!B$5:B$164,"Team 2",'May-19'!D$5:D$164,"Anganwadi")</f>
        <v>17</v>
      </c>
      <c r="E19" s="30">
        <f>COUNTIFS('May-19'!B$5:B$164,"Team 2",'May-19'!D$5:D$164,"School")</f>
        <v>6</v>
      </c>
      <c r="F19" s="31">
        <f>SUMIF('May-19'!$B$5:$B$164,"Team 2",'May-19'!$I$5:$I$164)</f>
        <v>1378</v>
      </c>
    </row>
    <row r="20" spans="1:6">
      <c r="A20" s="238">
        <v>3</v>
      </c>
      <c r="B20" s="236">
        <v>43632</v>
      </c>
      <c r="C20" s="46" t="s">
        <v>62</v>
      </c>
      <c r="D20" s="30">
        <f>COUNTIFS('Jun-19'!B$5:B$164,"Team 1",'Jun-19'!D$5:D$164,"Anganwadi")</f>
        <v>13</v>
      </c>
      <c r="E20" s="30">
        <f>COUNTIFS('Jun-19'!B$5:B$164,"Team 1",'Jun-19'!D$5:D$164,"School")</f>
        <v>8</v>
      </c>
      <c r="F20" s="31">
        <f>SUMIF('Jun-19'!$B$5:$B$164,"Team 1",'Jun-19'!$I$5:$I$164)</f>
        <v>1773</v>
      </c>
    </row>
    <row r="21" spans="1:6">
      <c r="A21" s="239"/>
      <c r="B21" s="237"/>
      <c r="C21" s="46" t="s">
        <v>63</v>
      </c>
      <c r="D21" s="30">
        <f>COUNTIFS('Jun-19'!B$5:B$164,"Team 2",'Jun-19'!D$5:D$164,"Anganwadi")</f>
        <v>16</v>
      </c>
      <c r="E21" s="30">
        <f>COUNTIFS('Jun-19'!B$5:B$164,"Team 2",'Jun-19'!D$5:D$164,"School")</f>
        <v>6</v>
      </c>
      <c r="F21" s="31">
        <f>SUMIF('Jun-19'!$B$5:$B$164,"Team 2",'Jun-19'!$I$5:$I$164)</f>
        <v>1463</v>
      </c>
    </row>
    <row r="22" spans="1:6">
      <c r="A22" s="238">
        <v>4</v>
      </c>
      <c r="B22" s="236">
        <v>43662</v>
      </c>
      <c r="C22" s="46" t="s">
        <v>62</v>
      </c>
      <c r="D22" s="30">
        <f>COUNTIFS('Jul-19'!B$5:B$164,"Team 1",'Jul-19'!D$5:D$164,"Anganwadi")</f>
        <v>33</v>
      </c>
      <c r="E22" s="30">
        <f>COUNTIFS('Jul-19'!B$5:B$164,"Team 1",'Jul-19'!D$5:D$164,"School")</f>
        <v>0</v>
      </c>
      <c r="F22" s="31">
        <f>SUMIF('Jul-19'!$B$5:$B$164,"Team 1",'Jul-19'!$I$5:$I$164)</f>
        <v>1720</v>
      </c>
    </row>
    <row r="23" spans="1:6">
      <c r="A23" s="239"/>
      <c r="B23" s="237"/>
      <c r="C23" s="46" t="s">
        <v>63</v>
      </c>
      <c r="D23" s="30">
        <f>COUNTIFS('Jul-19'!B$5:B$164,"Team 2",'Jul-19'!D$5:D$164,"Anganwadi")</f>
        <v>53</v>
      </c>
      <c r="E23" s="30">
        <f>COUNTIFS('Jul-19'!B$5:B$164,"Team 2",'Jul-19'!D$5:D$164,"School")</f>
        <v>0</v>
      </c>
      <c r="F23" s="31">
        <f>SUMIF('Jul-19'!$B$5:$B$164,"Team 2",'Jul-19'!$I$5:$I$164)</f>
        <v>3513</v>
      </c>
    </row>
    <row r="24" spans="1:6">
      <c r="A24" s="238">
        <v>5</v>
      </c>
      <c r="B24" s="236">
        <v>43693</v>
      </c>
      <c r="C24" s="46" t="s">
        <v>62</v>
      </c>
      <c r="D24" s="30">
        <f>COUNTIFS('Aug-19'!B$5:B$164,"Team 1",'Aug-19'!D$5:D$164,"Anganwadi")</f>
        <v>13</v>
      </c>
      <c r="E24" s="30">
        <f>COUNTIFS('Aug-19'!B$5:B$164,"Team 1",'Aug-19'!D$5:D$164,"School")</f>
        <v>20</v>
      </c>
      <c r="F24" s="31">
        <f>SUMIF('Aug-19'!$B$5:$B$164,"Team 1",'Aug-19'!$I$5:$I$164)</f>
        <v>2887</v>
      </c>
    </row>
    <row r="25" spans="1:6">
      <c r="A25" s="239"/>
      <c r="B25" s="237"/>
      <c r="C25" s="46" t="s">
        <v>63</v>
      </c>
      <c r="D25" s="30">
        <f>COUNTIFS('Aug-19'!B$5:B$164,"Team 2",'Aug-19'!D$5:D$164,"Anganwadi")</f>
        <v>13</v>
      </c>
      <c r="E25" s="30">
        <f>COUNTIFS('Aug-19'!B$5:B$164,"Team 2",'Aug-19'!D$5:D$164,"School")</f>
        <v>18</v>
      </c>
      <c r="F25" s="31">
        <f>SUMIF('Aug-19'!$B$5:$B$164,"Team 2",'Aug-19'!$I$5:$I$164)</f>
        <v>2597</v>
      </c>
    </row>
    <row r="26" spans="1:6">
      <c r="A26" s="238">
        <v>6</v>
      </c>
      <c r="B26" s="236">
        <v>43724</v>
      </c>
      <c r="C26" s="46" t="s">
        <v>62</v>
      </c>
      <c r="D26" s="30">
        <f>COUNTIFS('Sep-19'!B$5:B$164,"Team 1",'Sep-19'!D$5:D$164,"Anganwadi")</f>
        <v>14</v>
      </c>
      <c r="E26" s="30">
        <f>COUNTIFS('Sep-19'!B$5:B$164,"Team 1",'Sep-19'!D$5:D$164,"School")</f>
        <v>10</v>
      </c>
      <c r="F26" s="31">
        <f>SUMIF('Sep-19'!$B$5:$B$164,"Team 1",'Sep-19'!$I$5:$I$164)</f>
        <v>2507</v>
      </c>
    </row>
    <row r="27" spans="1:6">
      <c r="A27" s="239"/>
      <c r="B27" s="237"/>
      <c r="C27" s="46" t="s">
        <v>63</v>
      </c>
      <c r="D27" s="30">
        <f>COUNTIFS('Sep-19'!B$5:B$164,"Team 2",'Sep-19'!D$5:D$164,"Anganwadi")</f>
        <v>11</v>
      </c>
      <c r="E27" s="30">
        <f>COUNTIFS('Sep-19'!B$5:B$164,"Team 2",'Sep-19'!D$5:D$164,"School")</f>
        <v>10</v>
      </c>
      <c r="F27" s="31">
        <f>SUMIF('Sep-19'!$B$5:$B$164,"Team 2",'Sep-19'!$I$5:$I$164)</f>
        <v>1760</v>
      </c>
    </row>
    <row r="28" spans="1:6">
      <c r="A28" s="232" t="s">
        <v>38</v>
      </c>
      <c r="B28" s="233"/>
      <c r="C28" s="234"/>
      <c r="D28" s="39">
        <f>SUM(D16:D27)</f>
        <v>225</v>
      </c>
      <c r="E28" s="39">
        <f>SUM(E16:E27)</f>
        <v>139</v>
      </c>
      <c r="F28" s="39">
        <f>SUM(F16:F27)</f>
        <v>28922</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2019-04-06T19:07:14Z</dcterms:modified>
</cp:coreProperties>
</file>