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79" i="5"/>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7" l="1"/>
  <c r="F26"/>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<sst xmlns="http://schemas.openxmlformats.org/spreadsheetml/2006/main" count="5883" uniqueCount="1253">
  <si>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</si>
  <si>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</si>
  <si>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</si>
  <si>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</si>
  <si>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</si>
  <si>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</si>
  <si>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</si>
  <si>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</si>
  <si>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</si>
  <si>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</si>
  <si>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</si>
  <si>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</si>
  <si>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</si>
  <si>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</si>
  <si>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</si>
  <si>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</si>
  <si>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</si>
  <si>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</si>
  <si>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</si>
  <si>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</si>
  <si>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</si>
  <si>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</si>
  <si>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</si>
  <si>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</si>
  <si>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</si>
  <si>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</si>
  <si>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</si>
  <si>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</si>
  <si>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</si>
  <si>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</si>
  <si>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</si>
  <si>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</si>
  <si>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</si>
  <si>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</si>
  <si>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</si>
  <si>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</si>
  <si>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</si>
  <si>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</si>
  <si>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</si>
  <si>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</si>
  <si>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</si>
  <si>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</si>
  <si>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</si>
  <si>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</si>
  <si>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</si>
  <si>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</si>
  <si>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</si>
  <si>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</si>
  <si>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</si>
  <si>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</si>
  <si>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</si>
  <si>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</si>
  <si>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</si>
  <si>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</si>
  <si>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</si>
  <si>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</si>
  <si>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</si>
  <si>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</si>
  <si>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</si>
  <si>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</si>
  <si>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</si>
  <si>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</si>
  <si>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</si>
  <si>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</si>
  <si>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</si>
  <si>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</si>
  <si>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</si>
  <si>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</si>
  <si>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</si>
  <si>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</si>
  <si>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</si>
  <si>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</si>
  <si>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NAGAON</t>
  </si>
  <si>
    <t>SAMAGURI</t>
  </si>
  <si>
    <t>MD. ABUL KASHEM</t>
  </si>
  <si>
    <t>DR. DILIP CH BORA</t>
  </si>
  <si>
    <t>DR.MD. AZAHARUL ISLAM</t>
  </si>
  <si>
    <t>A.K. FAZLUL HAQUE MANDAL</t>
  </si>
  <si>
    <t>JULNARA BEGUM</t>
  </si>
  <si>
    <t>MO</t>
  </si>
  <si>
    <t>Pharmacist</t>
  </si>
  <si>
    <t>kalambhi1@gmail.com</t>
  </si>
  <si>
    <t>ANM</t>
  </si>
  <si>
    <t>RASHMI REKHA DEVI</t>
  </si>
  <si>
    <t>TAIAB ALI</t>
  </si>
  <si>
    <t>GITANJALI SAIKIA</t>
  </si>
  <si>
    <t>DR. TAPASHYA MALI</t>
  </si>
  <si>
    <t>Dental Surgeon</t>
  </si>
  <si>
    <t>ritarashmi@rediffmail.com</t>
  </si>
  <si>
    <t>taiabali3@gmail.com</t>
  </si>
  <si>
    <t>MOHESWAR BORU/PARUL TAMULI</t>
  </si>
  <si>
    <t>9435143622/9101148188/9365155833</t>
  </si>
  <si>
    <t>BAGHBARALI ME.</t>
  </si>
  <si>
    <t>18101013602</t>
  </si>
  <si>
    <t>UP</t>
  </si>
  <si>
    <t>samaguri phc</t>
  </si>
  <si>
    <t>Rina Basumatary</t>
  </si>
  <si>
    <t>8723004181</t>
  </si>
  <si>
    <t>WEDNESS DAY</t>
  </si>
  <si>
    <t>RUPAHI ADARSHA MOHILA SAMITY</t>
  </si>
  <si>
    <t>Rupohi sd area</t>
  </si>
  <si>
    <t>Dipti Bodo</t>
  </si>
  <si>
    <t>9435224039</t>
  </si>
  <si>
    <t>ROHIMA KHATUN</t>
  </si>
  <si>
    <t>THURS DAY</t>
  </si>
  <si>
    <t>RUPAHI SONAIPAR BALIKA MAQTAB</t>
  </si>
  <si>
    <t>18101012806</t>
  </si>
  <si>
    <t>LP</t>
  </si>
  <si>
    <t>DAKHIN SAPATKARA</t>
  </si>
  <si>
    <t>Kumar Gaon SC</t>
  </si>
  <si>
    <t>Dipty Rajkhowa</t>
  </si>
  <si>
    <t>8822563591</t>
  </si>
  <si>
    <t>SULEMA KHATUN</t>
  </si>
  <si>
    <t>FRI DAY</t>
  </si>
  <si>
    <t>Dakhin Sapathkara L. P. AWC</t>
  </si>
  <si>
    <t>GERUATI NO-2 AWC</t>
  </si>
  <si>
    <t>Niz Bheleuguri</t>
  </si>
  <si>
    <t>Saddika Begum</t>
  </si>
  <si>
    <t>9401451310</t>
  </si>
  <si>
    <t>FAZILA KHATUN</t>
  </si>
  <si>
    <t>MON DAY</t>
  </si>
  <si>
    <t>NAMA BORGHAT</t>
  </si>
  <si>
    <t>Borghat SC</t>
  </si>
  <si>
    <t>Kanchan Deka</t>
  </si>
  <si>
    <t>HAFIJA KHATUN</t>
  </si>
  <si>
    <t>UTTAR GERUATI AWC</t>
  </si>
  <si>
    <t>NAJBIN SULTANA</t>
  </si>
  <si>
    <t>TUES DAY</t>
  </si>
  <si>
    <t>1009 NO BARGHAT MAQTAB</t>
  </si>
  <si>
    <t>18101002904</t>
  </si>
  <si>
    <t>Borghat (Sutmari)SC</t>
  </si>
  <si>
    <t>Anita Singha</t>
  </si>
  <si>
    <t>9401451304</t>
  </si>
  <si>
    <t>72 NO BORGHAT MASZID AWC</t>
  </si>
  <si>
    <t>JAHEDA KHATUN</t>
  </si>
  <si>
    <t>PUB SAPATKARA AWC(190904)</t>
  </si>
  <si>
    <t>AFIA KHATUN</t>
  </si>
  <si>
    <t>UTTAR SAPATKARA MEM</t>
  </si>
  <si>
    <t>18101003106</t>
  </si>
  <si>
    <t>534 NO. UTTAR SAPATKARA MAQTAB</t>
  </si>
  <si>
    <t>18101003104</t>
  </si>
  <si>
    <t>SATUR DAY</t>
  </si>
  <si>
    <t>79- NO UTTAR SAPATKARA AWC</t>
  </si>
  <si>
    <t>Khatuwal</t>
  </si>
  <si>
    <t>Nureja Begum</t>
  </si>
  <si>
    <t>9401451323</t>
  </si>
  <si>
    <t>PASHIM SAPAT KARA MAQTAB</t>
  </si>
  <si>
    <t>18101003101</t>
  </si>
  <si>
    <t>Sapatkara Drain Bosti</t>
  </si>
  <si>
    <t>AFIYA KHATUN</t>
  </si>
  <si>
    <t>BARGHAT MES</t>
  </si>
  <si>
    <t>Madhya Borghat</t>
  </si>
  <si>
    <t>7002419973/8472088624</t>
  </si>
  <si>
    <t>JOSHNARA BEGUM</t>
  </si>
  <si>
    <t>MADHYA BARGHAT LPS</t>
  </si>
  <si>
    <t>18101002902</t>
  </si>
  <si>
    <t>PACHIM BORGHAT AWC</t>
  </si>
  <si>
    <t>JAHIDA KAMAL</t>
  </si>
  <si>
    <t>GERUATI  BALAK MAQTAB</t>
  </si>
  <si>
    <t>18101003001</t>
  </si>
  <si>
    <t>Uttar Pub Gerua-ati</t>
  </si>
  <si>
    <t>FOJILA KHATUN</t>
  </si>
  <si>
    <t>UTTAR GERUATI BALIKA MAQTAB</t>
  </si>
  <si>
    <t>18101003002</t>
  </si>
  <si>
    <t>NAMA BARGHAT ADARSHA MEM</t>
  </si>
  <si>
    <t>18101002906</t>
  </si>
  <si>
    <t>9435922714/9864615062</t>
  </si>
  <si>
    <t>PUB NAMA BORGHAT</t>
  </si>
  <si>
    <t>AFIJA KHATUN</t>
  </si>
  <si>
    <t>Dakhin Borghat</t>
  </si>
  <si>
    <t>DAKHIN GERUATI LAL MAZID</t>
  </si>
  <si>
    <t xml:space="preserve">DAKHIN BARGHAT AD. BALIKA LP </t>
  </si>
  <si>
    <t>18101002907</t>
  </si>
  <si>
    <t>Rina Bora</t>
  </si>
  <si>
    <t>9401451307</t>
  </si>
  <si>
    <t>UTTAR BORGHAT AWC</t>
  </si>
  <si>
    <t>MOMTAJ  BEGUM</t>
  </si>
  <si>
    <t>UTTAR BARGHAT MAQTAB</t>
  </si>
  <si>
    <t>18101002905</t>
  </si>
  <si>
    <t>Dakhin Tamulitup</t>
  </si>
  <si>
    <t>Jiewmari SC</t>
  </si>
  <si>
    <t>Juri Barik</t>
  </si>
  <si>
    <t>9401451303</t>
  </si>
  <si>
    <t>Pachim Geruati</t>
  </si>
  <si>
    <t>FORIDA KHATUN</t>
  </si>
  <si>
    <t>MADHYA KAOIMARI LPS</t>
  </si>
  <si>
    <t>18101009403</t>
  </si>
  <si>
    <t>Kawaimari  SC</t>
  </si>
  <si>
    <t>Provabati Bora</t>
  </si>
  <si>
    <t>9401451314</t>
  </si>
  <si>
    <t>MONDAY</t>
  </si>
  <si>
    <t>BALIJURI TG LP</t>
  </si>
  <si>
    <t>18101005601</t>
  </si>
  <si>
    <t>Balijuri Sc</t>
  </si>
  <si>
    <t>Pratima Das</t>
  </si>
  <si>
    <t>7896346166</t>
  </si>
  <si>
    <t>AMITA TIMUNGAPA</t>
  </si>
  <si>
    <t>TUESDAY</t>
  </si>
  <si>
    <t>BALIJURI TINIALI LP</t>
  </si>
  <si>
    <t>18101005603</t>
  </si>
  <si>
    <t>BILASI SANGA</t>
  </si>
  <si>
    <t>JASHODA DEVI GIRL'S ME</t>
  </si>
  <si>
    <t>18101006404</t>
  </si>
  <si>
    <t>Chapanala</t>
  </si>
  <si>
    <t>Ranju.</t>
  </si>
  <si>
    <t>9706325850</t>
  </si>
  <si>
    <t>WEDNESDAY</t>
  </si>
  <si>
    <t>BORHULA KARBI GAON</t>
  </si>
  <si>
    <t>MOUSUMI RABHA</t>
  </si>
  <si>
    <t>THURSDAY</t>
  </si>
  <si>
    <t>MATIA PAHAR CHAH BAGAN</t>
  </si>
  <si>
    <t>Monita Tappo</t>
  </si>
  <si>
    <t>8486746178</t>
  </si>
  <si>
    <t>MONJULA URANG</t>
  </si>
  <si>
    <t>7 NO GRANT 12 NO BLIJURI KARBIGAON AWC</t>
  </si>
  <si>
    <t>LILI SAHU</t>
  </si>
  <si>
    <t>BANBAHANI KARBIGAON AWC</t>
  </si>
  <si>
    <t>Momota Krumi</t>
  </si>
  <si>
    <t>7896485340</t>
  </si>
  <si>
    <t>LILI PHUKAN</t>
  </si>
  <si>
    <t>BALIJURI MAHILA SAMITEE AWC</t>
  </si>
  <si>
    <t>NEHRU BASTI LP</t>
  </si>
  <si>
    <t>18101003404</t>
  </si>
  <si>
    <t>Gendhali Kacharigaon</t>
  </si>
  <si>
    <t>Nipa Saikia</t>
  </si>
  <si>
    <t>9401451321</t>
  </si>
  <si>
    <t>DILKA BASTI LPS</t>
  </si>
  <si>
    <t>18101003503</t>
  </si>
  <si>
    <t>FRIDAY</t>
  </si>
  <si>
    <t>PRABHAT LPS</t>
  </si>
  <si>
    <t>18101003901</t>
  </si>
  <si>
    <t>Bani Deb</t>
  </si>
  <si>
    <t>9401778265</t>
  </si>
  <si>
    <t>GARALI LPS</t>
  </si>
  <si>
    <t xml:space="preserve">           </t>
  </si>
  <si>
    <t>Juri Gogoi</t>
  </si>
  <si>
    <t>9854155373</t>
  </si>
  <si>
    <t>BIRBAL KALINDI ME</t>
  </si>
  <si>
    <t>18101000701</t>
  </si>
  <si>
    <t>Baghborali</t>
  </si>
  <si>
    <t>Sonti Rabha</t>
  </si>
  <si>
    <t>9401451312</t>
  </si>
  <si>
    <t>SATURDAY</t>
  </si>
  <si>
    <t>BROHMABIL LPS</t>
  </si>
  <si>
    <t>18101009002</t>
  </si>
  <si>
    <t>Kanumari</t>
  </si>
  <si>
    <t>Sarmin Akthar</t>
  </si>
  <si>
    <t>9508888017</t>
  </si>
  <si>
    <t>BRAHMABILL MEM</t>
  </si>
  <si>
    <t>18101009003</t>
  </si>
  <si>
    <t>Nibedita Khound</t>
  </si>
  <si>
    <t>9864726878</t>
  </si>
  <si>
    <t>GONIBASTI  (MINI)</t>
  </si>
  <si>
    <t>Sunita Dung</t>
  </si>
  <si>
    <t>8723039203</t>
  </si>
  <si>
    <t>ROBIA KHATUN</t>
  </si>
  <si>
    <t>BRAHMABILL LP(NEW)</t>
  </si>
  <si>
    <t>18101009004</t>
  </si>
  <si>
    <t>New-LP</t>
  </si>
  <si>
    <t>8876084029/7</t>
  </si>
  <si>
    <t>Binita Boruah</t>
  </si>
  <si>
    <t>9707504530</t>
  </si>
  <si>
    <t>21 NO BARMABILL PACHIM AWC</t>
  </si>
  <si>
    <t>AISYA KHATUN</t>
  </si>
  <si>
    <t>KANUAMARI GONI BOSTI LPS</t>
  </si>
  <si>
    <t>BARMABEEL DAKHIN PART  (MINI)</t>
  </si>
  <si>
    <t>FAJILA KHATUN-</t>
  </si>
  <si>
    <t>890 NO. JEWMARI MAQTAB LPS</t>
  </si>
  <si>
    <t>18101008702</t>
  </si>
  <si>
    <t>Bithika Das</t>
  </si>
  <si>
    <t>9864464287</t>
  </si>
  <si>
    <t>KANUAMARI-1</t>
  </si>
  <si>
    <t>NURZAHA BEGUM</t>
  </si>
  <si>
    <t>B.C.DAS KANUAMARI MES</t>
  </si>
  <si>
    <t>18101009101</t>
  </si>
  <si>
    <t>KANUAMARI NEW LPS</t>
  </si>
  <si>
    <t>18101009105</t>
  </si>
  <si>
    <t>PURANA KANUA MARI LPS</t>
  </si>
  <si>
    <t>18101009104</t>
  </si>
  <si>
    <t>ARAKALONG MAJULI LPS</t>
  </si>
  <si>
    <t>18101010801</t>
  </si>
  <si>
    <t>SONARIBALI MES</t>
  </si>
  <si>
    <t>18101009201</t>
  </si>
  <si>
    <t>SONAIBALI-1</t>
  </si>
  <si>
    <t>FORIDA BEGOM</t>
  </si>
  <si>
    <t>KANOWAMARI-2</t>
  </si>
  <si>
    <t>RAHIMA KHATUN</t>
  </si>
  <si>
    <t>NATUN KANUAMARI LPS</t>
  </si>
  <si>
    <t>18101009103</t>
  </si>
  <si>
    <t>KANUAMARI MAQTAB</t>
  </si>
  <si>
    <t>18101009102</t>
  </si>
  <si>
    <t>SHASI KANTA BARUA MES</t>
  </si>
  <si>
    <t>Amoni</t>
  </si>
  <si>
    <t>BAGHBARALI AWC</t>
  </si>
  <si>
    <t>Ashalata Das</t>
  </si>
  <si>
    <t>9508271834</t>
  </si>
  <si>
    <t>PADUMI RABHA</t>
  </si>
  <si>
    <t>BOLERO</t>
  </si>
  <si>
    <t>ZYLO</t>
  </si>
  <si>
    <t>Rupahi Tiniali</t>
  </si>
  <si>
    <t>RUPAHI HS SCHOOL</t>
  </si>
  <si>
    <t>18101012807</t>
  </si>
  <si>
    <t>Up. Primary with sec./H.sec</t>
  </si>
  <si>
    <t>RUPAHI TOWN FOKIRPARA</t>
  </si>
  <si>
    <t>RUPAHI SONAIPAR</t>
  </si>
  <si>
    <t>DHANTULA  AWC</t>
  </si>
  <si>
    <t>DHANTULA PUTHIBHARAL</t>
  </si>
  <si>
    <t>DHONTOLA LPS</t>
  </si>
  <si>
    <t>18101002001</t>
  </si>
  <si>
    <t>DHANTULA TG LP</t>
  </si>
  <si>
    <t>18101018601</t>
  </si>
  <si>
    <t>83 NO BAMUNI PURANA KARBIGAON AWC</t>
  </si>
  <si>
    <t>80 NO BAMUNI NATUN KARBIGAON AWC</t>
  </si>
  <si>
    <t>NIZ BAMUNI</t>
  </si>
  <si>
    <t>26 NO. BAMUNI J.B.S</t>
  </si>
  <si>
    <t>18101001802</t>
  </si>
  <si>
    <t>46 NO BAMUNI GOHAIN GRANT</t>
  </si>
  <si>
    <t>MIKIR BAMUNI GRANT LPS</t>
  </si>
  <si>
    <t>18101001901</t>
  </si>
  <si>
    <t>100 NO UTTAR HAYANTHAL NEPALI BASTI</t>
  </si>
  <si>
    <t>ARLONG DONKI KARBI ME</t>
  </si>
  <si>
    <t>18101018401</t>
  </si>
  <si>
    <t>DHUMKU GAON</t>
  </si>
  <si>
    <t>44 NO BALIADHIPA AWC</t>
  </si>
  <si>
    <t>503 NO. BALIADHIPA LPS</t>
  </si>
  <si>
    <t>18101001701</t>
  </si>
  <si>
    <t>SRI LANKA</t>
  </si>
  <si>
    <t>GEGONG BASTI AHUM GAON</t>
  </si>
  <si>
    <t>BALIADHIPA AHOMGAON</t>
  </si>
  <si>
    <t>AHOMGAON ME</t>
  </si>
  <si>
    <t>18101001702</t>
  </si>
  <si>
    <t>BAMUNI MUSLIM GAON</t>
  </si>
  <si>
    <t>SARAT GOSWAMI BAMUNI MAQTAB</t>
  </si>
  <si>
    <t>18101002002</t>
  </si>
  <si>
    <t>BAMUNI MES</t>
  </si>
  <si>
    <t>18101001801</t>
  </si>
  <si>
    <t xml:space="preserve">BARGHAT KARBIGAON HAMPHUJURI  AWC </t>
  </si>
  <si>
    <t>HAMPUJURI LPS</t>
  </si>
  <si>
    <t>18101002601</t>
  </si>
  <si>
    <t>HAMPUJURI JANAJATI MES</t>
  </si>
  <si>
    <t>18101002602</t>
  </si>
  <si>
    <t>102 NO NAHARBARI AWC</t>
  </si>
  <si>
    <t>128 NO HAYANGTHAL LP AWC</t>
  </si>
  <si>
    <t>HAYANGTHAL LP</t>
  </si>
  <si>
    <t>18101002701</t>
  </si>
  <si>
    <t>101 NO BARLALUNG GAON PUTHIBHARAL</t>
  </si>
  <si>
    <t>BANBAHANI MIKIR GAON LPS</t>
  </si>
  <si>
    <t>18101015201</t>
  </si>
  <si>
    <t>BANBAHANI MIKIR GAON MVS</t>
  </si>
  <si>
    <t>18101015202</t>
  </si>
  <si>
    <t xml:space="preserve"> SHILPHATA JUBAK SANGHA AWC</t>
  </si>
  <si>
    <t>SILPHATA NAHARBARI LP</t>
  </si>
  <si>
    <t>18101017901</t>
  </si>
  <si>
    <t>7 NO NAHARBARI SIMLIATI AWC</t>
  </si>
  <si>
    <t>MURGILORAI JUBAK SANGHA</t>
  </si>
  <si>
    <t>MURGI LARAI LP</t>
  </si>
  <si>
    <t>18101018301</t>
  </si>
  <si>
    <t>45 NO SUKANJURI AWC</t>
  </si>
  <si>
    <t>PB GOSWAMI BAMUNI  HS</t>
  </si>
  <si>
    <t>18101018501</t>
  </si>
  <si>
    <t>HIGH</t>
  </si>
  <si>
    <t>PARLITILA MIKIRCHUK</t>
  </si>
  <si>
    <t>TILA BORBARI BAMUNI SUBURI</t>
  </si>
  <si>
    <t>BORBARI NARI KOLLYAN</t>
  </si>
  <si>
    <t>BARBARI KACHARIGAON</t>
  </si>
  <si>
    <t>HATI KHULI KARBI GAON</t>
  </si>
  <si>
    <t>HATIKHULI KANGHAIPAM</t>
  </si>
  <si>
    <t>RANG HANG HATIKHALI GOVT. LP</t>
  </si>
  <si>
    <t>18101017201</t>
  </si>
  <si>
    <t>BARBARI HABIGAON</t>
  </si>
  <si>
    <t>4 NO AUNIATI BARBARI</t>
  </si>
  <si>
    <t>BORBARI BEBEJIA</t>
  </si>
  <si>
    <t>BARBARI BEBEJIA LP</t>
  </si>
  <si>
    <t>18101018502</t>
  </si>
  <si>
    <t>21 NO CHALCHALI RANGIAGAON</t>
  </si>
  <si>
    <t>129 NO SONARICHUK ATOICHUK</t>
  </si>
  <si>
    <t>20 NO. CHACHALI BOY'S LP</t>
  </si>
  <si>
    <t>18101014901</t>
  </si>
  <si>
    <t>CHALCHALI KAHALAR CHUK 22NO AWC</t>
  </si>
  <si>
    <t>BENGENAATI TEKELA CHUK</t>
  </si>
  <si>
    <t>CHALCHALI MEM</t>
  </si>
  <si>
    <t>18101014905</t>
  </si>
  <si>
    <t>RAHIMA BEGUM</t>
  </si>
  <si>
    <t>Sabriti Bhomik</t>
  </si>
  <si>
    <t>9401451306</t>
  </si>
  <si>
    <t>TAHERA KHATUN</t>
  </si>
  <si>
    <t>Bamuni</t>
  </si>
  <si>
    <t>Putimoni Bora</t>
  </si>
  <si>
    <t>9401451294</t>
  </si>
  <si>
    <t>RUPALI GUNJA</t>
  </si>
  <si>
    <t>Borlalung Gaon</t>
  </si>
  <si>
    <t>Deepti Horo</t>
  </si>
  <si>
    <t>9401451297</t>
  </si>
  <si>
    <t>RUPALI DENTA</t>
  </si>
  <si>
    <t>Bobita Karan</t>
  </si>
  <si>
    <t>9401444759</t>
  </si>
  <si>
    <t>PAKHILA KROPI</t>
  </si>
  <si>
    <t>Purnima Ghatuwar</t>
  </si>
  <si>
    <t>9613841164</t>
  </si>
  <si>
    <t>POKHILA KROPI</t>
  </si>
  <si>
    <t>RUBINA BEGUM</t>
  </si>
  <si>
    <t>MINATI KHAGLARI</t>
  </si>
  <si>
    <t>MINOTI KHAKLARI</t>
  </si>
  <si>
    <t>MALOTI BORDOLOI</t>
  </si>
  <si>
    <t>DEPANJALI INDOWAR</t>
  </si>
  <si>
    <t>URMILA TIMUNGPI</t>
  </si>
  <si>
    <t>7896353746/64</t>
  </si>
  <si>
    <t>SAMSUN NEHAR</t>
  </si>
  <si>
    <t>MANTY MILIKPI</t>
  </si>
  <si>
    <t>8011249184/2</t>
  </si>
  <si>
    <t>BHOGDOI TIMUNGPI</t>
  </si>
  <si>
    <t>PRISKILA HAMROM</t>
  </si>
  <si>
    <t>Chal Chali</t>
  </si>
  <si>
    <t>Atarun Nessa</t>
  </si>
  <si>
    <t>9401451322</t>
  </si>
  <si>
    <t>NABANITA DEVI</t>
  </si>
  <si>
    <t>Jalachuk</t>
  </si>
  <si>
    <t>Benuprova Das</t>
  </si>
  <si>
    <t>9854557372</t>
  </si>
  <si>
    <t>SOBITA DOIMARI</t>
  </si>
  <si>
    <t>AMILA TIMUNGPI</t>
  </si>
  <si>
    <t>SABITA BASU</t>
  </si>
  <si>
    <t>CHAMPA DEVI</t>
  </si>
  <si>
    <t>Ranju Kalita</t>
  </si>
  <si>
    <t>9401145062</t>
  </si>
  <si>
    <t>NOBANITA DEVI</t>
  </si>
  <si>
    <t>Chal Chali Charali</t>
  </si>
  <si>
    <t>Rima Devi</t>
  </si>
  <si>
    <t>9706834340</t>
  </si>
  <si>
    <t>JUSNA BORA</t>
  </si>
  <si>
    <t>Pratima Changmai</t>
  </si>
  <si>
    <t>9854174348</t>
  </si>
  <si>
    <t>PRANATI BHARALI</t>
  </si>
  <si>
    <t>JUSHNA BEGUM</t>
  </si>
  <si>
    <t>GARUMARA-2</t>
  </si>
  <si>
    <t>M. MOWAMARI .W.A.BALIKA LP</t>
  </si>
  <si>
    <t>PACHIM JARATHANI</t>
  </si>
  <si>
    <t>TAMULITUP MEM</t>
  </si>
  <si>
    <t>18101003203</t>
  </si>
  <si>
    <t>GERUAMUKH MADHYA-1</t>
  </si>
  <si>
    <t>GERUAMUKH  AD. LP</t>
  </si>
  <si>
    <t>BARMABILL -2</t>
  </si>
  <si>
    <t>PASHIM BARMABIL LPS</t>
  </si>
  <si>
    <t>PACHIM SONARIBALI-2</t>
  </si>
  <si>
    <t>PACHIM SONARI BALI M.E MADRASSA</t>
  </si>
  <si>
    <t>30 NO PUB KADAMGURI AWC</t>
  </si>
  <si>
    <t>KADAMGURI MEM</t>
  </si>
  <si>
    <t>18101009302</t>
  </si>
  <si>
    <t>SONAIBALI PUJABARI</t>
  </si>
  <si>
    <t>370 NO. SONARIBALI MAQTAB</t>
  </si>
  <si>
    <t>18101009202</t>
  </si>
  <si>
    <t>SONAIBALI-5 LP AWC</t>
  </si>
  <si>
    <t>SONARIBALI BALIKA MAQTAB</t>
  </si>
  <si>
    <t>18101009203</t>
  </si>
  <si>
    <t>SONARIBALI LPS</t>
  </si>
  <si>
    <t>18101009204</t>
  </si>
  <si>
    <t>DAKHIN BHAGAMUR</t>
  </si>
  <si>
    <t>DAKHIN BHAGAMUR LP</t>
  </si>
  <si>
    <t>BHAGAMUR AWC(LP)</t>
  </si>
  <si>
    <t>BHAGAMUR MAQTAB LPS</t>
  </si>
  <si>
    <t>18101000901</t>
  </si>
  <si>
    <t>MADHYA BHAGAMUR</t>
  </si>
  <si>
    <t>MADHYA BHAGAMUR LP</t>
  </si>
  <si>
    <t>18101000903</t>
  </si>
  <si>
    <t>Bajiagaon Pragati</t>
  </si>
  <si>
    <t>BAJIAGAON ANCHALIK MEM</t>
  </si>
  <si>
    <t>BAJIAGAON IDDGAH</t>
  </si>
  <si>
    <t>UTTAR BAJIAGAON DARGAH MKB.</t>
  </si>
  <si>
    <t>MAJAR PAR  (MINI)</t>
  </si>
  <si>
    <t>BAJIA GAON PENAI BILPAR LPS</t>
  </si>
  <si>
    <t>18101000801</t>
  </si>
  <si>
    <t>BAJIAGAON PACHIM &amp; UTTAR MINI</t>
  </si>
  <si>
    <t>BAJIAGAON UTTAR</t>
  </si>
  <si>
    <t>BAJIAGAON DAKHIN</t>
  </si>
  <si>
    <t>DAKHIN PACHIM BAJIAGAON MINI</t>
  </si>
  <si>
    <t>BAJIAGAON PACHIM-4 AWC</t>
  </si>
  <si>
    <t>P.BAJIAGAON</t>
  </si>
  <si>
    <t>BAJIAGAON NATUN BAZAR MINI</t>
  </si>
  <si>
    <t>BHAGAMUR PROV MEM</t>
  </si>
  <si>
    <t>18101000902</t>
  </si>
  <si>
    <t>Mowamari</t>
  </si>
  <si>
    <t>Runa Laila Sultana</t>
  </si>
  <si>
    <t>9707322065</t>
  </si>
  <si>
    <t>KULSUM BIBI</t>
  </si>
  <si>
    <t>Rashmi Deka</t>
  </si>
  <si>
    <t>9954770285</t>
  </si>
  <si>
    <t>ROMESA KHATUN</t>
  </si>
  <si>
    <t>9401670464 (9)</t>
  </si>
  <si>
    <t>Kalpana Saikia</t>
  </si>
  <si>
    <t>9854593994</t>
  </si>
  <si>
    <t>FATIMA KHATUN</t>
  </si>
  <si>
    <t>Mamoni Phukan</t>
  </si>
  <si>
    <t>9435826090</t>
  </si>
  <si>
    <t>ASHIYA KHATUN</t>
  </si>
  <si>
    <t>FORIDA KHATUN-</t>
  </si>
  <si>
    <t>Dipali Kalita</t>
  </si>
  <si>
    <t>9435581414</t>
  </si>
  <si>
    <t>SAHIRA KHATUN</t>
  </si>
  <si>
    <t>SARUFA  KHATUN</t>
  </si>
  <si>
    <t>Mamoni Saikia</t>
  </si>
  <si>
    <t>8472988206</t>
  </si>
  <si>
    <t>Lakhi Devi</t>
  </si>
  <si>
    <t>9864386314</t>
  </si>
  <si>
    <t>MOFIDA KHATUN</t>
  </si>
  <si>
    <t>TASLIMA BEGUM</t>
  </si>
  <si>
    <t>Jahnobi Borah</t>
  </si>
  <si>
    <t>9085751918</t>
  </si>
  <si>
    <t>JURI BORA</t>
  </si>
  <si>
    <t>Diju Kumari Borah</t>
  </si>
  <si>
    <t>8753053266</t>
  </si>
  <si>
    <t>FARIDA KHATUN</t>
  </si>
  <si>
    <t>KHUSODA KHATUN</t>
  </si>
  <si>
    <t>SOFURA KHATUN</t>
  </si>
  <si>
    <t>SAFURA KHATUN</t>
  </si>
  <si>
    <t>KHUSIDA BEGUM</t>
  </si>
  <si>
    <t>KHUSIDA KHATUN</t>
  </si>
  <si>
    <t>CHALCHALI KATANIATI</t>
  </si>
  <si>
    <t>722 NO. RANGAR CHUK LPS</t>
  </si>
  <si>
    <t>18101014801</t>
  </si>
  <si>
    <t>DADHARA CHUK</t>
  </si>
  <si>
    <t>659 NO. CHALCHALI BALIKA MKB.</t>
  </si>
  <si>
    <t>18101014903</t>
  </si>
  <si>
    <t>CHALCHALI SARU MAZID</t>
  </si>
  <si>
    <t>483 NO. CHALCHALI BALAK MKB</t>
  </si>
  <si>
    <t>18101014904</t>
  </si>
  <si>
    <t>JALAH CHALCHALI</t>
  </si>
  <si>
    <t>23 NO JALAHGAON AWC</t>
  </si>
  <si>
    <t>CHALCHALI JALAH AWC</t>
  </si>
  <si>
    <t>609 NO. JALAH CHUK LPS</t>
  </si>
  <si>
    <t>18101005301</t>
  </si>
  <si>
    <t>Chalchali Khat  L.P.AWC</t>
  </si>
  <si>
    <t>CHARIALI H. BARUA SR. BASIC</t>
  </si>
  <si>
    <t>18101012203</t>
  </si>
  <si>
    <t>MV</t>
  </si>
  <si>
    <t xml:space="preserve">HAZI WAHED ALI MEM </t>
  </si>
  <si>
    <t>18101014906</t>
  </si>
  <si>
    <t>JALAHGAON AWC</t>
  </si>
  <si>
    <t>556 NO. POTONI DEAURI GAON LPS</t>
  </si>
  <si>
    <t>18101006802</t>
  </si>
  <si>
    <t xml:space="preserve">CHALCHALI GIRLS MV      </t>
  </si>
  <si>
    <t>18101019301</t>
  </si>
  <si>
    <t>BIRAHI PUTHIBHORAL AWC</t>
  </si>
  <si>
    <t>PUTANI MUSLIMGAON AWC</t>
  </si>
  <si>
    <t xml:space="preserve"> 475 NO POTANI MUKTAB</t>
  </si>
  <si>
    <t>18101019403</t>
  </si>
  <si>
    <t>20NO NALBORAGAON BARKUMARCHUK</t>
  </si>
  <si>
    <t>24 NO NALBORAGAON AWC</t>
  </si>
  <si>
    <t>NALBORA GAON LP</t>
  </si>
  <si>
    <t>18101014803</t>
  </si>
  <si>
    <t>S.S.P.D.G.HS</t>
  </si>
  <si>
    <t>RAMTILA ATI AWC</t>
  </si>
  <si>
    <t>RAMTILA ATI LPS</t>
  </si>
  <si>
    <t>18101016001</t>
  </si>
  <si>
    <t>BAMUNGAON SAMAJKALYAN</t>
  </si>
  <si>
    <t>BALIJURI SAMCHAKI HATIBANDHA AWC</t>
  </si>
  <si>
    <t>RAMTILA ATI MEM</t>
  </si>
  <si>
    <t>18101016002</t>
  </si>
  <si>
    <t>BORBALITUP AWC</t>
  </si>
  <si>
    <t>SIYAL KHAITY</t>
  </si>
  <si>
    <t>2NO BORBALITUP AWC</t>
  </si>
  <si>
    <t>B. S. BARMAN BARBALITUP LP</t>
  </si>
  <si>
    <t>Khalihamari Subahi</t>
  </si>
  <si>
    <t>UTTAR KHALIHAMARI LPS</t>
  </si>
  <si>
    <t>UTTAR KHALIHAMARI</t>
  </si>
  <si>
    <t>SIALE KHAITY-2</t>
  </si>
  <si>
    <t>2 NO SIALEKHAITI BALIKA LP</t>
  </si>
  <si>
    <t>BORBALITUP JURIA BASTI MINI</t>
  </si>
  <si>
    <t>BARBALITUP LPS</t>
  </si>
  <si>
    <t>18101010201</t>
  </si>
  <si>
    <t>BHUMURAGURI</t>
  </si>
  <si>
    <t>2 NO. BHOMORAGURI LPS</t>
  </si>
  <si>
    <t>18101010301</t>
  </si>
  <si>
    <t>BHUMURAGURI AWC-2NO</t>
  </si>
  <si>
    <t>1 NO BHOMORAGURI LPS</t>
  </si>
  <si>
    <t>18101010302</t>
  </si>
  <si>
    <t>DAKHIN KHALIHAMARI(KHALI NO-2)</t>
  </si>
  <si>
    <t>DAKHIN KHALIHAMARI LPS</t>
  </si>
  <si>
    <t>18101010401</t>
  </si>
  <si>
    <t>2 NO. KHALIHAMARI AWC</t>
  </si>
  <si>
    <t>2 NO. KHALIHAMARI LPS</t>
  </si>
  <si>
    <t>18101010402</t>
  </si>
  <si>
    <t>KHALIHAMARI NO-1</t>
  </si>
  <si>
    <t>1NO KHALIHAMARI LPS</t>
  </si>
  <si>
    <t>18101010403</t>
  </si>
  <si>
    <t>KUHUMTALI NO-1</t>
  </si>
  <si>
    <t>KUHUMTOLI LPS</t>
  </si>
  <si>
    <t>18101010501</t>
  </si>
  <si>
    <t>ALIJA NESSA</t>
  </si>
  <si>
    <t>RENU SAIKIA</t>
  </si>
  <si>
    <t>Puspalata Sarmah</t>
  </si>
  <si>
    <t>9401451292</t>
  </si>
  <si>
    <t>ELIZA NISA</t>
  </si>
  <si>
    <t>JOSHNA BEGUM</t>
  </si>
  <si>
    <t>HURENA BEGUM</t>
  </si>
  <si>
    <t>RUMI BORA</t>
  </si>
  <si>
    <t>8486603/8/713</t>
  </si>
  <si>
    <t>JUSNARA BEGUM</t>
  </si>
  <si>
    <t>Morachuk</t>
  </si>
  <si>
    <t>Mira Bora</t>
  </si>
  <si>
    <t>9401451293</t>
  </si>
  <si>
    <t>HELENA BEGUM</t>
  </si>
  <si>
    <t>Mohpara</t>
  </si>
  <si>
    <t>Akonti Boro</t>
  </si>
  <si>
    <t>SUREJA BEGUM</t>
  </si>
  <si>
    <t>PRONOTI  BHORALI</t>
  </si>
  <si>
    <t>9401511632/9854117309</t>
  </si>
  <si>
    <t>HALINARA BEGUM</t>
  </si>
  <si>
    <t>9365656710/8399807494</t>
  </si>
  <si>
    <t>Kuhumtoli Garumora SC</t>
  </si>
  <si>
    <t>Sunita Soreng</t>
  </si>
  <si>
    <t>9957458696</t>
  </si>
  <si>
    <t>KAMAKHYA BOISWYA</t>
  </si>
  <si>
    <t>Amina Khatun</t>
  </si>
  <si>
    <t>9864466624/9401451313</t>
  </si>
  <si>
    <t>KAMAKHYA BISWAS</t>
  </si>
  <si>
    <t>MONUWARA BEGUM</t>
  </si>
  <si>
    <t>RUKSANA BEGUM</t>
  </si>
  <si>
    <t>MINARA KHATUN-</t>
  </si>
  <si>
    <t>7664014991/7002253571</t>
  </si>
  <si>
    <t>PUTUL DEBNATH</t>
  </si>
  <si>
    <t>6000860306/9854906571</t>
  </si>
  <si>
    <t>BHAGYABATI DEVNATH</t>
  </si>
  <si>
    <t>MAHMUDA BEGUM-</t>
  </si>
  <si>
    <t>BAJIAGAON PUB-5</t>
  </si>
  <si>
    <t>57NO DAKHIN BAJIAGAON MINI</t>
  </si>
  <si>
    <t>BAJIA BHAGAMUR A. BASTI LPS</t>
  </si>
  <si>
    <t>18101000806</t>
  </si>
  <si>
    <t>BAJIAGAON MADHYA</t>
  </si>
  <si>
    <t>AMLOKHI SAYASTHOKENDRA</t>
  </si>
  <si>
    <t>AMLOKHI BALIKA LPS</t>
  </si>
  <si>
    <t>18101000202</t>
  </si>
  <si>
    <t>AMONI BASTI MINI</t>
  </si>
  <si>
    <t>2 NO. AMONI BASTI LP</t>
  </si>
  <si>
    <t>18101015002</t>
  </si>
  <si>
    <t>145 NO. MISSA LPS</t>
  </si>
  <si>
    <t>AMLOKHI HIGH SCHOOL</t>
  </si>
  <si>
    <t>DIJU BASTI MAJPAR MINI</t>
  </si>
  <si>
    <t>DIJU BASTI AWC</t>
  </si>
  <si>
    <t>DIJU BASTI LP</t>
  </si>
  <si>
    <t>18101000603</t>
  </si>
  <si>
    <t>Amoni Bilupta</t>
  </si>
  <si>
    <t>AMONI BASTI LP</t>
  </si>
  <si>
    <t>18101015001</t>
  </si>
  <si>
    <t>AMLOKHI BHUMIJ PARA MINI</t>
  </si>
  <si>
    <t>AMLOKHI BINUDONSORA</t>
  </si>
  <si>
    <t>AMLOKHI TE LP</t>
  </si>
  <si>
    <t>18101000702</t>
  </si>
  <si>
    <t>Amlokhi Hagrapalli</t>
  </si>
  <si>
    <t>AMLOKHI PUJABARI</t>
  </si>
  <si>
    <t>KANCHAN BASTI AWC</t>
  </si>
  <si>
    <t>TETUL BASTI LP</t>
  </si>
  <si>
    <t>1 NO BALIJURI BAGAN  AWC</t>
  </si>
  <si>
    <t>BALIJURI GRANT LP</t>
  </si>
  <si>
    <t>18101017001</t>
  </si>
  <si>
    <t>Tapatjuri Yubak Sangha</t>
  </si>
  <si>
    <t>TAPATJURI LP</t>
  </si>
  <si>
    <t>18101017801</t>
  </si>
  <si>
    <t>BALIJURI KAZIRANGA AWC</t>
  </si>
  <si>
    <t>3 NO BALIJURI KARBIGAON AWC</t>
  </si>
  <si>
    <t>BALIJURI KAZIRANGA ME</t>
  </si>
  <si>
    <t>18101016902</t>
  </si>
  <si>
    <t>KAZIRANGA MADHYA STHAN AWC</t>
  </si>
  <si>
    <t>82 NO BALIJURI GRANT KAZIRANGA  AWC</t>
  </si>
  <si>
    <t>588 NO. BALIJURI KAZIRANGA LP</t>
  </si>
  <si>
    <t>18101016901</t>
  </si>
  <si>
    <t>KAZIRANGA LP</t>
  </si>
  <si>
    <t>18101016903</t>
  </si>
  <si>
    <t>PULI BAGAN AWC</t>
  </si>
  <si>
    <t>THOLOIJURI LP</t>
  </si>
  <si>
    <t>18101016801</t>
  </si>
  <si>
    <t>GOPI NATH DEB GOSWAMI HS</t>
  </si>
  <si>
    <t>18101010106</t>
  </si>
  <si>
    <t>GERUAMUKH -3 AWC</t>
  </si>
  <si>
    <t>112 NO. GERUAMUKH LPS</t>
  </si>
  <si>
    <t>18101001001</t>
  </si>
  <si>
    <t>75 NO KUTHARI RESERVE AWC</t>
  </si>
  <si>
    <t>Arati Borah</t>
  </si>
  <si>
    <t>9508087082</t>
  </si>
  <si>
    <t>JEUTY RABHA</t>
  </si>
  <si>
    <t>GONGA PRADHAN</t>
  </si>
  <si>
    <t>7002912721/9207340307</t>
  </si>
  <si>
    <t>ANJALI PRADHAN</t>
  </si>
  <si>
    <t>ANJALI MEHEK</t>
  </si>
  <si>
    <t>Kusum Daulagaphu</t>
  </si>
  <si>
    <t>8486956048</t>
  </si>
  <si>
    <t>GANGA PANDE</t>
  </si>
  <si>
    <t>ANJALI NAHAK</t>
  </si>
  <si>
    <t>TARA MONI TATTY</t>
  </si>
  <si>
    <t>/8822969558</t>
  </si>
  <si>
    <t>SONAMONI GOUR</t>
  </si>
  <si>
    <t>SUNAMONI GOUR</t>
  </si>
  <si>
    <t>ANJALI  MAHAK</t>
  </si>
  <si>
    <t>`</t>
  </si>
  <si>
    <t>Ranju Jamindar</t>
  </si>
  <si>
    <t>8011603394</t>
  </si>
  <si>
    <t>BABY BEGUM</t>
  </si>
  <si>
    <t>TULSI NAYAK</t>
  </si>
  <si>
    <t>SABITA BASUMATARY</t>
  </si>
  <si>
    <t>HAFIJA BEGUM</t>
  </si>
  <si>
    <t>LILI PHUIKAN</t>
  </si>
  <si>
    <t>RAHILA KHATUN</t>
  </si>
  <si>
    <t>BULAKANDA AWC</t>
  </si>
  <si>
    <t>DAKHIN PACHIM KHANDA</t>
  </si>
  <si>
    <t>DAKHIN GEREKI AWC</t>
  </si>
  <si>
    <t>MODHYA GAREMATIKHUWA BONAMALI</t>
  </si>
  <si>
    <t>Pub Tamulitup</t>
  </si>
  <si>
    <t>Beronipara</t>
  </si>
  <si>
    <t>Haluagaon Chariali</t>
  </si>
  <si>
    <t>Muhani Y/S</t>
  </si>
  <si>
    <t>CHEPAPOTA DOLONG BIRAHICHUK PART-2</t>
  </si>
  <si>
    <t xml:space="preserve">CHEPAPOTA DOLONG BIRAHICHUK </t>
  </si>
  <si>
    <t>HAZARIKA CHUK KEUT CHUK NA-ALI PART-I</t>
  </si>
  <si>
    <t>HATIGAON AWC</t>
  </si>
  <si>
    <t>KASARGAON PATIABALI AWC</t>
  </si>
  <si>
    <t>29 NO CHALCHALI BIRAHIGAON</t>
  </si>
  <si>
    <t>123 NO BARKATHAL GAON AWC</t>
  </si>
  <si>
    <t>BIRAHI BANGLA CHUK</t>
  </si>
  <si>
    <t>KAHALAR CHUK AWC</t>
  </si>
  <si>
    <t>BHERBHERI NEDHAR GAON</t>
  </si>
  <si>
    <t>GOSAI GAON AWC</t>
  </si>
  <si>
    <t>26 NO DEURIGAON AWC</t>
  </si>
  <si>
    <t>HALUWAGAON KALITA CHUK</t>
  </si>
  <si>
    <t>Bherbheri Kanaklata</t>
  </si>
  <si>
    <t>93 NO DEURIGAON AWC</t>
  </si>
  <si>
    <t>PURANIGUDAM HATIGAON</t>
  </si>
  <si>
    <t>KASHORIGAON SANKARDEV SANGHA</t>
  </si>
  <si>
    <t>HALUWAGAON SAMAJKALYAN</t>
  </si>
  <si>
    <t>Bherbheri Swahid</t>
  </si>
  <si>
    <t>PURANIGUDAM NA ALI MUR</t>
  </si>
  <si>
    <t>PURANIGUDAM MAZGAON</t>
  </si>
  <si>
    <t xml:space="preserve">PURANIGUDAM RLY STATION </t>
  </si>
  <si>
    <t>KURUAJAN AWC</t>
  </si>
  <si>
    <t>BIKHAYACHUK KHAUNDCHUK</t>
  </si>
  <si>
    <t>GORMUR SAIKIA CHUK</t>
  </si>
  <si>
    <t>Ganaka-ati Hatigaon</t>
  </si>
  <si>
    <t>Puranigudam Bisayachuk</t>
  </si>
  <si>
    <t>MORACHUK CHEMONIA CHURA AWC</t>
  </si>
  <si>
    <t>Jayanta Smriti Sangha</t>
  </si>
  <si>
    <t>GARMUR ANIBAN GUSTHI AWC</t>
  </si>
  <si>
    <t>PURANIGUDAM PUJAMANDIR</t>
  </si>
  <si>
    <t>MAHPARA M/S</t>
  </si>
  <si>
    <t>MIKIRHAT-1</t>
  </si>
  <si>
    <t>MIKIRHAT-2</t>
  </si>
  <si>
    <t>PANIGAON-1</t>
  </si>
  <si>
    <t>PACHIM SONARIBALI</t>
  </si>
  <si>
    <t>PANIGAON-2</t>
  </si>
  <si>
    <t>SUTAR GAON-1</t>
  </si>
  <si>
    <t>SUTAR GAON-2</t>
  </si>
  <si>
    <t>BHIMARGAON S/C MINI</t>
  </si>
  <si>
    <t>ALISINGA MINI</t>
  </si>
  <si>
    <t>SANTIPUR SIVA MANDIR  (MINI)</t>
  </si>
  <si>
    <t>MIKIRHAT MINI</t>
  </si>
  <si>
    <t>GANAKAR ATI  (MINI)</t>
  </si>
  <si>
    <t>41 NO AHUCHUK MINI</t>
  </si>
  <si>
    <t>RANDHANI CHUK PANIGAON MINI</t>
  </si>
  <si>
    <t>PARGHAT SAMAJIK S.K</t>
  </si>
  <si>
    <t>SUTAR ASOK PUTHIBHARAL</t>
  </si>
  <si>
    <t>21 NO MIKIRHAT PARTHAMIK AWC</t>
  </si>
  <si>
    <t>NAM PANIGAON</t>
  </si>
  <si>
    <t>PANIGAON SANGHA</t>
  </si>
  <si>
    <t>SUTAR MUSALMAN GAON</t>
  </si>
  <si>
    <t>RUPAHI PUJABARI</t>
  </si>
  <si>
    <t>RUPAHI BINAMULIYA BIDHYALAYA</t>
  </si>
  <si>
    <t>RUPAHI BHAKATGAON AWC</t>
  </si>
  <si>
    <t>RUPAHI PACHIM BHAKATGAON</t>
  </si>
  <si>
    <t>GAYAN BAIRAGI CHUK BARUAMGARH</t>
  </si>
  <si>
    <t>RUPAHI JYOTINAGAR</t>
  </si>
  <si>
    <t>129 NO RUPAHI PRACTAN GP    AWC</t>
  </si>
  <si>
    <t>KANDAPARA AWC</t>
  </si>
  <si>
    <t>RUPAHI DHEKAIPATTY AWC</t>
  </si>
  <si>
    <t>Sankarnagar Dhakapotty</t>
  </si>
  <si>
    <t>BELOGURI UPORGAON   AWC</t>
  </si>
  <si>
    <t>BELOGURI 4NO WARD</t>
  </si>
  <si>
    <t>BELOGURI GAYANUDAY PUTHIBHARAL</t>
  </si>
  <si>
    <t>BELOGURI NATUN BAZAR</t>
  </si>
  <si>
    <t>8/7896472039</t>
  </si>
  <si>
    <t>ROZDANA BEGUM</t>
  </si>
  <si>
    <t>HALIMA KHATUN</t>
  </si>
  <si>
    <t>9085968134/9089681349</t>
  </si>
  <si>
    <t>MOJIDA BEGUM</t>
  </si>
  <si>
    <t>FARIDA BEGUM</t>
  </si>
  <si>
    <t>REKHA BOIRAGI</t>
  </si>
  <si>
    <t>Bimola Mudoi</t>
  </si>
  <si>
    <t>9401451326</t>
  </si>
  <si>
    <t>GUNAMAI GAYAN</t>
  </si>
  <si>
    <t>RUNU SAIKIA</t>
  </si>
  <si>
    <t>KARABI BARUAH</t>
  </si>
  <si>
    <t>ARPANA BORA</t>
  </si>
  <si>
    <t>KARABI SAIKIA</t>
  </si>
  <si>
    <t>RINTUMONI BORA</t>
  </si>
  <si>
    <t>HALENA BEGUM</t>
  </si>
  <si>
    <t>JUNTI BORA</t>
  </si>
  <si>
    <t>ANJALI BORA</t>
  </si>
  <si>
    <t>BINA BEGUM</t>
  </si>
  <si>
    <t>REKHA BAIRAGI</t>
  </si>
  <si>
    <t>RINKU BORA</t>
  </si>
  <si>
    <t>DEPANJALI</t>
  </si>
  <si>
    <t>KARABI BORA</t>
  </si>
  <si>
    <t>SURIJA BEGUM</t>
  </si>
  <si>
    <t>JANTI BORA</t>
  </si>
  <si>
    <t>Puranigudam sd area</t>
  </si>
  <si>
    <t>9401773139</t>
  </si>
  <si>
    <t>SALMA KHATUN</t>
  </si>
  <si>
    <t>Mallika Teron</t>
  </si>
  <si>
    <t>SALEMA KHATUN</t>
  </si>
  <si>
    <t>9957738197/7896797985</t>
  </si>
  <si>
    <t>SAMPA PHUKAN</t>
  </si>
  <si>
    <t>MAINA DADHARA</t>
  </si>
  <si>
    <t>MOINA DADHARA</t>
  </si>
  <si>
    <t>8812029472/9859126485</t>
  </si>
  <si>
    <t>MADHABILATA BORA</t>
  </si>
  <si>
    <t>ANIMA BAIRAGI</t>
  </si>
  <si>
    <t>ALAMA KHATUN</t>
  </si>
  <si>
    <t>ALEMA KHATUN</t>
  </si>
  <si>
    <t>Sutar Deka Chik SC</t>
  </si>
  <si>
    <t>Charuprabha Saikia</t>
  </si>
  <si>
    <t>9401451305</t>
  </si>
  <si>
    <t>RUPA BARUAH</t>
  </si>
  <si>
    <t>Jinu Bora</t>
  </si>
  <si>
    <t>MAJONI HAZARIKA</t>
  </si>
  <si>
    <t>SORIFA KHATUN</t>
  </si>
  <si>
    <t>JUTI CHAMUAH</t>
  </si>
  <si>
    <t>KONIKA BORA</t>
  </si>
  <si>
    <t>SAYAMA KHATUN</t>
  </si>
  <si>
    <t>RUPA BORA</t>
  </si>
  <si>
    <t>VILL-MIKIRHAT HATIGAON,P.O-SINGIA</t>
  </si>
  <si>
    <t>JUTI  CHAMUAH</t>
  </si>
  <si>
    <t>SAYARA KHATUN</t>
  </si>
  <si>
    <t>SWAPNA BISWAS</t>
  </si>
  <si>
    <t>ANITA DAS</t>
  </si>
  <si>
    <t>SAHID A BEGUM</t>
  </si>
  <si>
    <t>PARBINA BEGUM</t>
  </si>
  <si>
    <t>ANI BOIRAGI</t>
  </si>
  <si>
    <t>RASHIDA KHATUN</t>
  </si>
  <si>
    <t>KHADEJA KHATUN</t>
  </si>
  <si>
    <t>SAHIDA BEGUM</t>
  </si>
  <si>
    <t>JAHNARA BEGUM</t>
  </si>
  <si>
    <t>Beloguri sc</t>
  </si>
  <si>
    <t>Caruprava Saikia</t>
  </si>
  <si>
    <t>MALOTI DOIMARI</t>
  </si>
  <si>
    <t>JOSHNARA KHATUN</t>
  </si>
  <si>
    <t>MUSIDA KHATUN</t>
  </si>
  <si>
    <t>KUHUMTALI NO-2</t>
  </si>
  <si>
    <t>KUHUMTALI BENGALI BASTI MINI</t>
  </si>
  <si>
    <t>KUHUMBARI LP</t>
  </si>
  <si>
    <t>18101010502</t>
  </si>
  <si>
    <t>KUHUMTALI AWC</t>
  </si>
  <si>
    <t>KUHUMTOLI MEM</t>
  </si>
  <si>
    <t>18101010506</t>
  </si>
  <si>
    <t>KUNUBASTI  (MINI)</t>
  </si>
  <si>
    <t>SIALEKHAITI LPS</t>
  </si>
  <si>
    <t>18101010601</t>
  </si>
  <si>
    <t>SIALE KHAITY-I</t>
  </si>
  <si>
    <t>PURANA CHAKITOP LPS</t>
  </si>
  <si>
    <t>18101012301</t>
  </si>
  <si>
    <t>NATUN CHAKITOP LPS</t>
  </si>
  <si>
    <t>18101012302</t>
  </si>
  <si>
    <t>BRAHMACHARI</t>
  </si>
  <si>
    <t>654 NO. BRAHMASARI LPS</t>
  </si>
  <si>
    <t>18101003801</t>
  </si>
  <si>
    <t>HAMERBORI SATRA LPS</t>
  </si>
  <si>
    <t>18101009702</t>
  </si>
  <si>
    <t>TELIAGAON LPS</t>
  </si>
  <si>
    <t>18101015401</t>
  </si>
  <si>
    <t>SINGIA BALIKA</t>
  </si>
  <si>
    <t>SINGIA KEKURASUK</t>
  </si>
  <si>
    <t>658 NO.SINGIA PRACTICING SCHOOL</t>
  </si>
  <si>
    <t>18101003703</t>
  </si>
  <si>
    <t>16 NO BHAKATGAON MINI</t>
  </si>
  <si>
    <t>SINGIA B. DEV HIGH SCHOOL</t>
  </si>
  <si>
    <t>82 NO SINGIA HATIGAON AWC</t>
  </si>
  <si>
    <t>SINGIA PHUKANKHAT(22NO LP)</t>
  </si>
  <si>
    <t>22 NO. SINGIA HATIGAON LP</t>
  </si>
  <si>
    <t>18101003705</t>
  </si>
  <si>
    <t>PHUKAN KHAT PRADIP LPS</t>
  </si>
  <si>
    <t>18101011301</t>
  </si>
  <si>
    <t>Bhelouguri Anchalik</t>
  </si>
  <si>
    <t>BHELEUGURI ANCHALIC ME SCHOOL</t>
  </si>
  <si>
    <t>NIZ BHELEUGURI-1</t>
  </si>
  <si>
    <t>80 NO BHELEUGURI -2</t>
  </si>
  <si>
    <t>BHELEUGURI ANCHALIC HIGH SCHOOL</t>
  </si>
  <si>
    <t>81NO PAHUKATA AWC</t>
  </si>
  <si>
    <t>PAHUKATA ABHYASAN LPS</t>
  </si>
  <si>
    <t>18101004501</t>
  </si>
  <si>
    <t>SAMAGURI PRACTISING  SCHOOL</t>
  </si>
  <si>
    <t>18101003701</t>
  </si>
  <si>
    <t>87 NO PAHUKATA AWC</t>
  </si>
  <si>
    <t>MADHABDEV HS</t>
  </si>
  <si>
    <t>41 NO LATAIMARI   AWC</t>
  </si>
  <si>
    <t>57 NO. LATAIMARI LP</t>
  </si>
  <si>
    <t>18101006903</t>
  </si>
  <si>
    <t>888 NO. GATANGA LP</t>
  </si>
  <si>
    <t>18101006902</t>
  </si>
  <si>
    <t>132 NO BHERBHERI MKB   AWC</t>
  </si>
  <si>
    <t>BHERBHERI LP</t>
  </si>
  <si>
    <t>18101007104</t>
  </si>
  <si>
    <t>PATIALI    AWC</t>
  </si>
  <si>
    <t>Pachim Beloguri</t>
  </si>
  <si>
    <t>PUB LAUGAON   AWC</t>
  </si>
  <si>
    <t>214 NO PACHIM LAUGAON  AWC</t>
  </si>
  <si>
    <t>LAOGAON MEM</t>
  </si>
  <si>
    <t>UKOHAPAR   AWC</t>
  </si>
  <si>
    <t>KULUPARA MKB  AWC</t>
  </si>
  <si>
    <t>KULUPARA-A</t>
  </si>
  <si>
    <t>Gotonga Part - II</t>
  </si>
  <si>
    <t>181 NO GATANGA PUTHIBHARAL   AWC</t>
  </si>
  <si>
    <t>UKAHAPAR LP</t>
  </si>
  <si>
    <t>18101006901</t>
  </si>
  <si>
    <t>LAOGAON LPS</t>
  </si>
  <si>
    <t>18101007102</t>
  </si>
  <si>
    <t>133NO LAUGAON MUKTAB AWC</t>
  </si>
  <si>
    <t>537 NO. LAOGAON MAQTAB</t>
  </si>
  <si>
    <t>18101007103</t>
  </si>
  <si>
    <t>OWNA BATAMARI AWC</t>
  </si>
  <si>
    <t>OWANA JR.BASIC SCHOOL</t>
  </si>
  <si>
    <t>18101007401</t>
  </si>
  <si>
    <t>OWNA KRISHAK SANGHA</t>
  </si>
  <si>
    <t>OWANA LPS(NEW)</t>
  </si>
  <si>
    <t>18101007402</t>
  </si>
  <si>
    <t>180NO OWANA MUSLIM GAON</t>
  </si>
  <si>
    <t>17 NO. HALOWAGAON LP</t>
  </si>
  <si>
    <t>18101008201</t>
  </si>
  <si>
    <t>KOLONGPAR HALOWAGAON ME</t>
  </si>
  <si>
    <t>18101008202</t>
  </si>
  <si>
    <t>28 NO. KARHALI GADHARIA LP</t>
  </si>
  <si>
    <t>18101008203</t>
  </si>
  <si>
    <t>NEHERU JUBAKENDRA</t>
  </si>
  <si>
    <t>Borpani Namghar</t>
  </si>
  <si>
    <t>KALONGPAR-A</t>
  </si>
  <si>
    <t>BORACHUK AWC</t>
  </si>
  <si>
    <t>PUB KUMARGAON AWC</t>
  </si>
  <si>
    <t>KUMAR GAON FAJAR ALI ME.</t>
  </si>
  <si>
    <t>18101007703</t>
  </si>
  <si>
    <t>PUB GAREMATIKHUWA BALIKA MKB AWC</t>
  </si>
  <si>
    <t>PUB GAREMATIKHOWA BALIKA MKB</t>
  </si>
  <si>
    <t>18101007501</t>
  </si>
  <si>
    <t>PACHIM GAREMATIKHUWA AWC(LP)</t>
  </si>
  <si>
    <t>GAREMATIKHOWA MAQTAB</t>
  </si>
  <si>
    <t>18101007503</t>
  </si>
  <si>
    <t>GOREMATIKHUWA NURBANU MKB</t>
  </si>
  <si>
    <t>GAREMATIKHOWA LP</t>
  </si>
  <si>
    <t>18101007504</t>
  </si>
  <si>
    <t>MADHYA GAREMATI KHOWA MAQTAB</t>
  </si>
  <si>
    <t>18101007502</t>
  </si>
  <si>
    <t>GAREMATIKHOWA PRE SR. MADRASSA</t>
  </si>
  <si>
    <t>18101007508</t>
  </si>
  <si>
    <t>MOHINI BARUAH LPS</t>
  </si>
  <si>
    <t>18101007603</t>
  </si>
  <si>
    <t>PACHIM KUMARGAON</t>
  </si>
  <si>
    <t>DAKHIN KUMARGAON AD. MKB.</t>
  </si>
  <si>
    <t>18101007704</t>
  </si>
  <si>
    <t>KUMAR GAON MAQTAB</t>
  </si>
  <si>
    <t>18101007702</t>
  </si>
  <si>
    <t>LOTABOWA MAHILA SAMITEE</t>
  </si>
  <si>
    <t xml:space="preserve">LATABOWA MVS    </t>
  </si>
  <si>
    <t>18101007801</t>
  </si>
  <si>
    <t>615 NO. LATABOWA BALIKA LPS</t>
  </si>
  <si>
    <t>18101007802</t>
  </si>
  <si>
    <t>MADHYA GEREKI PUTHIBHARAL</t>
  </si>
  <si>
    <t>MADHYA GEREKI PR SR MADRASSA</t>
  </si>
  <si>
    <t>18101007608</t>
  </si>
  <si>
    <t>GEREKI GAON</t>
  </si>
  <si>
    <t>450NO 'GEREKI LPS</t>
  </si>
  <si>
    <t>18101007601</t>
  </si>
  <si>
    <t>UTTAR GEREKI AWC</t>
  </si>
  <si>
    <t>MADHYA GEREKI LPS</t>
  </si>
  <si>
    <t>18101007602</t>
  </si>
  <si>
    <t>GEREKI NAMAPARA</t>
  </si>
  <si>
    <t>UTTAR GEREKI BALIKA LPS</t>
  </si>
  <si>
    <t>18101007604</t>
  </si>
  <si>
    <t>ULUWANI PRAKTAN GP</t>
  </si>
  <si>
    <t>ULUWANI MAQTAB LPS</t>
  </si>
  <si>
    <t>18101007701</t>
  </si>
  <si>
    <t>ULUWANI MEM</t>
  </si>
  <si>
    <t>18101007605</t>
  </si>
  <si>
    <t>Arunudoi Puthibharal</t>
  </si>
  <si>
    <t>UTTAR PUB KUMARGAON</t>
  </si>
  <si>
    <t>GARUMARA-1</t>
  </si>
  <si>
    <t>GARUMARA 1(A)</t>
  </si>
  <si>
    <t>MOWAMARI GAON-2</t>
  </si>
  <si>
    <t>MOWAMARI GAON-1</t>
  </si>
  <si>
    <t>MOWAMARI GAON-3</t>
  </si>
  <si>
    <t>MOWAMARI 3NO BLOCK MINI</t>
  </si>
  <si>
    <t>MOWAMARI TINIALI  (MINI)</t>
  </si>
  <si>
    <t>PAGHALI-1</t>
  </si>
  <si>
    <t>PAGHALI-2</t>
  </si>
  <si>
    <t>PUB TEKELIPUTA AWC</t>
  </si>
  <si>
    <t>PAGHALI BALOK AWC</t>
  </si>
  <si>
    <t>PAGHALI BALIKA AWC</t>
  </si>
  <si>
    <t>PACHIM TEKELIPUTA</t>
  </si>
  <si>
    <t>TEKELIPUTA-1 (62 NO)</t>
  </si>
  <si>
    <t>MOWAMARI NABAJYOTI</t>
  </si>
  <si>
    <t>PACHIM MUWAMARI</t>
  </si>
  <si>
    <t>GARUMAR-2</t>
  </si>
  <si>
    <t>2NO GORUMORA UPA SWASTHYA KENDRA</t>
  </si>
  <si>
    <t>TEKELIPUTA MINI AWC</t>
  </si>
  <si>
    <t>PACHIM PAGHALI  (MINI)</t>
  </si>
  <si>
    <t>KANOWAMARI-3</t>
  </si>
  <si>
    <t>MODHY SONAIBALI-3</t>
  </si>
  <si>
    <t>MADHYA SONARIBALI  (MINI)</t>
  </si>
  <si>
    <t>BORMABILL PRATHOMIC</t>
  </si>
  <si>
    <t>BARMABEEL MAIDHYA PART  (MINI)</t>
  </si>
  <si>
    <t>KANUWAMARI BISWAJYOTI AWC</t>
  </si>
  <si>
    <t>KANUWAMARI BILPAR AWC</t>
  </si>
  <si>
    <t>PUB SONAIBALI -4</t>
  </si>
  <si>
    <t>PURANA SONARIBALI BIRMURA MINI</t>
  </si>
  <si>
    <t>NAMABASTI  (MINI)</t>
  </si>
  <si>
    <t>BILPAR SONARIBALI  (MINI)</t>
  </si>
  <si>
    <t>BIRAMANA PAR MINI</t>
  </si>
  <si>
    <t>SONARIBALI BILUPTA GAON PANCHAYAT</t>
  </si>
  <si>
    <t>KOLONGPAR SONARIBALI</t>
  </si>
  <si>
    <t>UTTAR BARMABILL-3</t>
  </si>
  <si>
    <t>PACHIM BARMABILL MINI</t>
  </si>
  <si>
    <t>MAJULI AWC</t>
  </si>
  <si>
    <t>ARAKALONG MAJULI AWC</t>
  </si>
  <si>
    <t>KANOWAMARI-4</t>
  </si>
  <si>
    <t>KALANGPAR WESTPAR MINI</t>
  </si>
  <si>
    <t>PUB PUTHIKHAITY AWC</t>
  </si>
  <si>
    <t>DAKHIN PUTHIKHAITY</t>
  </si>
  <si>
    <t>10 NO RANGAGARA PRATHAMIK AWC</t>
  </si>
  <si>
    <t>RANGAGARA PUJABARI</t>
  </si>
  <si>
    <t>GOTONGA GAON-1</t>
  </si>
  <si>
    <t>GATANGA GAON-2</t>
  </si>
  <si>
    <t>2 NO RANGAGARA AWC</t>
  </si>
  <si>
    <t>RANGAGORA-1</t>
  </si>
  <si>
    <t>CHAKITUP AWC</t>
  </si>
  <si>
    <t>PACHIM CHAKITUP MINI</t>
  </si>
  <si>
    <t>KANUWAMARI CHAKITUP</t>
  </si>
  <si>
    <t>GATANGA URANGBASTI  (MINI)</t>
  </si>
  <si>
    <t>8 NO GOTANGA BENGOLI LP AWC</t>
  </si>
  <si>
    <t>DAKHIN GATANGA AWC</t>
  </si>
  <si>
    <t>SOJIDA KHATUN-</t>
  </si>
  <si>
    <t>CHAND BANU</t>
  </si>
  <si>
    <t>SAHIDA KHATUN</t>
  </si>
  <si>
    <t>DILWARA BEGUM-</t>
  </si>
  <si>
    <t>RUSUNARA BEGUM</t>
  </si>
  <si>
    <t>REKHA DAS</t>
  </si>
  <si>
    <t>AFIA BEGUM</t>
  </si>
  <si>
    <t>9085184385/7002684998</t>
  </si>
  <si>
    <t>SORIDA KHATUN-</t>
  </si>
  <si>
    <t>REKHA RANI DAS</t>
  </si>
  <si>
    <t>JYOTI DAS</t>
  </si>
  <si>
    <t>SAHERA KHATUN</t>
  </si>
  <si>
    <t>NUR NESSA</t>
  </si>
  <si>
    <t>JAYANTI DAS</t>
  </si>
  <si>
    <t>RABIYA KHATUN</t>
  </si>
  <si>
    <t>JAYANTI SAHA</t>
  </si>
  <si>
    <t>RABIA KHATUN</t>
  </si>
  <si>
    <t>NURUN NESSA-</t>
  </si>
  <si>
    <t>NURUN NESA</t>
  </si>
  <si>
    <t>NURJAHAN</t>
  </si>
  <si>
    <t>JOHURA KHATUN</t>
  </si>
  <si>
    <t>AMENA KHATUN</t>
  </si>
  <si>
    <t>MOSIDA KHATUN</t>
  </si>
  <si>
    <t>AMASHRE URANG</t>
  </si>
  <si>
    <t>AMASI URANG</t>
  </si>
  <si>
    <t>RANJITA ROY</t>
  </si>
  <si>
    <t>AMASHI URANG</t>
  </si>
  <si>
    <t>PADUMI  RABHA</t>
  </si>
  <si>
    <t>ANJUMA KHATUN</t>
  </si>
  <si>
    <t>ANJUMA BEGUM</t>
  </si>
  <si>
    <t>1 NO NIZ KHATUWAL AWC</t>
  </si>
  <si>
    <t>NIZ KHATUWAL AWC-2</t>
  </si>
  <si>
    <t>NIZ KHATOWAL LPS</t>
  </si>
  <si>
    <t>18101010103</t>
  </si>
  <si>
    <t>10 NO GERUAMUKH TINIALI AWC MINI</t>
  </si>
  <si>
    <t>GERUATI HS</t>
  </si>
  <si>
    <t>KHATOWAL BARANGATOLI MVS</t>
  </si>
  <si>
    <t>18101010101</t>
  </si>
  <si>
    <t>NIZ KHATOWAL ME</t>
  </si>
  <si>
    <t>18101010104</t>
  </si>
  <si>
    <t>PENAI MUKTAB LP AWC</t>
  </si>
  <si>
    <t>PENAI ME</t>
  </si>
  <si>
    <t>868 NO. PENAI MKB.</t>
  </si>
  <si>
    <t>18101001003</t>
  </si>
  <si>
    <t>8 NO GERUAMUKH -2 AWC</t>
  </si>
  <si>
    <t>2 NO GERUAMUKH MKB</t>
  </si>
  <si>
    <t>GERUAMUKH MAJAR MASZID AWC MINI</t>
  </si>
  <si>
    <t>GERUAMUKH BALIKA AD. LP</t>
  </si>
  <si>
    <t>GERUAGAON-9 AWC</t>
  </si>
  <si>
    <t>GERUAGAON BALIKA LP</t>
  </si>
  <si>
    <t>18101009804</t>
  </si>
  <si>
    <t>GERUA GAON MEM</t>
  </si>
  <si>
    <t>18101009803</t>
  </si>
  <si>
    <t>GYANUDOI PUTHIBHORAL AWC</t>
  </si>
  <si>
    <t>11NO SANKANDA NATHGAON MINI AWC</t>
  </si>
  <si>
    <t>6 NO SANKANDA GERUAGAON AWC MINI</t>
  </si>
  <si>
    <t>SANKANDA AWC</t>
  </si>
  <si>
    <t>SANKHANDA LPS</t>
  </si>
  <si>
    <t>18101009802</t>
  </si>
  <si>
    <t>919 NO. KURUBAHI LPS</t>
  </si>
  <si>
    <t>18101010105</t>
  </si>
  <si>
    <t>KURUABAHI MKB.</t>
  </si>
  <si>
    <t>18101001006</t>
  </si>
  <si>
    <t>10 NO BARANGATOLI AWC</t>
  </si>
  <si>
    <t>BORONGATALI HEMABORI</t>
  </si>
  <si>
    <t>PENAI BILPAR AWC MINI</t>
  </si>
  <si>
    <t>SUTAR BORONGATALI AWC</t>
  </si>
  <si>
    <t>TELIAGAON AWC</t>
  </si>
  <si>
    <t>SUTAR UPOSWASTHYA AWC</t>
  </si>
  <si>
    <t>40 NO SUTAR BOKULTAL AWC MINI</t>
  </si>
  <si>
    <t>JAME MASJID AKBORIA  (MINI)</t>
  </si>
  <si>
    <t>69 NO UTTAR PUB GERUATI AWC</t>
  </si>
  <si>
    <t>GARUATI BALIKA MKB.</t>
  </si>
  <si>
    <t>18101001008</t>
  </si>
  <si>
    <t>14NO GERUAMUKH-4</t>
  </si>
  <si>
    <t>GERUAMUKH-2 PARTHOMIK AWC</t>
  </si>
  <si>
    <t>68 NO UTTAR PACHIM GERUAMUKH AWC</t>
  </si>
  <si>
    <t>SAPATKARA DRAIN BASTI</t>
  </si>
  <si>
    <t>DAKHIN TAMULITUP MAQTAB</t>
  </si>
  <si>
    <t>18101003201</t>
  </si>
  <si>
    <t>4 NO HARIBAL SUBBAHI AWC MINI</t>
  </si>
  <si>
    <t>7 NO GAREMATIKHUWA BORONGATALI AWC MINI</t>
  </si>
  <si>
    <t>14 NO. KHATOWAL LPS.</t>
  </si>
  <si>
    <t>18101009703</t>
  </si>
  <si>
    <t>KOTAYANI LP</t>
  </si>
  <si>
    <t>18101001005</t>
  </si>
  <si>
    <t>GERUAGAON ANCHOLIC AWC</t>
  </si>
  <si>
    <t>KHANATUP MAQTAB LPS</t>
  </si>
  <si>
    <t>18101008801</t>
  </si>
  <si>
    <t>PACHIM TELIACHAPORI AWC</t>
  </si>
  <si>
    <t>65 NO DAKHIN JEWMARI AWC</t>
  </si>
  <si>
    <t>PACHIM JEWMARI PRE SR. MADRASS</t>
  </si>
  <si>
    <t>18101008706</t>
  </si>
  <si>
    <t>PACHIM TELIACHAPORI MIRATIKA FIRM</t>
  </si>
  <si>
    <t>PASHIM TALIA CHAPORI BALIKA LP</t>
  </si>
  <si>
    <t>18101008902</t>
  </si>
  <si>
    <t>KHANATUP MASZID</t>
  </si>
  <si>
    <t>KHANATUP MOSJID PART-2</t>
  </si>
  <si>
    <t>Tamulitup AWC(UTTAR TAMULITUP MKB)</t>
  </si>
  <si>
    <t>UTTAR TAMULITUP MAQTAB(TAMULITUP AWC)</t>
  </si>
  <si>
    <t>18101003202</t>
  </si>
  <si>
    <t>Jarthani Pukhuri Par - II</t>
  </si>
  <si>
    <t>Jarthani Pukhuripar</t>
  </si>
  <si>
    <t>889 NO. TALIA CHAPORI MAQTAB</t>
  </si>
  <si>
    <t>18101008901</t>
  </si>
  <si>
    <t>DAKHIN TELIACHAPORI AWC</t>
  </si>
  <si>
    <t>DAKHIN TALIA CHAPORI LPS</t>
  </si>
  <si>
    <t>18101008903</t>
  </si>
  <si>
    <t>Pub Batomari</t>
  </si>
  <si>
    <t>BATAMARI MAQTAB</t>
  </si>
  <si>
    <t>18101008501</t>
  </si>
  <si>
    <t>PUB TELIACHAPORI AWC</t>
  </si>
  <si>
    <t>TELIA CHAPORI PART-II</t>
  </si>
  <si>
    <t>221 NO PACHIM JEWMARI AWC</t>
  </si>
  <si>
    <t>BATAMARI MOZID</t>
  </si>
  <si>
    <t xml:space="preserve">PUB JEWMARI MVS   </t>
  </si>
  <si>
    <t>18101008703</t>
  </si>
  <si>
    <t>Madhayam Jewmari.</t>
  </si>
  <si>
    <t>DAKHIN JEWMARI MEM</t>
  </si>
  <si>
    <t>18101008701</t>
  </si>
  <si>
    <t>JARATHANI MAQTAB</t>
  </si>
  <si>
    <t>18101008601</t>
  </si>
  <si>
    <t>62 NO UTTAR JEWMARI AWC</t>
  </si>
  <si>
    <t>278 NO. PUTHIKHAITY MAQTAB</t>
  </si>
  <si>
    <t>18101008602</t>
  </si>
  <si>
    <t xml:space="preserve">GATANGA ME                 </t>
  </si>
  <si>
    <t>18101006908</t>
  </si>
  <si>
    <t>GATANGA HS</t>
  </si>
  <si>
    <t>GATANGA MKB.</t>
  </si>
  <si>
    <t>18101006906</t>
  </si>
  <si>
    <t>Gatanga SC</t>
  </si>
  <si>
    <t>Labanya Tassa</t>
  </si>
  <si>
    <t>9401451302</t>
  </si>
  <si>
    <t>JUSHNARA BEGUM</t>
  </si>
  <si>
    <t>JUSHNARA</t>
  </si>
  <si>
    <t>Laogaon SC</t>
  </si>
  <si>
    <t>Sonmoni Kakoti</t>
  </si>
  <si>
    <t>9401451301</t>
  </si>
  <si>
    <t>SHAJIDA KHATUN</t>
  </si>
  <si>
    <t>9401607164/8721089711</t>
  </si>
  <si>
    <t>PONITA OJAH</t>
  </si>
  <si>
    <t>Kahali Haluwagaon</t>
  </si>
  <si>
    <t>Smitirekha Das</t>
  </si>
  <si>
    <t>9401451320</t>
  </si>
  <si>
    <t>9435441/9780</t>
  </si>
  <si>
    <t>PRANITA UJA</t>
  </si>
  <si>
    <t>KAMALA KHATUN</t>
  </si>
  <si>
    <t>7086807725/9707929036</t>
  </si>
  <si>
    <t>MOMINA KHATUN</t>
  </si>
  <si>
    <t>9365479197/9085629462</t>
  </si>
  <si>
    <t>FURIDA KHATUN</t>
  </si>
  <si>
    <t>MORZINA</t>
  </si>
  <si>
    <t>JYOTI SAMUWA</t>
  </si>
  <si>
    <t>9085155070/9085155070</t>
  </si>
  <si>
    <t>WAHIDA YESMIN</t>
  </si>
  <si>
    <t>WAHIDA BEGUM</t>
  </si>
  <si>
    <t>MANUWARA BEGUM</t>
  </si>
  <si>
    <t>9954174876/9707341203</t>
  </si>
  <si>
    <t>AYESHA KHATUN</t>
  </si>
  <si>
    <t>KABITA BORA</t>
  </si>
  <si>
    <t>9401027351/9701027352</t>
  </si>
  <si>
    <t>TAHARA KHATUN</t>
  </si>
  <si>
    <t>TASHLIMA BEGUM-</t>
  </si>
  <si>
    <t>TASLIMA KHATUN</t>
  </si>
  <si>
    <t xml:space="preserve">       </t>
  </si>
  <si>
    <t>TASHLIMA BEGUM</t>
  </si>
  <si>
    <t>MAHMUDA KHATUN</t>
  </si>
  <si>
    <t>9706967311/9106976311</t>
  </si>
  <si>
    <t>JOSHNARA</t>
  </si>
  <si>
    <t>Bheloguri Sc</t>
  </si>
  <si>
    <t>Gitamoni Baruah</t>
  </si>
  <si>
    <t>9957493721</t>
  </si>
  <si>
    <t>PUNA MAI SAIKIA</t>
  </si>
  <si>
    <t>Rinu Deka</t>
  </si>
  <si>
    <t>9401457308</t>
  </si>
  <si>
    <t>MADHABILATA  BORA</t>
  </si>
  <si>
    <t>MADHABILATA</t>
  </si>
  <si>
    <t>MADHABILATA  KALITA</t>
  </si>
  <si>
    <t>MADHOBILATA BORA</t>
  </si>
  <si>
    <t>CHAMPA MUDOI</t>
  </si>
  <si>
    <t>CHAMPA KALITA</t>
  </si>
  <si>
    <t>9864658710/6</t>
  </si>
  <si>
    <t>NIRMALA BORA</t>
  </si>
  <si>
    <t>Pranita Kalita</t>
  </si>
  <si>
    <t>9854454482</t>
  </si>
  <si>
    <t>BORNALI</t>
  </si>
  <si>
    <t>JYOSNARA BEGUM</t>
  </si>
  <si>
    <t>JUSNARA KHATUN</t>
  </si>
  <si>
    <t>995737005/43</t>
  </si>
  <si>
    <t>BISITRA KOUWAR</t>
  </si>
  <si>
    <t>SAJIDA KHATUN</t>
  </si>
  <si>
    <t>RAHILA-</t>
  </si>
  <si>
    <t>RUMI GAYAN</t>
  </si>
  <si>
    <t>9365256277/9864630745</t>
  </si>
  <si>
    <t>FATEMA KHATUN</t>
  </si>
  <si>
    <t>RUKIA KHATUN</t>
  </si>
  <si>
    <t>JUNMONI DEVI</t>
  </si>
  <si>
    <t>RUKIYA KHATUN</t>
  </si>
  <si>
    <t>ROKIA KHATUN</t>
  </si>
  <si>
    <t>JANMONI DEVI</t>
  </si>
  <si>
    <t>SAFIA BEGUM</t>
  </si>
  <si>
    <t>JUNMONI DEVI-</t>
  </si>
  <si>
    <t>PUNAMAI SAIKIA</t>
  </si>
  <si>
    <t>JYOTI SAMUYA</t>
  </si>
  <si>
    <t>JYOTI CHAMUA</t>
  </si>
  <si>
    <t>SAFIA KHATUN</t>
  </si>
  <si>
    <t>MOHIMA KHATUN</t>
  </si>
  <si>
    <t>SARIFA KHATUN</t>
  </si>
  <si>
    <t>SULEKHA KHATUN</t>
  </si>
  <si>
    <t>ARFIA KHATUN</t>
  </si>
  <si>
    <t>7002709674/8011663312</t>
  </si>
  <si>
    <t>JONMONI DEVI</t>
  </si>
  <si>
    <t>AMIRUN NESSA</t>
  </si>
  <si>
    <t>9476988404/9126579160</t>
  </si>
  <si>
    <t>MAMTAZ BEGUM</t>
  </si>
  <si>
    <t>AMIRUN NESA</t>
  </si>
  <si>
    <t>JAHANARA BEGUM</t>
  </si>
  <si>
    <t>RAMISHA KHATUN</t>
  </si>
  <si>
    <t>9864971466/9101613751</t>
  </si>
  <si>
    <t>MALEKA KHATUN</t>
  </si>
  <si>
    <t>NURJAHAN BEGUM</t>
  </si>
  <si>
    <t>AJUFA KHATUN</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</si>
</sst>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M12" sqref="M1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6" t="s">
        <v>69</v>
      </c>
      <c r="B1" s="76"/>
      <c r="C1" s="76"/>
      <c r="D1" s="76"/>
      <c r="E1" s="76"/>
      <c r="F1" s="76"/>
      <c r="G1" s="76"/>
      <c r="H1" s="76"/>
      <c r="I1" s="76"/>
      <c r="J1" s="76"/>
      <c r="K1" s="76"/>
      <c r="L1" s="76"/>
      <c r="M1" s="76"/>
    </row>
    <row r="2" spans="1:14">
      <c r="A2" s="77" t="s">
        <v>0</v>
      </c>
      <c r="B2" s="77"/>
      <c r="C2" s="79" t="s">
        <v>68</v>
      </c>
      <c r="D2" s="80"/>
      <c r="E2" s="2" t="s">
        <v>1</v>
      </c>
      <c r="F2" s="67" t="s">
        <v>72</v>
      </c>
      <c r="G2" s="67"/>
      <c r="H2" s="67"/>
      <c r="I2" s="67"/>
      <c r="J2" s="67"/>
      <c r="K2" s="94" t="s">
        <v>24</v>
      </c>
      <c r="L2" s="94"/>
      <c r="M2" s="36" t="s">
        <v>73</v>
      </c>
    </row>
    <row r="3" spans="1:14" ht="7.5" customHeight="1">
      <c r="A3" s="114"/>
      <c r="B3" s="114"/>
      <c r="C3" s="114"/>
      <c r="D3" s="114"/>
      <c r="E3" s="114"/>
      <c r="F3" s="113"/>
      <c r="G3" s="113"/>
      <c r="H3" s="113"/>
      <c r="I3" s="113"/>
      <c r="J3" s="113"/>
      <c r="K3" s="115"/>
      <c r="L3" s="115"/>
      <c r="M3" s="115"/>
    </row>
    <row r="4" spans="1:14">
      <c r="A4" s="88" t="s">
        <v>2</v>
      </c>
      <c r="B4" s="89"/>
      <c r="C4" s="89"/>
      <c r="D4" s="89"/>
      <c r="E4" s="90"/>
      <c r="F4" s="113"/>
      <c r="G4" s="113"/>
      <c r="H4" s="113"/>
      <c r="I4" s="116" t="s">
        <v>60</v>
      </c>
      <c r="J4" s="116"/>
      <c r="K4" s="116"/>
      <c r="L4" s="116"/>
      <c r="M4" s="116"/>
    </row>
    <row r="5" spans="1:14" ht="18.75" customHeight="1">
      <c r="A5" s="112" t="s">
        <v>4</v>
      </c>
      <c r="B5" s="112"/>
      <c r="C5" s="91" t="s">
        <v>74</v>
      </c>
      <c r="D5" s="92"/>
      <c r="E5" s="93"/>
      <c r="F5" s="113"/>
      <c r="G5" s="113"/>
      <c r="H5" s="113"/>
      <c r="I5" s="81" t="s">
        <v>5</v>
      </c>
      <c r="J5" s="81"/>
      <c r="K5" s="85" t="s">
        <v>90</v>
      </c>
      <c r="L5" s="86"/>
      <c r="M5" s="87"/>
    </row>
    <row r="6" spans="1:14" ht="18.75" customHeight="1">
      <c r="A6" s="82" t="s">
        <v>18</v>
      </c>
      <c r="B6" s="82"/>
      <c r="C6" s="37">
        <v>9957771465</v>
      </c>
      <c r="D6" s="78"/>
      <c r="E6" s="78"/>
      <c r="F6" s="113"/>
      <c r="G6" s="113"/>
      <c r="H6" s="113"/>
      <c r="I6" s="82" t="s">
        <v>18</v>
      </c>
      <c r="J6" s="82"/>
      <c r="K6" s="83" t="s">
        <v>91</v>
      </c>
      <c r="L6" s="84"/>
      <c r="M6" s="95"/>
      <c r="N6" s="87"/>
    </row>
    <row r="7" spans="1:14">
      <c r="A7" s="111" t="s">
        <v>3</v>
      </c>
      <c r="B7" s="111"/>
      <c r="C7" s="111"/>
      <c r="D7" s="111"/>
      <c r="E7" s="111"/>
      <c r="F7" s="111"/>
      <c r="G7" s="111"/>
      <c r="H7" s="111"/>
      <c r="I7" s="111"/>
      <c r="J7" s="111"/>
      <c r="K7" s="111"/>
      <c r="L7" s="111"/>
      <c r="M7" s="111"/>
    </row>
    <row r="8" spans="1:14">
      <c r="A8" s="73" t="s">
        <v>21</v>
      </c>
      <c r="B8" s="74"/>
      <c r="C8" s="75"/>
      <c r="D8" s="3" t="s">
        <v>20</v>
      </c>
      <c r="E8" s="56"/>
      <c r="F8" s="98"/>
      <c r="G8" s="99"/>
      <c r="H8" s="99"/>
      <c r="I8" s="73" t="s">
        <v>22</v>
      </c>
      <c r="J8" s="74"/>
      <c r="K8" s="75"/>
      <c r="L8" s="3" t="s">
        <v>20</v>
      </c>
      <c r="M8" s="56"/>
    </row>
    <row r="9" spans="1:14">
      <c r="A9" s="103" t="s">
        <v>26</v>
      </c>
      <c r="B9" s="104"/>
      <c r="C9" s="6" t="s">
        <v>6</v>
      </c>
      <c r="D9" s="9" t="s">
        <v>12</v>
      </c>
      <c r="E9" s="5" t="s">
        <v>15</v>
      </c>
      <c r="F9" s="100"/>
      <c r="G9" s="101"/>
      <c r="H9" s="101"/>
      <c r="I9" s="103" t="s">
        <v>26</v>
      </c>
      <c r="J9" s="104"/>
      <c r="K9" s="6" t="s">
        <v>6</v>
      </c>
      <c r="L9" s="9" t="s">
        <v>12</v>
      </c>
      <c r="M9" s="5" t="s">
        <v>15</v>
      </c>
    </row>
    <row r="10" spans="1:14">
      <c r="A10" s="110" t="s">
        <v>75</v>
      </c>
      <c r="B10" s="110"/>
      <c r="C10" s="17" t="s">
        <v>79</v>
      </c>
      <c r="D10" s="37">
        <v>9854216027</v>
      </c>
      <c r="E10" s="38"/>
      <c r="F10" s="100"/>
      <c r="G10" s="101"/>
      <c r="H10" s="101"/>
      <c r="I10" s="105" t="s">
        <v>83</v>
      </c>
      <c r="J10" s="106"/>
      <c r="K10" s="17" t="s">
        <v>79</v>
      </c>
      <c r="L10" s="37">
        <v>9401087848</v>
      </c>
      <c r="M10" s="38" t="s">
        <v>88</v>
      </c>
    </row>
    <row r="11" spans="1:14">
      <c r="A11" s="110" t="s">
        <v>76</v>
      </c>
      <c r="B11" s="110"/>
      <c r="C11" s="17" t="s">
        <v>79</v>
      </c>
      <c r="D11" s="37">
        <v>7002324910</v>
      </c>
      <c r="E11" s="38"/>
      <c r="F11" s="100"/>
      <c r="G11" s="101"/>
      <c r="H11" s="101"/>
      <c r="I11" s="91" t="s">
        <v>86</v>
      </c>
      <c r="J11" s="93"/>
      <c r="K11" s="20" t="s">
        <v>87</v>
      </c>
      <c r="L11" s="37">
        <v>8486944203</v>
      </c>
      <c r="M11" s="38"/>
    </row>
    <row r="12" spans="1:14">
      <c r="A12" s="110" t="s">
        <v>77</v>
      </c>
      <c r="B12" s="110"/>
      <c r="C12" s="17" t="s">
        <v>80</v>
      </c>
      <c r="D12" s="37">
        <v>8876131460</v>
      </c>
      <c r="E12" s="38" t="s">
        <v>81</v>
      </c>
      <c r="F12" s="100"/>
      <c r="G12" s="101"/>
      <c r="H12" s="101"/>
      <c r="I12" s="105" t="s">
        <v>84</v>
      </c>
      <c r="J12" s="106"/>
      <c r="K12" s="17" t="s">
        <v>80</v>
      </c>
      <c r="L12" s="37">
        <v>9435193715</v>
      </c>
      <c r="M12" s="38" t="s">
        <v>89</v>
      </c>
    </row>
    <row r="13" spans="1:14">
      <c r="A13" s="110" t="s">
        <v>78</v>
      </c>
      <c r="B13" s="110"/>
      <c r="C13" s="17" t="s">
        <v>82</v>
      </c>
      <c r="D13" s="37">
        <v>9859061860</v>
      </c>
      <c r="E13" s="38"/>
      <c r="F13" s="100"/>
      <c r="G13" s="101"/>
      <c r="H13" s="101"/>
      <c r="I13" s="105" t="s">
        <v>85</v>
      </c>
      <c r="J13" s="106"/>
      <c r="K13" s="17" t="s">
        <v>82</v>
      </c>
      <c r="L13" s="37">
        <v>9957709554</v>
      </c>
      <c r="M13" s="38"/>
    </row>
    <row r="14" spans="1:14">
      <c r="A14" s="107" t="s">
        <v>19</v>
      </c>
      <c r="B14" s="108"/>
      <c r="C14" s="109"/>
      <c r="D14" s="72"/>
      <c r="E14" s="72"/>
      <c r="F14" s="100"/>
      <c r="G14" s="101"/>
      <c r="H14" s="101"/>
      <c r="I14" s="102"/>
      <c r="J14" s="102"/>
      <c r="K14" s="102"/>
      <c r="L14" s="102"/>
      <c r="M14" s="102"/>
      <c r="N14" s="8"/>
    </row>
    <row r="15" spans="1:14">
      <c r="A15" s="97"/>
      <c r="B15" s="97"/>
      <c r="C15" s="97"/>
      <c r="D15" s="97"/>
      <c r="E15" s="97"/>
      <c r="F15" s="97"/>
      <c r="G15" s="97"/>
      <c r="H15" s="97"/>
      <c r="I15" s="97"/>
      <c r="J15" s="97"/>
      <c r="K15" s="97"/>
      <c r="L15" s="97"/>
      <c r="M15" s="97"/>
    </row>
    <row r="16" spans="1:14">
      <c r="A16" s="96" t="s">
        <v>44</v>
      </c>
      <c r="B16" s="96"/>
      <c r="C16" s="96"/>
      <c r="D16" s="96"/>
      <c r="E16" s="96"/>
      <c r="F16" s="96"/>
      <c r="G16" s="96"/>
      <c r="H16" s="96"/>
      <c r="I16" s="96"/>
      <c r="J16" s="96"/>
      <c r="K16" s="96"/>
      <c r="L16" s="96"/>
      <c r="M16" s="96"/>
    </row>
    <row r="17" spans="1:13" ht="32.25" customHeight="1">
      <c r="A17" s="70" t="s">
        <v>56</v>
      </c>
      <c r="B17" s="70"/>
      <c r="C17" s="70"/>
      <c r="D17" s="70"/>
      <c r="E17" s="70"/>
      <c r="F17" s="70"/>
      <c r="G17" s="70"/>
      <c r="H17" s="70"/>
      <c r="I17" s="70"/>
      <c r="J17" s="70"/>
      <c r="K17" s="70"/>
      <c r="L17" s="70"/>
      <c r="M17" s="70"/>
    </row>
    <row r="18" spans="1:13">
      <c r="A18" s="69" t="s">
        <v>57</v>
      </c>
      <c r="B18" s="69"/>
      <c r="C18" s="69"/>
      <c r="D18" s="69"/>
      <c r="E18" s="69"/>
      <c r="F18" s="69"/>
      <c r="G18" s="69"/>
      <c r="H18" s="69"/>
      <c r="I18" s="69"/>
      <c r="J18" s="69"/>
      <c r="K18" s="69"/>
      <c r="L18" s="69"/>
      <c r="M18" s="69"/>
    </row>
    <row r="19" spans="1:13">
      <c r="A19" s="69" t="s">
        <v>45</v>
      </c>
      <c r="B19" s="69"/>
      <c r="C19" s="69"/>
      <c r="D19" s="69"/>
      <c r="E19" s="69"/>
      <c r="F19" s="69"/>
      <c r="G19" s="69"/>
      <c r="H19" s="69"/>
      <c r="I19" s="69"/>
      <c r="J19" s="69"/>
      <c r="K19" s="69"/>
      <c r="L19" s="69"/>
      <c r="M19" s="69"/>
    </row>
    <row r="20" spans="1:13">
      <c r="A20" s="69" t="s">
        <v>39</v>
      </c>
      <c r="B20" s="69"/>
      <c r="C20" s="69"/>
      <c r="D20" s="69"/>
      <c r="E20" s="69"/>
      <c r="F20" s="69"/>
      <c r="G20" s="69"/>
      <c r="H20" s="69"/>
      <c r="I20" s="69"/>
      <c r="J20" s="69"/>
      <c r="K20" s="69"/>
      <c r="L20" s="69"/>
      <c r="M20" s="69"/>
    </row>
    <row r="21" spans="1:13">
      <c r="A21" s="69" t="s">
        <v>46</v>
      </c>
      <c r="B21" s="69"/>
      <c r="C21" s="69"/>
      <c r="D21" s="69"/>
      <c r="E21" s="69"/>
      <c r="F21" s="69"/>
      <c r="G21" s="69"/>
      <c r="H21" s="69"/>
      <c r="I21" s="69"/>
      <c r="J21" s="69"/>
      <c r="K21" s="69"/>
      <c r="L21" s="69"/>
      <c r="M21" s="69"/>
    </row>
    <row r="22" spans="1:13">
      <c r="A22" s="69" t="s">
        <v>40</v>
      </c>
      <c r="B22" s="69"/>
      <c r="C22" s="69"/>
      <c r="D22" s="69"/>
      <c r="E22" s="69"/>
      <c r="F22" s="69"/>
      <c r="G22" s="69"/>
      <c r="H22" s="69"/>
      <c r="I22" s="69"/>
      <c r="J22" s="69"/>
      <c r="K22" s="69"/>
      <c r="L22" s="69"/>
      <c r="M22" s="69"/>
    </row>
    <row r="23" spans="1:13">
      <c r="A23" s="71" t="s">
        <v>49</v>
      </c>
      <c r="B23" s="71"/>
      <c r="C23" s="71"/>
      <c r="D23" s="71"/>
      <c r="E23" s="71"/>
      <c r="F23" s="71"/>
      <c r="G23" s="71"/>
      <c r="H23" s="71"/>
      <c r="I23" s="71"/>
      <c r="J23" s="71"/>
      <c r="K23" s="71"/>
      <c r="L23" s="71"/>
      <c r="M23" s="71"/>
    </row>
    <row r="24" spans="1:13">
      <c r="A24" s="69" t="s">
        <v>41</v>
      </c>
      <c r="B24" s="69"/>
      <c r="C24" s="69"/>
      <c r="D24" s="69"/>
      <c r="E24" s="69"/>
      <c r="F24" s="69"/>
      <c r="G24" s="69"/>
      <c r="H24" s="69"/>
      <c r="I24" s="69"/>
      <c r="J24" s="69"/>
      <c r="K24" s="69"/>
      <c r="L24" s="69"/>
      <c r="M24" s="69"/>
    </row>
    <row r="25" spans="1:13">
      <c r="A25" s="69" t="s">
        <v>42</v>
      </c>
      <c r="B25" s="69"/>
      <c r="C25" s="69"/>
      <c r="D25" s="69"/>
      <c r="E25" s="69"/>
      <c r="F25" s="69"/>
      <c r="G25" s="69"/>
      <c r="H25" s="69"/>
      <c r="I25" s="69"/>
      <c r="J25" s="69"/>
      <c r="K25" s="69"/>
      <c r="L25" s="69"/>
      <c r="M25" s="69"/>
    </row>
    <row r="26" spans="1:13">
      <c r="A26" s="69" t="s">
        <v>43</v>
      </c>
      <c r="B26" s="69"/>
      <c r="C26" s="69"/>
      <c r="D26" s="69"/>
      <c r="E26" s="69"/>
      <c r="F26" s="69"/>
      <c r="G26" s="69"/>
      <c r="H26" s="69"/>
      <c r="I26" s="69"/>
      <c r="J26" s="69"/>
      <c r="K26" s="69"/>
      <c r="L26" s="69"/>
      <c r="M26" s="69"/>
    </row>
    <row r="27" spans="1:13">
      <c r="A27" s="68" t="s">
        <v>47</v>
      </c>
      <c r="B27" s="68"/>
      <c r="C27" s="68"/>
      <c r="D27" s="68"/>
      <c r="E27" s="68"/>
      <c r="F27" s="68"/>
      <c r="G27" s="68"/>
      <c r="H27" s="68"/>
      <c r="I27" s="68"/>
      <c r="J27" s="68"/>
      <c r="K27" s="68"/>
      <c r="L27" s="68"/>
      <c r="M27" s="68"/>
    </row>
    <row r="28" spans="1:13">
      <c r="A28" s="69" t="s">
        <v>48</v>
      </c>
      <c r="B28" s="69"/>
      <c r="C28" s="69"/>
      <c r="D28" s="69"/>
      <c r="E28" s="69"/>
      <c r="F28" s="69"/>
      <c r="G28" s="69"/>
      <c r="H28" s="69"/>
      <c r="I28" s="69"/>
      <c r="J28" s="69"/>
      <c r="K28" s="69"/>
      <c r="L28" s="69"/>
      <c r="M28" s="69"/>
    </row>
    <row r="29" spans="1:13" ht="44.25" customHeight="1">
      <c r="A29" s="66" t="s">
        <v>58</v>
      </c>
      <c r="B29" s="66"/>
      <c r="C29" s="66"/>
      <c r="D29" s="66"/>
      <c r="E29" s="66"/>
      <c r="F29" s="66"/>
      <c r="G29" s="66"/>
      <c r="H29" s="66"/>
      <c r="I29" s="66"/>
      <c r="J29" s="66"/>
      <c r="K29" s="66"/>
      <c r="L29" s="66"/>
      <c r="M29" s="66"/>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F15" sqref="F15"/>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17" t="s">
        <v>70</v>
      </c>
      <c r="B1" s="117"/>
      <c r="C1" s="117"/>
      <c r="D1" s="117"/>
      <c r="E1" s="117"/>
      <c r="F1" s="117"/>
      <c r="G1" s="117"/>
      <c r="H1" s="117"/>
      <c r="I1" s="117"/>
      <c r="J1" s="117"/>
      <c r="K1" s="117"/>
      <c r="L1" s="117"/>
      <c r="M1" s="117"/>
      <c r="N1" s="117"/>
      <c r="O1" s="117"/>
      <c r="P1" s="117"/>
      <c r="Q1" s="117"/>
      <c r="R1" s="117"/>
      <c r="S1" s="117"/>
    </row>
    <row r="2" spans="1:20" ht="16.5" customHeight="1">
      <c r="A2" s="120" t="s">
        <v>59</v>
      </c>
      <c r="B2" s="121"/>
      <c r="C2" s="121"/>
      <c r="D2" s="25">
        <v>43556</v>
      </c>
      <c r="E2" s="22"/>
      <c r="F2" s="22"/>
      <c r="G2" s="22"/>
      <c r="H2" s="22"/>
      <c r="I2" s="22"/>
      <c r="J2" s="22"/>
      <c r="K2" s="22"/>
      <c r="L2" s="22"/>
      <c r="M2" s="22"/>
      <c r="N2" s="22"/>
      <c r="O2" s="22"/>
      <c r="P2" s="22"/>
      <c r="Q2" s="22"/>
      <c r="R2" s="22"/>
      <c r="S2" s="22"/>
    </row>
    <row r="3" spans="1:20" ht="24" customHeight="1">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c r="A4" s="122"/>
      <c r="B4" s="125"/>
      <c r="C4" s="123"/>
      <c r="D4" s="123"/>
      <c r="E4" s="123"/>
      <c r="F4" s="124"/>
      <c r="G4" s="15" t="s">
        <v>9</v>
      </c>
      <c r="H4" s="15" t="s">
        <v>10</v>
      </c>
      <c r="I4" s="11" t="s">
        <v>11</v>
      </c>
      <c r="J4" s="123"/>
      <c r="K4" s="119"/>
      <c r="L4" s="119"/>
      <c r="M4" s="119"/>
      <c r="N4" s="119"/>
      <c r="O4" s="119"/>
      <c r="P4" s="122"/>
      <c r="Q4" s="122"/>
      <c r="R4" s="123"/>
      <c r="S4" s="123"/>
      <c r="T4" s="123"/>
    </row>
    <row r="5" spans="1:20">
      <c r="A5" s="4">
        <v>1</v>
      </c>
      <c r="B5" s="17" t="s">
        <v>62</v>
      </c>
      <c r="C5" s="18" t="s">
        <v>291</v>
      </c>
      <c r="D5" s="18" t="s">
        <v>23</v>
      </c>
      <c r="E5" s="19">
        <v>18101000602</v>
      </c>
      <c r="F5" s="18" t="s">
        <v>94</v>
      </c>
      <c r="G5" s="19">
        <v>189</v>
      </c>
      <c r="H5" s="19">
        <v>242</v>
      </c>
      <c r="I5" s="58">
        <v>431</v>
      </c>
      <c r="J5" s="18">
        <v>9401052673</v>
      </c>
      <c r="K5" s="18" t="s">
        <v>292</v>
      </c>
      <c r="L5" s="18" t="s">
        <v>235</v>
      </c>
      <c r="M5" s="18" t="s">
        <v>236</v>
      </c>
      <c r="N5" s="18"/>
      <c r="O5" s="18"/>
      <c r="P5" s="24">
        <v>43556</v>
      </c>
      <c r="Q5" s="18" t="s">
        <v>120</v>
      </c>
      <c r="R5" s="48"/>
      <c r="S5" s="18" t="s">
        <v>297</v>
      </c>
      <c r="T5" s="18"/>
    </row>
    <row r="6" spans="1:20">
      <c r="A6" s="4">
        <v>2</v>
      </c>
      <c r="B6" s="17" t="s">
        <v>62</v>
      </c>
      <c r="C6" s="18" t="s">
        <v>293</v>
      </c>
      <c r="D6" s="18" t="s">
        <v>25</v>
      </c>
      <c r="E6" s="19">
        <v>190501</v>
      </c>
      <c r="F6" s="18"/>
      <c r="G6" s="19">
        <v>13</v>
      </c>
      <c r="H6" s="19">
        <v>28</v>
      </c>
      <c r="I6" s="58">
        <v>41</v>
      </c>
      <c r="J6" s="18">
        <v>9707201711</v>
      </c>
      <c r="K6" s="18" t="s">
        <v>95</v>
      </c>
      <c r="L6" s="18" t="s">
        <v>294</v>
      </c>
      <c r="M6" s="18" t="s">
        <v>295</v>
      </c>
      <c r="N6" s="18" t="s">
        <v>296</v>
      </c>
      <c r="O6" s="18"/>
      <c r="P6" s="24">
        <v>43557</v>
      </c>
      <c r="Q6" s="18" t="s">
        <v>127</v>
      </c>
      <c r="R6" s="48"/>
      <c r="S6" s="18" t="s">
        <v>297</v>
      </c>
      <c r="T6" s="18"/>
    </row>
    <row r="7" spans="1:20">
      <c r="A7" s="4">
        <v>3</v>
      </c>
      <c r="B7" s="17" t="s">
        <v>62</v>
      </c>
      <c r="C7" s="18" t="s">
        <v>92</v>
      </c>
      <c r="D7" s="18" t="s">
        <v>23</v>
      </c>
      <c r="E7" s="19" t="s">
        <v>93</v>
      </c>
      <c r="F7" s="18" t="s">
        <v>94</v>
      </c>
      <c r="G7" s="19">
        <v>129</v>
      </c>
      <c r="H7" s="19">
        <v>126</v>
      </c>
      <c r="I7" s="58">
        <v>255</v>
      </c>
      <c r="J7" s="18">
        <v>9859585843</v>
      </c>
      <c r="K7" s="18" t="s">
        <v>95</v>
      </c>
      <c r="L7" s="18" t="s">
        <v>96</v>
      </c>
      <c r="M7" s="18" t="s">
        <v>97</v>
      </c>
      <c r="N7" s="18"/>
      <c r="O7" s="18"/>
      <c r="P7" s="24">
        <v>43557</v>
      </c>
      <c r="Q7" s="18" t="s">
        <v>127</v>
      </c>
      <c r="R7" s="48"/>
      <c r="S7" s="18" t="s">
        <v>297</v>
      </c>
      <c r="T7" s="18"/>
    </row>
    <row r="8" spans="1:20" ht="33">
      <c r="A8" s="4">
        <v>4</v>
      </c>
      <c r="B8" s="17" t="s">
        <v>62</v>
      </c>
      <c r="C8" s="18" t="s">
        <v>92</v>
      </c>
      <c r="D8" s="18" t="s">
        <v>23</v>
      </c>
      <c r="E8" s="19" t="s">
        <v>93</v>
      </c>
      <c r="F8" s="18" t="s">
        <v>94</v>
      </c>
      <c r="G8" s="19">
        <v>129</v>
      </c>
      <c r="H8" s="19">
        <v>126</v>
      </c>
      <c r="I8" s="58">
        <v>255</v>
      </c>
      <c r="J8" s="17">
        <v>9859585843</v>
      </c>
      <c r="K8" s="18" t="s">
        <v>95</v>
      </c>
      <c r="L8" s="18" t="s">
        <v>96</v>
      </c>
      <c r="M8" s="18" t="s">
        <v>97</v>
      </c>
      <c r="N8" s="18"/>
      <c r="O8" s="18"/>
      <c r="P8" s="24">
        <v>43558</v>
      </c>
      <c r="Q8" s="18" t="s">
        <v>98</v>
      </c>
      <c r="R8" s="48"/>
      <c r="S8" s="18" t="s">
        <v>297</v>
      </c>
      <c r="T8" s="18"/>
    </row>
    <row r="9" spans="1:20" ht="33">
      <c r="A9" s="4">
        <v>5</v>
      </c>
      <c r="B9" s="17" t="s">
        <v>62</v>
      </c>
      <c r="C9" s="18" t="s">
        <v>99</v>
      </c>
      <c r="D9" s="18" t="s">
        <v>25</v>
      </c>
      <c r="E9" s="19">
        <v>190405</v>
      </c>
      <c r="F9" s="18"/>
      <c r="G9" s="19">
        <v>40</v>
      </c>
      <c r="H9" s="19">
        <v>24</v>
      </c>
      <c r="I9" s="58">
        <v>64</v>
      </c>
      <c r="J9" s="18">
        <v>6900676388</v>
      </c>
      <c r="K9" s="18" t="s">
        <v>100</v>
      </c>
      <c r="L9" s="18" t="s">
        <v>101</v>
      </c>
      <c r="M9" s="18" t="s">
        <v>102</v>
      </c>
      <c r="N9" s="18" t="s">
        <v>103</v>
      </c>
      <c r="O9" s="18"/>
      <c r="P9" s="24">
        <v>43559</v>
      </c>
      <c r="Q9" s="18" t="s">
        <v>104</v>
      </c>
      <c r="R9" s="48"/>
      <c r="S9" s="18" t="s">
        <v>297</v>
      </c>
      <c r="T9" s="18"/>
    </row>
    <row r="10" spans="1:20" ht="33">
      <c r="A10" s="4">
        <v>6</v>
      </c>
      <c r="B10" s="17" t="s">
        <v>62</v>
      </c>
      <c r="C10" s="18" t="s">
        <v>105</v>
      </c>
      <c r="D10" s="18" t="s">
        <v>23</v>
      </c>
      <c r="E10" s="19" t="s">
        <v>106</v>
      </c>
      <c r="F10" s="18" t="s">
        <v>107</v>
      </c>
      <c r="G10" s="19">
        <v>22</v>
      </c>
      <c r="H10" s="19">
        <v>25</v>
      </c>
      <c r="I10" s="58">
        <v>47</v>
      </c>
      <c r="J10" s="18">
        <v>9085052692</v>
      </c>
      <c r="K10" s="18" t="s">
        <v>100</v>
      </c>
      <c r="L10" s="18" t="s">
        <v>101</v>
      </c>
      <c r="M10" s="18" t="s">
        <v>102</v>
      </c>
      <c r="N10" s="18"/>
      <c r="O10" s="18"/>
      <c r="P10" s="24">
        <v>43559</v>
      </c>
      <c r="Q10" s="18" t="s">
        <v>104</v>
      </c>
      <c r="R10" s="48"/>
      <c r="S10" s="18" t="s">
        <v>297</v>
      </c>
      <c r="T10" s="18"/>
    </row>
    <row r="11" spans="1:20">
      <c r="A11" s="4">
        <v>7</v>
      </c>
      <c r="B11" s="17" t="s">
        <v>62</v>
      </c>
      <c r="C11" s="18" t="s">
        <v>108</v>
      </c>
      <c r="D11" s="18" t="s">
        <v>25</v>
      </c>
      <c r="E11" s="19">
        <v>190315</v>
      </c>
      <c r="F11" s="18"/>
      <c r="G11" s="19">
        <v>36</v>
      </c>
      <c r="H11" s="19">
        <v>40</v>
      </c>
      <c r="I11" s="58">
        <v>76</v>
      </c>
      <c r="J11" s="18">
        <v>6000437362</v>
      </c>
      <c r="K11" s="18" t="s">
        <v>109</v>
      </c>
      <c r="L11" s="18" t="s">
        <v>110</v>
      </c>
      <c r="M11" s="18" t="s">
        <v>111</v>
      </c>
      <c r="N11" s="18" t="s">
        <v>112</v>
      </c>
      <c r="O11" s="18"/>
      <c r="P11" s="24">
        <v>43560</v>
      </c>
      <c r="Q11" s="51" t="s">
        <v>113</v>
      </c>
      <c r="R11" s="48"/>
      <c r="S11" s="18" t="s">
        <v>297</v>
      </c>
      <c r="T11" s="18"/>
    </row>
    <row r="12" spans="1:20" s="55" customFormat="1">
      <c r="A12" s="50">
        <v>8</v>
      </c>
      <c r="B12" s="17" t="s">
        <v>62</v>
      </c>
      <c r="C12" s="51" t="s">
        <v>114</v>
      </c>
      <c r="D12" s="51" t="s">
        <v>25</v>
      </c>
      <c r="E12" s="52">
        <v>190316</v>
      </c>
      <c r="F12" s="51"/>
      <c r="G12" s="52">
        <v>24</v>
      </c>
      <c r="H12" s="52">
        <v>25</v>
      </c>
      <c r="I12" s="58">
        <v>49</v>
      </c>
      <c r="J12" s="51">
        <v>6001012403</v>
      </c>
      <c r="K12" s="51" t="s">
        <v>109</v>
      </c>
      <c r="L12" s="51" t="s">
        <v>110</v>
      </c>
      <c r="M12" s="51" t="s">
        <v>111</v>
      </c>
      <c r="N12" s="51" t="s">
        <v>112</v>
      </c>
      <c r="O12" s="51"/>
      <c r="P12" s="53">
        <v>43560</v>
      </c>
      <c r="Q12" s="18" t="s">
        <v>113</v>
      </c>
      <c r="R12" s="54"/>
      <c r="S12" s="18" t="s">
        <v>297</v>
      </c>
      <c r="T12" s="51"/>
    </row>
    <row r="13" spans="1:20">
      <c r="A13" s="4">
        <v>9</v>
      </c>
      <c r="B13" s="17" t="s">
        <v>62</v>
      </c>
      <c r="C13" s="18" t="s">
        <v>115</v>
      </c>
      <c r="D13" s="18" t="s">
        <v>25</v>
      </c>
      <c r="E13" s="19">
        <v>190317</v>
      </c>
      <c r="F13" s="18"/>
      <c r="G13" s="19">
        <v>40</v>
      </c>
      <c r="H13" s="19">
        <v>37</v>
      </c>
      <c r="I13" s="58">
        <v>77</v>
      </c>
      <c r="J13" s="18">
        <v>9085253146</v>
      </c>
      <c r="K13" s="18" t="s">
        <v>116</v>
      </c>
      <c r="L13" s="18" t="s">
        <v>117</v>
      </c>
      <c r="M13" s="18" t="s">
        <v>118</v>
      </c>
      <c r="N13" s="18" t="s">
        <v>119</v>
      </c>
      <c r="O13" s="18"/>
      <c r="P13" s="24">
        <v>43563</v>
      </c>
      <c r="Q13" s="18" t="s">
        <v>120</v>
      </c>
      <c r="R13" s="48"/>
      <c r="S13" s="18" t="s">
        <v>297</v>
      </c>
      <c r="T13" s="18"/>
    </row>
    <row r="14" spans="1:20">
      <c r="A14" s="4">
        <v>10</v>
      </c>
      <c r="B14" s="17" t="s">
        <v>62</v>
      </c>
      <c r="C14" s="18" t="s">
        <v>121</v>
      </c>
      <c r="D14" s="18" t="s">
        <v>25</v>
      </c>
      <c r="E14" s="19">
        <v>190908</v>
      </c>
      <c r="F14" s="18"/>
      <c r="G14" s="19">
        <v>47</v>
      </c>
      <c r="H14" s="19">
        <v>43</v>
      </c>
      <c r="I14" s="58">
        <v>90</v>
      </c>
      <c r="J14" s="18">
        <v>9707413228</v>
      </c>
      <c r="K14" s="18" t="s">
        <v>122</v>
      </c>
      <c r="L14" s="18" t="s">
        <v>123</v>
      </c>
      <c r="M14" s="18"/>
      <c r="N14" s="18" t="s">
        <v>124</v>
      </c>
      <c r="O14" s="18"/>
      <c r="P14" s="24">
        <v>43563</v>
      </c>
      <c r="Q14" s="18" t="s">
        <v>120</v>
      </c>
      <c r="R14" s="48"/>
      <c r="S14" s="18" t="s">
        <v>297</v>
      </c>
      <c r="T14" s="18"/>
    </row>
    <row r="15" spans="1:20">
      <c r="A15" s="4">
        <v>11</v>
      </c>
      <c r="B15" s="17" t="s">
        <v>62</v>
      </c>
      <c r="C15" s="18" t="s">
        <v>125</v>
      </c>
      <c r="D15" s="18" t="s">
        <v>25</v>
      </c>
      <c r="E15" s="19">
        <v>190330</v>
      </c>
      <c r="F15" s="18"/>
      <c r="G15" s="19">
        <v>54</v>
      </c>
      <c r="H15" s="19">
        <v>37</v>
      </c>
      <c r="I15" s="58">
        <v>91</v>
      </c>
      <c r="J15" s="18">
        <v>6001584542</v>
      </c>
      <c r="K15" s="18" t="s">
        <v>116</v>
      </c>
      <c r="L15" s="18" t="s">
        <v>117</v>
      </c>
      <c r="M15" s="18" t="s">
        <v>118</v>
      </c>
      <c r="N15" s="18" t="s">
        <v>126</v>
      </c>
      <c r="O15" s="18"/>
      <c r="P15" s="24">
        <v>43564</v>
      </c>
      <c r="Q15" s="18" t="s">
        <v>127</v>
      </c>
      <c r="R15" s="48"/>
      <c r="S15" s="18" t="s">
        <v>297</v>
      </c>
      <c r="T15" s="18"/>
    </row>
    <row r="16" spans="1:20">
      <c r="A16" s="4">
        <v>12</v>
      </c>
      <c r="B16" s="17" t="s">
        <v>62</v>
      </c>
      <c r="C16" s="18" t="s">
        <v>128</v>
      </c>
      <c r="D16" s="18" t="s">
        <v>23</v>
      </c>
      <c r="E16" s="19" t="s">
        <v>129</v>
      </c>
      <c r="F16" s="18" t="s">
        <v>107</v>
      </c>
      <c r="G16" s="19">
        <v>78</v>
      </c>
      <c r="H16" s="19">
        <v>84</v>
      </c>
      <c r="I16" s="58">
        <v>162</v>
      </c>
      <c r="J16" s="18">
        <v>8822905479</v>
      </c>
      <c r="K16" s="18" t="s">
        <v>130</v>
      </c>
      <c r="L16" s="18" t="s">
        <v>131</v>
      </c>
      <c r="M16" s="18" t="s">
        <v>132</v>
      </c>
      <c r="N16" s="18"/>
      <c r="O16" s="18"/>
      <c r="P16" s="24">
        <v>43564</v>
      </c>
      <c r="Q16" s="18" t="s">
        <v>127</v>
      </c>
      <c r="R16" s="48"/>
      <c r="S16" s="18" t="s">
        <v>297</v>
      </c>
      <c r="T16" s="18"/>
    </row>
    <row r="17" spans="1:20" ht="33">
      <c r="A17" s="4">
        <v>13</v>
      </c>
      <c r="B17" s="17" t="s">
        <v>62</v>
      </c>
      <c r="C17" s="18" t="s">
        <v>133</v>
      </c>
      <c r="D17" s="18" t="s">
        <v>25</v>
      </c>
      <c r="E17" s="19">
        <v>190323</v>
      </c>
      <c r="F17" s="18"/>
      <c r="G17" s="19">
        <v>25</v>
      </c>
      <c r="H17" s="19">
        <v>23</v>
      </c>
      <c r="I17" s="58">
        <v>48</v>
      </c>
      <c r="J17" s="18">
        <v>9707045888</v>
      </c>
      <c r="K17" s="18" t="s">
        <v>122</v>
      </c>
      <c r="L17" s="18" t="s">
        <v>131</v>
      </c>
      <c r="M17" s="18" t="s">
        <v>132</v>
      </c>
      <c r="N17" s="18" t="s">
        <v>134</v>
      </c>
      <c r="O17" s="18"/>
      <c r="P17" s="24">
        <v>43565</v>
      </c>
      <c r="Q17" s="18" t="s">
        <v>98</v>
      </c>
      <c r="R17" s="48"/>
      <c r="S17" s="18" t="s">
        <v>297</v>
      </c>
      <c r="T17" s="18"/>
    </row>
    <row r="18" spans="1:20" ht="33">
      <c r="A18" s="4">
        <v>14</v>
      </c>
      <c r="B18" s="17" t="s">
        <v>62</v>
      </c>
      <c r="C18" s="18" t="s">
        <v>128</v>
      </c>
      <c r="D18" s="18" t="s">
        <v>23</v>
      </c>
      <c r="E18" s="19" t="s">
        <v>129</v>
      </c>
      <c r="F18" s="18" t="s">
        <v>107</v>
      </c>
      <c r="G18" s="19">
        <v>78</v>
      </c>
      <c r="H18" s="19">
        <v>84</v>
      </c>
      <c r="I18" s="58">
        <v>162</v>
      </c>
      <c r="J18" s="18">
        <v>8822905479</v>
      </c>
      <c r="K18" s="18" t="s">
        <v>130</v>
      </c>
      <c r="L18" s="18" t="s">
        <v>131</v>
      </c>
      <c r="M18" s="18" t="s">
        <v>132</v>
      </c>
      <c r="N18" s="18"/>
      <c r="O18" s="18"/>
      <c r="P18" s="24">
        <v>43565</v>
      </c>
      <c r="Q18" s="18" t="s">
        <v>98</v>
      </c>
      <c r="R18" s="48"/>
      <c r="S18" s="18" t="s">
        <v>297</v>
      </c>
      <c r="T18" s="18"/>
    </row>
    <row r="19" spans="1:20" ht="33">
      <c r="A19" s="4">
        <v>15</v>
      </c>
      <c r="B19" s="17" t="s">
        <v>62</v>
      </c>
      <c r="C19" s="18" t="s">
        <v>135</v>
      </c>
      <c r="D19" s="18" t="s">
        <v>25</v>
      </c>
      <c r="E19" s="19">
        <v>190318</v>
      </c>
      <c r="F19" s="18"/>
      <c r="G19" s="19">
        <v>44</v>
      </c>
      <c r="H19" s="19">
        <v>40</v>
      </c>
      <c r="I19" s="58">
        <v>84</v>
      </c>
      <c r="J19" s="18">
        <v>9854935122</v>
      </c>
      <c r="K19" s="18" t="s">
        <v>116</v>
      </c>
      <c r="L19" s="18" t="s">
        <v>117</v>
      </c>
      <c r="M19" s="18" t="s">
        <v>118</v>
      </c>
      <c r="N19" s="18" t="s">
        <v>136</v>
      </c>
      <c r="O19" s="18"/>
      <c r="P19" s="24">
        <v>43567</v>
      </c>
      <c r="Q19" s="18" t="s">
        <v>113</v>
      </c>
      <c r="R19" s="48"/>
      <c r="S19" s="18" t="s">
        <v>297</v>
      </c>
      <c r="T19" s="18"/>
    </row>
    <row r="20" spans="1:20">
      <c r="A20" s="4">
        <v>16</v>
      </c>
      <c r="B20" s="17" t="s">
        <v>62</v>
      </c>
      <c r="C20" s="18" t="s">
        <v>137</v>
      </c>
      <c r="D20" s="18" t="s">
        <v>23</v>
      </c>
      <c r="E20" s="19" t="s">
        <v>138</v>
      </c>
      <c r="F20" s="18" t="s">
        <v>94</v>
      </c>
      <c r="G20" s="19">
        <v>46</v>
      </c>
      <c r="H20" s="19">
        <v>69</v>
      </c>
      <c r="I20" s="58">
        <v>115</v>
      </c>
      <c r="J20" s="18">
        <v>9401316770</v>
      </c>
      <c r="K20" s="18" t="s">
        <v>116</v>
      </c>
      <c r="L20" s="18" t="s">
        <v>117</v>
      </c>
      <c r="M20" s="18" t="s">
        <v>118</v>
      </c>
      <c r="N20" s="18"/>
      <c r="O20" s="18"/>
      <c r="P20" s="24">
        <v>43567</v>
      </c>
      <c r="Q20" s="18" t="s">
        <v>113</v>
      </c>
      <c r="R20" s="48"/>
      <c r="S20" s="18" t="s">
        <v>297</v>
      </c>
      <c r="T20" s="18"/>
    </row>
    <row r="21" spans="1:20" ht="33">
      <c r="A21" s="4">
        <v>17</v>
      </c>
      <c r="B21" s="17" t="s">
        <v>62</v>
      </c>
      <c r="C21" s="18" t="s">
        <v>139</v>
      </c>
      <c r="D21" s="18" t="s">
        <v>23</v>
      </c>
      <c r="E21" s="19" t="s">
        <v>140</v>
      </c>
      <c r="F21" s="18" t="s">
        <v>107</v>
      </c>
      <c r="G21" s="19">
        <v>71</v>
      </c>
      <c r="H21" s="19">
        <v>64</v>
      </c>
      <c r="I21" s="58">
        <v>135</v>
      </c>
      <c r="J21" s="18">
        <v>8486133712</v>
      </c>
      <c r="K21" s="18" t="s">
        <v>109</v>
      </c>
      <c r="L21" s="18" t="s">
        <v>110</v>
      </c>
      <c r="M21" s="18" t="s">
        <v>111</v>
      </c>
      <c r="N21" s="18"/>
      <c r="O21" s="18"/>
      <c r="P21" s="24">
        <v>43568</v>
      </c>
      <c r="Q21" s="18" t="s">
        <v>141</v>
      </c>
      <c r="R21" s="48"/>
      <c r="S21" s="18" t="s">
        <v>297</v>
      </c>
      <c r="T21" s="18"/>
    </row>
    <row r="22" spans="1:20" ht="33">
      <c r="A22" s="4">
        <v>18</v>
      </c>
      <c r="B22" s="17" t="s">
        <v>62</v>
      </c>
      <c r="C22" s="59" t="s">
        <v>142</v>
      </c>
      <c r="D22" s="59" t="s">
        <v>25</v>
      </c>
      <c r="E22" s="17">
        <v>190319</v>
      </c>
      <c r="F22" s="59"/>
      <c r="G22" s="17">
        <v>33</v>
      </c>
      <c r="H22" s="17">
        <v>37</v>
      </c>
      <c r="I22" s="58">
        <v>70</v>
      </c>
      <c r="J22" s="59">
        <v>9707651332</v>
      </c>
      <c r="K22" s="59" t="s">
        <v>143</v>
      </c>
      <c r="L22" s="59" t="s">
        <v>144</v>
      </c>
      <c r="M22" s="59" t="s">
        <v>145</v>
      </c>
      <c r="N22" s="59" t="s">
        <v>136</v>
      </c>
      <c r="O22" s="59"/>
      <c r="P22" s="24">
        <v>43572</v>
      </c>
      <c r="Q22" s="18" t="s">
        <v>98</v>
      </c>
      <c r="R22" s="48"/>
      <c r="S22" s="18" t="s">
        <v>297</v>
      </c>
      <c r="T22" s="18"/>
    </row>
    <row r="23" spans="1:20" ht="33">
      <c r="A23" s="4">
        <v>19</v>
      </c>
      <c r="B23" s="17" t="s">
        <v>62</v>
      </c>
      <c r="C23" s="18" t="s">
        <v>146</v>
      </c>
      <c r="D23" s="18" t="s">
        <v>23</v>
      </c>
      <c r="E23" s="19" t="s">
        <v>147</v>
      </c>
      <c r="F23" s="18" t="s">
        <v>107</v>
      </c>
      <c r="G23" s="19">
        <v>26</v>
      </c>
      <c r="H23" s="19">
        <v>32</v>
      </c>
      <c r="I23" s="58">
        <v>58</v>
      </c>
      <c r="J23" s="18">
        <v>9954910133</v>
      </c>
      <c r="K23" s="18" t="s">
        <v>109</v>
      </c>
      <c r="L23" s="18" t="s">
        <v>110</v>
      </c>
      <c r="M23" s="18" t="s">
        <v>111</v>
      </c>
      <c r="N23" s="18"/>
      <c r="O23" s="18"/>
      <c r="P23" s="24">
        <v>43572</v>
      </c>
      <c r="Q23" s="18" t="s">
        <v>98</v>
      </c>
      <c r="R23" s="48"/>
      <c r="S23" s="18" t="s">
        <v>297</v>
      </c>
      <c r="T23" s="18"/>
    </row>
    <row r="24" spans="1:20">
      <c r="A24" s="4">
        <v>20</v>
      </c>
      <c r="B24" s="17" t="s">
        <v>62</v>
      </c>
      <c r="C24" s="18" t="s">
        <v>148</v>
      </c>
      <c r="D24" s="18" t="s">
        <v>25</v>
      </c>
      <c r="E24" s="19">
        <v>190333</v>
      </c>
      <c r="F24" s="18"/>
      <c r="G24" s="19">
        <v>26</v>
      </c>
      <c r="H24" s="19">
        <v>29</v>
      </c>
      <c r="I24" s="58">
        <v>55</v>
      </c>
      <c r="J24" s="18">
        <v>7578824965</v>
      </c>
      <c r="K24" s="18" t="s">
        <v>122</v>
      </c>
      <c r="L24" s="18" t="s">
        <v>123</v>
      </c>
      <c r="M24" s="18"/>
      <c r="N24" s="18" t="s">
        <v>149</v>
      </c>
      <c r="O24" s="18"/>
      <c r="P24" s="24">
        <v>43575</v>
      </c>
      <c r="Q24" s="18" t="s">
        <v>141</v>
      </c>
      <c r="R24" s="48"/>
      <c r="S24" s="18" t="s">
        <v>297</v>
      </c>
      <c r="T24" s="18"/>
    </row>
    <row r="25" spans="1:20">
      <c r="A25" s="4">
        <v>21</v>
      </c>
      <c r="B25" s="17" t="s">
        <v>62</v>
      </c>
      <c r="C25" s="18" t="s">
        <v>150</v>
      </c>
      <c r="D25" s="18" t="s">
        <v>23</v>
      </c>
      <c r="E25" s="19">
        <v>18101002901</v>
      </c>
      <c r="F25" s="18" t="s">
        <v>94</v>
      </c>
      <c r="G25" s="19">
        <v>65</v>
      </c>
      <c r="H25" s="19">
        <v>90</v>
      </c>
      <c r="I25" s="58">
        <v>155</v>
      </c>
      <c r="J25" s="18">
        <v>9126537089</v>
      </c>
      <c r="K25" s="18" t="s">
        <v>130</v>
      </c>
      <c r="L25" s="18" t="s">
        <v>123</v>
      </c>
      <c r="M25" s="18"/>
      <c r="N25" s="18"/>
      <c r="O25" s="18"/>
      <c r="P25" s="24">
        <v>43575</v>
      </c>
      <c r="Q25" s="18" t="s">
        <v>141</v>
      </c>
      <c r="R25" s="48"/>
      <c r="S25" s="18" t="s">
        <v>297</v>
      </c>
      <c r="T25" s="18"/>
    </row>
    <row r="26" spans="1:20" ht="33">
      <c r="A26" s="4">
        <v>22</v>
      </c>
      <c r="B26" s="17" t="s">
        <v>62</v>
      </c>
      <c r="C26" s="18" t="s">
        <v>151</v>
      </c>
      <c r="D26" s="18" t="s">
        <v>25</v>
      </c>
      <c r="E26" s="19">
        <v>190324</v>
      </c>
      <c r="F26" s="18"/>
      <c r="G26" s="19">
        <v>33</v>
      </c>
      <c r="H26" s="19">
        <v>22</v>
      </c>
      <c r="I26" s="58">
        <v>55</v>
      </c>
      <c r="J26" s="18" t="s">
        <v>152</v>
      </c>
      <c r="K26" s="18" t="s">
        <v>122</v>
      </c>
      <c r="L26" s="18" t="s">
        <v>123</v>
      </c>
      <c r="M26" s="18"/>
      <c r="N26" s="18" t="s">
        <v>153</v>
      </c>
      <c r="O26" s="18"/>
      <c r="P26" s="24">
        <v>43577</v>
      </c>
      <c r="Q26" s="18" t="s">
        <v>120</v>
      </c>
      <c r="R26" s="48"/>
      <c r="S26" s="18" t="s">
        <v>297</v>
      </c>
      <c r="T26" s="18"/>
    </row>
    <row r="27" spans="1:20">
      <c r="A27" s="4">
        <v>23</v>
      </c>
      <c r="B27" s="17" t="s">
        <v>62</v>
      </c>
      <c r="C27" s="18" t="s">
        <v>154</v>
      </c>
      <c r="D27" s="18" t="s">
        <v>23</v>
      </c>
      <c r="E27" s="19" t="s">
        <v>155</v>
      </c>
      <c r="F27" s="18" t="s">
        <v>107</v>
      </c>
      <c r="G27" s="19">
        <v>45</v>
      </c>
      <c r="H27" s="19">
        <v>58</v>
      </c>
      <c r="I27" s="58">
        <v>103</v>
      </c>
      <c r="J27" s="18">
        <v>9957597098</v>
      </c>
      <c r="K27" s="18" t="s">
        <v>130</v>
      </c>
      <c r="L27" s="18" t="s">
        <v>123</v>
      </c>
      <c r="M27" s="18"/>
      <c r="N27" s="18"/>
      <c r="O27" s="18"/>
      <c r="P27" s="24">
        <v>43577</v>
      </c>
      <c r="Q27" s="18" t="s">
        <v>120</v>
      </c>
      <c r="R27" s="48"/>
      <c r="S27" s="18" t="s">
        <v>297</v>
      </c>
      <c r="T27" s="18"/>
    </row>
    <row r="28" spans="1:20">
      <c r="A28" s="4">
        <v>24</v>
      </c>
      <c r="B28" s="17" t="s">
        <v>62</v>
      </c>
      <c r="C28" s="18" t="s">
        <v>156</v>
      </c>
      <c r="D28" s="18" t="s">
        <v>25</v>
      </c>
      <c r="E28" s="19">
        <v>190328</v>
      </c>
      <c r="F28" s="18"/>
      <c r="G28" s="19">
        <v>36</v>
      </c>
      <c r="H28" s="19">
        <v>34</v>
      </c>
      <c r="I28" s="58">
        <v>70</v>
      </c>
      <c r="J28" s="18">
        <v>8638889152</v>
      </c>
      <c r="K28" s="18" t="s">
        <v>122</v>
      </c>
      <c r="L28" s="18" t="s">
        <v>123</v>
      </c>
      <c r="M28" s="18"/>
      <c r="N28" s="18" t="s">
        <v>157</v>
      </c>
      <c r="O28" s="18"/>
      <c r="P28" s="24">
        <v>43578</v>
      </c>
      <c r="Q28" s="18" t="s">
        <v>127</v>
      </c>
      <c r="R28" s="48"/>
      <c r="S28" s="18" t="s">
        <v>297</v>
      </c>
      <c r="T28" s="18"/>
    </row>
    <row r="29" spans="1:20">
      <c r="A29" s="4">
        <v>25</v>
      </c>
      <c r="B29" s="17" t="s">
        <v>62</v>
      </c>
      <c r="C29" s="18" t="s">
        <v>158</v>
      </c>
      <c r="D29" s="18" t="s">
        <v>23</v>
      </c>
      <c r="E29" s="19" t="s">
        <v>159</v>
      </c>
      <c r="F29" s="18" t="s">
        <v>107</v>
      </c>
      <c r="G29" s="19">
        <v>45</v>
      </c>
      <c r="H29" s="19">
        <v>46</v>
      </c>
      <c r="I29" s="58">
        <v>91</v>
      </c>
      <c r="J29" s="18">
        <v>7670085908</v>
      </c>
      <c r="K29" s="18" t="s">
        <v>116</v>
      </c>
      <c r="L29" s="18" t="s">
        <v>117</v>
      </c>
      <c r="M29" s="18" t="s">
        <v>118</v>
      </c>
      <c r="N29" s="18"/>
      <c r="O29" s="18"/>
      <c r="P29" s="24">
        <v>43578</v>
      </c>
      <c r="Q29" s="18" t="s">
        <v>127</v>
      </c>
      <c r="R29" s="48"/>
      <c r="S29" s="18" t="s">
        <v>297</v>
      </c>
      <c r="T29" s="18"/>
    </row>
    <row r="30" spans="1:20" ht="33">
      <c r="A30" s="4">
        <v>26</v>
      </c>
      <c r="B30" s="17" t="s">
        <v>62</v>
      </c>
      <c r="C30" s="18" t="s">
        <v>160</v>
      </c>
      <c r="D30" s="18" t="s">
        <v>25</v>
      </c>
      <c r="E30" s="19">
        <v>190320</v>
      </c>
      <c r="F30" s="18"/>
      <c r="G30" s="19">
        <v>41</v>
      </c>
      <c r="H30" s="19">
        <v>38</v>
      </c>
      <c r="I30" s="58">
        <v>79</v>
      </c>
      <c r="J30" s="18">
        <v>7896627747</v>
      </c>
      <c r="K30" s="18" t="s">
        <v>116</v>
      </c>
      <c r="L30" s="18" t="s">
        <v>117</v>
      </c>
      <c r="M30" s="18" t="s">
        <v>118</v>
      </c>
      <c r="N30" s="18" t="s">
        <v>161</v>
      </c>
      <c r="O30" s="18"/>
      <c r="P30" s="24">
        <v>43579</v>
      </c>
      <c r="Q30" s="18" t="s">
        <v>98</v>
      </c>
      <c r="R30" s="48"/>
      <c r="S30" s="18" t="s">
        <v>297</v>
      </c>
      <c r="T30" s="18"/>
    </row>
    <row r="31" spans="1:20" ht="33">
      <c r="A31" s="4">
        <v>27</v>
      </c>
      <c r="B31" s="17" t="s">
        <v>62</v>
      </c>
      <c r="C31" s="18" t="s">
        <v>162</v>
      </c>
      <c r="D31" s="18" t="s">
        <v>23</v>
      </c>
      <c r="E31" s="19" t="s">
        <v>163</v>
      </c>
      <c r="F31" s="18" t="s">
        <v>107</v>
      </c>
      <c r="G31" s="19">
        <v>31</v>
      </c>
      <c r="H31" s="19">
        <v>40</v>
      </c>
      <c r="I31" s="58">
        <v>71</v>
      </c>
      <c r="J31" s="18">
        <v>7664015948</v>
      </c>
      <c r="K31" s="18" t="s">
        <v>116</v>
      </c>
      <c r="L31" s="18" t="s">
        <v>117</v>
      </c>
      <c r="M31" s="18" t="s">
        <v>118</v>
      </c>
      <c r="N31" s="18"/>
      <c r="O31" s="18"/>
      <c r="P31" s="24">
        <v>43579</v>
      </c>
      <c r="Q31" s="18" t="s">
        <v>98</v>
      </c>
      <c r="R31" s="48"/>
      <c r="S31" s="18" t="s">
        <v>297</v>
      </c>
      <c r="T31" s="18"/>
    </row>
    <row r="32" spans="1:20" ht="33">
      <c r="A32" s="4">
        <v>28</v>
      </c>
      <c r="B32" s="17" t="s">
        <v>62</v>
      </c>
      <c r="C32" s="18" t="s">
        <v>164</v>
      </c>
      <c r="D32" s="18" t="s">
        <v>23</v>
      </c>
      <c r="E32" s="19" t="s">
        <v>165</v>
      </c>
      <c r="F32" s="18" t="s">
        <v>94</v>
      </c>
      <c r="G32" s="19">
        <v>131</v>
      </c>
      <c r="H32" s="19">
        <v>127</v>
      </c>
      <c r="I32" s="58">
        <v>258</v>
      </c>
      <c r="J32" s="18" t="s">
        <v>166</v>
      </c>
      <c r="K32" s="18" t="s">
        <v>116</v>
      </c>
      <c r="L32" s="18" t="s">
        <v>117</v>
      </c>
      <c r="M32" s="18" t="s">
        <v>118</v>
      </c>
      <c r="N32" s="18"/>
      <c r="O32" s="18"/>
      <c r="P32" s="24">
        <v>43580</v>
      </c>
      <c r="Q32" s="18" t="s">
        <v>104</v>
      </c>
      <c r="R32" s="48"/>
      <c r="S32" s="18" t="s">
        <v>297</v>
      </c>
      <c r="T32" s="18"/>
    </row>
    <row r="33" spans="1:20">
      <c r="A33" s="4">
        <v>29</v>
      </c>
      <c r="B33" s="17" t="s">
        <v>62</v>
      </c>
      <c r="C33" s="18" t="s">
        <v>167</v>
      </c>
      <c r="D33" s="18" t="s">
        <v>25</v>
      </c>
      <c r="E33" s="19">
        <v>190331</v>
      </c>
      <c r="F33" s="18"/>
      <c r="G33" s="19">
        <v>40</v>
      </c>
      <c r="H33" s="19">
        <v>45</v>
      </c>
      <c r="I33" s="58">
        <v>85</v>
      </c>
      <c r="J33" s="18">
        <v>8822607702</v>
      </c>
      <c r="K33" s="18" t="s">
        <v>122</v>
      </c>
      <c r="L33" s="18" t="s">
        <v>131</v>
      </c>
      <c r="M33" s="18" t="s">
        <v>132</v>
      </c>
      <c r="N33" s="18" t="s">
        <v>168</v>
      </c>
      <c r="O33" s="18"/>
      <c r="P33" s="24">
        <v>43581</v>
      </c>
      <c r="Q33" s="18" t="s">
        <v>113</v>
      </c>
      <c r="R33" s="48"/>
      <c r="S33" s="18" t="s">
        <v>297</v>
      </c>
      <c r="T33" s="18"/>
    </row>
    <row r="34" spans="1:20" ht="33">
      <c r="A34" s="4">
        <v>30</v>
      </c>
      <c r="B34" s="17" t="s">
        <v>62</v>
      </c>
      <c r="C34" s="18" t="s">
        <v>164</v>
      </c>
      <c r="D34" s="18" t="s">
        <v>23</v>
      </c>
      <c r="E34" s="19" t="s">
        <v>165</v>
      </c>
      <c r="F34" s="18" t="s">
        <v>94</v>
      </c>
      <c r="G34" s="19">
        <v>131</v>
      </c>
      <c r="H34" s="19">
        <v>127</v>
      </c>
      <c r="I34" s="58">
        <v>258</v>
      </c>
      <c r="J34" s="18" t="s">
        <v>166</v>
      </c>
      <c r="K34" s="18" t="s">
        <v>116</v>
      </c>
      <c r="L34" s="18" t="s">
        <v>117</v>
      </c>
      <c r="M34" s="18" t="s">
        <v>118</v>
      </c>
      <c r="N34" s="18"/>
      <c r="O34" s="18"/>
      <c r="P34" s="24">
        <v>43581</v>
      </c>
      <c r="Q34" s="18" t="s">
        <v>113</v>
      </c>
      <c r="R34" s="48"/>
      <c r="S34" s="18" t="s">
        <v>297</v>
      </c>
      <c r="T34" s="18"/>
    </row>
    <row r="35" spans="1:20">
      <c r="A35" s="4">
        <v>31</v>
      </c>
      <c r="B35" s="17" t="s">
        <v>62</v>
      </c>
      <c r="C35" s="18" t="s">
        <v>169</v>
      </c>
      <c r="D35" s="18" t="s">
        <v>25</v>
      </c>
      <c r="E35" s="19">
        <v>190332</v>
      </c>
      <c r="F35" s="18"/>
      <c r="G35" s="19">
        <v>36</v>
      </c>
      <c r="H35" s="19">
        <v>38</v>
      </c>
      <c r="I35" s="58">
        <v>74</v>
      </c>
      <c r="J35" s="18">
        <v>9401146978</v>
      </c>
      <c r="K35" s="18" t="s">
        <v>122</v>
      </c>
      <c r="L35" s="18" t="s">
        <v>131</v>
      </c>
      <c r="M35" s="18" t="s">
        <v>132</v>
      </c>
      <c r="N35" s="18" t="s">
        <v>124</v>
      </c>
      <c r="O35" s="18"/>
      <c r="P35" s="24">
        <v>43582</v>
      </c>
      <c r="Q35" s="18" t="s">
        <v>141</v>
      </c>
      <c r="R35" s="48"/>
      <c r="S35" s="18" t="s">
        <v>297</v>
      </c>
      <c r="T35" s="18"/>
    </row>
    <row r="36" spans="1:20">
      <c r="A36" s="4">
        <v>32</v>
      </c>
      <c r="B36" s="17" t="s">
        <v>62</v>
      </c>
      <c r="C36" s="18" t="s">
        <v>170</v>
      </c>
      <c r="D36" s="18" t="s">
        <v>25</v>
      </c>
      <c r="E36" s="19">
        <v>190329</v>
      </c>
      <c r="F36" s="18"/>
      <c r="G36" s="19">
        <v>25</v>
      </c>
      <c r="H36" s="19">
        <v>28</v>
      </c>
      <c r="I36" s="58">
        <v>53</v>
      </c>
      <c r="J36" s="18">
        <v>9707377873</v>
      </c>
      <c r="K36" s="18" t="s">
        <v>116</v>
      </c>
      <c r="L36" s="18" t="s">
        <v>117</v>
      </c>
      <c r="M36" s="18" t="s">
        <v>118</v>
      </c>
      <c r="N36" s="18" t="s">
        <v>124</v>
      </c>
      <c r="O36" s="18"/>
      <c r="P36" s="24">
        <v>43582</v>
      </c>
      <c r="Q36" s="18" t="s">
        <v>141</v>
      </c>
      <c r="R36" s="48"/>
      <c r="S36" s="18" t="s">
        <v>297</v>
      </c>
      <c r="T36" s="18"/>
    </row>
    <row r="37" spans="1:20" ht="33">
      <c r="A37" s="4">
        <v>33</v>
      </c>
      <c r="B37" s="17" t="s">
        <v>62</v>
      </c>
      <c r="C37" s="18" t="s">
        <v>171</v>
      </c>
      <c r="D37" s="18" t="s">
        <v>23</v>
      </c>
      <c r="E37" s="19" t="s">
        <v>172</v>
      </c>
      <c r="F37" s="18" t="s">
        <v>107</v>
      </c>
      <c r="G37" s="19">
        <v>23</v>
      </c>
      <c r="H37" s="19">
        <v>23</v>
      </c>
      <c r="I37" s="58">
        <v>46</v>
      </c>
      <c r="J37" s="18">
        <v>9365892901</v>
      </c>
      <c r="K37" s="18" t="s">
        <v>109</v>
      </c>
      <c r="L37" s="18" t="s">
        <v>173</v>
      </c>
      <c r="M37" s="18" t="s">
        <v>174</v>
      </c>
      <c r="N37" s="18"/>
      <c r="O37" s="18"/>
      <c r="P37" s="24">
        <v>43582</v>
      </c>
      <c r="Q37" s="18" t="s">
        <v>141</v>
      </c>
      <c r="R37" s="18"/>
      <c r="S37" s="18" t="s">
        <v>297</v>
      </c>
      <c r="T37" s="18"/>
    </row>
    <row r="38" spans="1:20">
      <c r="A38" s="4">
        <v>34</v>
      </c>
      <c r="B38" s="17" t="s">
        <v>62</v>
      </c>
      <c r="C38" s="18" t="s">
        <v>175</v>
      </c>
      <c r="D38" s="18" t="s">
        <v>25</v>
      </c>
      <c r="E38" s="19">
        <v>190913</v>
      </c>
      <c r="F38" s="18"/>
      <c r="G38" s="19">
        <v>35</v>
      </c>
      <c r="H38" s="19">
        <v>38</v>
      </c>
      <c r="I38" s="58">
        <v>73</v>
      </c>
      <c r="J38" s="18">
        <v>6001304928</v>
      </c>
      <c r="K38" s="18" t="s">
        <v>122</v>
      </c>
      <c r="L38" s="18" t="s">
        <v>131</v>
      </c>
      <c r="M38" s="18" t="s">
        <v>132</v>
      </c>
      <c r="N38" s="18" t="s">
        <v>176</v>
      </c>
      <c r="O38" s="18"/>
      <c r="P38" s="24">
        <v>43584</v>
      </c>
      <c r="Q38" s="18" t="s">
        <v>120</v>
      </c>
      <c r="R38" s="18"/>
      <c r="S38" s="18" t="s">
        <v>297</v>
      </c>
      <c r="T38" s="18"/>
    </row>
    <row r="39" spans="1:20">
      <c r="A39" s="4">
        <v>35</v>
      </c>
      <c r="B39" s="17" t="s">
        <v>62</v>
      </c>
      <c r="C39" s="18" t="s">
        <v>177</v>
      </c>
      <c r="D39" s="18" t="s">
        <v>23</v>
      </c>
      <c r="E39" s="19" t="s">
        <v>178</v>
      </c>
      <c r="F39" s="18" t="s">
        <v>107</v>
      </c>
      <c r="G39" s="19">
        <v>74</v>
      </c>
      <c r="H39" s="19">
        <v>65</v>
      </c>
      <c r="I39" s="58">
        <v>139</v>
      </c>
      <c r="J39" s="18">
        <v>8486857069</v>
      </c>
      <c r="K39" s="18" t="s">
        <v>130</v>
      </c>
      <c r="L39" s="18" t="s">
        <v>131</v>
      </c>
      <c r="M39" s="18" t="s">
        <v>132</v>
      </c>
      <c r="N39" s="18"/>
      <c r="O39" s="18"/>
      <c r="P39" s="24">
        <v>43584</v>
      </c>
      <c r="Q39" s="18" t="s">
        <v>120</v>
      </c>
      <c r="R39" s="18"/>
      <c r="S39" s="18" t="s">
        <v>297</v>
      </c>
      <c r="T39" s="18"/>
    </row>
    <row r="40" spans="1:20">
      <c r="A40" s="4">
        <v>36</v>
      </c>
      <c r="B40" s="17" t="s">
        <v>62</v>
      </c>
      <c r="C40" s="18" t="s">
        <v>179</v>
      </c>
      <c r="D40" s="18" t="s">
        <v>25</v>
      </c>
      <c r="E40" s="19">
        <v>190325</v>
      </c>
      <c r="F40" s="18"/>
      <c r="G40" s="19">
        <v>28</v>
      </c>
      <c r="H40" s="19">
        <v>36</v>
      </c>
      <c r="I40" s="58">
        <v>64</v>
      </c>
      <c r="J40" s="18">
        <v>9864615186</v>
      </c>
      <c r="K40" s="18" t="s">
        <v>180</v>
      </c>
      <c r="L40" s="18" t="s">
        <v>181</v>
      </c>
      <c r="M40" s="18" t="s">
        <v>182</v>
      </c>
      <c r="N40" s="18" t="s">
        <v>157</v>
      </c>
      <c r="O40" s="18"/>
      <c r="P40" s="24">
        <v>43585</v>
      </c>
      <c r="Q40" s="18" t="s">
        <v>127</v>
      </c>
      <c r="R40" s="18"/>
      <c r="S40" s="18" t="s">
        <v>297</v>
      </c>
      <c r="T40" s="18"/>
    </row>
    <row r="41" spans="1:20">
      <c r="A41" s="4">
        <v>37</v>
      </c>
      <c r="B41" s="17" t="s">
        <v>62</v>
      </c>
      <c r="C41" s="18" t="s">
        <v>183</v>
      </c>
      <c r="D41" s="18" t="s">
        <v>25</v>
      </c>
      <c r="E41" s="19">
        <v>190321</v>
      </c>
      <c r="F41" s="18"/>
      <c r="G41" s="19">
        <v>66</v>
      </c>
      <c r="H41" s="19">
        <v>53</v>
      </c>
      <c r="I41" s="58">
        <v>119</v>
      </c>
      <c r="J41" s="18">
        <v>9577494225</v>
      </c>
      <c r="K41" s="18" t="s">
        <v>109</v>
      </c>
      <c r="L41" s="18" t="s">
        <v>173</v>
      </c>
      <c r="M41" s="18" t="s">
        <v>174</v>
      </c>
      <c r="N41" s="18" t="s">
        <v>184</v>
      </c>
      <c r="O41" s="18"/>
      <c r="P41" s="24">
        <v>43585</v>
      </c>
      <c r="Q41" s="18" t="s">
        <v>127</v>
      </c>
      <c r="R41" s="18"/>
      <c r="S41" s="18" t="s">
        <v>297</v>
      </c>
      <c r="T41" s="18"/>
    </row>
    <row r="42" spans="1:20">
      <c r="A42" s="4">
        <v>38</v>
      </c>
      <c r="B42" s="17" t="s">
        <v>63</v>
      </c>
      <c r="C42" s="18" t="s">
        <v>185</v>
      </c>
      <c r="D42" s="18" t="s">
        <v>23</v>
      </c>
      <c r="E42" s="19" t="s">
        <v>186</v>
      </c>
      <c r="F42" s="18" t="s">
        <v>107</v>
      </c>
      <c r="G42" s="19">
        <v>86</v>
      </c>
      <c r="H42" s="19">
        <v>66</v>
      </c>
      <c r="I42" s="58">
        <v>154</v>
      </c>
      <c r="J42" s="18">
        <v>9678336581</v>
      </c>
      <c r="K42" s="18" t="s">
        <v>187</v>
      </c>
      <c r="L42" s="18" t="s">
        <v>188</v>
      </c>
      <c r="M42" s="18" t="s">
        <v>189</v>
      </c>
      <c r="N42" s="18"/>
      <c r="O42" s="18"/>
      <c r="P42" s="24">
        <v>43556</v>
      </c>
      <c r="Q42" s="18" t="s">
        <v>190</v>
      </c>
      <c r="R42" s="18"/>
      <c r="S42" s="18" t="s">
        <v>298</v>
      </c>
      <c r="T42" s="18"/>
    </row>
    <row r="43" spans="1:20">
      <c r="A43" s="4">
        <v>39</v>
      </c>
      <c r="B43" s="17" t="s">
        <v>63</v>
      </c>
      <c r="C43" s="18" t="s">
        <v>191</v>
      </c>
      <c r="D43" s="18" t="s">
        <v>23</v>
      </c>
      <c r="E43" s="19" t="s">
        <v>192</v>
      </c>
      <c r="F43" s="18" t="s">
        <v>107</v>
      </c>
      <c r="G43" s="19">
        <v>25</v>
      </c>
      <c r="H43" s="19">
        <v>26</v>
      </c>
      <c r="I43" s="58">
        <v>51</v>
      </c>
      <c r="J43" s="18">
        <v>9957978470</v>
      </c>
      <c r="K43" s="18" t="s">
        <v>193</v>
      </c>
      <c r="L43" s="18" t="s">
        <v>194</v>
      </c>
      <c r="M43" s="18" t="s">
        <v>195</v>
      </c>
      <c r="N43" s="18" t="s">
        <v>196</v>
      </c>
      <c r="O43" s="18">
        <v>8753911526</v>
      </c>
      <c r="P43" s="24">
        <v>43557</v>
      </c>
      <c r="Q43" s="18" t="s">
        <v>197</v>
      </c>
      <c r="R43" s="18"/>
      <c r="S43" s="18" t="s">
        <v>298</v>
      </c>
      <c r="T43" s="18"/>
    </row>
    <row r="44" spans="1:20">
      <c r="A44" s="4">
        <v>40</v>
      </c>
      <c r="B44" s="17" t="s">
        <v>63</v>
      </c>
      <c r="C44" s="18" t="s">
        <v>198</v>
      </c>
      <c r="D44" s="18" t="s">
        <v>23</v>
      </c>
      <c r="E44" s="19" t="s">
        <v>199</v>
      </c>
      <c r="F44" s="18" t="s">
        <v>107</v>
      </c>
      <c r="G44" s="19">
        <v>33</v>
      </c>
      <c r="H44" s="19">
        <v>34</v>
      </c>
      <c r="I44" s="58">
        <v>67</v>
      </c>
      <c r="J44" s="18">
        <v>9954219920</v>
      </c>
      <c r="K44" s="18" t="s">
        <v>193</v>
      </c>
      <c r="L44" s="18" t="s">
        <v>194</v>
      </c>
      <c r="M44" s="18" t="s">
        <v>195</v>
      </c>
      <c r="N44" s="18" t="s">
        <v>200</v>
      </c>
      <c r="O44" s="18">
        <v>9954876142</v>
      </c>
      <c r="P44" s="24">
        <v>43557</v>
      </c>
      <c r="Q44" s="18" t="s">
        <v>197</v>
      </c>
      <c r="R44" s="18"/>
      <c r="S44" s="18" t="s">
        <v>298</v>
      </c>
      <c r="T44" s="18"/>
    </row>
    <row r="45" spans="1:20" ht="33">
      <c r="A45" s="4">
        <v>41</v>
      </c>
      <c r="B45" s="17" t="s">
        <v>63</v>
      </c>
      <c r="C45" s="18" t="s">
        <v>201</v>
      </c>
      <c r="D45" s="18" t="s">
        <v>23</v>
      </c>
      <c r="E45" s="19" t="s">
        <v>202</v>
      </c>
      <c r="F45" s="18" t="s">
        <v>94</v>
      </c>
      <c r="G45" s="19">
        <v>30</v>
      </c>
      <c r="H45" s="19">
        <v>72</v>
      </c>
      <c r="I45" s="58">
        <v>102</v>
      </c>
      <c r="J45" s="18">
        <v>9957767825</v>
      </c>
      <c r="K45" s="18" t="s">
        <v>203</v>
      </c>
      <c r="L45" s="18" t="s">
        <v>204</v>
      </c>
      <c r="M45" s="18" t="s">
        <v>205</v>
      </c>
      <c r="N45" s="18"/>
      <c r="O45" s="18"/>
      <c r="P45" s="24">
        <v>43558</v>
      </c>
      <c r="Q45" s="18" t="s">
        <v>206</v>
      </c>
      <c r="R45" s="18"/>
      <c r="S45" s="18" t="s">
        <v>298</v>
      </c>
      <c r="T45" s="18"/>
    </row>
    <row r="46" spans="1:20">
      <c r="A46" s="4">
        <v>42</v>
      </c>
      <c r="B46" s="17" t="s">
        <v>63</v>
      </c>
      <c r="C46" s="18" t="s">
        <v>207</v>
      </c>
      <c r="D46" s="18" t="s">
        <v>25</v>
      </c>
      <c r="E46" s="19">
        <v>20505</v>
      </c>
      <c r="F46" s="18"/>
      <c r="G46" s="19">
        <v>24</v>
      </c>
      <c r="H46" s="19">
        <v>27</v>
      </c>
      <c r="I46" s="58">
        <v>51</v>
      </c>
      <c r="J46" s="18">
        <v>9678447079</v>
      </c>
      <c r="K46" s="18"/>
      <c r="L46" s="18"/>
      <c r="M46" s="18"/>
      <c r="N46" s="18" t="s">
        <v>208</v>
      </c>
      <c r="O46" s="18"/>
      <c r="P46" s="24">
        <v>43559</v>
      </c>
      <c r="Q46" s="18" t="s">
        <v>209</v>
      </c>
      <c r="R46" s="18"/>
      <c r="S46" s="18" t="s">
        <v>298</v>
      </c>
      <c r="T46" s="18"/>
    </row>
    <row r="47" spans="1:20">
      <c r="A47" s="4">
        <v>43</v>
      </c>
      <c r="B47" s="17" t="s">
        <v>63</v>
      </c>
      <c r="C47" s="18" t="s">
        <v>210</v>
      </c>
      <c r="D47" s="18" t="s">
        <v>25</v>
      </c>
      <c r="E47" s="19">
        <v>20507</v>
      </c>
      <c r="F47" s="18"/>
      <c r="G47" s="19">
        <v>18</v>
      </c>
      <c r="H47" s="19">
        <v>12</v>
      </c>
      <c r="I47" s="58">
        <v>30</v>
      </c>
      <c r="J47" s="18">
        <v>9954467307</v>
      </c>
      <c r="K47" s="18" t="s">
        <v>203</v>
      </c>
      <c r="L47" s="18" t="s">
        <v>211</v>
      </c>
      <c r="M47" s="18" t="s">
        <v>212</v>
      </c>
      <c r="N47" s="18" t="s">
        <v>213</v>
      </c>
      <c r="O47" s="18"/>
      <c r="P47" s="24">
        <v>43559</v>
      </c>
      <c r="Q47" s="18" t="s">
        <v>209</v>
      </c>
      <c r="R47" s="18"/>
      <c r="S47" s="18" t="s">
        <v>298</v>
      </c>
      <c r="T47" s="18"/>
    </row>
    <row r="48" spans="1:20" ht="33">
      <c r="A48" s="4">
        <v>44</v>
      </c>
      <c r="B48" s="17" t="s">
        <v>63</v>
      </c>
      <c r="C48" s="18" t="s">
        <v>214</v>
      </c>
      <c r="D48" s="18" t="s">
        <v>25</v>
      </c>
      <c r="E48" s="19">
        <v>20530</v>
      </c>
      <c r="F48" s="18"/>
      <c r="G48" s="19">
        <v>10</v>
      </c>
      <c r="H48" s="19">
        <v>10</v>
      </c>
      <c r="I48" s="58">
        <v>20</v>
      </c>
      <c r="J48" s="18">
        <v>8486620702</v>
      </c>
      <c r="K48" s="18" t="s">
        <v>193</v>
      </c>
      <c r="L48" s="18" t="s">
        <v>194</v>
      </c>
      <c r="M48" s="18" t="s">
        <v>195</v>
      </c>
      <c r="N48" s="18" t="s">
        <v>215</v>
      </c>
      <c r="O48" s="18"/>
      <c r="P48" s="24">
        <v>43559</v>
      </c>
      <c r="Q48" s="18" t="s">
        <v>209</v>
      </c>
      <c r="R48" s="18"/>
      <c r="S48" s="18" t="s">
        <v>298</v>
      </c>
      <c r="T48" s="18"/>
    </row>
    <row r="49" spans="1:20" ht="33">
      <c r="A49" s="4">
        <v>45</v>
      </c>
      <c r="B49" s="17" t="s">
        <v>63</v>
      </c>
      <c r="C49" s="18" t="s">
        <v>216</v>
      </c>
      <c r="D49" s="18" t="s">
        <v>25</v>
      </c>
      <c r="E49" s="19">
        <v>20508</v>
      </c>
      <c r="F49" s="18"/>
      <c r="G49" s="19">
        <v>14</v>
      </c>
      <c r="H49" s="19">
        <v>6</v>
      </c>
      <c r="I49" s="58">
        <v>20</v>
      </c>
      <c r="J49" s="18">
        <v>9126015896</v>
      </c>
      <c r="K49" s="18" t="s">
        <v>203</v>
      </c>
      <c r="L49" s="18" t="s">
        <v>217</v>
      </c>
      <c r="M49" s="18" t="s">
        <v>218</v>
      </c>
      <c r="N49" s="18" t="s">
        <v>219</v>
      </c>
      <c r="O49" s="18"/>
      <c r="P49" s="24">
        <v>43559</v>
      </c>
      <c r="Q49" s="18" t="s">
        <v>209</v>
      </c>
      <c r="R49" s="18"/>
      <c r="S49" s="18" t="s">
        <v>298</v>
      </c>
      <c r="T49" s="18"/>
    </row>
    <row r="50" spans="1:20" ht="33">
      <c r="A50" s="4">
        <v>46</v>
      </c>
      <c r="B50" s="17" t="s">
        <v>63</v>
      </c>
      <c r="C50" s="18" t="s">
        <v>220</v>
      </c>
      <c r="D50" s="18" t="s">
        <v>25</v>
      </c>
      <c r="E50" s="19">
        <v>190623</v>
      </c>
      <c r="F50" s="18"/>
      <c r="G50" s="19">
        <v>19</v>
      </c>
      <c r="H50" s="19">
        <v>11</v>
      </c>
      <c r="I50" s="58">
        <v>30</v>
      </c>
      <c r="J50" s="18">
        <v>9957730595</v>
      </c>
      <c r="K50" s="18" t="s">
        <v>193</v>
      </c>
      <c r="L50" s="18" t="s">
        <v>194</v>
      </c>
      <c r="M50" s="18" t="s">
        <v>195</v>
      </c>
      <c r="N50" s="18" t="s">
        <v>219</v>
      </c>
      <c r="O50" s="18"/>
      <c r="P50" s="24">
        <v>43559</v>
      </c>
      <c r="Q50" s="18" t="s">
        <v>209</v>
      </c>
      <c r="R50" s="18"/>
      <c r="S50" s="18" t="s">
        <v>298</v>
      </c>
      <c r="T50" s="18"/>
    </row>
    <row r="51" spans="1:20">
      <c r="A51" s="4">
        <v>47</v>
      </c>
      <c r="B51" s="17" t="s">
        <v>63</v>
      </c>
      <c r="C51" s="18" t="s">
        <v>221</v>
      </c>
      <c r="D51" s="18" t="s">
        <v>23</v>
      </c>
      <c r="E51" s="19" t="s">
        <v>222</v>
      </c>
      <c r="F51" s="18" t="s">
        <v>107</v>
      </c>
      <c r="G51" s="19">
        <v>20</v>
      </c>
      <c r="H51" s="19">
        <v>14</v>
      </c>
      <c r="I51" s="58">
        <v>34</v>
      </c>
      <c r="J51" s="18">
        <v>6002177332</v>
      </c>
      <c r="K51" s="18" t="s">
        <v>223</v>
      </c>
      <c r="L51" s="18" t="s">
        <v>224</v>
      </c>
      <c r="M51" s="18" t="s">
        <v>225</v>
      </c>
      <c r="N51" s="18"/>
      <c r="O51" s="18"/>
      <c r="P51" s="24">
        <v>43559</v>
      </c>
      <c r="Q51" s="18" t="s">
        <v>209</v>
      </c>
      <c r="R51" s="18"/>
      <c r="S51" s="18" t="s">
        <v>298</v>
      </c>
      <c r="T51" s="18"/>
    </row>
    <row r="52" spans="1:20">
      <c r="A52" s="4">
        <v>48</v>
      </c>
      <c r="B52" s="17" t="s">
        <v>63</v>
      </c>
      <c r="C52" s="18" t="s">
        <v>226</v>
      </c>
      <c r="D52" s="18" t="s">
        <v>23</v>
      </c>
      <c r="E52" s="19" t="s">
        <v>227</v>
      </c>
      <c r="F52" s="18" t="s">
        <v>107</v>
      </c>
      <c r="G52" s="19">
        <v>15</v>
      </c>
      <c r="H52" s="19">
        <v>20</v>
      </c>
      <c r="I52" s="58">
        <v>35</v>
      </c>
      <c r="J52" s="18">
        <v>9435368042</v>
      </c>
      <c r="K52" s="18" t="s">
        <v>223</v>
      </c>
      <c r="L52" s="18" t="s">
        <v>224</v>
      </c>
      <c r="M52" s="18" t="s">
        <v>225</v>
      </c>
      <c r="N52" s="18"/>
      <c r="O52" s="18"/>
      <c r="P52" s="24">
        <v>43560</v>
      </c>
      <c r="Q52" s="18" t="s">
        <v>228</v>
      </c>
      <c r="R52" s="18"/>
      <c r="S52" s="18" t="s">
        <v>298</v>
      </c>
      <c r="T52" s="18"/>
    </row>
    <row r="53" spans="1:20">
      <c r="A53" s="4">
        <v>49</v>
      </c>
      <c r="B53" s="17" t="s">
        <v>63</v>
      </c>
      <c r="C53" s="18" t="s">
        <v>229</v>
      </c>
      <c r="D53" s="18" t="s">
        <v>23</v>
      </c>
      <c r="E53" s="19" t="s">
        <v>230</v>
      </c>
      <c r="F53" s="18" t="s">
        <v>107</v>
      </c>
      <c r="G53" s="19">
        <v>8</v>
      </c>
      <c r="H53" s="19">
        <v>8</v>
      </c>
      <c r="I53" s="58">
        <v>16</v>
      </c>
      <c r="J53" s="18">
        <v>8876322508</v>
      </c>
      <c r="K53" s="18" t="s">
        <v>223</v>
      </c>
      <c r="L53" s="18" t="s">
        <v>231</v>
      </c>
      <c r="M53" s="18" t="s">
        <v>232</v>
      </c>
      <c r="N53" s="18"/>
      <c r="O53" s="18"/>
      <c r="P53" s="24">
        <v>43560</v>
      </c>
      <c r="Q53" s="18" t="s">
        <v>228</v>
      </c>
      <c r="R53" s="18"/>
      <c r="S53" s="18" t="s">
        <v>298</v>
      </c>
      <c r="T53" s="18"/>
    </row>
    <row r="54" spans="1:20">
      <c r="A54" s="4">
        <v>50</v>
      </c>
      <c r="B54" s="17" t="s">
        <v>63</v>
      </c>
      <c r="C54" s="18" t="s">
        <v>233</v>
      </c>
      <c r="D54" s="18" t="s">
        <v>23</v>
      </c>
      <c r="E54" s="19">
        <v>18101000201</v>
      </c>
      <c r="F54" s="18" t="s">
        <v>107</v>
      </c>
      <c r="G54" s="19">
        <v>37</v>
      </c>
      <c r="H54" s="19">
        <v>55</v>
      </c>
      <c r="I54" s="58">
        <v>92</v>
      </c>
      <c r="J54" s="18">
        <v>9859546458</v>
      </c>
      <c r="K54" s="18" t="s">
        <v>234</v>
      </c>
      <c r="L54" s="18" t="s">
        <v>235</v>
      </c>
      <c r="M54" s="18" t="s">
        <v>236</v>
      </c>
      <c r="N54" s="18"/>
      <c r="O54" s="18"/>
      <c r="P54" s="24">
        <v>43560</v>
      </c>
      <c r="Q54" s="18" t="s">
        <v>228</v>
      </c>
      <c r="R54" s="18"/>
      <c r="S54" s="18" t="s">
        <v>298</v>
      </c>
      <c r="T54" s="18"/>
    </row>
    <row r="55" spans="1:20">
      <c r="A55" s="4">
        <v>51</v>
      </c>
      <c r="B55" s="17" t="s">
        <v>63</v>
      </c>
      <c r="C55" s="18" t="s">
        <v>237</v>
      </c>
      <c r="D55" s="18" t="s">
        <v>23</v>
      </c>
      <c r="E55" s="19" t="s">
        <v>238</v>
      </c>
      <c r="F55" s="18" t="s">
        <v>94</v>
      </c>
      <c r="G55" s="19">
        <v>160</v>
      </c>
      <c r="H55" s="19">
        <v>128</v>
      </c>
      <c r="I55" s="58">
        <v>288</v>
      </c>
      <c r="J55" s="18">
        <v>9859546458</v>
      </c>
      <c r="K55" s="18" t="s">
        <v>239</v>
      </c>
      <c r="L55" s="18" t="s">
        <v>240</v>
      </c>
      <c r="M55" s="18" t="s">
        <v>241</v>
      </c>
      <c r="N55" s="18"/>
      <c r="O55" s="18"/>
      <c r="P55" s="24">
        <v>43561</v>
      </c>
      <c r="Q55" s="18" t="s">
        <v>242</v>
      </c>
      <c r="R55" s="18"/>
      <c r="S55" s="18" t="s">
        <v>298</v>
      </c>
      <c r="T55" s="18"/>
    </row>
    <row r="56" spans="1:20">
      <c r="A56" s="4">
        <v>52</v>
      </c>
      <c r="B56" s="17" t="s">
        <v>63</v>
      </c>
      <c r="C56" s="18" t="s">
        <v>237</v>
      </c>
      <c r="D56" s="18" t="s">
        <v>23</v>
      </c>
      <c r="E56" s="19" t="s">
        <v>238</v>
      </c>
      <c r="F56" s="18" t="s">
        <v>94</v>
      </c>
      <c r="G56" s="19">
        <v>160</v>
      </c>
      <c r="H56" s="19">
        <v>128</v>
      </c>
      <c r="I56" s="58">
        <v>288</v>
      </c>
      <c r="J56" s="18">
        <v>9859546458</v>
      </c>
      <c r="K56" s="18" t="s">
        <v>239</v>
      </c>
      <c r="L56" s="18" t="s">
        <v>240</v>
      </c>
      <c r="M56" s="18" t="s">
        <v>241</v>
      </c>
      <c r="N56" s="18"/>
      <c r="O56" s="18"/>
      <c r="P56" s="24">
        <v>43563</v>
      </c>
      <c r="Q56" s="18" t="s">
        <v>190</v>
      </c>
      <c r="R56" s="18"/>
      <c r="S56" s="18" t="s">
        <v>298</v>
      </c>
      <c r="T56" s="18"/>
    </row>
    <row r="57" spans="1:20">
      <c r="A57" s="4">
        <v>53</v>
      </c>
      <c r="B57" s="17" t="s">
        <v>63</v>
      </c>
      <c r="C57" s="18" t="s">
        <v>243</v>
      </c>
      <c r="D57" s="18" t="s">
        <v>23</v>
      </c>
      <c r="E57" s="19" t="s">
        <v>244</v>
      </c>
      <c r="F57" s="18" t="s">
        <v>107</v>
      </c>
      <c r="G57" s="19">
        <v>83</v>
      </c>
      <c r="H57" s="19">
        <v>94</v>
      </c>
      <c r="I57" s="58">
        <v>177</v>
      </c>
      <c r="J57" s="18">
        <v>7086538287</v>
      </c>
      <c r="K57" s="18" t="s">
        <v>245</v>
      </c>
      <c r="L57" s="18" t="s">
        <v>246</v>
      </c>
      <c r="M57" s="18" t="s">
        <v>247</v>
      </c>
      <c r="N57" s="18"/>
      <c r="O57" s="18"/>
      <c r="P57" s="24">
        <v>43564</v>
      </c>
      <c r="Q57" s="18" t="s">
        <v>197</v>
      </c>
      <c r="R57" s="18"/>
      <c r="S57" s="18" t="s">
        <v>298</v>
      </c>
      <c r="T57" s="18"/>
    </row>
    <row r="58" spans="1:20" ht="33">
      <c r="A58" s="4">
        <v>54</v>
      </c>
      <c r="B58" s="17" t="s">
        <v>63</v>
      </c>
      <c r="C58" s="18" t="s">
        <v>248</v>
      </c>
      <c r="D58" s="18" t="s">
        <v>23</v>
      </c>
      <c r="E58" s="19" t="s">
        <v>249</v>
      </c>
      <c r="F58" s="18" t="s">
        <v>94</v>
      </c>
      <c r="G58" s="19">
        <v>68</v>
      </c>
      <c r="H58" s="19">
        <v>68</v>
      </c>
      <c r="I58" s="58">
        <v>136</v>
      </c>
      <c r="J58" s="18">
        <v>9678775591</v>
      </c>
      <c r="K58" s="18" t="s">
        <v>245</v>
      </c>
      <c r="L58" s="18" t="s">
        <v>250</v>
      </c>
      <c r="M58" s="18" t="s">
        <v>251</v>
      </c>
      <c r="N58" s="18"/>
      <c r="O58" s="18"/>
      <c r="P58" s="24">
        <v>43565</v>
      </c>
      <c r="Q58" s="18" t="s">
        <v>206</v>
      </c>
      <c r="R58" s="18"/>
      <c r="S58" s="18" t="s">
        <v>298</v>
      </c>
      <c r="T58" s="18"/>
    </row>
    <row r="59" spans="1:20" ht="33">
      <c r="A59" s="4">
        <v>55</v>
      </c>
      <c r="B59" s="17" t="s">
        <v>63</v>
      </c>
      <c r="C59" s="18" t="s">
        <v>252</v>
      </c>
      <c r="D59" s="18" t="s">
        <v>25</v>
      </c>
      <c r="E59" s="19">
        <v>10132</v>
      </c>
      <c r="F59" s="18"/>
      <c r="G59" s="19">
        <v>33</v>
      </c>
      <c r="H59" s="19">
        <v>40</v>
      </c>
      <c r="I59" s="58">
        <v>73</v>
      </c>
      <c r="J59" s="18">
        <v>8753875454</v>
      </c>
      <c r="K59" s="18" t="s">
        <v>245</v>
      </c>
      <c r="L59" s="18" t="s">
        <v>253</v>
      </c>
      <c r="M59" s="18" t="s">
        <v>254</v>
      </c>
      <c r="N59" s="18" t="s">
        <v>255</v>
      </c>
      <c r="O59" s="18"/>
      <c r="P59" s="24">
        <v>43565</v>
      </c>
      <c r="Q59" s="18" t="s">
        <v>206</v>
      </c>
      <c r="R59" s="18"/>
      <c r="S59" s="18" t="s">
        <v>298</v>
      </c>
      <c r="T59" s="18"/>
    </row>
    <row r="60" spans="1:20">
      <c r="A60" s="4">
        <v>56</v>
      </c>
      <c r="B60" s="17" t="s">
        <v>63</v>
      </c>
      <c r="C60" s="18" t="s">
        <v>256</v>
      </c>
      <c r="D60" s="18" t="s">
        <v>23</v>
      </c>
      <c r="E60" s="19" t="s">
        <v>257</v>
      </c>
      <c r="F60" s="18" t="s">
        <v>258</v>
      </c>
      <c r="G60" s="19">
        <v>48</v>
      </c>
      <c r="H60" s="19">
        <v>79</v>
      </c>
      <c r="I60" s="58">
        <v>127</v>
      </c>
      <c r="J60" s="18" t="s">
        <v>259</v>
      </c>
      <c r="K60" s="18" t="s">
        <v>245</v>
      </c>
      <c r="L60" s="18" t="s">
        <v>260</v>
      </c>
      <c r="M60" s="18" t="s">
        <v>261</v>
      </c>
      <c r="N60" s="18"/>
      <c r="O60" s="18"/>
      <c r="P60" s="24">
        <v>43567</v>
      </c>
      <c r="Q60" s="18" t="s">
        <v>228</v>
      </c>
      <c r="R60" s="18"/>
      <c r="S60" s="18" t="s">
        <v>298</v>
      </c>
      <c r="T60" s="18"/>
    </row>
    <row r="61" spans="1:20" ht="33">
      <c r="A61" s="4">
        <v>57</v>
      </c>
      <c r="B61" s="17" t="s">
        <v>63</v>
      </c>
      <c r="C61" s="18" t="s">
        <v>262</v>
      </c>
      <c r="D61" s="18" t="s">
        <v>25</v>
      </c>
      <c r="E61" s="19">
        <v>10107</v>
      </c>
      <c r="F61" s="18"/>
      <c r="G61" s="19">
        <v>33</v>
      </c>
      <c r="H61" s="19">
        <v>36</v>
      </c>
      <c r="I61" s="58">
        <v>69</v>
      </c>
      <c r="J61" s="18">
        <v>9859206305</v>
      </c>
      <c r="K61" s="18" t="s">
        <v>245</v>
      </c>
      <c r="L61" s="18" t="s">
        <v>250</v>
      </c>
      <c r="M61" s="18" t="s">
        <v>251</v>
      </c>
      <c r="N61" s="18" t="s">
        <v>263</v>
      </c>
      <c r="O61" s="18"/>
      <c r="P61" s="24">
        <v>43567</v>
      </c>
      <c r="Q61" s="18" t="s">
        <v>228</v>
      </c>
      <c r="R61" s="18"/>
      <c r="S61" s="18" t="s">
        <v>298</v>
      </c>
      <c r="T61" s="18"/>
    </row>
    <row r="62" spans="1:20" ht="33">
      <c r="A62" s="4">
        <v>58</v>
      </c>
      <c r="B62" s="17" t="s">
        <v>63</v>
      </c>
      <c r="C62" s="18" t="s">
        <v>264</v>
      </c>
      <c r="D62" s="18" t="s">
        <v>23</v>
      </c>
      <c r="E62" s="19">
        <v>18101009107</v>
      </c>
      <c r="F62" s="18" t="s">
        <v>107</v>
      </c>
      <c r="G62" s="19">
        <v>34</v>
      </c>
      <c r="H62" s="19">
        <v>63</v>
      </c>
      <c r="I62" s="58">
        <v>97</v>
      </c>
      <c r="J62" s="18">
        <v>9577632607</v>
      </c>
      <c r="K62" s="18" t="s">
        <v>245</v>
      </c>
      <c r="L62" s="18" t="s">
        <v>250</v>
      </c>
      <c r="M62" s="18" t="s">
        <v>251</v>
      </c>
      <c r="N62" s="18"/>
      <c r="O62" s="18"/>
      <c r="P62" s="24">
        <v>43568</v>
      </c>
      <c r="Q62" s="18" t="s">
        <v>242</v>
      </c>
      <c r="R62" s="18"/>
      <c r="S62" s="18" t="s">
        <v>298</v>
      </c>
      <c r="T62" s="18"/>
    </row>
    <row r="63" spans="1:20" ht="33">
      <c r="A63" s="4">
        <v>59</v>
      </c>
      <c r="B63" s="17" t="s">
        <v>63</v>
      </c>
      <c r="C63" s="18" t="s">
        <v>265</v>
      </c>
      <c r="D63" s="18" t="s">
        <v>25</v>
      </c>
      <c r="E63" s="19">
        <v>10136</v>
      </c>
      <c r="F63" s="18"/>
      <c r="G63" s="19">
        <v>19</v>
      </c>
      <c r="H63" s="19">
        <v>28</v>
      </c>
      <c r="I63" s="58">
        <v>47</v>
      </c>
      <c r="J63" s="18">
        <v>8638413432</v>
      </c>
      <c r="K63" s="18" t="s">
        <v>245</v>
      </c>
      <c r="L63" s="18" t="s">
        <v>246</v>
      </c>
      <c r="M63" s="18" t="s">
        <v>247</v>
      </c>
      <c r="N63" s="18" t="s">
        <v>266</v>
      </c>
      <c r="O63" s="18"/>
      <c r="P63" s="24">
        <v>43568</v>
      </c>
      <c r="Q63" s="18" t="s">
        <v>242</v>
      </c>
      <c r="R63" s="18"/>
      <c r="S63" s="18" t="s">
        <v>298</v>
      </c>
      <c r="T63" s="18"/>
    </row>
    <row r="64" spans="1:20" ht="33">
      <c r="A64" s="4">
        <v>60</v>
      </c>
      <c r="B64" s="17" t="s">
        <v>63</v>
      </c>
      <c r="C64" s="18" t="s">
        <v>267</v>
      </c>
      <c r="D64" s="18" t="s">
        <v>23</v>
      </c>
      <c r="E64" s="19" t="s">
        <v>268</v>
      </c>
      <c r="F64" s="18" t="s">
        <v>107</v>
      </c>
      <c r="G64" s="19">
        <v>116</v>
      </c>
      <c r="H64" s="19">
        <v>138</v>
      </c>
      <c r="I64" s="58">
        <v>254</v>
      </c>
      <c r="J64" s="18">
        <v>9577184960</v>
      </c>
      <c r="K64" s="18" t="s">
        <v>180</v>
      </c>
      <c r="L64" s="18" t="s">
        <v>269</v>
      </c>
      <c r="M64" s="18" t="s">
        <v>270</v>
      </c>
      <c r="N64" s="18"/>
      <c r="O64" s="18"/>
      <c r="P64" s="24">
        <v>43572</v>
      </c>
      <c r="Q64" s="18" t="s">
        <v>206</v>
      </c>
      <c r="R64" s="18"/>
      <c r="S64" s="18" t="s">
        <v>298</v>
      </c>
      <c r="T64" s="18"/>
    </row>
    <row r="65" spans="1:20" ht="33">
      <c r="A65" s="4">
        <v>61</v>
      </c>
      <c r="B65" s="17" t="s">
        <v>63</v>
      </c>
      <c r="C65" s="18" t="s">
        <v>267</v>
      </c>
      <c r="D65" s="18" t="s">
        <v>23</v>
      </c>
      <c r="E65" s="19" t="s">
        <v>268</v>
      </c>
      <c r="F65" s="18" t="s">
        <v>107</v>
      </c>
      <c r="G65" s="19">
        <v>116</v>
      </c>
      <c r="H65" s="19">
        <v>138</v>
      </c>
      <c r="I65" s="58">
        <v>254</v>
      </c>
      <c r="J65" s="18">
        <v>9577184960</v>
      </c>
      <c r="K65" s="18" t="s">
        <v>180</v>
      </c>
      <c r="L65" s="18" t="s">
        <v>269</v>
      </c>
      <c r="M65" s="18" t="s">
        <v>270</v>
      </c>
      <c r="N65" s="18"/>
      <c r="O65" s="18"/>
      <c r="P65" s="24">
        <v>43575</v>
      </c>
      <c r="Q65" s="18" t="s">
        <v>242</v>
      </c>
      <c r="R65" s="18"/>
      <c r="S65" s="18" t="s">
        <v>298</v>
      </c>
      <c r="T65" s="18"/>
    </row>
    <row r="66" spans="1:20">
      <c r="A66" s="4">
        <v>62</v>
      </c>
      <c r="B66" s="17" t="s">
        <v>63</v>
      </c>
      <c r="C66" s="18" t="s">
        <v>271</v>
      </c>
      <c r="D66" s="18" t="s">
        <v>25</v>
      </c>
      <c r="E66" s="19">
        <v>10114</v>
      </c>
      <c r="F66" s="18"/>
      <c r="G66" s="19">
        <v>37</v>
      </c>
      <c r="H66" s="19">
        <v>34</v>
      </c>
      <c r="I66" s="58">
        <v>71</v>
      </c>
      <c r="J66" s="18">
        <v>7576946771</v>
      </c>
      <c r="K66" s="18" t="s">
        <v>245</v>
      </c>
      <c r="L66" s="18" t="s">
        <v>250</v>
      </c>
      <c r="M66" s="18" t="s">
        <v>251</v>
      </c>
      <c r="N66" s="18" t="s">
        <v>272</v>
      </c>
      <c r="O66" s="18"/>
      <c r="P66" s="24">
        <v>43577</v>
      </c>
      <c r="Q66" s="18" t="s">
        <v>190</v>
      </c>
      <c r="R66" s="18"/>
      <c r="S66" s="18" t="s">
        <v>298</v>
      </c>
      <c r="T66" s="18"/>
    </row>
    <row r="67" spans="1:20">
      <c r="A67" s="4">
        <v>63</v>
      </c>
      <c r="B67" s="17" t="s">
        <v>63</v>
      </c>
      <c r="C67" s="18" t="s">
        <v>273</v>
      </c>
      <c r="D67" s="18" t="s">
        <v>23</v>
      </c>
      <c r="E67" s="19" t="s">
        <v>274</v>
      </c>
      <c r="F67" s="18" t="s">
        <v>94</v>
      </c>
      <c r="G67" s="19">
        <v>78</v>
      </c>
      <c r="H67" s="19">
        <v>108</v>
      </c>
      <c r="I67" s="58">
        <v>186</v>
      </c>
      <c r="J67" s="18">
        <v>7002544503</v>
      </c>
      <c r="K67" s="18" t="s">
        <v>245</v>
      </c>
      <c r="L67" s="18" t="s">
        <v>260</v>
      </c>
      <c r="M67" s="18" t="s">
        <v>261</v>
      </c>
      <c r="N67" s="18"/>
      <c r="O67" s="18"/>
      <c r="P67" s="24">
        <v>43577</v>
      </c>
      <c r="Q67" s="18" t="s">
        <v>190</v>
      </c>
      <c r="R67" s="18"/>
      <c r="S67" s="18" t="s">
        <v>298</v>
      </c>
      <c r="T67" s="18"/>
    </row>
    <row r="68" spans="1:20">
      <c r="A68" s="4">
        <v>64</v>
      </c>
      <c r="B68" s="17" t="s">
        <v>63</v>
      </c>
      <c r="C68" s="18" t="s">
        <v>273</v>
      </c>
      <c r="D68" s="18" t="s">
        <v>23</v>
      </c>
      <c r="E68" s="19" t="s">
        <v>274</v>
      </c>
      <c r="F68" s="18" t="s">
        <v>94</v>
      </c>
      <c r="G68" s="19">
        <v>78</v>
      </c>
      <c r="H68" s="19">
        <v>108</v>
      </c>
      <c r="I68" s="58">
        <v>186</v>
      </c>
      <c r="J68" s="18">
        <v>7002544503</v>
      </c>
      <c r="K68" s="18" t="s">
        <v>245</v>
      </c>
      <c r="L68" s="18" t="s">
        <v>260</v>
      </c>
      <c r="M68" s="18" t="s">
        <v>261</v>
      </c>
      <c r="N68" s="18"/>
      <c r="O68" s="18"/>
      <c r="P68" s="24">
        <v>43578</v>
      </c>
      <c r="Q68" s="18" t="s">
        <v>197</v>
      </c>
      <c r="R68" s="18"/>
      <c r="S68" s="18" t="s">
        <v>298</v>
      </c>
      <c r="T68" s="18"/>
    </row>
    <row r="69" spans="1:20">
      <c r="A69" s="4">
        <v>65</v>
      </c>
      <c r="B69" s="17" t="s">
        <v>63</v>
      </c>
      <c r="C69" s="18" t="s">
        <v>275</v>
      </c>
      <c r="D69" s="18" t="s">
        <v>23</v>
      </c>
      <c r="E69" s="19" t="s">
        <v>276</v>
      </c>
      <c r="F69" s="18" t="s">
        <v>258</v>
      </c>
      <c r="G69" s="19">
        <v>40</v>
      </c>
      <c r="H69" s="19">
        <v>27</v>
      </c>
      <c r="I69" s="58">
        <v>67</v>
      </c>
      <c r="J69" s="18">
        <v>9101557906</v>
      </c>
      <c r="K69" s="18" t="s">
        <v>245</v>
      </c>
      <c r="L69" s="18" t="s">
        <v>246</v>
      </c>
      <c r="M69" s="18" t="s">
        <v>247</v>
      </c>
      <c r="N69" s="18"/>
      <c r="O69" s="18"/>
      <c r="P69" s="24">
        <v>43578</v>
      </c>
      <c r="Q69" s="18" t="s">
        <v>197</v>
      </c>
      <c r="R69" s="18"/>
      <c r="S69" s="18" t="s">
        <v>298</v>
      </c>
      <c r="T69" s="18"/>
    </row>
    <row r="70" spans="1:20" ht="33">
      <c r="A70" s="4">
        <v>66</v>
      </c>
      <c r="B70" s="17" t="s">
        <v>63</v>
      </c>
      <c r="C70" s="18" t="s">
        <v>277</v>
      </c>
      <c r="D70" s="18" t="s">
        <v>23</v>
      </c>
      <c r="E70" s="19" t="s">
        <v>278</v>
      </c>
      <c r="F70" s="18" t="s">
        <v>107</v>
      </c>
      <c r="G70" s="19">
        <v>111</v>
      </c>
      <c r="H70" s="19">
        <v>100</v>
      </c>
      <c r="I70" s="58">
        <v>211</v>
      </c>
      <c r="J70" s="18">
        <v>9706633363</v>
      </c>
      <c r="K70" s="18" t="s">
        <v>245</v>
      </c>
      <c r="L70" s="18" t="s">
        <v>253</v>
      </c>
      <c r="M70" s="18" t="s">
        <v>254</v>
      </c>
      <c r="N70" s="18"/>
      <c r="O70" s="18"/>
      <c r="P70" s="24">
        <v>43579</v>
      </c>
      <c r="Q70" s="18" t="s">
        <v>206</v>
      </c>
      <c r="R70" s="18"/>
      <c r="S70" s="18" t="s">
        <v>298</v>
      </c>
      <c r="T70" s="18"/>
    </row>
    <row r="71" spans="1:20">
      <c r="A71" s="4">
        <v>67</v>
      </c>
      <c r="B71" s="17" t="s">
        <v>63</v>
      </c>
      <c r="C71" s="18" t="s">
        <v>277</v>
      </c>
      <c r="D71" s="18" t="s">
        <v>23</v>
      </c>
      <c r="E71" s="19" t="s">
        <v>278</v>
      </c>
      <c r="F71" s="18" t="s">
        <v>107</v>
      </c>
      <c r="G71" s="19">
        <v>111</v>
      </c>
      <c r="H71" s="19">
        <v>100</v>
      </c>
      <c r="I71" s="58">
        <v>211</v>
      </c>
      <c r="J71" s="18">
        <v>9706633363</v>
      </c>
      <c r="K71" s="18" t="s">
        <v>245</v>
      </c>
      <c r="L71" s="18" t="s">
        <v>253</v>
      </c>
      <c r="M71" s="18" t="s">
        <v>254</v>
      </c>
      <c r="N71" s="18"/>
      <c r="O71" s="18"/>
      <c r="P71" s="24">
        <v>43580</v>
      </c>
      <c r="Q71" s="18" t="s">
        <v>209</v>
      </c>
      <c r="R71" s="18"/>
      <c r="S71" s="18" t="s">
        <v>298</v>
      </c>
      <c r="T71" s="18"/>
    </row>
    <row r="72" spans="1:20">
      <c r="A72" s="4">
        <v>68</v>
      </c>
      <c r="B72" s="17" t="s">
        <v>63</v>
      </c>
      <c r="C72" s="18" t="s">
        <v>279</v>
      </c>
      <c r="D72" s="18" t="s">
        <v>23</v>
      </c>
      <c r="E72" s="19" t="s">
        <v>280</v>
      </c>
      <c r="F72" s="18" t="s">
        <v>107</v>
      </c>
      <c r="G72" s="19">
        <v>10</v>
      </c>
      <c r="H72" s="19">
        <v>39</v>
      </c>
      <c r="I72" s="58">
        <v>49</v>
      </c>
      <c r="J72" s="18">
        <v>9854930392</v>
      </c>
      <c r="K72" s="18" t="s">
        <v>245</v>
      </c>
      <c r="L72" s="18" t="s">
        <v>260</v>
      </c>
      <c r="M72" s="18" t="s">
        <v>261</v>
      </c>
      <c r="N72" s="18"/>
      <c r="O72" s="18"/>
      <c r="P72" s="24">
        <v>43580</v>
      </c>
      <c r="Q72" s="18" t="s">
        <v>209</v>
      </c>
      <c r="R72" s="18"/>
      <c r="S72" s="18" t="s">
        <v>298</v>
      </c>
      <c r="T72" s="18"/>
    </row>
    <row r="73" spans="1:20">
      <c r="A73" s="4">
        <v>69</v>
      </c>
      <c r="B73" s="17" t="s">
        <v>63</v>
      </c>
      <c r="C73" s="18" t="s">
        <v>281</v>
      </c>
      <c r="D73" s="18" t="s">
        <v>23</v>
      </c>
      <c r="E73" s="19" t="s">
        <v>282</v>
      </c>
      <c r="F73" s="18" t="s">
        <v>94</v>
      </c>
      <c r="G73" s="19">
        <v>102</v>
      </c>
      <c r="H73" s="19">
        <v>156</v>
      </c>
      <c r="I73" s="58">
        <v>258</v>
      </c>
      <c r="J73" s="18">
        <v>7635821044</v>
      </c>
      <c r="K73" s="18" t="s">
        <v>245</v>
      </c>
      <c r="L73" s="18" t="s">
        <v>260</v>
      </c>
      <c r="M73" s="18" t="s">
        <v>261</v>
      </c>
      <c r="N73" s="18"/>
      <c r="O73" s="18"/>
      <c r="P73" s="24">
        <v>43581</v>
      </c>
      <c r="Q73" s="18" t="s">
        <v>228</v>
      </c>
      <c r="R73" s="18"/>
      <c r="S73" s="18" t="s">
        <v>298</v>
      </c>
      <c r="T73" s="18"/>
    </row>
    <row r="74" spans="1:20">
      <c r="A74" s="4">
        <v>70</v>
      </c>
      <c r="B74" s="17" t="s">
        <v>63</v>
      </c>
      <c r="C74" s="59" t="s">
        <v>283</v>
      </c>
      <c r="D74" s="59" t="s">
        <v>25</v>
      </c>
      <c r="E74" s="17">
        <v>10111</v>
      </c>
      <c r="F74" s="59"/>
      <c r="G74" s="17">
        <v>51</v>
      </c>
      <c r="H74" s="17">
        <v>36</v>
      </c>
      <c r="I74" s="58">
        <v>87</v>
      </c>
      <c r="J74" s="59">
        <v>9101915359</v>
      </c>
      <c r="K74" s="59" t="s">
        <v>245</v>
      </c>
      <c r="L74" s="59" t="s">
        <v>253</v>
      </c>
      <c r="M74" s="59" t="s">
        <v>254</v>
      </c>
      <c r="N74" s="59" t="s">
        <v>284</v>
      </c>
      <c r="O74" s="59"/>
      <c r="P74" s="24">
        <v>43582</v>
      </c>
      <c r="Q74" s="18" t="s">
        <v>242</v>
      </c>
      <c r="R74" s="18"/>
      <c r="S74" s="18" t="s">
        <v>298</v>
      </c>
      <c r="T74" s="18"/>
    </row>
    <row r="75" spans="1:20">
      <c r="A75" s="4">
        <v>71</v>
      </c>
      <c r="B75" s="17" t="s">
        <v>63</v>
      </c>
      <c r="C75" s="18" t="s">
        <v>281</v>
      </c>
      <c r="D75" s="18" t="s">
        <v>23</v>
      </c>
      <c r="E75" s="19" t="s">
        <v>282</v>
      </c>
      <c r="F75" s="18" t="s">
        <v>94</v>
      </c>
      <c r="G75" s="19">
        <v>102</v>
      </c>
      <c r="H75" s="19">
        <v>156</v>
      </c>
      <c r="I75" s="58">
        <v>258</v>
      </c>
      <c r="J75" s="18">
        <v>7635821044</v>
      </c>
      <c r="K75" s="18" t="s">
        <v>245</v>
      </c>
      <c r="L75" s="18" t="s">
        <v>260</v>
      </c>
      <c r="M75" s="18" t="s">
        <v>261</v>
      </c>
      <c r="N75" s="18"/>
      <c r="O75" s="18"/>
      <c r="P75" s="24">
        <v>43582</v>
      </c>
      <c r="Q75" s="18" t="s">
        <v>242</v>
      </c>
      <c r="R75" s="18"/>
      <c r="S75" s="18" t="s">
        <v>298</v>
      </c>
      <c r="T75" s="18"/>
    </row>
    <row r="76" spans="1:20">
      <c r="A76" s="4">
        <v>72</v>
      </c>
      <c r="B76" s="17" t="s">
        <v>63</v>
      </c>
      <c r="C76" s="18" t="s">
        <v>285</v>
      </c>
      <c r="D76" s="18" t="s">
        <v>25</v>
      </c>
      <c r="E76" s="19">
        <v>10115</v>
      </c>
      <c r="F76" s="18"/>
      <c r="G76" s="19">
        <v>47</v>
      </c>
      <c r="H76" s="19">
        <v>42</v>
      </c>
      <c r="I76" s="58">
        <v>89</v>
      </c>
      <c r="J76" s="18">
        <v>7086360398</v>
      </c>
      <c r="K76" s="18" t="s">
        <v>245</v>
      </c>
      <c r="L76" s="18" t="s">
        <v>250</v>
      </c>
      <c r="M76" s="18" t="s">
        <v>251</v>
      </c>
      <c r="N76" s="18" t="s">
        <v>286</v>
      </c>
      <c r="O76" s="18"/>
      <c r="P76" s="24">
        <v>43584</v>
      </c>
      <c r="Q76" s="18" t="s">
        <v>190</v>
      </c>
      <c r="R76" s="18"/>
      <c r="S76" s="18" t="s">
        <v>298</v>
      </c>
      <c r="T76" s="18"/>
    </row>
    <row r="77" spans="1:20">
      <c r="A77" s="4">
        <v>73</v>
      </c>
      <c r="B77" s="17" t="s">
        <v>63</v>
      </c>
      <c r="C77" s="18" t="s">
        <v>287</v>
      </c>
      <c r="D77" s="18" t="s">
        <v>23</v>
      </c>
      <c r="E77" s="19" t="s">
        <v>288</v>
      </c>
      <c r="F77" s="18" t="s">
        <v>107</v>
      </c>
      <c r="G77" s="19">
        <v>73</v>
      </c>
      <c r="H77" s="19">
        <v>62</v>
      </c>
      <c r="I77" s="58">
        <v>135</v>
      </c>
      <c r="J77" s="18">
        <v>7399372442</v>
      </c>
      <c r="K77" s="18" t="s">
        <v>245</v>
      </c>
      <c r="L77" s="18" t="s">
        <v>250</v>
      </c>
      <c r="M77" s="18" t="s">
        <v>251</v>
      </c>
      <c r="N77" s="18"/>
      <c r="O77" s="18"/>
      <c r="P77" s="24">
        <v>43584</v>
      </c>
      <c r="Q77" s="18" t="s">
        <v>190</v>
      </c>
      <c r="R77" s="18"/>
      <c r="S77" s="18" t="s">
        <v>298</v>
      </c>
      <c r="T77" s="18"/>
    </row>
    <row r="78" spans="1:20">
      <c r="A78" s="4">
        <v>74</v>
      </c>
      <c r="B78" s="17" t="s">
        <v>63</v>
      </c>
      <c r="C78" s="18" t="s">
        <v>289</v>
      </c>
      <c r="D78" s="18" t="s">
        <v>23</v>
      </c>
      <c r="E78" s="19" t="s">
        <v>290</v>
      </c>
      <c r="F78" s="18" t="s">
        <v>107</v>
      </c>
      <c r="G78" s="19">
        <v>80</v>
      </c>
      <c r="H78" s="19">
        <v>79</v>
      </c>
      <c r="I78" s="58">
        <v>159</v>
      </c>
      <c r="J78" s="18">
        <v>7896139931</v>
      </c>
      <c r="K78" s="18" t="s">
        <v>245</v>
      </c>
      <c r="L78" s="18" t="s">
        <v>253</v>
      </c>
      <c r="M78" s="18" t="s">
        <v>254</v>
      </c>
      <c r="N78" s="18"/>
      <c r="O78" s="18"/>
      <c r="P78" s="24">
        <v>43585</v>
      </c>
      <c r="Q78" s="18" t="s">
        <v>197</v>
      </c>
      <c r="R78" s="18"/>
      <c r="S78" s="18" t="s">
        <v>298</v>
      </c>
      <c r="T78" s="18"/>
    </row>
    <row r="79" spans="1:20">
      <c r="A79" s="4">
        <v>75</v>
      </c>
      <c r="B79" s="17"/>
      <c r="C79" s="18"/>
      <c r="D79" s="18"/>
      <c r="E79" s="19"/>
      <c r="F79" s="18"/>
      <c r="G79" s="19"/>
      <c r="H79" s="19"/>
      <c r="I79" s="58">
        <f t="shared" ref="I79:I133" si="0">SUM(G79:H79)</f>
        <v>0</v>
      </c>
      <c r="J79" s="18"/>
      <c r="K79" s="18"/>
      <c r="L79" s="18"/>
      <c r="M79" s="18"/>
      <c r="N79" s="18"/>
      <c r="O79" s="18"/>
      <c r="P79" s="24"/>
      <c r="Q79" s="18"/>
      <c r="R79" s="18"/>
      <c r="S79" s="18"/>
      <c r="T79" s="18"/>
    </row>
    <row r="80" spans="1:20">
      <c r="A80" s="4">
        <v>76</v>
      </c>
      <c r="B80" s="17"/>
      <c r="C80" s="18"/>
      <c r="D80" s="18"/>
      <c r="E80" s="19"/>
      <c r="F80" s="18"/>
      <c r="G80" s="19"/>
      <c r="H80" s="19"/>
      <c r="I80" s="58">
        <f t="shared" si="0"/>
        <v>0</v>
      </c>
      <c r="J80" s="18"/>
      <c r="K80" s="18"/>
      <c r="L80" s="18"/>
      <c r="M80" s="18"/>
      <c r="N80" s="18"/>
      <c r="O80" s="18"/>
      <c r="P80" s="24"/>
      <c r="Q80" s="18"/>
      <c r="R80" s="18"/>
      <c r="S80" s="18"/>
      <c r="T80" s="18"/>
    </row>
    <row r="81" spans="1:20">
      <c r="A81" s="4">
        <v>77</v>
      </c>
      <c r="B81" s="17"/>
      <c r="C81" s="18"/>
      <c r="D81" s="18"/>
      <c r="E81" s="19"/>
      <c r="F81" s="18"/>
      <c r="G81" s="19"/>
      <c r="H81" s="19"/>
      <c r="I81" s="58">
        <f t="shared" si="0"/>
        <v>0</v>
      </c>
      <c r="J81" s="18"/>
      <c r="K81" s="18"/>
      <c r="L81" s="18"/>
      <c r="M81" s="18"/>
      <c r="N81" s="18"/>
      <c r="O81" s="18"/>
      <c r="P81" s="24"/>
      <c r="Q81" s="18"/>
      <c r="R81" s="18"/>
      <c r="S81" s="18"/>
      <c r="T81" s="18"/>
    </row>
    <row r="82" spans="1:20">
      <c r="A82" s="4">
        <v>78</v>
      </c>
      <c r="B82" s="17"/>
      <c r="C82" s="18"/>
      <c r="D82" s="18"/>
      <c r="E82" s="19"/>
      <c r="F82" s="18"/>
      <c r="G82" s="19"/>
      <c r="H82" s="19"/>
      <c r="I82" s="58">
        <f t="shared" si="0"/>
        <v>0</v>
      </c>
      <c r="J82" s="18"/>
      <c r="K82" s="18"/>
      <c r="L82" s="18"/>
      <c r="M82" s="18"/>
      <c r="N82" s="18"/>
      <c r="O82" s="18"/>
      <c r="P82" s="24"/>
      <c r="Q82" s="18"/>
      <c r="R82" s="18"/>
      <c r="S82" s="18"/>
      <c r="T82" s="18"/>
    </row>
    <row r="83" spans="1:20">
      <c r="A83" s="4">
        <v>79</v>
      </c>
      <c r="B83" s="17"/>
      <c r="C83" s="18"/>
      <c r="D83" s="18"/>
      <c r="E83" s="19"/>
      <c r="F83" s="18"/>
      <c r="G83" s="19"/>
      <c r="H83" s="19"/>
      <c r="I83" s="58">
        <f t="shared" si="0"/>
        <v>0</v>
      </c>
      <c r="J83" s="18"/>
      <c r="K83" s="18"/>
      <c r="L83" s="18"/>
      <c r="M83" s="18"/>
      <c r="N83" s="18"/>
      <c r="O83" s="18"/>
      <c r="P83" s="24"/>
      <c r="Q83" s="18"/>
      <c r="R83" s="18"/>
      <c r="S83" s="18"/>
      <c r="T83" s="18"/>
    </row>
    <row r="84" spans="1:20">
      <c r="A84" s="4">
        <v>80</v>
      </c>
      <c r="B84" s="17"/>
      <c r="C84" s="18"/>
      <c r="D84" s="18"/>
      <c r="E84" s="19"/>
      <c r="F84" s="18"/>
      <c r="G84" s="19"/>
      <c r="H84" s="19"/>
      <c r="I84" s="58">
        <f t="shared" si="0"/>
        <v>0</v>
      </c>
      <c r="J84" s="18"/>
      <c r="K84" s="18"/>
      <c r="L84" s="18"/>
      <c r="M84" s="18"/>
      <c r="N84" s="18"/>
      <c r="O84" s="18"/>
      <c r="P84" s="24"/>
      <c r="Q84" s="18"/>
      <c r="R84" s="18"/>
      <c r="S84" s="18"/>
      <c r="T84" s="18"/>
    </row>
    <row r="85" spans="1:20">
      <c r="A85" s="4">
        <v>81</v>
      </c>
      <c r="B85" s="17"/>
      <c r="C85" s="18"/>
      <c r="D85" s="18"/>
      <c r="E85" s="19"/>
      <c r="F85" s="18"/>
      <c r="G85" s="19"/>
      <c r="H85" s="19"/>
      <c r="I85" s="58">
        <f t="shared" si="0"/>
        <v>0</v>
      </c>
      <c r="J85" s="18"/>
      <c r="K85" s="18"/>
      <c r="L85" s="18"/>
      <c r="M85" s="18"/>
      <c r="N85" s="18"/>
      <c r="O85" s="18"/>
      <c r="P85" s="24"/>
      <c r="Q85" s="18"/>
      <c r="R85" s="18"/>
      <c r="S85" s="18"/>
      <c r="T85" s="18"/>
    </row>
    <row r="86" spans="1:20">
      <c r="A86" s="4">
        <v>82</v>
      </c>
      <c r="B86" s="17"/>
      <c r="C86" s="18"/>
      <c r="D86" s="18"/>
      <c r="E86" s="19"/>
      <c r="F86" s="18"/>
      <c r="G86" s="19"/>
      <c r="H86" s="19"/>
      <c r="I86" s="58">
        <f t="shared" si="0"/>
        <v>0</v>
      </c>
      <c r="J86" s="18"/>
      <c r="K86" s="18"/>
      <c r="L86" s="18"/>
      <c r="M86" s="18"/>
      <c r="N86" s="18"/>
      <c r="O86" s="18"/>
      <c r="P86" s="24"/>
      <c r="Q86" s="18"/>
      <c r="R86" s="18"/>
      <c r="S86" s="18"/>
      <c r="T86" s="18"/>
    </row>
    <row r="87" spans="1:20">
      <c r="A87" s="4">
        <v>83</v>
      </c>
      <c r="B87" s="17"/>
      <c r="C87" s="18"/>
      <c r="D87" s="18"/>
      <c r="E87" s="19"/>
      <c r="F87" s="18"/>
      <c r="G87" s="19"/>
      <c r="H87" s="19"/>
      <c r="I87" s="58">
        <f t="shared" si="0"/>
        <v>0</v>
      </c>
      <c r="J87" s="18"/>
      <c r="K87" s="18"/>
      <c r="L87" s="18"/>
      <c r="M87" s="18"/>
      <c r="N87" s="18"/>
      <c r="O87" s="18"/>
      <c r="P87" s="24"/>
      <c r="Q87" s="18"/>
      <c r="R87" s="18"/>
      <c r="S87" s="18"/>
      <c r="T87" s="18"/>
    </row>
    <row r="88" spans="1:20">
      <c r="A88" s="4">
        <v>84</v>
      </c>
      <c r="B88" s="17"/>
      <c r="C88" s="18"/>
      <c r="D88" s="18"/>
      <c r="E88" s="19"/>
      <c r="F88" s="18"/>
      <c r="G88" s="19"/>
      <c r="H88" s="19"/>
      <c r="I88" s="58">
        <f t="shared" si="0"/>
        <v>0</v>
      </c>
      <c r="J88" s="18"/>
      <c r="K88" s="18"/>
      <c r="L88" s="18"/>
      <c r="M88" s="18"/>
      <c r="N88" s="18"/>
      <c r="O88" s="18"/>
      <c r="P88" s="24"/>
      <c r="Q88" s="18"/>
      <c r="R88" s="18"/>
      <c r="S88" s="18"/>
      <c r="T88" s="18"/>
    </row>
    <row r="89" spans="1:20">
      <c r="A89" s="4">
        <v>85</v>
      </c>
      <c r="B89" s="17"/>
      <c r="C89" s="18"/>
      <c r="D89" s="18"/>
      <c r="E89" s="19"/>
      <c r="F89" s="18"/>
      <c r="G89" s="19"/>
      <c r="H89" s="19"/>
      <c r="I89" s="58">
        <f t="shared" si="0"/>
        <v>0</v>
      </c>
      <c r="J89" s="18"/>
      <c r="K89" s="18"/>
      <c r="L89" s="18"/>
      <c r="M89" s="18"/>
      <c r="N89" s="18"/>
      <c r="O89" s="18"/>
      <c r="P89" s="24"/>
      <c r="Q89" s="18"/>
      <c r="R89" s="18"/>
      <c r="S89" s="18"/>
      <c r="T89" s="18"/>
    </row>
    <row r="90" spans="1:20">
      <c r="A90" s="4">
        <v>86</v>
      </c>
      <c r="B90" s="17"/>
      <c r="C90" s="18"/>
      <c r="D90" s="18"/>
      <c r="E90" s="19"/>
      <c r="F90" s="18"/>
      <c r="G90" s="19"/>
      <c r="H90" s="19"/>
      <c r="I90" s="58">
        <f t="shared" si="0"/>
        <v>0</v>
      </c>
      <c r="J90" s="18"/>
      <c r="K90" s="18"/>
      <c r="L90" s="18"/>
      <c r="M90" s="18"/>
      <c r="N90" s="18"/>
      <c r="O90" s="18"/>
      <c r="P90" s="24"/>
      <c r="Q90" s="18"/>
      <c r="R90" s="18"/>
      <c r="S90" s="18"/>
      <c r="T90" s="18"/>
    </row>
    <row r="91" spans="1:20">
      <c r="A91" s="4">
        <v>87</v>
      </c>
      <c r="B91" s="17"/>
      <c r="C91" s="18"/>
      <c r="D91" s="18"/>
      <c r="E91" s="19"/>
      <c r="F91" s="18"/>
      <c r="G91" s="19"/>
      <c r="H91" s="19"/>
      <c r="I91" s="58">
        <f t="shared" si="0"/>
        <v>0</v>
      </c>
      <c r="J91" s="18"/>
      <c r="K91" s="18"/>
      <c r="L91" s="18"/>
      <c r="M91" s="18"/>
      <c r="N91" s="18"/>
      <c r="O91" s="18"/>
      <c r="P91" s="24"/>
      <c r="Q91" s="18"/>
      <c r="R91" s="18"/>
      <c r="S91" s="18"/>
      <c r="T91" s="18"/>
    </row>
    <row r="92" spans="1:20">
      <c r="A92" s="4">
        <v>88</v>
      </c>
      <c r="B92" s="17"/>
      <c r="C92" s="18"/>
      <c r="D92" s="18"/>
      <c r="E92" s="19"/>
      <c r="F92" s="18"/>
      <c r="G92" s="19"/>
      <c r="H92" s="19"/>
      <c r="I92" s="58">
        <f t="shared" si="0"/>
        <v>0</v>
      </c>
      <c r="J92" s="18"/>
      <c r="K92" s="18"/>
      <c r="L92" s="18"/>
      <c r="M92" s="18"/>
      <c r="N92" s="18"/>
      <c r="O92" s="18"/>
      <c r="P92" s="24"/>
      <c r="Q92" s="18"/>
      <c r="R92" s="18"/>
      <c r="S92" s="18"/>
      <c r="T92" s="18"/>
    </row>
    <row r="93" spans="1:20">
      <c r="A93" s="4">
        <v>89</v>
      </c>
      <c r="B93" s="17"/>
      <c r="C93" s="18"/>
      <c r="D93" s="18"/>
      <c r="E93" s="19"/>
      <c r="F93" s="18"/>
      <c r="G93" s="19"/>
      <c r="H93" s="19"/>
      <c r="I93" s="58">
        <f t="shared" si="0"/>
        <v>0</v>
      </c>
      <c r="J93" s="18"/>
      <c r="K93" s="18"/>
      <c r="L93" s="18"/>
      <c r="M93" s="18"/>
      <c r="N93" s="18"/>
      <c r="O93" s="18"/>
      <c r="P93" s="24"/>
      <c r="Q93" s="18"/>
      <c r="R93" s="18"/>
      <c r="S93" s="18"/>
      <c r="T93" s="18"/>
    </row>
    <row r="94" spans="1:20">
      <c r="A94" s="4">
        <v>90</v>
      </c>
      <c r="B94" s="17"/>
      <c r="C94" s="18"/>
      <c r="D94" s="18"/>
      <c r="E94" s="19"/>
      <c r="F94" s="18"/>
      <c r="G94" s="19"/>
      <c r="H94" s="19"/>
      <c r="I94" s="58">
        <f t="shared" si="0"/>
        <v>0</v>
      </c>
      <c r="J94" s="18"/>
      <c r="K94" s="18"/>
      <c r="L94" s="18"/>
      <c r="M94" s="18"/>
      <c r="N94" s="18"/>
      <c r="O94" s="18"/>
      <c r="P94" s="24"/>
      <c r="Q94" s="18"/>
      <c r="R94" s="18"/>
      <c r="S94" s="18"/>
      <c r="T94" s="18"/>
    </row>
    <row r="95" spans="1:20">
      <c r="A95" s="4">
        <v>91</v>
      </c>
      <c r="B95" s="17"/>
      <c r="C95" s="18"/>
      <c r="D95" s="18"/>
      <c r="E95" s="19"/>
      <c r="F95" s="18"/>
      <c r="G95" s="19"/>
      <c r="H95" s="19"/>
      <c r="I95" s="58">
        <f t="shared" si="0"/>
        <v>0</v>
      </c>
      <c r="J95" s="18"/>
      <c r="K95" s="18"/>
      <c r="L95" s="18"/>
      <c r="M95" s="18"/>
      <c r="N95" s="18"/>
      <c r="O95" s="18"/>
      <c r="P95" s="24"/>
      <c r="Q95" s="18"/>
      <c r="R95" s="18"/>
      <c r="S95" s="18"/>
      <c r="T95" s="18"/>
    </row>
    <row r="96" spans="1:20">
      <c r="A96" s="4">
        <v>92</v>
      </c>
      <c r="B96" s="17"/>
      <c r="C96" s="18"/>
      <c r="D96" s="18"/>
      <c r="E96" s="19"/>
      <c r="F96" s="18"/>
      <c r="G96" s="19"/>
      <c r="H96" s="19"/>
      <c r="I96" s="58">
        <f t="shared" si="0"/>
        <v>0</v>
      </c>
      <c r="J96" s="18"/>
      <c r="K96" s="18"/>
      <c r="L96" s="18"/>
      <c r="M96" s="18"/>
      <c r="N96" s="18"/>
      <c r="O96" s="18"/>
      <c r="P96" s="24"/>
      <c r="Q96" s="18"/>
      <c r="R96" s="18"/>
      <c r="S96" s="18"/>
      <c r="T96" s="18"/>
    </row>
    <row r="97" spans="1:20">
      <c r="A97" s="4">
        <v>93</v>
      </c>
      <c r="B97" s="17"/>
      <c r="C97" s="18"/>
      <c r="D97" s="18"/>
      <c r="E97" s="19"/>
      <c r="F97" s="18"/>
      <c r="G97" s="19"/>
      <c r="H97" s="19"/>
      <c r="I97" s="58">
        <f t="shared" si="0"/>
        <v>0</v>
      </c>
      <c r="J97" s="18"/>
      <c r="K97" s="18"/>
      <c r="L97" s="18"/>
      <c r="M97" s="18"/>
      <c r="N97" s="18"/>
      <c r="O97" s="18"/>
      <c r="P97" s="24"/>
      <c r="Q97" s="18"/>
      <c r="R97" s="18"/>
      <c r="S97" s="18"/>
      <c r="T97" s="18"/>
    </row>
    <row r="98" spans="1:20">
      <c r="A98" s="4">
        <v>94</v>
      </c>
      <c r="B98" s="17"/>
      <c r="C98" s="18"/>
      <c r="D98" s="18"/>
      <c r="E98" s="19"/>
      <c r="F98" s="18"/>
      <c r="G98" s="19"/>
      <c r="H98" s="19"/>
      <c r="I98" s="58">
        <f t="shared" si="0"/>
        <v>0</v>
      </c>
      <c r="J98" s="18"/>
      <c r="K98" s="18"/>
      <c r="L98" s="18"/>
      <c r="M98" s="18"/>
      <c r="N98" s="18"/>
      <c r="O98" s="18"/>
      <c r="P98" s="24"/>
      <c r="Q98" s="18"/>
      <c r="R98" s="18"/>
      <c r="S98" s="18"/>
      <c r="T98" s="18"/>
    </row>
    <row r="99" spans="1:20">
      <c r="A99" s="4">
        <v>95</v>
      </c>
      <c r="B99" s="17"/>
      <c r="C99" s="18"/>
      <c r="D99" s="18"/>
      <c r="E99" s="19"/>
      <c r="F99" s="18"/>
      <c r="G99" s="19"/>
      <c r="H99" s="19"/>
      <c r="I99" s="58">
        <f t="shared" si="0"/>
        <v>0</v>
      </c>
      <c r="J99" s="18"/>
      <c r="K99" s="18"/>
      <c r="L99" s="18"/>
      <c r="M99" s="18"/>
      <c r="N99" s="18"/>
      <c r="O99" s="18"/>
      <c r="P99" s="24"/>
      <c r="Q99" s="18"/>
      <c r="R99" s="18"/>
      <c r="S99" s="18"/>
      <c r="T99" s="18"/>
    </row>
    <row r="100" spans="1:20">
      <c r="A100" s="4">
        <v>96</v>
      </c>
      <c r="B100" s="17"/>
      <c r="C100" s="18"/>
      <c r="D100" s="18"/>
      <c r="E100" s="19"/>
      <c r="F100" s="18"/>
      <c r="G100" s="19"/>
      <c r="H100" s="19"/>
      <c r="I100" s="58">
        <f t="shared" si="0"/>
        <v>0</v>
      </c>
      <c r="J100" s="18"/>
      <c r="K100" s="18"/>
      <c r="L100" s="18"/>
      <c r="M100" s="18"/>
      <c r="N100" s="18"/>
      <c r="O100" s="18"/>
      <c r="P100" s="24"/>
      <c r="Q100" s="18"/>
      <c r="R100" s="18"/>
      <c r="S100" s="18"/>
      <c r="T100" s="18"/>
    </row>
    <row r="101" spans="1:20">
      <c r="A101" s="4">
        <v>97</v>
      </c>
      <c r="B101" s="17"/>
      <c r="C101" s="18"/>
      <c r="D101" s="18"/>
      <c r="E101" s="19"/>
      <c r="F101" s="18"/>
      <c r="G101" s="19"/>
      <c r="H101" s="19"/>
      <c r="I101" s="58">
        <f t="shared" si="0"/>
        <v>0</v>
      </c>
      <c r="J101" s="18"/>
      <c r="K101" s="18"/>
      <c r="L101" s="18"/>
      <c r="M101" s="18"/>
      <c r="N101" s="18"/>
      <c r="O101" s="18"/>
      <c r="P101" s="24"/>
      <c r="Q101" s="18"/>
      <c r="R101" s="18"/>
      <c r="S101" s="18"/>
      <c r="T101" s="18"/>
    </row>
    <row r="102" spans="1:20">
      <c r="A102" s="4">
        <v>98</v>
      </c>
      <c r="B102" s="17"/>
      <c r="C102" s="18"/>
      <c r="D102" s="18"/>
      <c r="E102" s="19"/>
      <c r="F102" s="18"/>
      <c r="G102" s="19"/>
      <c r="H102" s="19"/>
      <c r="I102" s="58">
        <f t="shared" si="0"/>
        <v>0</v>
      </c>
      <c r="J102" s="18"/>
      <c r="K102" s="18"/>
      <c r="L102" s="18"/>
      <c r="M102" s="18"/>
      <c r="N102" s="18"/>
      <c r="O102" s="18"/>
      <c r="P102" s="24"/>
      <c r="Q102" s="18"/>
      <c r="R102" s="18"/>
      <c r="S102" s="18"/>
      <c r="T102" s="18"/>
    </row>
    <row r="103" spans="1:20">
      <c r="A103" s="4">
        <v>99</v>
      </c>
      <c r="B103" s="17"/>
      <c r="C103" s="18"/>
      <c r="D103" s="18"/>
      <c r="E103" s="19"/>
      <c r="F103" s="18"/>
      <c r="G103" s="19"/>
      <c r="H103" s="19"/>
      <c r="I103" s="58">
        <f t="shared" si="0"/>
        <v>0</v>
      </c>
      <c r="J103" s="18"/>
      <c r="K103" s="18"/>
      <c r="L103" s="18"/>
      <c r="M103" s="18"/>
      <c r="N103" s="18"/>
      <c r="O103" s="18"/>
      <c r="P103" s="24"/>
      <c r="Q103" s="18"/>
      <c r="R103" s="18"/>
      <c r="S103" s="18"/>
      <c r="T103" s="18"/>
    </row>
    <row r="104" spans="1:20">
      <c r="A104" s="4">
        <v>100</v>
      </c>
      <c r="B104" s="17"/>
      <c r="C104" s="18"/>
      <c r="D104" s="18"/>
      <c r="E104" s="19"/>
      <c r="F104" s="18"/>
      <c r="G104" s="19"/>
      <c r="H104" s="19"/>
      <c r="I104" s="58">
        <f t="shared" si="0"/>
        <v>0</v>
      </c>
      <c r="J104" s="18"/>
      <c r="K104" s="18"/>
      <c r="L104" s="18"/>
      <c r="M104" s="18"/>
      <c r="N104" s="18"/>
      <c r="O104" s="18"/>
      <c r="P104" s="24"/>
      <c r="Q104" s="18"/>
      <c r="R104" s="18"/>
      <c r="S104" s="18"/>
      <c r="T104" s="18"/>
    </row>
    <row r="105" spans="1:20">
      <c r="A105" s="4">
        <v>101</v>
      </c>
      <c r="B105" s="17"/>
      <c r="C105" s="18"/>
      <c r="D105" s="18"/>
      <c r="E105" s="19"/>
      <c r="F105" s="18"/>
      <c r="G105" s="19"/>
      <c r="H105" s="19"/>
      <c r="I105" s="58">
        <f t="shared" si="0"/>
        <v>0</v>
      </c>
      <c r="J105" s="18"/>
      <c r="K105" s="18"/>
      <c r="L105" s="18"/>
      <c r="M105" s="18"/>
      <c r="N105" s="18"/>
      <c r="O105" s="18"/>
      <c r="P105" s="24"/>
      <c r="Q105" s="18"/>
      <c r="R105" s="18"/>
      <c r="S105" s="18"/>
      <c r="T105" s="18"/>
    </row>
    <row r="106" spans="1:20">
      <c r="A106" s="4">
        <v>102</v>
      </c>
      <c r="B106" s="17"/>
      <c r="C106" s="18"/>
      <c r="D106" s="18"/>
      <c r="E106" s="19"/>
      <c r="F106" s="18"/>
      <c r="G106" s="19"/>
      <c r="H106" s="19"/>
      <c r="I106" s="58">
        <f t="shared" si="0"/>
        <v>0</v>
      </c>
      <c r="J106" s="18"/>
      <c r="K106" s="18"/>
      <c r="L106" s="18"/>
      <c r="M106" s="18"/>
      <c r="N106" s="18"/>
      <c r="O106" s="18"/>
      <c r="P106" s="24"/>
      <c r="Q106" s="18"/>
      <c r="R106" s="18"/>
      <c r="S106" s="18"/>
      <c r="T106" s="18"/>
    </row>
    <row r="107" spans="1:20">
      <c r="A107" s="4">
        <v>103</v>
      </c>
      <c r="B107" s="17"/>
      <c r="C107" s="18"/>
      <c r="D107" s="18"/>
      <c r="E107" s="19"/>
      <c r="F107" s="18"/>
      <c r="G107" s="19"/>
      <c r="H107" s="19"/>
      <c r="I107" s="58">
        <f t="shared" si="0"/>
        <v>0</v>
      </c>
      <c r="J107" s="18"/>
      <c r="K107" s="18"/>
      <c r="L107" s="18"/>
      <c r="M107" s="18"/>
      <c r="N107" s="18"/>
      <c r="O107" s="18"/>
      <c r="P107" s="24"/>
      <c r="Q107" s="18"/>
      <c r="R107" s="18"/>
      <c r="S107" s="18"/>
      <c r="T107" s="18"/>
    </row>
    <row r="108" spans="1:20">
      <c r="A108" s="4">
        <v>104</v>
      </c>
      <c r="B108" s="17"/>
      <c r="C108" s="18"/>
      <c r="D108" s="18"/>
      <c r="E108" s="19"/>
      <c r="F108" s="18"/>
      <c r="G108" s="19"/>
      <c r="H108" s="19"/>
      <c r="I108" s="58">
        <f t="shared" si="0"/>
        <v>0</v>
      </c>
      <c r="J108" s="18"/>
      <c r="K108" s="18"/>
      <c r="L108" s="18"/>
      <c r="M108" s="18"/>
      <c r="N108" s="18"/>
      <c r="O108" s="18"/>
      <c r="P108" s="24"/>
      <c r="Q108" s="18"/>
      <c r="R108" s="18"/>
      <c r="S108" s="18"/>
      <c r="T108" s="18"/>
    </row>
    <row r="109" spans="1:20">
      <c r="A109" s="4">
        <v>105</v>
      </c>
      <c r="B109" s="17"/>
      <c r="C109" s="18"/>
      <c r="D109" s="18"/>
      <c r="E109" s="19"/>
      <c r="F109" s="18"/>
      <c r="G109" s="19"/>
      <c r="H109" s="19"/>
      <c r="I109" s="58">
        <f t="shared" si="0"/>
        <v>0</v>
      </c>
      <c r="J109" s="18"/>
      <c r="K109" s="18"/>
      <c r="L109" s="18"/>
      <c r="M109" s="18"/>
      <c r="N109" s="18"/>
      <c r="O109" s="18"/>
      <c r="P109" s="24"/>
      <c r="Q109" s="18"/>
      <c r="R109" s="18"/>
      <c r="S109" s="18"/>
      <c r="T109" s="18"/>
    </row>
    <row r="110" spans="1:20">
      <c r="A110" s="4">
        <v>106</v>
      </c>
      <c r="B110" s="17"/>
      <c r="C110" s="18"/>
      <c r="D110" s="18"/>
      <c r="E110" s="19"/>
      <c r="F110" s="18"/>
      <c r="G110" s="19"/>
      <c r="H110" s="19"/>
      <c r="I110" s="58">
        <f t="shared" si="0"/>
        <v>0</v>
      </c>
      <c r="J110" s="18"/>
      <c r="K110" s="18"/>
      <c r="L110" s="18"/>
      <c r="M110" s="18"/>
      <c r="N110" s="18"/>
      <c r="O110" s="18"/>
      <c r="P110" s="24"/>
      <c r="Q110" s="18"/>
      <c r="R110" s="18"/>
      <c r="S110" s="18"/>
      <c r="T110" s="18"/>
    </row>
    <row r="111" spans="1:20">
      <c r="A111" s="4">
        <v>107</v>
      </c>
      <c r="B111" s="17"/>
      <c r="C111" s="18"/>
      <c r="D111" s="18"/>
      <c r="E111" s="19"/>
      <c r="F111" s="18"/>
      <c r="G111" s="19"/>
      <c r="H111" s="19"/>
      <c r="I111" s="58">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58">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58">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58">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58">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58">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58">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58">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58">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58">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58">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58">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58">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58">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58">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58">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58">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58">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58">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58">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58">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58">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58">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58">
        <f t="shared" ref="I134:I164" si="1">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8">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58">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58">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58">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58">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58">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58">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58">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58">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58">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58">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58">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58">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58">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58">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58">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58">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58">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58">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58">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58">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58">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58">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58">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58">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58">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58">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58">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58">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58">
        <f t="shared" si="1"/>
        <v>0</v>
      </c>
      <c r="J164" s="18"/>
      <c r="K164" s="18"/>
      <c r="L164" s="18"/>
      <c r="M164" s="18"/>
      <c r="N164" s="18"/>
      <c r="O164" s="18"/>
      <c r="P164" s="24"/>
      <c r="Q164" s="18"/>
      <c r="R164" s="18"/>
      <c r="S164" s="18"/>
      <c r="T164" s="18"/>
    </row>
    <row r="165" spans="1:20">
      <c r="A165" s="3" t="s">
        <v>11</v>
      </c>
      <c r="B165" s="39"/>
      <c r="C165" s="3">
        <f>COUNTIFS(C5:C164,"*")</f>
        <v>74</v>
      </c>
      <c r="D165" s="3"/>
      <c r="E165" s="13"/>
      <c r="F165" s="3"/>
      <c r="G165" s="60">
        <f>SUM(G5:G164)</f>
        <v>4164</v>
      </c>
      <c r="H165" s="60">
        <f>SUM(H5:H164)</f>
        <v>4471</v>
      </c>
      <c r="I165" s="60">
        <f>SUM(I5:I164)</f>
        <v>8637</v>
      </c>
      <c r="J165" s="3"/>
      <c r="K165" s="7"/>
      <c r="L165" s="21"/>
      <c r="M165" s="21"/>
      <c r="N165" s="7"/>
      <c r="O165" s="7"/>
      <c r="P165" s="14"/>
      <c r="Q165" s="3"/>
      <c r="R165" s="3"/>
      <c r="S165" s="3"/>
      <c r="T165" s="12"/>
    </row>
    <row r="166" spans="1:20">
      <c r="A166" s="44" t="s">
        <v>62</v>
      </c>
      <c r="B166" s="10">
        <f>COUNTIF(B$5:B$164,"Team 1")</f>
        <v>37</v>
      </c>
      <c r="C166" s="44" t="s">
        <v>25</v>
      </c>
      <c r="D166" s="10">
        <f>COUNTIF(D5:D164,"Anganwadi")</f>
        <v>31</v>
      </c>
    </row>
    <row r="167" spans="1:20">
      <c r="A167" s="44" t="s">
        <v>63</v>
      </c>
      <c r="B167" s="10">
        <f>COUNTIF(B$6:B$164,"Team 2")</f>
        <v>37</v>
      </c>
      <c r="C167" s="44" t="s">
        <v>23</v>
      </c>
      <c r="D167" s="10">
        <f>COUNTIF(D5:D164,"School")</f>
        <v>43</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G3" sqref="G3:I3"/>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26" t="s">
        <v>70</v>
      </c>
      <c r="B1" s="126"/>
      <c r="C1" s="126"/>
      <c r="D1" s="57"/>
      <c r="E1" s="57"/>
      <c r="F1" s="57"/>
      <c r="G1" s="57"/>
      <c r="H1" s="57"/>
      <c r="I1" s="57"/>
      <c r="J1" s="57"/>
      <c r="K1" s="57"/>
      <c r="L1" s="57"/>
      <c r="M1" s="127"/>
      <c r="N1" s="127"/>
      <c r="O1" s="127"/>
      <c r="P1" s="127"/>
      <c r="Q1" s="127"/>
      <c r="R1" s="127"/>
      <c r="S1" s="127"/>
      <c r="T1" s="127"/>
    </row>
    <row r="2" spans="1:20">
      <c r="A2" s="120" t="s">
        <v>59</v>
      </c>
      <c r="B2" s="121"/>
      <c r="C2" s="121"/>
      <c r="D2" s="25">
        <v>43586</v>
      </c>
      <c r="E2" s="22"/>
      <c r="F2" s="22"/>
      <c r="G2" s="22"/>
      <c r="H2" s="22"/>
      <c r="I2" s="22"/>
      <c r="J2" s="22"/>
      <c r="K2" s="22"/>
      <c r="L2" s="22"/>
      <c r="M2" s="22"/>
      <c r="N2" s="22"/>
      <c r="O2" s="22"/>
      <c r="P2" s="22"/>
      <c r="Q2" s="22"/>
      <c r="R2" s="22"/>
      <c r="S2" s="22"/>
    </row>
    <row r="3" spans="1:20" ht="24" customHeight="1">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c r="A4" s="122"/>
      <c r="B4" s="125"/>
      <c r="C4" s="123"/>
      <c r="D4" s="123"/>
      <c r="E4" s="123"/>
      <c r="F4" s="124"/>
      <c r="G4" s="23" t="s">
        <v>9</v>
      </c>
      <c r="H4" s="23" t="s">
        <v>10</v>
      </c>
      <c r="I4" s="23" t="s">
        <v>11</v>
      </c>
      <c r="J4" s="123"/>
      <c r="K4" s="119"/>
      <c r="L4" s="119"/>
      <c r="M4" s="119"/>
      <c r="N4" s="119"/>
      <c r="O4" s="119"/>
      <c r="P4" s="122"/>
      <c r="Q4" s="122"/>
      <c r="R4" s="123"/>
      <c r="S4" s="123"/>
      <c r="T4" s="123"/>
    </row>
    <row r="5" spans="1:20">
      <c r="A5" s="4">
        <v>1</v>
      </c>
      <c r="B5" s="17" t="s">
        <v>62</v>
      </c>
      <c r="C5" s="48" t="s">
        <v>299</v>
      </c>
      <c r="D5" s="48" t="s">
        <v>25</v>
      </c>
      <c r="E5" s="19">
        <v>190407</v>
      </c>
      <c r="F5" s="48"/>
      <c r="G5" s="19">
        <v>29</v>
      </c>
      <c r="H5" s="19">
        <v>39</v>
      </c>
      <c r="I5" s="61">
        <f>SUM(G5:H5)</f>
        <v>68</v>
      </c>
      <c r="J5" s="48">
        <v>9859838852</v>
      </c>
      <c r="K5" s="48" t="s">
        <v>100</v>
      </c>
      <c r="L5" s="48" t="s">
        <v>101</v>
      </c>
      <c r="M5" s="48" t="s">
        <v>102</v>
      </c>
      <c r="N5" s="48" t="s">
        <v>382</v>
      </c>
      <c r="O5" s="48"/>
      <c r="P5" s="49">
        <v>43587</v>
      </c>
      <c r="Q5" s="48" t="s">
        <v>104</v>
      </c>
      <c r="R5" s="48"/>
      <c r="S5" s="18" t="s">
        <v>297</v>
      </c>
      <c r="T5" s="48"/>
    </row>
    <row r="6" spans="1:20" ht="33">
      <c r="A6" s="4">
        <v>2</v>
      </c>
      <c r="B6" s="17" t="s">
        <v>62</v>
      </c>
      <c r="C6" s="48" t="s">
        <v>300</v>
      </c>
      <c r="D6" s="48" t="s">
        <v>23</v>
      </c>
      <c r="E6" s="19" t="s">
        <v>301</v>
      </c>
      <c r="F6" s="48" t="s">
        <v>302</v>
      </c>
      <c r="G6" s="19">
        <v>369</v>
      </c>
      <c r="H6" s="19">
        <v>312</v>
      </c>
      <c r="I6" s="61">
        <f t="shared" ref="I6:I69" si="0">SUM(G6:H6)</f>
        <v>681</v>
      </c>
      <c r="J6" s="48">
        <v>8812038915</v>
      </c>
      <c r="K6" s="48" t="s">
        <v>100</v>
      </c>
      <c r="L6" s="48" t="s">
        <v>101</v>
      </c>
      <c r="M6" s="48" t="s">
        <v>102</v>
      </c>
      <c r="N6" s="48"/>
      <c r="O6" s="48"/>
      <c r="P6" s="49">
        <v>43587</v>
      </c>
      <c r="Q6" s="48" t="s">
        <v>104</v>
      </c>
      <c r="R6" s="48"/>
      <c r="S6" s="18" t="s">
        <v>297</v>
      </c>
      <c r="T6" s="48"/>
    </row>
    <row r="7" spans="1:20">
      <c r="A7" s="4">
        <v>3</v>
      </c>
      <c r="B7" s="17" t="s">
        <v>62</v>
      </c>
      <c r="C7" s="48" t="s">
        <v>303</v>
      </c>
      <c r="D7" s="48" t="s">
        <v>25</v>
      </c>
      <c r="E7" s="19">
        <v>190413</v>
      </c>
      <c r="F7" s="48"/>
      <c r="G7" s="19">
        <v>45</v>
      </c>
      <c r="H7" s="19">
        <v>32</v>
      </c>
      <c r="I7" s="61">
        <f t="shared" si="0"/>
        <v>77</v>
      </c>
      <c r="J7" s="48">
        <v>8471967261</v>
      </c>
      <c r="K7" s="48" t="s">
        <v>100</v>
      </c>
      <c r="L7" s="48" t="s">
        <v>383</v>
      </c>
      <c r="M7" s="48" t="s">
        <v>384</v>
      </c>
      <c r="N7" s="48" t="s">
        <v>385</v>
      </c>
      <c r="O7" s="48"/>
      <c r="P7" s="49">
        <v>43588</v>
      </c>
      <c r="Q7" s="48" t="s">
        <v>113</v>
      </c>
      <c r="R7" s="48"/>
      <c r="S7" s="18" t="s">
        <v>297</v>
      </c>
      <c r="T7" s="48"/>
    </row>
    <row r="8" spans="1:20" ht="33">
      <c r="A8" s="4">
        <v>4</v>
      </c>
      <c r="B8" s="17" t="s">
        <v>62</v>
      </c>
      <c r="C8" s="48" t="s">
        <v>300</v>
      </c>
      <c r="D8" s="48" t="s">
        <v>23</v>
      </c>
      <c r="E8" s="19" t="s">
        <v>301</v>
      </c>
      <c r="F8" s="48" t="s">
        <v>302</v>
      </c>
      <c r="G8" s="19">
        <v>369</v>
      </c>
      <c r="H8" s="19">
        <v>312</v>
      </c>
      <c r="I8" s="61">
        <f t="shared" si="0"/>
        <v>681</v>
      </c>
      <c r="J8" s="17">
        <v>8812038915</v>
      </c>
      <c r="K8" s="48" t="s">
        <v>100</v>
      </c>
      <c r="L8" s="48" t="s">
        <v>101</v>
      </c>
      <c r="M8" s="48" t="s">
        <v>102</v>
      </c>
      <c r="N8" s="48"/>
      <c r="O8" s="48"/>
      <c r="P8" s="49">
        <v>43588</v>
      </c>
      <c r="Q8" s="48" t="s">
        <v>113</v>
      </c>
      <c r="R8" s="48"/>
      <c r="S8" s="18" t="s">
        <v>297</v>
      </c>
      <c r="T8" s="48"/>
    </row>
    <row r="9" spans="1:20">
      <c r="A9" s="4">
        <v>5</v>
      </c>
      <c r="B9" s="17" t="s">
        <v>62</v>
      </c>
      <c r="C9" s="48" t="s">
        <v>304</v>
      </c>
      <c r="D9" s="48" t="s">
        <v>25</v>
      </c>
      <c r="E9" s="19">
        <v>190412</v>
      </c>
      <c r="F9" s="48"/>
      <c r="G9" s="19">
        <v>37</v>
      </c>
      <c r="H9" s="19">
        <v>22</v>
      </c>
      <c r="I9" s="61">
        <f t="shared" si="0"/>
        <v>59</v>
      </c>
      <c r="J9" s="48">
        <v>8822028758</v>
      </c>
      <c r="K9" s="48" t="s">
        <v>100</v>
      </c>
      <c r="L9" s="48" t="s">
        <v>383</v>
      </c>
      <c r="M9" s="48" t="s">
        <v>384</v>
      </c>
      <c r="N9" s="48" t="s">
        <v>382</v>
      </c>
      <c r="O9" s="48"/>
      <c r="P9" s="49">
        <v>43589</v>
      </c>
      <c r="Q9" s="48" t="s">
        <v>141</v>
      </c>
      <c r="R9" s="48"/>
      <c r="S9" s="18" t="s">
        <v>297</v>
      </c>
      <c r="T9" s="48"/>
    </row>
    <row r="10" spans="1:20" ht="33">
      <c r="A10" s="4">
        <v>6</v>
      </c>
      <c r="B10" s="17" t="s">
        <v>62</v>
      </c>
      <c r="C10" s="48" t="s">
        <v>300</v>
      </c>
      <c r="D10" s="48" t="s">
        <v>23</v>
      </c>
      <c r="E10" s="19" t="s">
        <v>301</v>
      </c>
      <c r="F10" s="48" t="s">
        <v>302</v>
      </c>
      <c r="G10" s="19">
        <v>369</v>
      </c>
      <c r="H10" s="19">
        <v>312</v>
      </c>
      <c r="I10" s="61">
        <f t="shared" si="0"/>
        <v>681</v>
      </c>
      <c r="J10" s="48">
        <v>8812038915</v>
      </c>
      <c r="K10" s="48" t="s">
        <v>100</v>
      </c>
      <c r="L10" s="48" t="s">
        <v>101</v>
      </c>
      <c r="M10" s="48" t="s">
        <v>102</v>
      </c>
      <c r="N10" s="48"/>
      <c r="O10" s="48"/>
      <c r="P10" s="49">
        <v>43589</v>
      </c>
      <c r="Q10" s="48" t="s">
        <v>141</v>
      </c>
      <c r="R10" s="48"/>
      <c r="S10" s="18" t="s">
        <v>297</v>
      </c>
      <c r="T10" s="48"/>
    </row>
    <row r="11" spans="1:20" ht="33">
      <c r="A11" s="4">
        <v>7</v>
      </c>
      <c r="B11" s="17" t="s">
        <v>62</v>
      </c>
      <c r="C11" s="48" t="s">
        <v>300</v>
      </c>
      <c r="D11" s="48" t="s">
        <v>23</v>
      </c>
      <c r="E11" s="19" t="s">
        <v>301</v>
      </c>
      <c r="F11" s="48" t="s">
        <v>302</v>
      </c>
      <c r="G11" s="19">
        <v>369</v>
      </c>
      <c r="H11" s="19">
        <v>312</v>
      </c>
      <c r="I11" s="61">
        <f t="shared" si="0"/>
        <v>681</v>
      </c>
      <c r="J11" s="48">
        <v>8812038915</v>
      </c>
      <c r="K11" s="48" t="s">
        <v>100</v>
      </c>
      <c r="L11" s="48" t="s">
        <v>101</v>
      </c>
      <c r="M11" s="48" t="s">
        <v>102</v>
      </c>
      <c r="N11" s="48"/>
      <c r="O11" s="48"/>
      <c r="P11" s="49">
        <v>43591</v>
      </c>
      <c r="Q11" s="48" t="s">
        <v>120</v>
      </c>
      <c r="R11" s="48"/>
      <c r="S11" s="18" t="s">
        <v>297</v>
      </c>
      <c r="T11" s="48"/>
    </row>
    <row r="12" spans="1:20">
      <c r="A12" s="4">
        <v>8</v>
      </c>
      <c r="B12" s="17" t="s">
        <v>62</v>
      </c>
      <c r="C12" s="48" t="s">
        <v>305</v>
      </c>
      <c r="D12" s="48" t="s">
        <v>25</v>
      </c>
      <c r="E12" s="19">
        <v>20219</v>
      </c>
      <c r="F12" s="48"/>
      <c r="G12" s="19">
        <v>8</v>
      </c>
      <c r="H12" s="19">
        <v>6</v>
      </c>
      <c r="I12" s="61">
        <f t="shared" si="0"/>
        <v>14</v>
      </c>
      <c r="J12" s="48">
        <v>9365938675</v>
      </c>
      <c r="K12" s="48" t="s">
        <v>386</v>
      </c>
      <c r="L12" s="48" t="s">
        <v>387</v>
      </c>
      <c r="M12" s="48" t="s">
        <v>388</v>
      </c>
      <c r="N12" s="48" t="s">
        <v>389</v>
      </c>
      <c r="O12" s="48"/>
      <c r="P12" s="49">
        <v>43592</v>
      </c>
      <c r="Q12" s="48" t="s">
        <v>127</v>
      </c>
      <c r="R12" s="48"/>
      <c r="S12" s="18" t="s">
        <v>297</v>
      </c>
      <c r="T12" s="48"/>
    </row>
    <row r="13" spans="1:20">
      <c r="A13" s="4">
        <v>9</v>
      </c>
      <c r="B13" s="17" t="s">
        <v>62</v>
      </c>
      <c r="C13" s="48" t="s">
        <v>306</v>
      </c>
      <c r="D13" s="48" t="s">
        <v>25</v>
      </c>
      <c r="E13" s="19">
        <v>190605</v>
      </c>
      <c r="F13" s="48"/>
      <c r="G13" s="19">
        <v>20</v>
      </c>
      <c r="H13" s="19">
        <v>29</v>
      </c>
      <c r="I13" s="61">
        <f t="shared" si="0"/>
        <v>49</v>
      </c>
      <c r="J13" s="48">
        <v>6000759496</v>
      </c>
      <c r="K13" s="48" t="s">
        <v>390</v>
      </c>
      <c r="L13" s="48" t="s">
        <v>391</v>
      </c>
      <c r="M13" s="48" t="s">
        <v>392</v>
      </c>
      <c r="N13" s="48" t="s">
        <v>393</v>
      </c>
      <c r="O13" s="48"/>
      <c r="P13" s="49">
        <v>43592</v>
      </c>
      <c r="Q13" s="48" t="s">
        <v>127</v>
      </c>
      <c r="R13" s="48"/>
      <c r="S13" s="18" t="s">
        <v>297</v>
      </c>
      <c r="T13" s="48"/>
    </row>
    <row r="14" spans="1:20">
      <c r="A14" s="4">
        <v>10</v>
      </c>
      <c r="B14" s="17" t="s">
        <v>62</v>
      </c>
      <c r="C14" s="48" t="s">
        <v>307</v>
      </c>
      <c r="D14" s="48" t="s">
        <v>23</v>
      </c>
      <c r="E14" s="19" t="s">
        <v>308</v>
      </c>
      <c r="F14" s="48" t="s">
        <v>107</v>
      </c>
      <c r="G14" s="19">
        <v>20</v>
      </c>
      <c r="H14" s="19">
        <v>17</v>
      </c>
      <c r="I14" s="61">
        <f t="shared" si="0"/>
        <v>37</v>
      </c>
      <c r="J14" s="48">
        <v>9101701558</v>
      </c>
      <c r="K14" s="48" t="s">
        <v>386</v>
      </c>
      <c r="L14" s="48" t="s">
        <v>394</v>
      </c>
      <c r="M14" s="48" t="s">
        <v>395</v>
      </c>
      <c r="N14" s="48"/>
      <c r="O14" s="48"/>
      <c r="P14" s="49">
        <v>43592</v>
      </c>
      <c r="Q14" s="48" t="s">
        <v>127</v>
      </c>
      <c r="R14" s="48"/>
      <c r="S14" s="18" t="s">
        <v>297</v>
      </c>
      <c r="T14" s="48"/>
    </row>
    <row r="15" spans="1:20">
      <c r="A15" s="4">
        <v>11</v>
      </c>
      <c r="B15" s="17" t="s">
        <v>62</v>
      </c>
      <c r="C15" s="48" t="s">
        <v>309</v>
      </c>
      <c r="D15" s="48" t="s">
        <v>23</v>
      </c>
      <c r="E15" s="19" t="s">
        <v>310</v>
      </c>
      <c r="F15" s="48" t="s">
        <v>258</v>
      </c>
      <c r="G15" s="19">
        <v>49</v>
      </c>
      <c r="H15" s="19">
        <v>51</v>
      </c>
      <c r="I15" s="61">
        <f t="shared" si="0"/>
        <v>100</v>
      </c>
      <c r="J15" s="48">
        <v>9435238192</v>
      </c>
      <c r="K15" s="48" t="s">
        <v>390</v>
      </c>
      <c r="L15" s="48" t="s">
        <v>391</v>
      </c>
      <c r="M15" s="48" t="s">
        <v>392</v>
      </c>
      <c r="N15" s="48"/>
      <c r="O15" s="48"/>
      <c r="P15" s="49">
        <v>43592</v>
      </c>
      <c r="Q15" s="48" t="s">
        <v>127</v>
      </c>
      <c r="R15" s="48"/>
      <c r="S15" s="18" t="s">
        <v>297</v>
      </c>
      <c r="T15" s="48"/>
    </row>
    <row r="16" spans="1:20" ht="33">
      <c r="A16" s="4">
        <v>12</v>
      </c>
      <c r="B16" s="17" t="s">
        <v>62</v>
      </c>
      <c r="C16" s="59" t="s">
        <v>311</v>
      </c>
      <c r="D16" s="59" t="s">
        <v>25</v>
      </c>
      <c r="E16" s="17">
        <v>20203</v>
      </c>
      <c r="F16" s="59"/>
      <c r="G16" s="17">
        <v>14</v>
      </c>
      <c r="H16" s="17">
        <v>14</v>
      </c>
      <c r="I16" s="61">
        <f t="shared" si="0"/>
        <v>28</v>
      </c>
      <c r="J16" s="59">
        <v>8011101828</v>
      </c>
      <c r="K16" s="59" t="s">
        <v>390</v>
      </c>
      <c r="L16" s="59" t="s">
        <v>391</v>
      </c>
      <c r="M16" s="59" t="s">
        <v>392</v>
      </c>
      <c r="N16" s="59" t="s">
        <v>396</v>
      </c>
      <c r="O16" s="59"/>
      <c r="P16" s="49">
        <v>43593</v>
      </c>
      <c r="Q16" s="48" t="s">
        <v>98</v>
      </c>
      <c r="R16" s="48"/>
      <c r="S16" s="18" t="s">
        <v>297</v>
      </c>
      <c r="T16" s="48"/>
    </row>
    <row r="17" spans="1:20" ht="33">
      <c r="A17" s="4">
        <v>13</v>
      </c>
      <c r="B17" s="17" t="s">
        <v>62</v>
      </c>
      <c r="C17" s="48" t="s">
        <v>312</v>
      </c>
      <c r="D17" s="48" t="s">
        <v>25</v>
      </c>
      <c r="E17" s="19">
        <v>20207</v>
      </c>
      <c r="F17" s="48"/>
      <c r="G17" s="19">
        <v>13</v>
      </c>
      <c r="H17" s="19">
        <v>40</v>
      </c>
      <c r="I17" s="61">
        <f t="shared" si="0"/>
        <v>53</v>
      </c>
      <c r="J17" s="48">
        <v>9678771033</v>
      </c>
      <c r="K17" s="48" t="s">
        <v>390</v>
      </c>
      <c r="L17" s="48" t="s">
        <v>397</v>
      </c>
      <c r="M17" s="48" t="s">
        <v>398</v>
      </c>
      <c r="N17" s="48" t="s">
        <v>399</v>
      </c>
      <c r="O17" s="48"/>
      <c r="P17" s="49">
        <v>43593</v>
      </c>
      <c r="Q17" s="48" t="s">
        <v>98</v>
      </c>
      <c r="R17" s="48"/>
      <c r="S17" s="18" t="s">
        <v>297</v>
      </c>
      <c r="T17" s="48"/>
    </row>
    <row r="18" spans="1:20" ht="33">
      <c r="A18" s="4">
        <v>14</v>
      </c>
      <c r="B18" s="17" t="s">
        <v>62</v>
      </c>
      <c r="C18" s="48" t="s">
        <v>313</v>
      </c>
      <c r="D18" s="48" t="s">
        <v>25</v>
      </c>
      <c r="E18" s="19">
        <v>190602</v>
      </c>
      <c r="F18" s="48"/>
      <c r="G18" s="19">
        <v>19</v>
      </c>
      <c r="H18" s="19">
        <v>28</v>
      </c>
      <c r="I18" s="61">
        <f t="shared" si="0"/>
        <v>47</v>
      </c>
      <c r="J18" s="48">
        <v>9707252374</v>
      </c>
      <c r="K18" s="48" t="s">
        <v>386</v>
      </c>
      <c r="L18" s="48" t="s">
        <v>394</v>
      </c>
      <c r="M18" s="48" t="s">
        <v>395</v>
      </c>
      <c r="N18" s="48" t="s">
        <v>400</v>
      </c>
      <c r="O18" s="48"/>
      <c r="P18" s="49">
        <v>43593</v>
      </c>
      <c r="Q18" s="48" t="s">
        <v>98</v>
      </c>
      <c r="R18" s="48"/>
      <c r="S18" s="18" t="s">
        <v>297</v>
      </c>
      <c r="T18" s="48"/>
    </row>
    <row r="19" spans="1:20">
      <c r="A19" s="4">
        <v>15</v>
      </c>
      <c r="B19" s="17" t="s">
        <v>62</v>
      </c>
      <c r="C19" s="48" t="s">
        <v>314</v>
      </c>
      <c r="D19" s="48" t="s">
        <v>23</v>
      </c>
      <c r="E19" s="19" t="s">
        <v>315</v>
      </c>
      <c r="F19" s="48" t="s">
        <v>107</v>
      </c>
      <c r="G19" s="19">
        <v>80</v>
      </c>
      <c r="H19" s="19">
        <v>79</v>
      </c>
      <c r="I19" s="61">
        <f t="shared" si="0"/>
        <v>159</v>
      </c>
      <c r="J19" s="48">
        <v>9401273211</v>
      </c>
      <c r="K19" s="48" t="s">
        <v>386</v>
      </c>
      <c r="L19" s="48" t="s">
        <v>387</v>
      </c>
      <c r="M19" s="48" t="s">
        <v>388</v>
      </c>
      <c r="N19" s="48"/>
      <c r="O19" s="48"/>
      <c r="P19" s="49">
        <v>43594</v>
      </c>
      <c r="Q19" s="48" t="s">
        <v>104</v>
      </c>
      <c r="R19" s="48"/>
      <c r="S19" s="18" t="s">
        <v>297</v>
      </c>
      <c r="T19" s="48"/>
    </row>
    <row r="20" spans="1:20" ht="33">
      <c r="A20" s="4">
        <v>16</v>
      </c>
      <c r="B20" s="17" t="s">
        <v>62</v>
      </c>
      <c r="C20" s="48" t="s">
        <v>316</v>
      </c>
      <c r="D20" s="48" t="s">
        <v>25</v>
      </c>
      <c r="E20" s="19">
        <v>20204</v>
      </c>
      <c r="F20" s="48"/>
      <c r="G20" s="19">
        <v>18</v>
      </c>
      <c r="H20" s="19">
        <v>20</v>
      </c>
      <c r="I20" s="61">
        <f t="shared" si="0"/>
        <v>38</v>
      </c>
      <c r="J20" s="48">
        <v>9678305069</v>
      </c>
      <c r="K20" s="48" t="s">
        <v>386</v>
      </c>
      <c r="L20" s="48" t="s">
        <v>394</v>
      </c>
      <c r="M20" s="48" t="s">
        <v>395</v>
      </c>
      <c r="N20" s="48" t="s">
        <v>401</v>
      </c>
      <c r="O20" s="48"/>
      <c r="P20" s="49">
        <v>43595</v>
      </c>
      <c r="Q20" s="48" t="s">
        <v>113</v>
      </c>
      <c r="R20" s="48"/>
      <c r="S20" s="18" t="s">
        <v>297</v>
      </c>
      <c r="T20" s="48"/>
    </row>
    <row r="21" spans="1:20">
      <c r="A21" s="4">
        <v>17</v>
      </c>
      <c r="B21" s="17" t="s">
        <v>62</v>
      </c>
      <c r="C21" s="48" t="s">
        <v>317</v>
      </c>
      <c r="D21" s="48" t="s">
        <v>23</v>
      </c>
      <c r="E21" s="19" t="s">
        <v>318</v>
      </c>
      <c r="F21" s="48" t="s">
        <v>107</v>
      </c>
      <c r="G21" s="19">
        <v>42</v>
      </c>
      <c r="H21" s="19">
        <v>52</v>
      </c>
      <c r="I21" s="61">
        <f t="shared" si="0"/>
        <v>94</v>
      </c>
      <c r="J21" s="48">
        <v>9401441508</v>
      </c>
      <c r="K21" s="48" t="s">
        <v>386</v>
      </c>
      <c r="L21" s="48" t="s">
        <v>394</v>
      </c>
      <c r="M21" s="48" t="s">
        <v>395</v>
      </c>
      <c r="N21" s="48"/>
      <c r="O21" s="48"/>
      <c r="P21" s="49">
        <v>43595</v>
      </c>
      <c r="Q21" s="48" t="s">
        <v>113</v>
      </c>
      <c r="R21" s="48"/>
      <c r="S21" s="18" t="s">
        <v>297</v>
      </c>
      <c r="T21" s="48"/>
    </row>
    <row r="22" spans="1:20" ht="33">
      <c r="A22" s="4">
        <v>18</v>
      </c>
      <c r="B22" s="17" t="s">
        <v>62</v>
      </c>
      <c r="C22" s="48" t="s">
        <v>319</v>
      </c>
      <c r="D22" s="48" t="s">
        <v>25</v>
      </c>
      <c r="E22" s="19">
        <v>20522</v>
      </c>
      <c r="F22" s="48"/>
      <c r="G22" s="19">
        <v>14</v>
      </c>
      <c r="H22" s="19">
        <v>12</v>
      </c>
      <c r="I22" s="61">
        <f t="shared" si="0"/>
        <v>26</v>
      </c>
      <c r="J22" s="48">
        <v>8011730652</v>
      </c>
      <c r="K22" s="48" t="s">
        <v>390</v>
      </c>
      <c r="L22" s="48" t="s">
        <v>391</v>
      </c>
      <c r="M22" s="48" t="s">
        <v>392</v>
      </c>
      <c r="N22" s="48" t="s">
        <v>402</v>
      </c>
      <c r="O22" s="48"/>
      <c r="P22" s="49">
        <v>43596</v>
      </c>
      <c r="Q22" s="48" t="s">
        <v>141</v>
      </c>
      <c r="R22" s="48"/>
      <c r="S22" s="18" t="s">
        <v>297</v>
      </c>
      <c r="T22" s="48"/>
    </row>
    <row r="23" spans="1:20">
      <c r="A23" s="4">
        <v>19</v>
      </c>
      <c r="B23" s="17" t="s">
        <v>62</v>
      </c>
      <c r="C23" s="59" t="s">
        <v>320</v>
      </c>
      <c r="D23" s="59" t="s">
        <v>23</v>
      </c>
      <c r="E23" s="17" t="s">
        <v>321</v>
      </c>
      <c r="F23" s="59" t="s">
        <v>94</v>
      </c>
      <c r="G23" s="17">
        <v>87</v>
      </c>
      <c r="H23" s="17">
        <v>25</v>
      </c>
      <c r="I23" s="61">
        <f t="shared" si="0"/>
        <v>112</v>
      </c>
      <c r="J23" s="59">
        <v>7896474946</v>
      </c>
      <c r="K23" s="59" t="s">
        <v>390</v>
      </c>
      <c r="L23" s="59" t="s">
        <v>391</v>
      </c>
      <c r="M23" s="59" t="s">
        <v>392</v>
      </c>
      <c r="N23" s="59"/>
      <c r="O23" s="59"/>
      <c r="P23" s="49">
        <v>43596</v>
      </c>
      <c r="Q23" s="48" t="s">
        <v>141</v>
      </c>
      <c r="R23" s="48"/>
      <c r="S23" s="18" t="s">
        <v>297</v>
      </c>
      <c r="T23" s="48"/>
    </row>
    <row r="24" spans="1:20">
      <c r="A24" s="4">
        <v>20</v>
      </c>
      <c r="B24" s="17" t="s">
        <v>62</v>
      </c>
      <c r="C24" s="48" t="s">
        <v>322</v>
      </c>
      <c r="D24" s="48" t="s">
        <v>25</v>
      </c>
      <c r="E24" s="19">
        <v>20222</v>
      </c>
      <c r="F24" s="48"/>
      <c r="G24" s="19">
        <v>12</v>
      </c>
      <c r="H24" s="19">
        <v>7</v>
      </c>
      <c r="I24" s="61">
        <f t="shared" si="0"/>
        <v>19</v>
      </c>
      <c r="J24" s="48">
        <v>9401711416</v>
      </c>
      <c r="K24" s="48" t="s">
        <v>390</v>
      </c>
      <c r="L24" s="48" t="s">
        <v>397</v>
      </c>
      <c r="M24" s="48" t="s">
        <v>398</v>
      </c>
      <c r="N24" s="48" t="s">
        <v>403</v>
      </c>
      <c r="O24" s="48"/>
      <c r="P24" s="49">
        <v>43598</v>
      </c>
      <c r="Q24" s="48" t="s">
        <v>120</v>
      </c>
      <c r="R24" s="48"/>
      <c r="S24" s="18" t="s">
        <v>297</v>
      </c>
      <c r="T24" s="48"/>
    </row>
    <row r="25" spans="1:20">
      <c r="A25" s="4">
        <v>21</v>
      </c>
      <c r="B25" s="17" t="s">
        <v>62</v>
      </c>
      <c r="C25" s="48" t="s">
        <v>323</v>
      </c>
      <c r="D25" s="48" t="s">
        <v>25</v>
      </c>
      <c r="E25" s="19">
        <v>20206</v>
      </c>
      <c r="F25" s="48"/>
      <c r="G25" s="19">
        <v>10</v>
      </c>
      <c r="H25" s="19">
        <v>13</v>
      </c>
      <c r="I25" s="61">
        <f t="shared" si="0"/>
        <v>23</v>
      </c>
      <c r="J25" s="48">
        <v>9401079899</v>
      </c>
      <c r="K25" s="48" t="s">
        <v>390</v>
      </c>
      <c r="L25" s="48" t="s">
        <v>391</v>
      </c>
      <c r="M25" s="48" t="s">
        <v>392</v>
      </c>
      <c r="N25" s="48" t="s">
        <v>404</v>
      </c>
      <c r="O25" s="48"/>
      <c r="P25" s="49">
        <v>43598</v>
      </c>
      <c r="Q25" s="48" t="s">
        <v>120</v>
      </c>
      <c r="R25" s="48"/>
      <c r="S25" s="18" t="s">
        <v>297</v>
      </c>
      <c r="T25" s="48"/>
    </row>
    <row r="26" spans="1:20">
      <c r="A26" s="4">
        <v>22</v>
      </c>
      <c r="B26" s="17" t="s">
        <v>62</v>
      </c>
      <c r="C26" s="48" t="s">
        <v>324</v>
      </c>
      <c r="D26" s="48" t="s">
        <v>23</v>
      </c>
      <c r="E26" s="19" t="s">
        <v>325</v>
      </c>
      <c r="F26" s="48" t="s">
        <v>107</v>
      </c>
      <c r="G26" s="19">
        <v>33</v>
      </c>
      <c r="H26" s="19">
        <v>55</v>
      </c>
      <c r="I26" s="61">
        <f t="shared" si="0"/>
        <v>88</v>
      </c>
      <c r="J26" s="48">
        <v>9401510557</v>
      </c>
      <c r="K26" s="48" t="s">
        <v>386</v>
      </c>
      <c r="L26" s="48" t="s">
        <v>394</v>
      </c>
      <c r="M26" s="48" t="s">
        <v>395</v>
      </c>
      <c r="N26" s="48"/>
      <c r="O26" s="48"/>
      <c r="P26" s="49">
        <v>43598</v>
      </c>
      <c r="Q26" s="48" t="s">
        <v>120</v>
      </c>
      <c r="R26" s="48"/>
      <c r="S26" s="18" t="s">
        <v>297</v>
      </c>
      <c r="T26" s="48"/>
    </row>
    <row r="27" spans="1:20">
      <c r="A27" s="4">
        <v>23</v>
      </c>
      <c r="B27" s="17" t="s">
        <v>62</v>
      </c>
      <c r="C27" s="48" t="s">
        <v>326</v>
      </c>
      <c r="D27" s="48" t="s">
        <v>25</v>
      </c>
      <c r="E27" s="19">
        <v>20218</v>
      </c>
      <c r="F27" s="48"/>
      <c r="G27" s="19">
        <v>21</v>
      </c>
      <c r="H27" s="19">
        <v>16</v>
      </c>
      <c r="I27" s="61">
        <f t="shared" si="0"/>
        <v>37</v>
      </c>
      <c r="J27" s="48">
        <v>7086249698</v>
      </c>
      <c r="K27" s="48" t="s">
        <v>386</v>
      </c>
      <c r="L27" s="48" t="s">
        <v>387</v>
      </c>
      <c r="M27" s="48" t="s">
        <v>388</v>
      </c>
      <c r="N27" s="48" t="s">
        <v>399</v>
      </c>
      <c r="O27" s="48"/>
      <c r="P27" s="49">
        <v>43599</v>
      </c>
      <c r="Q27" s="48" t="s">
        <v>127</v>
      </c>
      <c r="R27" s="48"/>
      <c r="S27" s="18" t="s">
        <v>297</v>
      </c>
      <c r="T27" s="48"/>
    </row>
    <row r="28" spans="1:20" ht="33">
      <c r="A28" s="4">
        <v>24</v>
      </c>
      <c r="B28" s="17" t="s">
        <v>62</v>
      </c>
      <c r="C28" s="48" t="s">
        <v>327</v>
      </c>
      <c r="D28" s="48" t="s">
        <v>25</v>
      </c>
      <c r="E28" s="19">
        <v>20210</v>
      </c>
      <c r="F28" s="48"/>
      <c r="G28" s="19">
        <v>8</v>
      </c>
      <c r="H28" s="19">
        <v>9</v>
      </c>
      <c r="I28" s="61">
        <f t="shared" si="0"/>
        <v>17</v>
      </c>
      <c r="J28" s="48">
        <v>9401772814</v>
      </c>
      <c r="K28" s="48" t="s">
        <v>390</v>
      </c>
      <c r="L28" s="48" t="s">
        <v>391</v>
      </c>
      <c r="M28" s="48" t="s">
        <v>392</v>
      </c>
      <c r="N28" s="48" t="s">
        <v>405</v>
      </c>
      <c r="O28" s="48"/>
      <c r="P28" s="49">
        <v>43599</v>
      </c>
      <c r="Q28" s="48" t="s">
        <v>127</v>
      </c>
      <c r="R28" s="48"/>
      <c r="S28" s="18" t="s">
        <v>297</v>
      </c>
      <c r="T28" s="48"/>
    </row>
    <row r="29" spans="1:20">
      <c r="A29" s="4">
        <v>25</v>
      </c>
      <c r="B29" s="17" t="s">
        <v>62</v>
      </c>
      <c r="C29" s="48" t="s">
        <v>328</v>
      </c>
      <c r="D29" s="48" t="s">
        <v>25</v>
      </c>
      <c r="E29" s="19">
        <v>20208</v>
      </c>
      <c r="F29" s="48"/>
      <c r="G29" s="19">
        <v>9</v>
      </c>
      <c r="H29" s="19">
        <v>16</v>
      </c>
      <c r="I29" s="61">
        <f t="shared" si="0"/>
        <v>25</v>
      </c>
      <c r="J29" s="48" t="s">
        <v>406</v>
      </c>
      <c r="K29" s="48" t="s">
        <v>390</v>
      </c>
      <c r="L29" s="48" t="s">
        <v>391</v>
      </c>
      <c r="M29" s="48" t="s">
        <v>392</v>
      </c>
      <c r="N29" s="48" t="s">
        <v>403</v>
      </c>
      <c r="O29" s="48"/>
      <c r="P29" s="49">
        <v>43599</v>
      </c>
      <c r="Q29" s="48" t="s">
        <v>127</v>
      </c>
      <c r="R29" s="48"/>
      <c r="S29" s="18" t="s">
        <v>297</v>
      </c>
      <c r="T29" s="48"/>
    </row>
    <row r="30" spans="1:20">
      <c r="A30" s="4">
        <v>26</v>
      </c>
      <c r="B30" s="17" t="s">
        <v>62</v>
      </c>
      <c r="C30" s="59" t="s">
        <v>329</v>
      </c>
      <c r="D30" s="59" t="s">
        <v>23</v>
      </c>
      <c r="E30" s="17" t="s">
        <v>330</v>
      </c>
      <c r="F30" s="59" t="s">
        <v>94</v>
      </c>
      <c r="G30" s="17">
        <v>41</v>
      </c>
      <c r="H30" s="17">
        <v>32</v>
      </c>
      <c r="I30" s="61">
        <f t="shared" si="0"/>
        <v>73</v>
      </c>
      <c r="J30" s="59">
        <v>9435638868</v>
      </c>
      <c r="K30" s="59" t="s">
        <v>386</v>
      </c>
      <c r="L30" s="59" t="s">
        <v>394</v>
      </c>
      <c r="M30" s="59" t="s">
        <v>395</v>
      </c>
      <c r="N30" s="59"/>
      <c r="O30" s="59"/>
      <c r="P30" s="49">
        <v>43599</v>
      </c>
      <c r="Q30" s="48" t="s">
        <v>127</v>
      </c>
      <c r="R30" s="48"/>
      <c r="S30" s="18" t="s">
        <v>297</v>
      </c>
      <c r="T30" s="48"/>
    </row>
    <row r="31" spans="1:20" ht="33">
      <c r="A31" s="4">
        <v>27</v>
      </c>
      <c r="B31" s="17" t="s">
        <v>62</v>
      </c>
      <c r="C31" s="48" t="s">
        <v>331</v>
      </c>
      <c r="D31" s="48" t="s">
        <v>25</v>
      </c>
      <c r="E31" s="19">
        <v>20226</v>
      </c>
      <c r="F31" s="48"/>
      <c r="G31" s="19">
        <v>29</v>
      </c>
      <c r="H31" s="19">
        <v>31</v>
      </c>
      <c r="I31" s="61">
        <f t="shared" si="0"/>
        <v>60</v>
      </c>
      <c r="J31" s="48">
        <v>6000920824</v>
      </c>
      <c r="K31" s="48" t="s">
        <v>390</v>
      </c>
      <c r="L31" s="48" t="s">
        <v>391</v>
      </c>
      <c r="M31" s="48" t="s">
        <v>392</v>
      </c>
      <c r="N31" s="48" t="s">
        <v>407</v>
      </c>
      <c r="O31" s="48"/>
      <c r="P31" s="49">
        <v>43600</v>
      </c>
      <c r="Q31" s="48" t="s">
        <v>98</v>
      </c>
      <c r="R31" s="48"/>
      <c r="S31" s="18" t="s">
        <v>297</v>
      </c>
      <c r="T31" s="48"/>
    </row>
    <row r="32" spans="1:20" ht="33">
      <c r="A32" s="4">
        <v>28</v>
      </c>
      <c r="B32" s="17" t="s">
        <v>62</v>
      </c>
      <c r="C32" s="48" t="s">
        <v>332</v>
      </c>
      <c r="D32" s="48" t="s">
        <v>23</v>
      </c>
      <c r="E32" s="19" t="s">
        <v>333</v>
      </c>
      <c r="F32" s="48" t="s">
        <v>107</v>
      </c>
      <c r="G32" s="19">
        <v>39</v>
      </c>
      <c r="H32" s="19">
        <v>38</v>
      </c>
      <c r="I32" s="61">
        <f t="shared" si="0"/>
        <v>77</v>
      </c>
      <c r="J32" s="48">
        <v>9957785296</v>
      </c>
      <c r="K32" s="48" t="s">
        <v>386</v>
      </c>
      <c r="L32" s="48" t="s">
        <v>387</v>
      </c>
      <c r="M32" s="48" t="s">
        <v>388</v>
      </c>
      <c r="N32" s="48"/>
      <c r="O32" s="48"/>
      <c r="P32" s="49">
        <v>43600</v>
      </c>
      <c r="Q32" s="48" t="s">
        <v>98</v>
      </c>
      <c r="R32" s="48"/>
      <c r="S32" s="18" t="s">
        <v>297</v>
      </c>
      <c r="T32" s="48"/>
    </row>
    <row r="33" spans="1:20">
      <c r="A33" s="4">
        <v>29</v>
      </c>
      <c r="B33" s="17" t="s">
        <v>62</v>
      </c>
      <c r="C33" s="48" t="s">
        <v>334</v>
      </c>
      <c r="D33" s="48" t="s">
        <v>23</v>
      </c>
      <c r="E33" s="19" t="s">
        <v>335</v>
      </c>
      <c r="F33" s="48" t="s">
        <v>94</v>
      </c>
      <c r="G33" s="19">
        <v>85</v>
      </c>
      <c r="H33" s="19">
        <v>75</v>
      </c>
      <c r="I33" s="61">
        <f t="shared" si="0"/>
        <v>160</v>
      </c>
      <c r="J33" s="48">
        <v>8638717341</v>
      </c>
      <c r="K33" s="48" t="s">
        <v>386</v>
      </c>
      <c r="L33" s="48" t="s">
        <v>394</v>
      </c>
      <c r="M33" s="48" t="s">
        <v>395</v>
      </c>
      <c r="N33" s="48"/>
      <c r="O33" s="48"/>
      <c r="P33" s="49">
        <v>43601</v>
      </c>
      <c r="Q33" s="48" t="s">
        <v>104</v>
      </c>
      <c r="R33" s="48"/>
      <c r="S33" s="18" t="s">
        <v>297</v>
      </c>
      <c r="T33" s="48"/>
    </row>
    <row r="34" spans="1:20" ht="33">
      <c r="A34" s="4">
        <v>30</v>
      </c>
      <c r="B34" s="17" t="s">
        <v>62</v>
      </c>
      <c r="C34" s="48" t="s">
        <v>336</v>
      </c>
      <c r="D34" s="48" t="s">
        <v>25</v>
      </c>
      <c r="E34" s="19">
        <v>20515</v>
      </c>
      <c r="F34" s="48"/>
      <c r="G34" s="19">
        <v>12</v>
      </c>
      <c r="H34" s="19">
        <v>10</v>
      </c>
      <c r="I34" s="61">
        <f t="shared" si="0"/>
        <v>22</v>
      </c>
      <c r="J34" s="48">
        <v>9401559588</v>
      </c>
      <c r="K34" s="48" t="s">
        <v>390</v>
      </c>
      <c r="L34" s="48" t="s">
        <v>391</v>
      </c>
      <c r="M34" s="48" t="s">
        <v>392</v>
      </c>
      <c r="N34" s="48" t="s">
        <v>405</v>
      </c>
      <c r="O34" s="48"/>
      <c r="P34" s="49">
        <v>43602</v>
      </c>
      <c r="Q34" s="48" t="s">
        <v>113</v>
      </c>
      <c r="R34" s="48"/>
      <c r="S34" s="18" t="s">
        <v>297</v>
      </c>
      <c r="T34" s="48"/>
    </row>
    <row r="35" spans="1:20">
      <c r="A35" s="4">
        <v>31</v>
      </c>
      <c r="B35" s="17" t="s">
        <v>62</v>
      </c>
      <c r="C35" s="48" t="s">
        <v>337</v>
      </c>
      <c r="D35" s="48" t="s">
        <v>23</v>
      </c>
      <c r="E35" s="19" t="s">
        <v>338</v>
      </c>
      <c r="F35" s="48" t="s">
        <v>107</v>
      </c>
      <c r="G35" s="19">
        <v>26</v>
      </c>
      <c r="H35" s="19">
        <v>21</v>
      </c>
      <c r="I35" s="61">
        <f t="shared" si="0"/>
        <v>47</v>
      </c>
      <c r="J35" s="48">
        <v>9678296700</v>
      </c>
      <c r="K35" s="48" t="s">
        <v>390</v>
      </c>
      <c r="L35" s="48" t="s">
        <v>391</v>
      </c>
      <c r="M35" s="48" t="s">
        <v>392</v>
      </c>
      <c r="N35" s="48"/>
      <c r="O35" s="48"/>
      <c r="P35" s="49">
        <v>43602</v>
      </c>
      <c r="Q35" s="48" t="s">
        <v>113</v>
      </c>
      <c r="R35" s="48"/>
      <c r="S35" s="18" t="s">
        <v>297</v>
      </c>
      <c r="T35" s="48"/>
    </row>
    <row r="36" spans="1:20">
      <c r="A36" s="4">
        <v>32</v>
      </c>
      <c r="B36" s="17" t="s">
        <v>62</v>
      </c>
      <c r="C36" s="18" t="s">
        <v>339</v>
      </c>
      <c r="D36" s="18" t="s">
        <v>23</v>
      </c>
      <c r="E36" s="19" t="s">
        <v>340</v>
      </c>
      <c r="F36" s="18" t="s">
        <v>94</v>
      </c>
      <c r="G36" s="19">
        <v>37</v>
      </c>
      <c r="H36" s="19">
        <v>28</v>
      </c>
      <c r="I36" s="61">
        <f t="shared" si="0"/>
        <v>65</v>
      </c>
      <c r="J36" s="18">
        <v>8638748214</v>
      </c>
      <c r="K36" s="18" t="s">
        <v>386</v>
      </c>
      <c r="L36" s="18" t="s">
        <v>387</v>
      </c>
      <c r="M36" s="18" t="s">
        <v>388</v>
      </c>
      <c r="N36" s="18"/>
      <c r="O36" s="18"/>
      <c r="P36" s="24">
        <v>43602</v>
      </c>
      <c r="Q36" s="18" t="s">
        <v>113</v>
      </c>
      <c r="R36" s="18"/>
      <c r="S36" s="18" t="s">
        <v>297</v>
      </c>
      <c r="T36" s="18"/>
    </row>
    <row r="37" spans="1:20">
      <c r="A37" s="4">
        <v>33</v>
      </c>
      <c r="B37" s="17" t="s">
        <v>62</v>
      </c>
      <c r="C37" s="18" t="s">
        <v>341</v>
      </c>
      <c r="D37" s="18" t="s">
        <v>25</v>
      </c>
      <c r="E37" s="19">
        <v>20402</v>
      </c>
      <c r="F37" s="18"/>
      <c r="G37" s="19">
        <v>11</v>
      </c>
      <c r="H37" s="19">
        <v>14</v>
      </c>
      <c r="I37" s="61">
        <f t="shared" si="0"/>
        <v>25</v>
      </c>
      <c r="J37" s="18">
        <v>7637839050</v>
      </c>
      <c r="K37" s="18" t="s">
        <v>390</v>
      </c>
      <c r="L37" s="18" t="s">
        <v>391</v>
      </c>
      <c r="M37" s="18" t="s">
        <v>392</v>
      </c>
      <c r="N37" s="18" t="s">
        <v>408</v>
      </c>
      <c r="O37" s="18"/>
      <c r="P37" s="24">
        <v>43605</v>
      </c>
      <c r="Q37" s="18" t="s">
        <v>120</v>
      </c>
      <c r="R37" s="18"/>
      <c r="S37" s="18" t="s">
        <v>297</v>
      </c>
      <c r="T37" s="18"/>
    </row>
    <row r="38" spans="1:20" ht="33">
      <c r="A38" s="4">
        <v>34</v>
      </c>
      <c r="B38" s="17" t="s">
        <v>62</v>
      </c>
      <c r="C38" s="18" t="s">
        <v>342</v>
      </c>
      <c r="D38" s="18" t="s">
        <v>25</v>
      </c>
      <c r="E38" s="19">
        <v>190607</v>
      </c>
      <c r="F38" s="18"/>
      <c r="G38" s="19">
        <v>17</v>
      </c>
      <c r="H38" s="19">
        <v>16</v>
      </c>
      <c r="I38" s="61">
        <f t="shared" si="0"/>
        <v>33</v>
      </c>
      <c r="J38" s="18">
        <v>9365200166</v>
      </c>
      <c r="K38" s="18" t="s">
        <v>386</v>
      </c>
      <c r="L38" s="18" t="s">
        <v>387</v>
      </c>
      <c r="M38" s="18" t="s">
        <v>388</v>
      </c>
      <c r="N38" s="18" t="s">
        <v>402</v>
      </c>
      <c r="O38" s="18"/>
      <c r="P38" s="24">
        <v>43605</v>
      </c>
      <c r="Q38" s="18" t="s">
        <v>120</v>
      </c>
      <c r="R38" s="18"/>
      <c r="S38" s="18" t="s">
        <v>297</v>
      </c>
      <c r="T38" s="18"/>
    </row>
    <row r="39" spans="1:20">
      <c r="A39" s="4">
        <v>35</v>
      </c>
      <c r="B39" s="17" t="s">
        <v>62</v>
      </c>
      <c r="C39" s="18" t="s">
        <v>343</v>
      </c>
      <c r="D39" s="18" t="s">
        <v>23</v>
      </c>
      <c r="E39" s="19" t="s">
        <v>344</v>
      </c>
      <c r="F39" s="18" t="s">
        <v>107</v>
      </c>
      <c r="G39" s="19">
        <v>25</v>
      </c>
      <c r="H39" s="19">
        <v>23</v>
      </c>
      <c r="I39" s="61">
        <f t="shared" si="0"/>
        <v>48</v>
      </c>
      <c r="J39" s="18">
        <v>9678572774</v>
      </c>
      <c r="K39" s="18" t="s">
        <v>390</v>
      </c>
      <c r="L39" s="18" t="s">
        <v>397</v>
      </c>
      <c r="M39" s="18" t="s">
        <v>398</v>
      </c>
      <c r="N39" s="18"/>
      <c r="O39" s="18"/>
      <c r="P39" s="24">
        <v>43605</v>
      </c>
      <c r="Q39" s="18" t="s">
        <v>120</v>
      </c>
      <c r="R39" s="18"/>
      <c r="S39" s="18" t="s">
        <v>297</v>
      </c>
      <c r="T39" s="18"/>
    </row>
    <row r="40" spans="1:20" ht="33">
      <c r="A40" s="4">
        <v>36</v>
      </c>
      <c r="B40" s="17" t="s">
        <v>62</v>
      </c>
      <c r="C40" s="18" t="s">
        <v>345</v>
      </c>
      <c r="D40" s="18" t="s">
        <v>25</v>
      </c>
      <c r="E40" s="19">
        <v>190601</v>
      </c>
      <c r="F40" s="18"/>
      <c r="G40" s="19">
        <v>13</v>
      </c>
      <c r="H40" s="19">
        <v>19</v>
      </c>
      <c r="I40" s="61">
        <f t="shared" si="0"/>
        <v>32</v>
      </c>
      <c r="J40" s="18" t="s">
        <v>409</v>
      </c>
      <c r="K40" s="18" t="s">
        <v>390</v>
      </c>
      <c r="L40" s="18" t="s">
        <v>391</v>
      </c>
      <c r="M40" s="18" t="s">
        <v>392</v>
      </c>
      <c r="N40" s="18" t="s">
        <v>403</v>
      </c>
      <c r="O40" s="18"/>
      <c r="P40" s="24">
        <v>43606</v>
      </c>
      <c r="Q40" s="18" t="s">
        <v>127</v>
      </c>
      <c r="R40" s="18"/>
      <c r="S40" s="18" t="s">
        <v>297</v>
      </c>
      <c r="T40" s="18"/>
    </row>
    <row r="41" spans="1:20">
      <c r="A41" s="4">
        <v>37</v>
      </c>
      <c r="B41" s="17" t="s">
        <v>62</v>
      </c>
      <c r="C41" s="18" t="s">
        <v>346</v>
      </c>
      <c r="D41" s="18" t="s">
        <v>23</v>
      </c>
      <c r="E41" s="19" t="s">
        <v>347</v>
      </c>
      <c r="F41" s="18" t="s">
        <v>107</v>
      </c>
      <c r="G41" s="19">
        <v>18</v>
      </c>
      <c r="H41" s="19">
        <v>15</v>
      </c>
      <c r="I41" s="61">
        <f t="shared" si="0"/>
        <v>33</v>
      </c>
      <c r="J41" s="18">
        <v>8486077416</v>
      </c>
      <c r="K41" s="18" t="s">
        <v>390</v>
      </c>
      <c r="L41" s="18" t="s">
        <v>391</v>
      </c>
      <c r="M41" s="18" t="s">
        <v>392</v>
      </c>
      <c r="N41" s="18"/>
      <c r="O41" s="18"/>
      <c r="P41" s="24">
        <v>43606</v>
      </c>
      <c r="Q41" s="18" t="s">
        <v>127</v>
      </c>
      <c r="R41" s="18"/>
      <c r="S41" s="18" t="s">
        <v>297</v>
      </c>
      <c r="T41" s="18"/>
    </row>
    <row r="42" spans="1:20" ht="33">
      <c r="A42" s="4">
        <v>38</v>
      </c>
      <c r="B42" s="17" t="s">
        <v>62</v>
      </c>
      <c r="C42" s="18" t="s">
        <v>348</v>
      </c>
      <c r="D42" s="18" t="s">
        <v>23</v>
      </c>
      <c r="E42" s="19" t="s">
        <v>349</v>
      </c>
      <c r="F42" s="18" t="s">
        <v>94</v>
      </c>
      <c r="G42" s="19">
        <v>35</v>
      </c>
      <c r="H42" s="19">
        <v>30</v>
      </c>
      <c r="I42" s="61">
        <f t="shared" si="0"/>
        <v>65</v>
      </c>
      <c r="J42" s="18">
        <v>9435502417</v>
      </c>
      <c r="K42" s="18" t="s">
        <v>390</v>
      </c>
      <c r="L42" s="18" t="s">
        <v>397</v>
      </c>
      <c r="M42" s="18" t="s">
        <v>398</v>
      </c>
      <c r="N42" s="18"/>
      <c r="O42" s="18"/>
      <c r="P42" s="24">
        <v>43606</v>
      </c>
      <c r="Q42" s="18" t="s">
        <v>127</v>
      </c>
      <c r="R42" s="18"/>
      <c r="S42" s="18" t="s">
        <v>297</v>
      </c>
      <c r="T42" s="18"/>
    </row>
    <row r="43" spans="1:20" ht="33">
      <c r="A43" s="4">
        <v>39</v>
      </c>
      <c r="B43" s="17" t="s">
        <v>62</v>
      </c>
      <c r="C43" s="18" t="s">
        <v>350</v>
      </c>
      <c r="D43" s="18" t="s">
        <v>25</v>
      </c>
      <c r="E43" s="19">
        <v>190508</v>
      </c>
      <c r="F43" s="18"/>
      <c r="G43" s="19">
        <v>12</v>
      </c>
      <c r="H43" s="19">
        <v>19</v>
      </c>
      <c r="I43" s="61">
        <f t="shared" si="0"/>
        <v>31</v>
      </c>
      <c r="J43" s="18">
        <v>8472998208</v>
      </c>
      <c r="K43" s="18" t="s">
        <v>390</v>
      </c>
      <c r="L43" s="18" t="s">
        <v>397</v>
      </c>
      <c r="M43" s="18" t="s">
        <v>398</v>
      </c>
      <c r="N43" s="18" t="s">
        <v>410</v>
      </c>
      <c r="O43" s="18"/>
      <c r="P43" s="24">
        <v>43607</v>
      </c>
      <c r="Q43" s="18" t="s">
        <v>98</v>
      </c>
      <c r="R43" s="18"/>
      <c r="S43" s="18" t="s">
        <v>297</v>
      </c>
      <c r="T43" s="18"/>
    </row>
    <row r="44" spans="1:20" ht="33">
      <c r="A44" s="4">
        <v>40</v>
      </c>
      <c r="B44" s="17" t="s">
        <v>62</v>
      </c>
      <c r="C44" s="18" t="s">
        <v>351</v>
      </c>
      <c r="D44" s="18" t="s">
        <v>23</v>
      </c>
      <c r="E44" s="19" t="s">
        <v>352</v>
      </c>
      <c r="F44" s="18" t="s">
        <v>107</v>
      </c>
      <c r="G44" s="19">
        <v>52</v>
      </c>
      <c r="H44" s="19">
        <v>45</v>
      </c>
      <c r="I44" s="61">
        <f t="shared" si="0"/>
        <v>97</v>
      </c>
      <c r="J44" s="18">
        <v>9706213537</v>
      </c>
      <c r="K44" s="18" t="s">
        <v>386</v>
      </c>
      <c r="L44" s="18" t="s">
        <v>387</v>
      </c>
      <c r="M44" s="18" t="s">
        <v>388</v>
      </c>
      <c r="N44" s="18"/>
      <c r="O44" s="18"/>
      <c r="P44" s="24">
        <v>43607</v>
      </c>
      <c r="Q44" s="18" t="s">
        <v>98</v>
      </c>
      <c r="R44" s="18"/>
      <c r="S44" s="18" t="s">
        <v>297</v>
      </c>
      <c r="T44" s="18"/>
    </row>
    <row r="45" spans="1:20" ht="33">
      <c r="A45" s="4">
        <v>41</v>
      </c>
      <c r="B45" s="17" t="s">
        <v>62</v>
      </c>
      <c r="C45" s="18" t="s">
        <v>353</v>
      </c>
      <c r="D45" s="18" t="s">
        <v>25</v>
      </c>
      <c r="E45" s="19">
        <v>20519</v>
      </c>
      <c r="F45" s="18"/>
      <c r="G45" s="19">
        <v>14</v>
      </c>
      <c r="H45" s="19">
        <v>12</v>
      </c>
      <c r="I45" s="61">
        <f t="shared" si="0"/>
        <v>26</v>
      </c>
      <c r="J45" s="18">
        <v>6001824891</v>
      </c>
      <c r="K45" s="18" t="s">
        <v>390</v>
      </c>
      <c r="L45" s="18" t="s">
        <v>397</v>
      </c>
      <c r="M45" s="18" t="s">
        <v>398</v>
      </c>
      <c r="N45" s="18" t="s">
        <v>410</v>
      </c>
      <c r="O45" s="18"/>
      <c r="P45" s="24">
        <v>43608</v>
      </c>
      <c r="Q45" s="18" t="s">
        <v>104</v>
      </c>
      <c r="R45" s="18"/>
      <c r="S45" s="18" t="s">
        <v>297</v>
      </c>
      <c r="T45" s="18"/>
    </row>
    <row r="46" spans="1:20" ht="33">
      <c r="A46" s="4">
        <v>42</v>
      </c>
      <c r="B46" s="17" t="s">
        <v>62</v>
      </c>
      <c r="C46" s="18" t="s">
        <v>354</v>
      </c>
      <c r="D46" s="18" t="s">
        <v>25</v>
      </c>
      <c r="E46" s="19">
        <v>190604</v>
      </c>
      <c r="F46" s="18"/>
      <c r="G46" s="19">
        <v>18</v>
      </c>
      <c r="H46" s="19">
        <v>17</v>
      </c>
      <c r="I46" s="61">
        <f t="shared" si="0"/>
        <v>35</v>
      </c>
      <c r="J46" s="18">
        <v>9401110865</v>
      </c>
      <c r="K46" s="18" t="s">
        <v>390</v>
      </c>
      <c r="L46" s="18" t="s">
        <v>397</v>
      </c>
      <c r="M46" s="18" t="s">
        <v>398</v>
      </c>
      <c r="N46" s="18" t="s">
        <v>411</v>
      </c>
      <c r="O46" s="18"/>
      <c r="P46" s="24">
        <v>43608</v>
      </c>
      <c r="Q46" s="18" t="s">
        <v>104</v>
      </c>
      <c r="R46" s="18"/>
      <c r="S46" s="18" t="s">
        <v>297</v>
      </c>
      <c r="T46" s="18"/>
    </row>
    <row r="47" spans="1:20">
      <c r="A47" s="4">
        <v>43</v>
      </c>
      <c r="B47" s="17" t="s">
        <v>62</v>
      </c>
      <c r="C47" s="18" t="s">
        <v>355</v>
      </c>
      <c r="D47" s="18" t="s">
        <v>23</v>
      </c>
      <c r="E47" s="19" t="s">
        <v>356</v>
      </c>
      <c r="F47" s="18" t="s">
        <v>107</v>
      </c>
      <c r="G47" s="19">
        <v>36</v>
      </c>
      <c r="H47" s="19">
        <v>34</v>
      </c>
      <c r="I47" s="61">
        <f t="shared" si="0"/>
        <v>70</v>
      </c>
      <c r="J47" s="18">
        <v>9365372887</v>
      </c>
      <c r="K47" s="18" t="s">
        <v>386</v>
      </c>
      <c r="L47" s="18" t="s">
        <v>394</v>
      </c>
      <c r="M47" s="18" t="s">
        <v>395</v>
      </c>
      <c r="N47" s="18"/>
      <c r="O47" s="18"/>
      <c r="P47" s="24">
        <v>43608</v>
      </c>
      <c r="Q47" s="18" t="s">
        <v>104</v>
      </c>
      <c r="R47" s="18"/>
      <c r="S47" s="18" t="s">
        <v>297</v>
      </c>
      <c r="T47" s="18"/>
    </row>
    <row r="48" spans="1:20">
      <c r="A48" s="4">
        <v>44</v>
      </c>
      <c r="B48" s="17" t="s">
        <v>62</v>
      </c>
      <c r="C48" s="18" t="s">
        <v>357</v>
      </c>
      <c r="D48" s="18" t="s">
        <v>25</v>
      </c>
      <c r="E48" s="19">
        <v>20228</v>
      </c>
      <c r="F48" s="18"/>
      <c r="G48" s="19">
        <v>6</v>
      </c>
      <c r="H48" s="19">
        <v>11</v>
      </c>
      <c r="I48" s="61">
        <f t="shared" si="0"/>
        <v>17</v>
      </c>
      <c r="J48" s="18">
        <v>8011243351</v>
      </c>
      <c r="K48" s="18" t="s">
        <v>386</v>
      </c>
      <c r="L48" s="18" t="s">
        <v>387</v>
      </c>
      <c r="M48" s="18" t="s">
        <v>388</v>
      </c>
      <c r="N48" s="18" t="s">
        <v>403</v>
      </c>
      <c r="O48" s="18"/>
      <c r="P48" s="24">
        <v>43609</v>
      </c>
      <c r="Q48" s="18" t="s">
        <v>113</v>
      </c>
      <c r="R48" s="18"/>
      <c r="S48" s="18" t="s">
        <v>297</v>
      </c>
      <c r="T48" s="18"/>
    </row>
    <row r="49" spans="1:20">
      <c r="A49" s="4">
        <v>45</v>
      </c>
      <c r="B49" s="17" t="s">
        <v>62</v>
      </c>
      <c r="C49" s="18" t="s">
        <v>358</v>
      </c>
      <c r="D49" s="18" t="s">
        <v>23</v>
      </c>
      <c r="E49" s="19" t="s">
        <v>359</v>
      </c>
      <c r="F49" s="18" t="s">
        <v>360</v>
      </c>
      <c r="G49" s="19">
        <v>149</v>
      </c>
      <c r="H49" s="19">
        <v>193</v>
      </c>
      <c r="I49" s="61">
        <f t="shared" si="0"/>
        <v>342</v>
      </c>
      <c r="J49" s="18">
        <v>9531008353</v>
      </c>
      <c r="K49" s="18" t="s">
        <v>386</v>
      </c>
      <c r="L49" s="18" t="s">
        <v>394</v>
      </c>
      <c r="M49" s="18" t="s">
        <v>395</v>
      </c>
      <c r="N49" s="18"/>
      <c r="O49" s="18"/>
      <c r="P49" s="24">
        <v>43609</v>
      </c>
      <c r="Q49" s="18" t="s">
        <v>113</v>
      </c>
      <c r="R49" s="18"/>
      <c r="S49" s="18" t="s">
        <v>297</v>
      </c>
      <c r="T49" s="18"/>
    </row>
    <row r="50" spans="1:20">
      <c r="A50" s="4">
        <v>46</v>
      </c>
      <c r="B50" s="17" t="s">
        <v>62</v>
      </c>
      <c r="C50" s="18" t="s">
        <v>361</v>
      </c>
      <c r="D50" s="18" t="s">
        <v>25</v>
      </c>
      <c r="E50" s="19">
        <v>20514</v>
      </c>
      <c r="F50" s="18"/>
      <c r="G50" s="19">
        <v>9</v>
      </c>
      <c r="H50" s="19">
        <v>10</v>
      </c>
      <c r="I50" s="61">
        <f t="shared" si="0"/>
        <v>19</v>
      </c>
      <c r="J50" s="18">
        <v>9531265023</v>
      </c>
      <c r="K50" s="18" t="s">
        <v>412</v>
      </c>
      <c r="L50" s="18" t="s">
        <v>413</v>
      </c>
      <c r="M50" s="18" t="s">
        <v>414</v>
      </c>
      <c r="N50" s="18" t="s">
        <v>415</v>
      </c>
      <c r="O50" s="18"/>
      <c r="P50" s="24">
        <v>43610</v>
      </c>
      <c r="Q50" s="18" t="s">
        <v>141</v>
      </c>
      <c r="R50" s="18"/>
      <c r="S50" s="18" t="s">
        <v>297</v>
      </c>
      <c r="T50" s="18"/>
    </row>
    <row r="51" spans="1:20" ht="33">
      <c r="A51" s="4">
        <v>47</v>
      </c>
      <c r="B51" s="17" t="s">
        <v>62</v>
      </c>
      <c r="C51" s="18" t="s">
        <v>362</v>
      </c>
      <c r="D51" s="18" t="s">
        <v>25</v>
      </c>
      <c r="E51" s="19">
        <v>20521</v>
      </c>
      <c r="F51" s="18"/>
      <c r="G51" s="19">
        <v>8</v>
      </c>
      <c r="H51" s="19">
        <v>4</v>
      </c>
      <c r="I51" s="61">
        <f t="shared" si="0"/>
        <v>12</v>
      </c>
      <c r="J51" s="18">
        <v>9957224362</v>
      </c>
      <c r="K51" s="18" t="s">
        <v>412</v>
      </c>
      <c r="L51" s="18" t="s">
        <v>413</v>
      </c>
      <c r="M51" s="18" t="s">
        <v>414</v>
      </c>
      <c r="N51" s="18" t="s">
        <v>415</v>
      </c>
      <c r="O51" s="18"/>
      <c r="P51" s="24">
        <v>43610</v>
      </c>
      <c r="Q51" s="18" t="s">
        <v>141</v>
      </c>
      <c r="R51" s="18"/>
      <c r="S51" s="18" t="s">
        <v>297</v>
      </c>
      <c r="T51" s="18"/>
    </row>
    <row r="52" spans="1:20">
      <c r="A52" s="4">
        <v>48</v>
      </c>
      <c r="B52" s="17" t="s">
        <v>62</v>
      </c>
      <c r="C52" s="18" t="s">
        <v>358</v>
      </c>
      <c r="D52" s="18" t="s">
        <v>23</v>
      </c>
      <c r="E52" s="19" t="s">
        <v>359</v>
      </c>
      <c r="F52" s="18" t="s">
        <v>360</v>
      </c>
      <c r="G52" s="19">
        <v>149</v>
      </c>
      <c r="H52" s="19">
        <v>193</v>
      </c>
      <c r="I52" s="61">
        <f t="shared" si="0"/>
        <v>342</v>
      </c>
      <c r="J52" s="18">
        <v>9531008353</v>
      </c>
      <c r="K52" s="18" t="s">
        <v>386</v>
      </c>
      <c r="L52" s="18" t="s">
        <v>394</v>
      </c>
      <c r="M52" s="18" t="s">
        <v>395</v>
      </c>
      <c r="N52" s="18"/>
      <c r="O52" s="18"/>
      <c r="P52" s="24">
        <v>43610</v>
      </c>
      <c r="Q52" s="18" t="s">
        <v>141</v>
      </c>
      <c r="R52" s="18"/>
      <c r="S52" s="18" t="s">
        <v>297</v>
      </c>
      <c r="T52" s="18"/>
    </row>
    <row r="53" spans="1:20">
      <c r="A53" s="4">
        <v>49</v>
      </c>
      <c r="B53" s="17" t="s">
        <v>62</v>
      </c>
      <c r="C53" s="18" t="s">
        <v>363</v>
      </c>
      <c r="D53" s="18" t="s">
        <v>25</v>
      </c>
      <c r="E53" s="19">
        <v>190606</v>
      </c>
      <c r="F53" s="18"/>
      <c r="G53" s="19">
        <v>10</v>
      </c>
      <c r="H53" s="19">
        <v>10</v>
      </c>
      <c r="I53" s="61">
        <f t="shared" si="0"/>
        <v>20</v>
      </c>
      <c r="J53" s="18">
        <v>9401872783</v>
      </c>
      <c r="K53" s="18" t="s">
        <v>416</v>
      </c>
      <c r="L53" s="18" t="s">
        <v>417</v>
      </c>
      <c r="M53" s="18" t="s">
        <v>418</v>
      </c>
      <c r="N53" s="18" t="s">
        <v>415</v>
      </c>
      <c r="O53" s="18"/>
      <c r="P53" s="24">
        <v>43612</v>
      </c>
      <c r="Q53" s="18" t="s">
        <v>120</v>
      </c>
      <c r="R53" s="18"/>
      <c r="S53" s="18" t="s">
        <v>297</v>
      </c>
      <c r="T53" s="18"/>
    </row>
    <row r="54" spans="1:20">
      <c r="A54" s="4">
        <v>50</v>
      </c>
      <c r="B54" s="17" t="s">
        <v>62</v>
      </c>
      <c r="C54" s="59" t="s">
        <v>364</v>
      </c>
      <c r="D54" s="59" t="s">
        <v>25</v>
      </c>
      <c r="E54" s="17">
        <v>190611</v>
      </c>
      <c r="F54" s="59"/>
      <c r="G54" s="17">
        <v>5</v>
      </c>
      <c r="H54" s="17">
        <v>12</v>
      </c>
      <c r="I54" s="61">
        <f t="shared" si="0"/>
        <v>17</v>
      </c>
      <c r="J54" s="59">
        <v>8011673754</v>
      </c>
      <c r="K54" s="59" t="s">
        <v>390</v>
      </c>
      <c r="L54" s="59" t="s">
        <v>397</v>
      </c>
      <c r="M54" s="59" t="s">
        <v>398</v>
      </c>
      <c r="N54" s="59" t="s">
        <v>419</v>
      </c>
      <c r="O54" s="59"/>
      <c r="P54" s="24">
        <v>43612</v>
      </c>
      <c r="Q54" s="18" t="s">
        <v>120</v>
      </c>
      <c r="R54" s="18"/>
      <c r="S54" s="18" t="s">
        <v>297</v>
      </c>
      <c r="T54" s="18"/>
    </row>
    <row r="55" spans="1:20">
      <c r="A55" s="4">
        <v>51</v>
      </c>
      <c r="B55" s="17" t="s">
        <v>62</v>
      </c>
      <c r="C55" s="18" t="s">
        <v>358</v>
      </c>
      <c r="D55" s="18" t="s">
        <v>23</v>
      </c>
      <c r="E55" s="19" t="s">
        <v>359</v>
      </c>
      <c r="F55" s="18" t="s">
        <v>360</v>
      </c>
      <c r="G55" s="19">
        <v>149</v>
      </c>
      <c r="H55" s="19">
        <v>193</v>
      </c>
      <c r="I55" s="61">
        <f t="shared" si="0"/>
        <v>342</v>
      </c>
      <c r="J55" s="18">
        <v>9531008353</v>
      </c>
      <c r="K55" s="18" t="s">
        <v>386</v>
      </c>
      <c r="L55" s="18" t="s">
        <v>394</v>
      </c>
      <c r="M55" s="18" t="s">
        <v>395</v>
      </c>
      <c r="N55" s="18"/>
      <c r="O55" s="18"/>
      <c r="P55" s="24">
        <v>43612</v>
      </c>
      <c r="Q55" s="18" t="s">
        <v>120</v>
      </c>
      <c r="R55" s="18"/>
      <c r="S55" s="18" t="s">
        <v>297</v>
      </c>
      <c r="T55" s="18"/>
    </row>
    <row r="56" spans="1:20">
      <c r="A56" s="4">
        <v>52</v>
      </c>
      <c r="B56" s="17" t="s">
        <v>62</v>
      </c>
      <c r="C56" s="18" t="s">
        <v>365</v>
      </c>
      <c r="D56" s="18" t="s">
        <v>25</v>
      </c>
      <c r="E56" s="19">
        <v>190351</v>
      </c>
      <c r="F56" s="18"/>
      <c r="G56" s="19">
        <v>17</v>
      </c>
      <c r="H56" s="19">
        <v>19</v>
      </c>
      <c r="I56" s="61">
        <f t="shared" si="0"/>
        <v>36</v>
      </c>
      <c r="J56" s="18">
        <v>9678210452</v>
      </c>
      <c r="K56" s="18" t="s">
        <v>386</v>
      </c>
      <c r="L56" s="18" t="s">
        <v>394</v>
      </c>
      <c r="M56" s="18" t="s">
        <v>395</v>
      </c>
      <c r="N56" s="18" t="s">
        <v>420</v>
      </c>
      <c r="O56" s="18"/>
      <c r="P56" s="24">
        <v>43613</v>
      </c>
      <c r="Q56" s="18" t="s">
        <v>127</v>
      </c>
      <c r="R56" s="18"/>
      <c r="S56" s="18" t="s">
        <v>297</v>
      </c>
      <c r="T56" s="18"/>
    </row>
    <row r="57" spans="1:20">
      <c r="A57" s="4">
        <v>53</v>
      </c>
      <c r="B57" s="17" t="s">
        <v>62</v>
      </c>
      <c r="C57" s="18" t="s">
        <v>366</v>
      </c>
      <c r="D57" s="18" t="s">
        <v>25</v>
      </c>
      <c r="E57" s="19">
        <v>20518</v>
      </c>
      <c r="F57" s="18"/>
      <c r="G57" s="19">
        <v>27</v>
      </c>
      <c r="H57" s="19">
        <v>28</v>
      </c>
      <c r="I57" s="61">
        <f t="shared" si="0"/>
        <v>55</v>
      </c>
      <c r="J57" s="18">
        <v>8011101398</v>
      </c>
      <c r="K57" s="18" t="s">
        <v>390</v>
      </c>
      <c r="L57" s="18" t="s">
        <v>391</v>
      </c>
      <c r="M57" s="18" t="s">
        <v>392</v>
      </c>
      <c r="N57" s="18" t="s">
        <v>420</v>
      </c>
      <c r="O57" s="18"/>
      <c r="P57" s="24">
        <v>43613</v>
      </c>
      <c r="Q57" s="18" t="s">
        <v>127</v>
      </c>
      <c r="R57" s="18"/>
      <c r="S57" s="18" t="s">
        <v>297</v>
      </c>
      <c r="T57" s="18"/>
    </row>
    <row r="58" spans="1:20" ht="33">
      <c r="A58" s="4">
        <v>54</v>
      </c>
      <c r="B58" s="17" t="s">
        <v>62</v>
      </c>
      <c r="C58" s="18" t="s">
        <v>367</v>
      </c>
      <c r="D58" s="18" t="s">
        <v>23</v>
      </c>
      <c r="E58" s="19" t="s">
        <v>368</v>
      </c>
      <c r="F58" s="18" t="s">
        <v>107</v>
      </c>
      <c r="G58" s="19">
        <v>22</v>
      </c>
      <c r="H58" s="19">
        <v>32</v>
      </c>
      <c r="I58" s="61">
        <f t="shared" si="0"/>
        <v>54</v>
      </c>
      <c r="J58" s="18">
        <v>9101086506</v>
      </c>
      <c r="K58" s="18" t="s">
        <v>386</v>
      </c>
      <c r="L58" s="18" t="s">
        <v>387</v>
      </c>
      <c r="M58" s="18" t="s">
        <v>388</v>
      </c>
      <c r="N58" s="18"/>
      <c r="O58" s="18"/>
      <c r="P58" s="24">
        <v>43613</v>
      </c>
      <c r="Q58" s="18" t="s">
        <v>127</v>
      </c>
      <c r="R58" s="18"/>
      <c r="S58" s="18" t="s">
        <v>297</v>
      </c>
      <c r="T58" s="18"/>
    </row>
    <row r="59" spans="1:20" ht="33">
      <c r="A59" s="4">
        <v>55</v>
      </c>
      <c r="B59" s="17" t="s">
        <v>62</v>
      </c>
      <c r="C59" s="18" t="s">
        <v>369</v>
      </c>
      <c r="D59" s="18" t="s">
        <v>25</v>
      </c>
      <c r="E59" s="19">
        <v>20517</v>
      </c>
      <c r="F59" s="18"/>
      <c r="G59" s="19">
        <v>14</v>
      </c>
      <c r="H59" s="19">
        <v>20</v>
      </c>
      <c r="I59" s="61">
        <f t="shared" si="0"/>
        <v>34</v>
      </c>
      <c r="J59" s="18">
        <v>9401441548</v>
      </c>
      <c r="K59" s="18" t="s">
        <v>386</v>
      </c>
      <c r="L59" s="18" t="s">
        <v>387</v>
      </c>
      <c r="M59" s="18" t="s">
        <v>388</v>
      </c>
      <c r="N59" s="18" t="s">
        <v>421</v>
      </c>
      <c r="O59" s="18"/>
      <c r="P59" s="24">
        <v>43614</v>
      </c>
      <c r="Q59" s="18" t="s">
        <v>98</v>
      </c>
      <c r="R59" s="18"/>
      <c r="S59" s="18" t="s">
        <v>297</v>
      </c>
      <c r="T59" s="18"/>
    </row>
    <row r="60" spans="1:20" ht="33">
      <c r="A60" s="4">
        <v>56</v>
      </c>
      <c r="B60" s="17" t="s">
        <v>62</v>
      </c>
      <c r="C60" s="18" t="s">
        <v>370</v>
      </c>
      <c r="D60" s="18" t="s">
        <v>25</v>
      </c>
      <c r="E60" s="19">
        <v>20520</v>
      </c>
      <c r="F60" s="18"/>
      <c r="G60" s="19">
        <v>10</v>
      </c>
      <c r="H60" s="19">
        <v>15</v>
      </c>
      <c r="I60" s="61">
        <f t="shared" si="0"/>
        <v>25</v>
      </c>
      <c r="J60" s="18">
        <v>8011673781</v>
      </c>
      <c r="K60" s="18" t="s">
        <v>386</v>
      </c>
      <c r="L60" s="18" t="s">
        <v>387</v>
      </c>
      <c r="M60" s="18" t="s">
        <v>388</v>
      </c>
      <c r="N60" s="18" t="s">
        <v>422</v>
      </c>
      <c r="O60" s="18"/>
      <c r="P60" s="24">
        <v>43614</v>
      </c>
      <c r="Q60" s="18" t="s">
        <v>98</v>
      </c>
      <c r="R60" s="18"/>
      <c r="S60" s="18" t="s">
        <v>297</v>
      </c>
      <c r="T60" s="18"/>
    </row>
    <row r="61" spans="1:20" ht="33">
      <c r="A61" s="4">
        <v>57</v>
      </c>
      <c r="B61" s="17" t="s">
        <v>62</v>
      </c>
      <c r="C61" s="59" t="s">
        <v>371</v>
      </c>
      <c r="D61" s="59" t="s">
        <v>25</v>
      </c>
      <c r="E61" s="17">
        <v>20516</v>
      </c>
      <c r="F61" s="59"/>
      <c r="G61" s="17">
        <v>8</v>
      </c>
      <c r="H61" s="17">
        <v>12</v>
      </c>
      <c r="I61" s="61">
        <f t="shared" si="0"/>
        <v>20</v>
      </c>
      <c r="J61" s="59">
        <v>9435244037</v>
      </c>
      <c r="K61" s="59" t="s">
        <v>412</v>
      </c>
      <c r="L61" s="59" t="s">
        <v>423</v>
      </c>
      <c r="M61" s="59" t="s">
        <v>424</v>
      </c>
      <c r="N61" s="59" t="s">
        <v>425</v>
      </c>
      <c r="O61" s="59"/>
      <c r="P61" s="24">
        <v>43614</v>
      </c>
      <c r="Q61" s="18" t="s">
        <v>98</v>
      </c>
      <c r="R61" s="18"/>
      <c r="S61" s="18" t="s">
        <v>297</v>
      </c>
      <c r="T61" s="18"/>
    </row>
    <row r="62" spans="1:20" ht="33">
      <c r="A62" s="4">
        <v>58</v>
      </c>
      <c r="B62" s="17" t="s">
        <v>62</v>
      </c>
      <c r="C62" s="18" t="s">
        <v>372</v>
      </c>
      <c r="D62" s="18" t="s">
        <v>23</v>
      </c>
      <c r="E62" s="19" t="s">
        <v>373</v>
      </c>
      <c r="F62" s="18" t="s">
        <v>107</v>
      </c>
      <c r="G62" s="19">
        <v>10</v>
      </c>
      <c r="H62" s="19">
        <v>14</v>
      </c>
      <c r="I62" s="61">
        <f t="shared" si="0"/>
        <v>24</v>
      </c>
      <c r="J62" s="18">
        <v>9706083964</v>
      </c>
      <c r="K62" s="18" t="s">
        <v>386</v>
      </c>
      <c r="L62" s="18" t="s">
        <v>387</v>
      </c>
      <c r="M62" s="18" t="s">
        <v>388</v>
      </c>
      <c r="N62" s="18"/>
      <c r="O62" s="18"/>
      <c r="P62" s="24">
        <v>43614</v>
      </c>
      <c r="Q62" s="18" t="s">
        <v>98</v>
      </c>
      <c r="R62" s="18"/>
      <c r="S62" s="18" t="s">
        <v>297</v>
      </c>
      <c r="T62" s="18"/>
    </row>
    <row r="63" spans="1:20" ht="33">
      <c r="A63" s="4">
        <v>59</v>
      </c>
      <c r="B63" s="17" t="s">
        <v>62</v>
      </c>
      <c r="C63" s="18" t="s">
        <v>374</v>
      </c>
      <c r="D63" s="18" t="s">
        <v>25</v>
      </c>
      <c r="E63" s="19">
        <v>20108</v>
      </c>
      <c r="F63" s="18"/>
      <c r="G63" s="19">
        <v>32</v>
      </c>
      <c r="H63" s="19">
        <v>17</v>
      </c>
      <c r="I63" s="61">
        <f t="shared" si="0"/>
        <v>49</v>
      </c>
      <c r="J63" s="18">
        <v>9957452537</v>
      </c>
      <c r="K63" s="18" t="s">
        <v>426</v>
      </c>
      <c r="L63" s="18" t="s">
        <v>427</v>
      </c>
      <c r="M63" s="18" t="s">
        <v>428</v>
      </c>
      <c r="N63" s="18" t="s">
        <v>429</v>
      </c>
      <c r="O63" s="18"/>
      <c r="P63" s="24">
        <v>43615</v>
      </c>
      <c r="Q63" s="18" t="s">
        <v>104</v>
      </c>
      <c r="R63" s="18"/>
      <c r="S63" s="18" t="s">
        <v>297</v>
      </c>
      <c r="T63" s="18"/>
    </row>
    <row r="64" spans="1:20" ht="33">
      <c r="A64" s="4">
        <v>60</v>
      </c>
      <c r="B64" s="17" t="s">
        <v>62</v>
      </c>
      <c r="C64" s="18" t="s">
        <v>375</v>
      </c>
      <c r="D64" s="18" t="s">
        <v>25</v>
      </c>
      <c r="E64" s="19">
        <v>20111</v>
      </c>
      <c r="F64" s="18"/>
      <c r="G64" s="19">
        <v>9</v>
      </c>
      <c r="H64" s="19">
        <v>7</v>
      </c>
      <c r="I64" s="61">
        <f t="shared" si="0"/>
        <v>16</v>
      </c>
      <c r="J64" s="18">
        <v>9954236516</v>
      </c>
      <c r="K64" s="18" t="s">
        <v>426</v>
      </c>
      <c r="L64" s="18" t="s">
        <v>430</v>
      </c>
      <c r="M64" s="18" t="s">
        <v>431</v>
      </c>
      <c r="N64" s="18" t="s">
        <v>432</v>
      </c>
      <c r="O64" s="18"/>
      <c r="P64" s="24">
        <v>43615</v>
      </c>
      <c r="Q64" s="18" t="s">
        <v>104</v>
      </c>
      <c r="R64" s="18"/>
      <c r="S64" s="18" t="s">
        <v>297</v>
      </c>
      <c r="T64" s="18"/>
    </row>
    <row r="65" spans="1:20">
      <c r="A65" s="4">
        <v>61</v>
      </c>
      <c r="B65" s="17" t="s">
        <v>62</v>
      </c>
      <c r="C65" s="18" t="s">
        <v>376</v>
      </c>
      <c r="D65" s="18" t="s">
        <v>23</v>
      </c>
      <c r="E65" s="19" t="s">
        <v>377</v>
      </c>
      <c r="F65" s="18" t="s">
        <v>107</v>
      </c>
      <c r="G65" s="19">
        <v>57</v>
      </c>
      <c r="H65" s="19">
        <v>0</v>
      </c>
      <c r="I65" s="61">
        <f t="shared" si="0"/>
        <v>57</v>
      </c>
      <c r="J65" s="18">
        <v>9954031772</v>
      </c>
      <c r="K65" s="18" t="s">
        <v>412</v>
      </c>
      <c r="L65" s="18" t="s">
        <v>413</v>
      </c>
      <c r="M65" s="18" t="s">
        <v>414</v>
      </c>
      <c r="N65" s="18"/>
      <c r="O65" s="18"/>
      <c r="P65" s="24">
        <v>43615</v>
      </c>
      <c r="Q65" s="18" t="s">
        <v>104</v>
      </c>
      <c r="R65" s="18"/>
      <c r="S65" s="18" t="s">
        <v>297</v>
      </c>
      <c r="T65" s="18"/>
    </row>
    <row r="66" spans="1:20" ht="33">
      <c r="A66" s="4">
        <v>62</v>
      </c>
      <c r="B66" s="17" t="s">
        <v>62</v>
      </c>
      <c r="C66" s="18" t="s">
        <v>378</v>
      </c>
      <c r="D66" s="18" t="s">
        <v>25</v>
      </c>
      <c r="E66" s="19">
        <v>20314</v>
      </c>
      <c r="F66" s="18"/>
      <c r="G66" s="19">
        <v>16</v>
      </c>
      <c r="H66" s="19">
        <v>14</v>
      </c>
      <c r="I66" s="61">
        <f t="shared" si="0"/>
        <v>30</v>
      </c>
      <c r="J66" s="18">
        <v>9706909029</v>
      </c>
      <c r="K66" s="18" t="s">
        <v>426</v>
      </c>
      <c r="L66" s="18" t="s">
        <v>430</v>
      </c>
      <c r="M66" s="18" t="s">
        <v>431</v>
      </c>
      <c r="N66" s="18" t="s">
        <v>433</v>
      </c>
      <c r="O66" s="18"/>
      <c r="P66" s="24">
        <v>43616</v>
      </c>
      <c r="Q66" s="18" t="s">
        <v>113</v>
      </c>
      <c r="R66" s="18"/>
      <c r="S66" s="18" t="s">
        <v>297</v>
      </c>
      <c r="T66" s="18"/>
    </row>
    <row r="67" spans="1:20">
      <c r="A67" s="4">
        <v>63</v>
      </c>
      <c r="B67" s="17" t="s">
        <v>62</v>
      </c>
      <c r="C67" s="18" t="s">
        <v>379</v>
      </c>
      <c r="D67" s="18" t="s">
        <v>25</v>
      </c>
      <c r="E67" s="19">
        <v>20110</v>
      </c>
      <c r="F67" s="18"/>
      <c r="G67" s="19">
        <v>8</v>
      </c>
      <c r="H67" s="19">
        <v>12</v>
      </c>
      <c r="I67" s="61">
        <f t="shared" si="0"/>
        <v>20</v>
      </c>
      <c r="J67" s="18">
        <v>9401399568</v>
      </c>
      <c r="K67" s="18" t="s">
        <v>412</v>
      </c>
      <c r="L67" s="18" t="s">
        <v>413</v>
      </c>
      <c r="M67" s="18" t="s">
        <v>414</v>
      </c>
      <c r="N67" s="18" t="s">
        <v>429</v>
      </c>
      <c r="O67" s="18"/>
      <c r="P67" s="24">
        <v>43616</v>
      </c>
      <c r="Q67" s="18" t="s">
        <v>113</v>
      </c>
      <c r="R67" s="18"/>
      <c r="S67" s="18" t="s">
        <v>297</v>
      </c>
      <c r="T67" s="18"/>
    </row>
    <row r="68" spans="1:20">
      <c r="A68" s="4">
        <v>64</v>
      </c>
      <c r="B68" s="17" t="s">
        <v>62</v>
      </c>
      <c r="C68" s="18" t="s">
        <v>380</v>
      </c>
      <c r="D68" s="18" t="s">
        <v>23</v>
      </c>
      <c r="E68" s="19" t="s">
        <v>381</v>
      </c>
      <c r="F68" s="18" t="s">
        <v>94</v>
      </c>
      <c r="G68" s="19">
        <v>46</v>
      </c>
      <c r="H68" s="19">
        <v>58</v>
      </c>
      <c r="I68" s="61">
        <f t="shared" si="0"/>
        <v>104</v>
      </c>
      <c r="J68" s="18">
        <v>9854932495</v>
      </c>
      <c r="K68" s="18" t="s">
        <v>412</v>
      </c>
      <c r="L68" s="18" t="s">
        <v>423</v>
      </c>
      <c r="M68" s="18" t="s">
        <v>424</v>
      </c>
      <c r="N68" s="18"/>
      <c r="O68" s="18"/>
      <c r="P68" s="24">
        <v>43616</v>
      </c>
      <c r="Q68" s="18" t="s">
        <v>113</v>
      </c>
      <c r="R68" s="18"/>
      <c r="S68" s="18" t="s">
        <v>297</v>
      </c>
      <c r="T68" s="18"/>
    </row>
    <row r="69" spans="1:20">
      <c r="A69" s="4">
        <v>65</v>
      </c>
      <c r="B69" s="17" t="s">
        <v>63</v>
      </c>
      <c r="C69" s="18" t="s">
        <v>434</v>
      </c>
      <c r="D69" s="18" t="s">
        <v>25</v>
      </c>
      <c r="E69" s="19">
        <v>10343</v>
      </c>
      <c r="F69" s="18"/>
      <c r="G69" s="19">
        <v>28</v>
      </c>
      <c r="H69" s="19">
        <v>30</v>
      </c>
      <c r="I69" s="61">
        <f t="shared" si="0"/>
        <v>58</v>
      </c>
      <c r="J69" s="18">
        <v>9616497201</v>
      </c>
      <c r="K69" s="18" t="s">
        <v>480</v>
      </c>
      <c r="L69" s="18" t="s">
        <v>481</v>
      </c>
      <c r="M69" s="18" t="s">
        <v>482</v>
      </c>
      <c r="N69" s="18" t="s">
        <v>483</v>
      </c>
      <c r="O69" s="18"/>
      <c r="P69" s="24">
        <v>43587</v>
      </c>
      <c r="Q69" s="18" t="s">
        <v>209</v>
      </c>
      <c r="R69" s="18"/>
      <c r="S69" s="18" t="s">
        <v>298</v>
      </c>
      <c r="T69" s="18"/>
    </row>
    <row r="70" spans="1:20" ht="33">
      <c r="A70" s="4">
        <v>66</v>
      </c>
      <c r="B70" s="17" t="s">
        <v>63</v>
      </c>
      <c r="C70" s="18" t="s">
        <v>435</v>
      </c>
      <c r="D70" s="18" t="s">
        <v>23</v>
      </c>
      <c r="E70" s="19">
        <v>18101010909</v>
      </c>
      <c r="F70" s="18" t="s">
        <v>107</v>
      </c>
      <c r="G70" s="19">
        <v>44</v>
      </c>
      <c r="H70" s="19">
        <v>55</v>
      </c>
      <c r="I70" s="61">
        <f t="shared" ref="I70:I133" si="1">SUM(G70:H70)</f>
        <v>99</v>
      </c>
      <c r="J70" s="18">
        <v>9854452339</v>
      </c>
      <c r="K70" s="18" t="s">
        <v>480</v>
      </c>
      <c r="L70" s="18" t="s">
        <v>484</v>
      </c>
      <c r="M70" s="18" t="s">
        <v>485</v>
      </c>
      <c r="N70" s="18"/>
      <c r="O70" s="18"/>
      <c r="P70" s="24">
        <v>43587</v>
      </c>
      <c r="Q70" s="18" t="s">
        <v>209</v>
      </c>
      <c r="R70" s="18"/>
      <c r="S70" s="18" t="s">
        <v>298</v>
      </c>
      <c r="T70" s="18"/>
    </row>
    <row r="71" spans="1:20">
      <c r="A71" s="4">
        <v>67</v>
      </c>
      <c r="B71" s="17" t="s">
        <v>63</v>
      </c>
      <c r="C71" s="18" t="s">
        <v>436</v>
      </c>
      <c r="D71" s="18" t="s">
        <v>25</v>
      </c>
      <c r="E71" s="19">
        <v>190228</v>
      </c>
      <c r="F71" s="18"/>
      <c r="G71" s="19">
        <v>43</v>
      </c>
      <c r="H71" s="19">
        <v>57</v>
      </c>
      <c r="I71" s="61">
        <f t="shared" si="1"/>
        <v>100</v>
      </c>
      <c r="J71" s="18">
        <v>9577249237</v>
      </c>
      <c r="K71" s="18" t="s">
        <v>180</v>
      </c>
      <c r="L71" s="18" t="s">
        <v>181</v>
      </c>
      <c r="M71" s="18" t="s">
        <v>182</v>
      </c>
      <c r="N71" s="18" t="s">
        <v>486</v>
      </c>
      <c r="O71" s="18"/>
      <c r="P71" s="24">
        <v>43588</v>
      </c>
      <c r="Q71" s="18" t="s">
        <v>228</v>
      </c>
      <c r="R71" s="18"/>
      <c r="S71" s="18" t="s">
        <v>298</v>
      </c>
      <c r="T71" s="18"/>
    </row>
    <row r="72" spans="1:20">
      <c r="A72" s="4">
        <v>68</v>
      </c>
      <c r="B72" s="17" t="s">
        <v>63</v>
      </c>
      <c r="C72" s="18" t="s">
        <v>437</v>
      </c>
      <c r="D72" s="18" t="s">
        <v>23</v>
      </c>
      <c r="E72" s="19" t="s">
        <v>438</v>
      </c>
      <c r="F72" s="18" t="s">
        <v>94</v>
      </c>
      <c r="G72" s="19">
        <v>58</v>
      </c>
      <c r="H72" s="19">
        <v>32</v>
      </c>
      <c r="I72" s="61">
        <f t="shared" si="1"/>
        <v>90</v>
      </c>
      <c r="J72" s="18" t="s">
        <v>487</v>
      </c>
      <c r="K72" s="18" t="s">
        <v>180</v>
      </c>
      <c r="L72" s="18" t="s">
        <v>269</v>
      </c>
      <c r="M72" s="18" t="s">
        <v>270</v>
      </c>
      <c r="N72" s="18"/>
      <c r="O72" s="18"/>
      <c r="P72" s="24">
        <v>43588</v>
      </c>
      <c r="Q72" s="18" t="s">
        <v>228</v>
      </c>
      <c r="R72" s="18"/>
      <c r="S72" s="18" t="s">
        <v>298</v>
      </c>
      <c r="T72" s="18"/>
    </row>
    <row r="73" spans="1:20">
      <c r="A73" s="4">
        <v>69</v>
      </c>
      <c r="B73" s="17" t="s">
        <v>63</v>
      </c>
      <c r="C73" s="18" t="s">
        <v>439</v>
      </c>
      <c r="D73" s="18" t="s">
        <v>25</v>
      </c>
      <c r="E73" s="19">
        <v>10201</v>
      </c>
      <c r="F73" s="18"/>
      <c r="G73" s="19">
        <v>20</v>
      </c>
      <c r="H73" s="19">
        <v>17</v>
      </c>
      <c r="I73" s="61">
        <f t="shared" si="1"/>
        <v>37</v>
      </c>
      <c r="J73" s="18">
        <v>9678152345</v>
      </c>
      <c r="K73" s="18" t="s">
        <v>116</v>
      </c>
      <c r="L73" s="18" t="s">
        <v>488</v>
      </c>
      <c r="M73" s="18" t="s">
        <v>489</v>
      </c>
      <c r="N73" s="18" t="s">
        <v>490</v>
      </c>
      <c r="O73" s="18"/>
      <c r="P73" s="24">
        <v>43589</v>
      </c>
      <c r="Q73" s="18" t="s">
        <v>242</v>
      </c>
      <c r="R73" s="18"/>
      <c r="S73" s="18" t="s">
        <v>298</v>
      </c>
      <c r="T73" s="18"/>
    </row>
    <row r="74" spans="1:20">
      <c r="A74" s="4">
        <v>70</v>
      </c>
      <c r="B74" s="17" t="s">
        <v>63</v>
      </c>
      <c r="C74" s="18" t="s">
        <v>440</v>
      </c>
      <c r="D74" s="18" t="s">
        <v>23</v>
      </c>
      <c r="E74" s="19">
        <v>18101001009</v>
      </c>
      <c r="F74" s="18" t="s">
        <v>107</v>
      </c>
      <c r="G74" s="19">
        <v>51</v>
      </c>
      <c r="H74" s="19">
        <v>65</v>
      </c>
      <c r="I74" s="61">
        <f t="shared" si="1"/>
        <v>116</v>
      </c>
      <c r="J74" s="18">
        <v>9707068198</v>
      </c>
      <c r="K74" s="18" t="s">
        <v>143</v>
      </c>
      <c r="L74" s="18" t="s">
        <v>491</v>
      </c>
      <c r="M74" s="18" t="s">
        <v>492</v>
      </c>
      <c r="N74" s="18"/>
      <c r="O74" s="18"/>
      <c r="P74" s="24">
        <v>43589</v>
      </c>
      <c r="Q74" s="18" t="s">
        <v>242</v>
      </c>
      <c r="R74" s="18"/>
      <c r="S74" s="18" t="s">
        <v>298</v>
      </c>
      <c r="T74" s="18"/>
    </row>
    <row r="75" spans="1:20">
      <c r="A75" s="4">
        <v>71</v>
      </c>
      <c r="B75" s="17" t="s">
        <v>63</v>
      </c>
      <c r="C75" s="18" t="s">
        <v>441</v>
      </c>
      <c r="D75" s="18" t="s">
        <v>25</v>
      </c>
      <c r="E75" s="19">
        <v>10105</v>
      </c>
      <c r="F75" s="18"/>
      <c r="G75" s="19">
        <v>40</v>
      </c>
      <c r="H75" s="19">
        <v>37</v>
      </c>
      <c r="I75" s="61">
        <f t="shared" si="1"/>
        <v>77</v>
      </c>
      <c r="J75" s="18">
        <v>9365584803</v>
      </c>
      <c r="K75" s="18" t="s">
        <v>245</v>
      </c>
      <c r="L75" s="18" t="s">
        <v>253</v>
      </c>
      <c r="M75" s="18" t="s">
        <v>254</v>
      </c>
      <c r="N75" s="18" t="s">
        <v>493</v>
      </c>
      <c r="O75" s="18"/>
      <c r="P75" s="24">
        <v>43591</v>
      </c>
      <c r="Q75" s="18" t="s">
        <v>190</v>
      </c>
      <c r="R75" s="18"/>
      <c r="S75" s="18" t="s">
        <v>298</v>
      </c>
      <c r="T75" s="18"/>
    </row>
    <row r="76" spans="1:20">
      <c r="A76" s="4">
        <v>72</v>
      </c>
      <c r="B76" s="17" t="s">
        <v>63</v>
      </c>
      <c r="C76" s="18" t="s">
        <v>442</v>
      </c>
      <c r="D76" s="18" t="s">
        <v>23</v>
      </c>
      <c r="E76" s="19">
        <v>18101009001</v>
      </c>
      <c r="F76" s="18" t="s">
        <v>107</v>
      </c>
      <c r="G76" s="19">
        <v>40</v>
      </c>
      <c r="H76" s="19">
        <v>65</v>
      </c>
      <c r="I76" s="61">
        <f t="shared" si="1"/>
        <v>105</v>
      </c>
      <c r="J76" s="18">
        <v>9706165330</v>
      </c>
      <c r="K76" s="18" t="s">
        <v>245</v>
      </c>
      <c r="L76" s="18" t="s">
        <v>253</v>
      </c>
      <c r="M76" s="18" t="s">
        <v>254</v>
      </c>
      <c r="N76" s="18"/>
      <c r="O76" s="18"/>
      <c r="P76" s="24">
        <v>43591</v>
      </c>
      <c r="Q76" s="18" t="s">
        <v>190</v>
      </c>
      <c r="R76" s="18"/>
      <c r="S76" s="18" t="s">
        <v>298</v>
      </c>
      <c r="T76" s="18"/>
    </row>
    <row r="77" spans="1:20">
      <c r="A77" s="4">
        <v>73</v>
      </c>
      <c r="B77" s="17" t="s">
        <v>63</v>
      </c>
      <c r="C77" s="18" t="s">
        <v>443</v>
      </c>
      <c r="D77" s="18" t="s">
        <v>25</v>
      </c>
      <c r="E77" s="19">
        <v>10110</v>
      </c>
      <c r="F77" s="18"/>
      <c r="G77" s="19">
        <v>69</v>
      </c>
      <c r="H77" s="19">
        <v>55</v>
      </c>
      <c r="I77" s="61">
        <f t="shared" si="1"/>
        <v>124</v>
      </c>
      <c r="J77" s="18">
        <v>7578045403</v>
      </c>
      <c r="K77" s="18" t="s">
        <v>245</v>
      </c>
      <c r="L77" s="18" t="s">
        <v>260</v>
      </c>
      <c r="M77" s="18" t="s">
        <v>261</v>
      </c>
      <c r="N77" s="18" t="s">
        <v>494</v>
      </c>
      <c r="O77" s="18">
        <v>9613139063</v>
      </c>
      <c r="P77" s="24">
        <v>43592</v>
      </c>
      <c r="Q77" s="18" t="s">
        <v>197</v>
      </c>
      <c r="R77" s="18"/>
      <c r="S77" s="18" t="s">
        <v>298</v>
      </c>
      <c r="T77" s="18"/>
    </row>
    <row r="78" spans="1:20" ht="33">
      <c r="A78" s="4">
        <v>74</v>
      </c>
      <c r="B78" s="17" t="s">
        <v>63</v>
      </c>
      <c r="C78" s="18" t="s">
        <v>444</v>
      </c>
      <c r="D78" s="18" t="s">
        <v>23</v>
      </c>
      <c r="E78" s="19">
        <v>18101009207</v>
      </c>
      <c r="F78" s="18" t="s">
        <v>94</v>
      </c>
      <c r="G78" s="19">
        <v>49</v>
      </c>
      <c r="H78" s="19">
        <v>30</v>
      </c>
      <c r="I78" s="61">
        <f t="shared" si="1"/>
        <v>79</v>
      </c>
      <c r="J78" s="18">
        <v>9859146679</v>
      </c>
      <c r="K78" s="18" t="s">
        <v>245</v>
      </c>
      <c r="L78" s="18" t="s">
        <v>246</v>
      </c>
      <c r="M78" s="18" t="s">
        <v>247</v>
      </c>
      <c r="N78" s="18"/>
      <c r="O78" s="18"/>
      <c r="P78" s="24">
        <v>43592</v>
      </c>
      <c r="Q78" s="18" t="s">
        <v>197</v>
      </c>
      <c r="R78" s="18"/>
      <c r="S78" s="18" t="s">
        <v>298</v>
      </c>
      <c r="T78" s="18"/>
    </row>
    <row r="79" spans="1:20" ht="33">
      <c r="A79" s="4">
        <v>75</v>
      </c>
      <c r="B79" s="17" t="s">
        <v>63</v>
      </c>
      <c r="C79" s="18" t="s">
        <v>445</v>
      </c>
      <c r="D79" s="18" t="s">
        <v>25</v>
      </c>
      <c r="E79" s="19">
        <v>190206</v>
      </c>
      <c r="F79" s="18"/>
      <c r="G79" s="19">
        <v>44</v>
      </c>
      <c r="H79" s="19">
        <v>31</v>
      </c>
      <c r="I79" s="61">
        <f t="shared" si="1"/>
        <v>75</v>
      </c>
      <c r="J79" s="18">
        <v>9859133066</v>
      </c>
      <c r="K79" s="18" t="s">
        <v>187</v>
      </c>
      <c r="L79" s="18" t="s">
        <v>495</v>
      </c>
      <c r="M79" s="18" t="s">
        <v>496</v>
      </c>
      <c r="N79" s="18" t="s">
        <v>124</v>
      </c>
      <c r="O79" s="18"/>
      <c r="P79" s="24">
        <v>43593</v>
      </c>
      <c r="Q79" s="18" t="s">
        <v>98</v>
      </c>
      <c r="R79" s="18"/>
      <c r="S79" s="18" t="s">
        <v>298</v>
      </c>
      <c r="T79" s="18"/>
    </row>
    <row r="80" spans="1:20" ht="33">
      <c r="A80" s="4">
        <v>76</v>
      </c>
      <c r="B80" s="17" t="s">
        <v>63</v>
      </c>
      <c r="C80" s="18" t="s">
        <v>446</v>
      </c>
      <c r="D80" s="18" t="s">
        <v>23</v>
      </c>
      <c r="E80" s="19" t="s">
        <v>447</v>
      </c>
      <c r="F80" s="18" t="s">
        <v>94</v>
      </c>
      <c r="G80" s="19">
        <v>21</v>
      </c>
      <c r="H80" s="19">
        <v>59</v>
      </c>
      <c r="I80" s="61">
        <f t="shared" si="1"/>
        <v>80</v>
      </c>
      <c r="J80" s="18">
        <v>9707376098</v>
      </c>
      <c r="K80" s="18" t="s">
        <v>187</v>
      </c>
      <c r="L80" s="18" t="s">
        <v>188</v>
      </c>
      <c r="M80" s="18" t="s">
        <v>189</v>
      </c>
      <c r="N80" s="18"/>
      <c r="O80" s="18"/>
      <c r="P80" s="24">
        <v>43593</v>
      </c>
      <c r="Q80" s="18" t="s">
        <v>98</v>
      </c>
      <c r="R80" s="18"/>
      <c r="S80" s="18" t="s">
        <v>298</v>
      </c>
      <c r="T80" s="18"/>
    </row>
    <row r="81" spans="1:20">
      <c r="A81" s="4">
        <v>77</v>
      </c>
      <c r="B81" s="17" t="s">
        <v>63</v>
      </c>
      <c r="C81" s="18" t="s">
        <v>448</v>
      </c>
      <c r="D81" s="18" t="s">
        <v>25</v>
      </c>
      <c r="E81" s="19">
        <v>190522</v>
      </c>
      <c r="F81" s="18"/>
      <c r="G81" s="19">
        <v>31</v>
      </c>
      <c r="H81" s="19">
        <v>38</v>
      </c>
      <c r="I81" s="61">
        <f t="shared" si="1"/>
        <v>69</v>
      </c>
      <c r="J81" s="18">
        <v>8011942628</v>
      </c>
      <c r="K81" s="18" t="s">
        <v>245</v>
      </c>
      <c r="L81" s="18" t="s">
        <v>260</v>
      </c>
      <c r="M81" s="18" t="s">
        <v>261</v>
      </c>
      <c r="N81" s="18" t="s">
        <v>497</v>
      </c>
      <c r="O81" s="18"/>
      <c r="P81" s="24">
        <v>43594</v>
      </c>
      <c r="Q81" s="18" t="s">
        <v>209</v>
      </c>
      <c r="R81" s="18"/>
      <c r="S81" s="18" t="s">
        <v>298</v>
      </c>
      <c r="T81" s="18"/>
    </row>
    <row r="82" spans="1:20" ht="33">
      <c r="A82" s="4">
        <v>78</v>
      </c>
      <c r="B82" s="17" t="s">
        <v>63</v>
      </c>
      <c r="C82" s="18" t="s">
        <v>449</v>
      </c>
      <c r="D82" s="18" t="s">
        <v>23</v>
      </c>
      <c r="E82" s="19" t="s">
        <v>450</v>
      </c>
      <c r="F82" s="18" t="s">
        <v>107</v>
      </c>
      <c r="G82" s="19">
        <v>83</v>
      </c>
      <c r="H82" s="19">
        <v>70</v>
      </c>
      <c r="I82" s="61">
        <f t="shared" si="1"/>
        <v>153</v>
      </c>
      <c r="J82" s="18">
        <v>9678643843</v>
      </c>
      <c r="K82" s="18" t="s">
        <v>245</v>
      </c>
      <c r="L82" s="18" t="s">
        <v>250</v>
      </c>
      <c r="M82" s="18" t="s">
        <v>251</v>
      </c>
      <c r="N82" s="18"/>
      <c r="O82" s="18"/>
      <c r="P82" s="24">
        <v>43594</v>
      </c>
      <c r="Q82" s="18" t="s">
        <v>209</v>
      </c>
      <c r="R82" s="18"/>
      <c r="S82" s="18" t="s">
        <v>298</v>
      </c>
      <c r="T82" s="18"/>
    </row>
    <row r="83" spans="1:20">
      <c r="A83" s="4">
        <v>79</v>
      </c>
      <c r="B83" s="17" t="s">
        <v>63</v>
      </c>
      <c r="C83" s="18" t="s">
        <v>451</v>
      </c>
      <c r="D83" s="18" t="s">
        <v>25</v>
      </c>
      <c r="E83" s="19">
        <v>190521</v>
      </c>
      <c r="F83" s="18"/>
      <c r="G83" s="19">
        <v>30</v>
      </c>
      <c r="H83" s="19">
        <v>16</v>
      </c>
      <c r="I83" s="61">
        <f t="shared" si="1"/>
        <v>46</v>
      </c>
      <c r="J83" s="18">
        <v>9101528505</v>
      </c>
      <c r="K83" s="18" t="s">
        <v>245</v>
      </c>
      <c r="L83" s="18" t="s">
        <v>246</v>
      </c>
      <c r="M83" s="18" t="s">
        <v>247</v>
      </c>
      <c r="N83" s="18" t="s">
        <v>498</v>
      </c>
      <c r="O83" s="18"/>
      <c r="P83" s="24">
        <v>43595</v>
      </c>
      <c r="Q83" s="18" t="s">
        <v>113</v>
      </c>
      <c r="R83" s="18"/>
      <c r="S83" s="18" t="s">
        <v>298</v>
      </c>
      <c r="T83" s="18"/>
    </row>
    <row r="84" spans="1:20">
      <c r="A84" s="4">
        <v>80</v>
      </c>
      <c r="B84" s="17" t="s">
        <v>63</v>
      </c>
      <c r="C84" s="18" t="s">
        <v>452</v>
      </c>
      <c r="D84" s="18" t="s">
        <v>23</v>
      </c>
      <c r="E84" s="19" t="s">
        <v>453</v>
      </c>
      <c r="F84" s="18" t="s">
        <v>107</v>
      </c>
      <c r="G84" s="19">
        <v>90</v>
      </c>
      <c r="H84" s="19">
        <v>95</v>
      </c>
      <c r="I84" s="61">
        <f t="shared" si="1"/>
        <v>185</v>
      </c>
      <c r="J84" s="18">
        <v>7399684051</v>
      </c>
      <c r="K84" s="18" t="s">
        <v>245</v>
      </c>
      <c r="L84" s="18" t="s">
        <v>253</v>
      </c>
      <c r="M84" s="18" t="s">
        <v>254</v>
      </c>
      <c r="N84" s="18"/>
      <c r="O84" s="18"/>
      <c r="P84" s="24">
        <v>43595</v>
      </c>
      <c r="Q84" s="18" t="s">
        <v>113</v>
      </c>
      <c r="R84" s="18"/>
      <c r="S84" s="18" t="s">
        <v>298</v>
      </c>
      <c r="T84" s="18"/>
    </row>
    <row r="85" spans="1:20">
      <c r="A85" s="4">
        <v>81</v>
      </c>
      <c r="B85" s="17" t="s">
        <v>63</v>
      </c>
      <c r="C85" s="18" t="s">
        <v>454</v>
      </c>
      <c r="D85" s="18" t="s">
        <v>23</v>
      </c>
      <c r="E85" s="19" t="s">
        <v>455</v>
      </c>
      <c r="F85" s="18" t="s">
        <v>107</v>
      </c>
      <c r="G85" s="19">
        <v>156</v>
      </c>
      <c r="H85" s="19">
        <v>136</v>
      </c>
      <c r="I85" s="61">
        <f t="shared" si="1"/>
        <v>292</v>
      </c>
      <c r="J85" s="18">
        <v>9859104465</v>
      </c>
      <c r="K85" s="18" t="s">
        <v>245</v>
      </c>
      <c r="L85" s="18" t="s">
        <v>246</v>
      </c>
      <c r="M85" s="18" t="s">
        <v>247</v>
      </c>
      <c r="N85" s="18"/>
      <c r="O85" s="18"/>
      <c r="P85" s="24">
        <v>43596</v>
      </c>
      <c r="Q85" s="18" t="s">
        <v>141</v>
      </c>
      <c r="R85" s="18"/>
      <c r="S85" s="18" t="s">
        <v>298</v>
      </c>
      <c r="T85" s="18"/>
    </row>
    <row r="86" spans="1:20">
      <c r="A86" s="4">
        <v>82</v>
      </c>
      <c r="B86" s="17" t="s">
        <v>63</v>
      </c>
      <c r="C86" s="18" t="s">
        <v>454</v>
      </c>
      <c r="D86" s="18" t="s">
        <v>23</v>
      </c>
      <c r="E86" s="19" t="s">
        <v>455</v>
      </c>
      <c r="F86" s="18" t="s">
        <v>107</v>
      </c>
      <c r="G86" s="19">
        <v>156</v>
      </c>
      <c r="H86" s="19">
        <v>136</v>
      </c>
      <c r="I86" s="61">
        <f t="shared" si="1"/>
        <v>292</v>
      </c>
      <c r="J86" s="18">
        <v>9859104465</v>
      </c>
      <c r="K86" s="18" t="s">
        <v>245</v>
      </c>
      <c r="L86" s="18" t="s">
        <v>246</v>
      </c>
      <c r="M86" s="18" t="s">
        <v>247</v>
      </c>
      <c r="N86" s="18"/>
      <c r="O86" s="18"/>
      <c r="P86" s="24">
        <v>43598</v>
      </c>
      <c r="Q86" s="18" t="s">
        <v>190</v>
      </c>
      <c r="R86" s="18"/>
      <c r="S86" s="18" t="s">
        <v>298</v>
      </c>
      <c r="T86" s="18"/>
    </row>
    <row r="87" spans="1:20">
      <c r="A87" s="4">
        <v>83</v>
      </c>
      <c r="B87" s="17" t="s">
        <v>63</v>
      </c>
      <c r="C87" s="18" t="s">
        <v>456</v>
      </c>
      <c r="D87" s="18" t="s">
        <v>25</v>
      </c>
      <c r="E87" s="19">
        <v>190312</v>
      </c>
      <c r="F87" s="18"/>
      <c r="G87" s="19">
        <v>45</v>
      </c>
      <c r="H87" s="19">
        <v>25</v>
      </c>
      <c r="I87" s="61">
        <f t="shared" si="1"/>
        <v>70</v>
      </c>
      <c r="J87" s="18">
        <v>8723834816</v>
      </c>
      <c r="K87" s="18" t="s">
        <v>95</v>
      </c>
      <c r="L87" s="18" t="s">
        <v>499</v>
      </c>
      <c r="M87" s="18" t="s">
        <v>500</v>
      </c>
      <c r="N87" s="18" t="s">
        <v>112</v>
      </c>
      <c r="O87" s="18"/>
      <c r="P87" s="24">
        <v>43599</v>
      </c>
      <c r="Q87" s="18" t="s">
        <v>197</v>
      </c>
      <c r="R87" s="18"/>
      <c r="S87" s="18" t="s">
        <v>298</v>
      </c>
      <c r="T87" s="18"/>
    </row>
    <row r="88" spans="1:20">
      <c r="A88" s="4">
        <v>84</v>
      </c>
      <c r="B88" s="17" t="s">
        <v>63</v>
      </c>
      <c r="C88" s="18" t="s">
        <v>457</v>
      </c>
      <c r="D88" s="18" t="s">
        <v>23</v>
      </c>
      <c r="E88" s="19">
        <v>18101000905</v>
      </c>
      <c r="F88" s="18" t="s">
        <v>107</v>
      </c>
      <c r="G88" s="19">
        <v>103</v>
      </c>
      <c r="H88" s="19">
        <v>94</v>
      </c>
      <c r="I88" s="61">
        <f t="shared" si="1"/>
        <v>197</v>
      </c>
      <c r="J88" s="18">
        <v>9864243224</v>
      </c>
      <c r="K88" s="18" t="s">
        <v>95</v>
      </c>
      <c r="L88" s="18" t="s">
        <v>501</v>
      </c>
      <c r="M88" s="18" t="s">
        <v>502</v>
      </c>
      <c r="N88" s="18"/>
      <c r="O88" s="18"/>
      <c r="P88" s="24">
        <v>43599</v>
      </c>
      <c r="Q88" s="18" t="s">
        <v>197</v>
      </c>
      <c r="R88" s="18"/>
      <c r="S88" s="18" t="s">
        <v>298</v>
      </c>
      <c r="T88" s="18"/>
    </row>
    <row r="89" spans="1:20" ht="33">
      <c r="A89" s="4">
        <v>85</v>
      </c>
      <c r="B89" s="17" t="s">
        <v>63</v>
      </c>
      <c r="C89" s="18" t="s">
        <v>457</v>
      </c>
      <c r="D89" s="18" t="s">
        <v>23</v>
      </c>
      <c r="E89" s="19">
        <v>18101000905</v>
      </c>
      <c r="F89" s="18" t="s">
        <v>107</v>
      </c>
      <c r="G89" s="19">
        <v>103</v>
      </c>
      <c r="H89" s="19">
        <v>94</v>
      </c>
      <c r="I89" s="61">
        <f t="shared" si="1"/>
        <v>197</v>
      </c>
      <c r="J89" s="18">
        <v>9864243224</v>
      </c>
      <c r="K89" s="18" t="s">
        <v>95</v>
      </c>
      <c r="L89" s="18" t="s">
        <v>501</v>
      </c>
      <c r="M89" s="18" t="s">
        <v>502</v>
      </c>
      <c r="N89" s="18"/>
      <c r="O89" s="18"/>
      <c r="P89" s="24">
        <v>43600</v>
      </c>
      <c r="Q89" s="18" t="s">
        <v>206</v>
      </c>
      <c r="R89" s="18"/>
      <c r="S89" s="18" t="s">
        <v>298</v>
      </c>
      <c r="T89" s="18"/>
    </row>
    <row r="90" spans="1:20">
      <c r="A90" s="4">
        <v>86</v>
      </c>
      <c r="B90" s="17" t="s">
        <v>63</v>
      </c>
      <c r="C90" s="18" t="s">
        <v>458</v>
      </c>
      <c r="D90" s="18" t="s">
        <v>25</v>
      </c>
      <c r="E90" s="19">
        <v>18305190403</v>
      </c>
      <c r="F90" s="18"/>
      <c r="G90" s="19">
        <v>34</v>
      </c>
      <c r="H90" s="19">
        <v>38</v>
      </c>
      <c r="I90" s="61">
        <f t="shared" si="1"/>
        <v>72</v>
      </c>
      <c r="J90" s="18">
        <v>9126187521</v>
      </c>
      <c r="K90" s="18" t="s">
        <v>95</v>
      </c>
      <c r="L90" s="18" t="s">
        <v>96</v>
      </c>
      <c r="M90" s="18" t="s">
        <v>97</v>
      </c>
      <c r="N90" s="18" t="s">
        <v>503</v>
      </c>
      <c r="O90" s="18"/>
      <c r="P90" s="24">
        <v>43601</v>
      </c>
      <c r="Q90" s="18" t="s">
        <v>209</v>
      </c>
      <c r="R90" s="18"/>
      <c r="S90" s="18" t="s">
        <v>298</v>
      </c>
      <c r="T90" s="18"/>
    </row>
    <row r="91" spans="1:20">
      <c r="A91" s="4">
        <v>87</v>
      </c>
      <c r="B91" s="17" t="s">
        <v>63</v>
      </c>
      <c r="C91" s="18" t="s">
        <v>459</v>
      </c>
      <c r="D91" s="18" t="s">
        <v>23</v>
      </c>
      <c r="E91" s="19" t="s">
        <v>460</v>
      </c>
      <c r="F91" s="18" t="s">
        <v>107</v>
      </c>
      <c r="G91" s="19">
        <v>295</v>
      </c>
      <c r="H91" s="19">
        <v>371</v>
      </c>
      <c r="I91" s="61">
        <f t="shared" si="1"/>
        <v>666</v>
      </c>
      <c r="J91" s="18">
        <v>8011734839</v>
      </c>
      <c r="K91" s="18" t="s">
        <v>95</v>
      </c>
      <c r="L91" s="18" t="s">
        <v>294</v>
      </c>
      <c r="M91" s="18" t="s">
        <v>295</v>
      </c>
      <c r="N91" s="18"/>
      <c r="O91" s="18"/>
      <c r="P91" s="24">
        <v>43601</v>
      </c>
      <c r="Q91" s="18" t="s">
        <v>209</v>
      </c>
      <c r="R91" s="18"/>
      <c r="S91" s="18" t="s">
        <v>298</v>
      </c>
      <c r="T91" s="18"/>
    </row>
    <row r="92" spans="1:20">
      <c r="A92" s="4">
        <v>88</v>
      </c>
      <c r="B92" s="17" t="s">
        <v>63</v>
      </c>
      <c r="C92" s="18" t="s">
        <v>459</v>
      </c>
      <c r="D92" s="18" t="s">
        <v>23</v>
      </c>
      <c r="E92" s="19" t="s">
        <v>460</v>
      </c>
      <c r="F92" s="18" t="s">
        <v>107</v>
      </c>
      <c r="G92" s="19">
        <v>295</v>
      </c>
      <c r="H92" s="19">
        <v>371</v>
      </c>
      <c r="I92" s="61">
        <f t="shared" si="1"/>
        <v>666</v>
      </c>
      <c r="J92" s="18">
        <v>8011734839</v>
      </c>
      <c r="K92" s="18" t="s">
        <v>95</v>
      </c>
      <c r="L92" s="18" t="s">
        <v>294</v>
      </c>
      <c r="M92" s="18" t="s">
        <v>295</v>
      </c>
      <c r="N92" s="18"/>
      <c r="O92" s="18"/>
      <c r="P92" s="24">
        <v>43602</v>
      </c>
      <c r="Q92" s="18" t="s">
        <v>228</v>
      </c>
      <c r="R92" s="18"/>
      <c r="S92" s="18" t="s">
        <v>298</v>
      </c>
      <c r="T92" s="18"/>
    </row>
    <row r="93" spans="1:20">
      <c r="A93" s="4">
        <v>89</v>
      </c>
      <c r="B93" s="17" t="s">
        <v>63</v>
      </c>
      <c r="C93" s="18" t="s">
        <v>459</v>
      </c>
      <c r="D93" s="18" t="s">
        <v>23</v>
      </c>
      <c r="E93" s="19" t="s">
        <v>460</v>
      </c>
      <c r="F93" s="18" t="s">
        <v>107</v>
      </c>
      <c r="G93" s="19">
        <v>295</v>
      </c>
      <c r="H93" s="19">
        <v>371</v>
      </c>
      <c r="I93" s="61">
        <f t="shared" si="1"/>
        <v>666</v>
      </c>
      <c r="J93" s="18">
        <v>8011734839</v>
      </c>
      <c r="K93" s="18" t="s">
        <v>95</v>
      </c>
      <c r="L93" s="18" t="s">
        <v>294</v>
      </c>
      <c r="M93" s="18" t="s">
        <v>295</v>
      </c>
      <c r="N93" s="18"/>
      <c r="O93" s="18"/>
      <c r="P93" s="24">
        <v>43603</v>
      </c>
      <c r="Q93" s="18" t="s">
        <v>242</v>
      </c>
      <c r="R93" s="18"/>
      <c r="S93" s="18" t="s">
        <v>298</v>
      </c>
      <c r="T93" s="18"/>
    </row>
    <row r="94" spans="1:20">
      <c r="A94" s="4">
        <v>90</v>
      </c>
      <c r="B94" s="17" t="s">
        <v>63</v>
      </c>
      <c r="C94" s="18" t="s">
        <v>459</v>
      </c>
      <c r="D94" s="18" t="s">
        <v>23</v>
      </c>
      <c r="E94" s="19" t="s">
        <v>460</v>
      </c>
      <c r="F94" s="18" t="s">
        <v>107</v>
      </c>
      <c r="G94" s="19">
        <v>295</v>
      </c>
      <c r="H94" s="19">
        <v>371</v>
      </c>
      <c r="I94" s="61">
        <f t="shared" si="1"/>
        <v>666</v>
      </c>
      <c r="J94" s="18">
        <v>8011734839</v>
      </c>
      <c r="K94" s="18" t="s">
        <v>95</v>
      </c>
      <c r="L94" s="18" t="s">
        <v>294</v>
      </c>
      <c r="M94" s="18" t="s">
        <v>295</v>
      </c>
      <c r="N94" s="18"/>
      <c r="O94" s="18"/>
      <c r="P94" s="24">
        <v>43605</v>
      </c>
      <c r="Q94" s="18" t="s">
        <v>190</v>
      </c>
      <c r="R94" s="18"/>
      <c r="S94" s="18" t="s">
        <v>298</v>
      </c>
      <c r="T94" s="18"/>
    </row>
    <row r="95" spans="1:20">
      <c r="A95" s="4">
        <v>91</v>
      </c>
      <c r="B95" s="17" t="s">
        <v>63</v>
      </c>
      <c r="C95" s="18" t="s">
        <v>461</v>
      </c>
      <c r="D95" s="18" t="s">
        <v>25</v>
      </c>
      <c r="E95" s="19">
        <v>190313</v>
      </c>
      <c r="F95" s="18"/>
      <c r="G95" s="19">
        <v>48</v>
      </c>
      <c r="H95" s="19">
        <v>45</v>
      </c>
      <c r="I95" s="61">
        <f t="shared" si="1"/>
        <v>93</v>
      </c>
      <c r="J95" s="18">
        <v>9957121694</v>
      </c>
      <c r="K95" s="18" t="s">
        <v>95</v>
      </c>
      <c r="L95" s="18" t="s">
        <v>294</v>
      </c>
      <c r="M95" s="18" t="s">
        <v>295</v>
      </c>
      <c r="N95" s="18" t="s">
        <v>504</v>
      </c>
      <c r="O95" s="18"/>
      <c r="P95" s="24">
        <v>43606</v>
      </c>
      <c r="Q95" s="18" t="s">
        <v>197</v>
      </c>
      <c r="R95" s="18"/>
      <c r="S95" s="18" t="s">
        <v>298</v>
      </c>
      <c r="T95" s="18"/>
    </row>
    <row r="96" spans="1:20">
      <c r="A96" s="4">
        <v>92</v>
      </c>
      <c r="B96" s="17" t="s">
        <v>63</v>
      </c>
      <c r="C96" s="18" t="s">
        <v>462</v>
      </c>
      <c r="D96" s="18" t="s">
        <v>23</v>
      </c>
      <c r="E96" s="19" t="s">
        <v>463</v>
      </c>
      <c r="F96" s="18" t="s">
        <v>107</v>
      </c>
      <c r="G96" s="19">
        <v>55</v>
      </c>
      <c r="H96" s="19">
        <v>60</v>
      </c>
      <c r="I96" s="61">
        <f t="shared" si="1"/>
        <v>115</v>
      </c>
      <c r="J96" s="18">
        <v>9101476884</v>
      </c>
      <c r="K96" s="18" t="s">
        <v>95</v>
      </c>
      <c r="L96" s="18" t="s">
        <v>499</v>
      </c>
      <c r="M96" s="18" t="s">
        <v>500</v>
      </c>
      <c r="N96" s="18"/>
      <c r="O96" s="18"/>
      <c r="P96" s="24">
        <v>43606</v>
      </c>
      <c r="Q96" s="18" t="s">
        <v>197</v>
      </c>
      <c r="R96" s="18"/>
      <c r="S96" s="18" t="s">
        <v>298</v>
      </c>
      <c r="T96" s="18"/>
    </row>
    <row r="97" spans="1:20" ht="33">
      <c r="A97" s="4">
        <v>93</v>
      </c>
      <c r="B97" s="17" t="s">
        <v>63</v>
      </c>
      <c r="C97" s="18" t="s">
        <v>464</v>
      </c>
      <c r="D97" s="18" t="s">
        <v>25</v>
      </c>
      <c r="E97" s="19">
        <v>190308</v>
      </c>
      <c r="F97" s="18"/>
      <c r="G97" s="19">
        <v>14</v>
      </c>
      <c r="H97" s="19">
        <v>11</v>
      </c>
      <c r="I97" s="61">
        <f t="shared" si="1"/>
        <v>25</v>
      </c>
      <c r="J97" s="18">
        <v>9864172189</v>
      </c>
      <c r="K97" s="18" t="s">
        <v>95</v>
      </c>
      <c r="L97" s="18" t="s">
        <v>505</v>
      </c>
      <c r="M97" s="18" t="s">
        <v>506</v>
      </c>
      <c r="N97" s="18" t="s">
        <v>507</v>
      </c>
      <c r="O97" s="18"/>
      <c r="P97" s="24">
        <v>43607</v>
      </c>
      <c r="Q97" s="18" t="s">
        <v>206</v>
      </c>
      <c r="R97" s="18"/>
      <c r="S97" s="18" t="s">
        <v>298</v>
      </c>
      <c r="T97" s="18"/>
    </row>
    <row r="98" spans="1:20" ht="33">
      <c r="A98" s="4">
        <v>94</v>
      </c>
      <c r="B98" s="17" t="s">
        <v>63</v>
      </c>
      <c r="C98" s="18" t="s">
        <v>465</v>
      </c>
      <c r="D98" s="18" t="s">
        <v>23</v>
      </c>
      <c r="E98" s="19">
        <v>18101000805</v>
      </c>
      <c r="F98" s="18" t="s">
        <v>94</v>
      </c>
      <c r="G98" s="19">
        <v>81</v>
      </c>
      <c r="H98" s="19">
        <v>67</v>
      </c>
      <c r="I98" s="61">
        <f t="shared" si="1"/>
        <v>148</v>
      </c>
      <c r="J98" s="18">
        <v>9954068739</v>
      </c>
      <c r="K98" s="18" t="s">
        <v>95</v>
      </c>
      <c r="L98" s="18" t="s">
        <v>499</v>
      </c>
      <c r="M98" s="18" t="s">
        <v>500</v>
      </c>
      <c r="N98" s="18"/>
      <c r="O98" s="18"/>
      <c r="P98" s="24">
        <v>43607</v>
      </c>
      <c r="Q98" s="18" t="s">
        <v>206</v>
      </c>
      <c r="R98" s="18"/>
      <c r="S98" s="18" t="s">
        <v>298</v>
      </c>
      <c r="T98" s="18"/>
    </row>
    <row r="99" spans="1:20">
      <c r="A99" s="4">
        <v>95</v>
      </c>
      <c r="B99" s="17" t="s">
        <v>63</v>
      </c>
      <c r="C99" s="18" t="s">
        <v>466</v>
      </c>
      <c r="D99" s="18" t="s">
        <v>25</v>
      </c>
      <c r="E99" s="19">
        <v>190309</v>
      </c>
      <c r="F99" s="18"/>
      <c r="G99" s="19">
        <v>26</v>
      </c>
      <c r="H99" s="19">
        <v>19</v>
      </c>
      <c r="I99" s="61">
        <f t="shared" si="1"/>
        <v>45</v>
      </c>
      <c r="J99" s="18">
        <v>9854279829</v>
      </c>
      <c r="K99" s="18" t="s">
        <v>95</v>
      </c>
      <c r="L99" s="18" t="s">
        <v>508</v>
      </c>
      <c r="M99" s="18" t="s">
        <v>509</v>
      </c>
      <c r="N99" s="18" t="s">
        <v>510</v>
      </c>
      <c r="O99" s="18"/>
      <c r="P99" s="24">
        <v>43608</v>
      </c>
      <c r="Q99" s="18" t="s">
        <v>209</v>
      </c>
      <c r="R99" s="18"/>
      <c r="S99" s="18" t="s">
        <v>298</v>
      </c>
      <c r="T99" s="18"/>
    </row>
    <row r="100" spans="1:20" ht="33">
      <c r="A100" s="4">
        <v>96</v>
      </c>
      <c r="B100" s="17" t="s">
        <v>63</v>
      </c>
      <c r="C100" s="18" t="s">
        <v>467</v>
      </c>
      <c r="D100" s="18" t="s">
        <v>23</v>
      </c>
      <c r="E100" s="19">
        <v>18101000812</v>
      </c>
      <c r="F100" s="18" t="s">
        <v>107</v>
      </c>
      <c r="G100" s="19">
        <v>77</v>
      </c>
      <c r="H100" s="19">
        <v>74</v>
      </c>
      <c r="I100" s="61">
        <f t="shared" si="1"/>
        <v>151</v>
      </c>
      <c r="J100" s="18">
        <v>8472849621</v>
      </c>
      <c r="K100" s="18" t="s">
        <v>95</v>
      </c>
      <c r="L100" s="18" t="s">
        <v>505</v>
      </c>
      <c r="M100" s="18" t="s">
        <v>506</v>
      </c>
      <c r="N100" s="18"/>
      <c r="O100" s="18"/>
      <c r="P100" s="24">
        <v>43608</v>
      </c>
      <c r="Q100" s="18" t="s">
        <v>209</v>
      </c>
      <c r="R100" s="18"/>
      <c r="S100" s="18" t="s">
        <v>298</v>
      </c>
      <c r="T100" s="18"/>
    </row>
    <row r="101" spans="1:20">
      <c r="A101" s="4">
        <v>97</v>
      </c>
      <c r="B101" s="17" t="s">
        <v>63</v>
      </c>
      <c r="C101" s="18" t="s">
        <v>468</v>
      </c>
      <c r="D101" s="18" t="s">
        <v>25</v>
      </c>
      <c r="E101" s="19">
        <v>10151</v>
      </c>
      <c r="F101" s="18"/>
      <c r="G101" s="19">
        <v>27</v>
      </c>
      <c r="H101" s="19">
        <v>32</v>
      </c>
      <c r="I101" s="61">
        <f t="shared" si="1"/>
        <v>59</v>
      </c>
      <c r="J101" s="18">
        <v>8472849621</v>
      </c>
      <c r="K101" s="18" t="s">
        <v>95</v>
      </c>
      <c r="L101" s="18" t="s">
        <v>294</v>
      </c>
      <c r="M101" s="18" t="s">
        <v>295</v>
      </c>
      <c r="N101" s="18" t="s">
        <v>510</v>
      </c>
      <c r="O101" s="18"/>
      <c r="P101" s="24">
        <v>43609</v>
      </c>
      <c r="Q101" s="18" t="s">
        <v>228</v>
      </c>
      <c r="R101" s="18"/>
      <c r="S101" s="18" t="s">
        <v>298</v>
      </c>
      <c r="T101" s="18"/>
    </row>
    <row r="102" spans="1:20" ht="33">
      <c r="A102" s="4">
        <v>98</v>
      </c>
      <c r="B102" s="17" t="s">
        <v>63</v>
      </c>
      <c r="C102" s="18" t="s">
        <v>469</v>
      </c>
      <c r="D102" s="18" t="s">
        <v>23</v>
      </c>
      <c r="E102" s="19" t="s">
        <v>470</v>
      </c>
      <c r="F102" s="18" t="s">
        <v>107</v>
      </c>
      <c r="G102" s="19">
        <v>47</v>
      </c>
      <c r="H102" s="19">
        <v>60</v>
      </c>
      <c r="I102" s="61">
        <f t="shared" si="1"/>
        <v>107</v>
      </c>
      <c r="J102" s="18">
        <v>9957141782</v>
      </c>
      <c r="K102" s="18" t="s">
        <v>95</v>
      </c>
      <c r="L102" s="18" t="s">
        <v>508</v>
      </c>
      <c r="M102" s="18" t="s">
        <v>509</v>
      </c>
      <c r="N102" s="18"/>
      <c r="O102" s="18"/>
      <c r="P102" s="24">
        <v>43609</v>
      </c>
      <c r="Q102" s="18" t="s">
        <v>228</v>
      </c>
      <c r="R102" s="18"/>
      <c r="S102" s="18" t="s">
        <v>298</v>
      </c>
      <c r="T102" s="18"/>
    </row>
    <row r="103" spans="1:20" ht="33">
      <c r="A103" s="4">
        <v>99</v>
      </c>
      <c r="B103" s="17" t="s">
        <v>63</v>
      </c>
      <c r="C103" s="18" t="s">
        <v>471</v>
      </c>
      <c r="D103" s="18" t="s">
        <v>25</v>
      </c>
      <c r="E103" s="19">
        <v>10153</v>
      </c>
      <c r="F103" s="18"/>
      <c r="G103" s="19">
        <v>32</v>
      </c>
      <c r="H103" s="19">
        <v>24</v>
      </c>
      <c r="I103" s="61">
        <f t="shared" si="1"/>
        <v>56</v>
      </c>
      <c r="J103" s="18">
        <v>8761819917</v>
      </c>
      <c r="K103" s="18" t="s">
        <v>95</v>
      </c>
      <c r="L103" s="18" t="s">
        <v>501</v>
      </c>
      <c r="M103" s="18" t="s">
        <v>502</v>
      </c>
      <c r="N103" s="18" t="s">
        <v>511</v>
      </c>
      <c r="O103" s="18"/>
      <c r="P103" s="24">
        <v>43610</v>
      </c>
      <c r="Q103" s="18" t="s">
        <v>242</v>
      </c>
      <c r="R103" s="18"/>
      <c r="S103" s="18" t="s">
        <v>298</v>
      </c>
      <c r="T103" s="18"/>
    </row>
    <row r="104" spans="1:20">
      <c r="A104" s="4">
        <v>100</v>
      </c>
      <c r="B104" s="17" t="s">
        <v>63</v>
      </c>
      <c r="C104" s="18" t="s">
        <v>472</v>
      </c>
      <c r="D104" s="18" t="s">
        <v>25</v>
      </c>
      <c r="E104" s="19">
        <v>10123</v>
      </c>
      <c r="F104" s="18"/>
      <c r="G104" s="19">
        <v>36</v>
      </c>
      <c r="H104" s="19">
        <v>45</v>
      </c>
      <c r="I104" s="61">
        <f t="shared" si="1"/>
        <v>81</v>
      </c>
      <c r="J104" s="18">
        <v>6001056150</v>
      </c>
      <c r="K104" s="18" t="s">
        <v>95</v>
      </c>
      <c r="L104" s="18" t="s">
        <v>508</v>
      </c>
      <c r="M104" s="18" t="s">
        <v>509</v>
      </c>
      <c r="N104" s="18" t="s">
        <v>184</v>
      </c>
      <c r="O104" s="18"/>
      <c r="P104" s="24">
        <v>43610</v>
      </c>
      <c r="Q104" s="18" t="s">
        <v>242</v>
      </c>
      <c r="R104" s="18"/>
      <c r="S104" s="18" t="s">
        <v>298</v>
      </c>
      <c r="T104" s="18"/>
    </row>
    <row r="105" spans="1:20">
      <c r="A105" s="4">
        <v>101</v>
      </c>
      <c r="B105" s="17" t="s">
        <v>63</v>
      </c>
      <c r="C105" s="18" t="s">
        <v>473</v>
      </c>
      <c r="D105" s="18" t="s">
        <v>25</v>
      </c>
      <c r="E105" s="19">
        <v>10124</v>
      </c>
      <c r="F105" s="18"/>
      <c r="G105" s="19">
        <v>28</v>
      </c>
      <c r="H105" s="19">
        <v>29</v>
      </c>
      <c r="I105" s="61">
        <f t="shared" si="1"/>
        <v>57</v>
      </c>
      <c r="J105" s="18">
        <v>8723945469</v>
      </c>
      <c r="K105" s="18" t="s">
        <v>95</v>
      </c>
      <c r="L105" s="18" t="s">
        <v>501</v>
      </c>
      <c r="M105" s="18" t="s">
        <v>502</v>
      </c>
      <c r="N105" s="18" t="s">
        <v>512</v>
      </c>
      <c r="O105" s="18"/>
      <c r="P105" s="24">
        <v>43612</v>
      </c>
      <c r="Q105" s="18" t="s">
        <v>190</v>
      </c>
      <c r="R105" s="18"/>
      <c r="S105" s="18" t="s">
        <v>298</v>
      </c>
      <c r="T105" s="18"/>
    </row>
    <row r="106" spans="1:20" ht="33">
      <c r="A106" s="4">
        <v>102</v>
      </c>
      <c r="B106" s="17" t="s">
        <v>63</v>
      </c>
      <c r="C106" s="18" t="s">
        <v>474</v>
      </c>
      <c r="D106" s="18" t="s">
        <v>25</v>
      </c>
      <c r="E106" s="19">
        <v>10149</v>
      </c>
      <c r="F106" s="18"/>
      <c r="G106" s="19">
        <v>39</v>
      </c>
      <c r="H106" s="19">
        <v>31</v>
      </c>
      <c r="I106" s="61">
        <f t="shared" si="1"/>
        <v>70</v>
      </c>
      <c r="J106" s="18">
        <v>6001330954</v>
      </c>
      <c r="K106" s="18" t="s">
        <v>95</v>
      </c>
      <c r="L106" s="18" t="s">
        <v>294</v>
      </c>
      <c r="M106" s="18" t="s">
        <v>295</v>
      </c>
      <c r="N106" s="18" t="s">
        <v>513</v>
      </c>
      <c r="O106" s="18"/>
      <c r="P106" s="24">
        <v>43612</v>
      </c>
      <c r="Q106" s="18" t="s">
        <v>190</v>
      </c>
      <c r="R106" s="18"/>
      <c r="S106" s="18" t="s">
        <v>298</v>
      </c>
      <c r="T106" s="18"/>
    </row>
    <row r="107" spans="1:20">
      <c r="A107" s="4">
        <v>103</v>
      </c>
      <c r="B107" s="17" t="s">
        <v>63</v>
      </c>
      <c r="C107" s="18" t="s">
        <v>475</v>
      </c>
      <c r="D107" s="18" t="s">
        <v>25</v>
      </c>
      <c r="E107" s="19">
        <v>10125</v>
      </c>
      <c r="F107" s="18"/>
      <c r="G107" s="19">
        <v>34</v>
      </c>
      <c r="H107" s="19">
        <v>42</v>
      </c>
      <c r="I107" s="61">
        <f t="shared" si="1"/>
        <v>76</v>
      </c>
      <c r="J107" s="18">
        <v>8724970598</v>
      </c>
      <c r="K107" s="18" t="s">
        <v>95</v>
      </c>
      <c r="L107" s="18" t="s">
        <v>505</v>
      </c>
      <c r="M107" s="18" t="s">
        <v>506</v>
      </c>
      <c r="N107" s="18" t="s">
        <v>514</v>
      </c>
      <c r="O107" s="18"/>
      <c r="P107" s="24">
        <v>43613</v>
      </c>
      <c r="Q107" s="18" t="s">
        <v>197</v>
      </c>
      <c r="R107" s="18"/>
      <c r="S107" s="18" t="s">
        <v>298</v>
      </c>
      <c r="T107" s="18"/>
    </row>
    <row r="108" spans="1:20">
      <c r="A108" s="4">
        <v>104</v>
      </c>
      <c r="B108" s="17" t="s">
        <v>63</v>
      </c>
      <c r="C108" s="18" t="s">
        <v>476</v>
      </c>
      <c r="D108" s="18" t="s">
        <v>25</v>
      </c>
      <c r="E108" s="19">
        <v>190310</v>
      </c>
      <c r="F108" s="18"/>
      <c r="G108" s="19">
        <v>34</v>
      </c>
      <c r="H108" s="19">
        <v>39</v>
      </c>
      <c r="I108" s="61">
        <f t="shared" si="1"/>
        <v>73</v>
      </c>
      <c r="J108" s="18">
        <v>9365638673</v>
      </c>
      <c r="K108" s="18" t="s">
        <v>95</v>
      </c>
      <c r="L108" s="18" t="s">
        <v>501</v>
      </c>
      <c r="M108" s="18" t="s">
        <v>502</v>
      </c>
      <c r="N108" s="18" t="s">
        <v>515</v>
      </c>
      <c r="O108" s="18"/>
      <c r="P108" s="24">
        <v>43613</v>
      </c>
      <c r="Q108" s="18" t="s">
        <v>197</v>
      </c>
      <c r="R108" s="18"/>
      <c r="S108" s="18" t="s">
        <v>298</v>
      </c>
      <c r="T108" s="18"/>
    </row>
    <row r="109" spans="1:20" ht="33">
      <c r="A109" s="4">
        <v>105</v>
      </c>
      <c r="B109" s="17" t="s">
        <v>63</v>
      </c>
      <c r="C109" s="18" t="s">
        <v>477</v>
      </c>
      <c r="D109" s="18" t="s">
        <v>25</v>
      </c>
      <c r="E109" s="19">
        <v>10150</v>
      </c>
      <c r="F109" s="18"/>
      <c r="G109" s="19">
        <v>23</v>
      </c>
      <c r="H109" s="19">
        <v>22</v>
      </c>
      <c r="I109" s="61">
        <f t="shared" si="1"/>
        <v>45</v>
      </c>
      <c r="J109" s="18">
        <v>8876082258</v>
      </c>
      <c r="K109" s="18" t="s">
        <v>95</v>
      </c>
      <c r="L109" s="18" t="s">
        <v>505</v>
      </c>
      <c r="M109" s="18" t="s">
        <v>506</v>
      </c>
      <c r="N109" s="18" t="s">
        <v>507</v>
      </c>
      <c r="O109" s="18"/>
      <c r="P109" s="24">
        <v>43614</v>
      </c>
      <c r="Q109" s="18" t="s">
        <v>206</v>
      </c>
      <c r="R109" s="18"/>
      <c r="S109" s="18" t="s">
        <v>298</v>
      </c>
      <c r="T109" s="18"/>
    </row>
    <row r="110" spans="1:20" ht="33">
      <c r="A110" s="4">
        <v>106</v>
      </c>
      <c r="B110" s="17" t="s">
        <v>63</v>
      </c>
      <c r="C110" s="18" t="s">
        <v>478</v>
      </c>
      <c r="D110" s="18" t="s">
        <v>23</v>
      </c>
      <c r="E110" s="19" t="s">
        <v>479</v>
      </c>
      <c r="F110" s="18" t="s">
        <v>94</v>
      </c>
      <c r="G110" s="19">
        <v>215</v>
      </c>
      <c r="H110" s="19">
        <v>280</v>
      </c>
      <c r="I110" s="61">
        <f t="shared" si="1"/>
        <v>495</v>
      </c>
      <c r="J110" s="18">
        <v>9864432475</v>
      </c>
      <c r="K110" s="18" t="s">
        <v>95</v>
      </c>
      <c r="L110" s="18" t="s">
        <v>96</v>
      </c>
      <c r="M110" s="18" t="s">
        <v>97</v>
      </c>
      <c r="N110" s="18"/>
      <c r="O110" s="18"/>
      <c r="P110" s="24">
        <v>43614</v>
      </c>
      <c r="Q110" s="18" t="s">
        <v>206</v>
      </c>
      <c r="R110" s="18"/>
      <c r="S110" s="18" t="s">
        <v>298</v>
      </c>
      <c r="T110" s="18"/>
    </row>
    <row r="111" spans="1:20">
      <c r="A111" s="4">
        <v>107</v>
      </c>
      <c r="B111" s="17" t="s">
        <v>63</v>
      </c>
      <c r="C111" s="18" t="s">
        <v>478</v>
      </c>
      <c r="D111" s="18" t="s">
        <v>23</v>
      </c>
      <c r="E111" s="19" t="s">
        <v>479</v>
      </c>
      <c r="F111" s="18" t="s">
        <v>94</v>
      </c>
      <c r="G111" s="19">
        <v>215</v>
      </c>
      <c r="H111" s="19">
        <v>280</v>
      </c>
      <c r="I111" s="61">
        <f t="shared" si="1"/>
        <v>495</v>
      </c>
      <c r="J111" s="18">
        <v>9864432475</v>
      </c>
      <c r="K111" s="18" t="s">
        <v>95</v>
      </c>
      <c r="L111" s="18" t="s">
        <v>96</v>
      </c>
      <c r="M111" s="18" t="s">
        <v>97</v>
      </c>
      <c r="N111" s="18"/>
      <c r="O111" s="18"/>
      <c r="P111" s="24">
        <v>43615</v>
      </c>
      <c r="Q111" s="18" t="s">
        <v>209</v>
      </c>
      <c r="R111" s="18"/>
      <c r="S111" s="18" t="s">
        <v>298</v>
      </c>
      <c r="T111" s="18"/>
    </row>
    <row r="112" spans="1:20">
      <c r="A112" s="4">
        <v>108</v>
      </c>
      <c r="B112" s="17" t="s">
        <v>63</v>
      </c>
      <c r="C112" s="18" t="s">
        <v>478</v>
      </c>
      <c r="D112" s="18" t="s">
        <v>23</v>
      </c>
      <c r="E112" s="19" t="s">
        <v>479</v>
      </c>
      <c r="F112" s="18" t="s">
        <v>94</v>
      </c>
      <c r="G112" s="19">
        <v>215</v>
      </c>
      <c r="H112" s="19">
        <v>280</v>
      </c>
      <c r="I112" s="61">
        <f t="shared" si="1"/>
        <v>495</v>
      </c>
      <c r="J112" s="18">
        <v>9864432475</v>
      </c>
      <c r="K112" s="18" t="s">
        <v>95</v>
      </c>
      <c r="L112" s="18" t="s">
        <v>96</v>
      </c>
      <c r="M112" s="18" t="s">
        <v>97</v>
      </c>
      <c r="N112" s="18"/>
      <c r="O112" s="18"/>
      <c r="P112" s="24">
        <v>43616</v>
      </c>
      <c r="Q112" s="18" t="s">
        <v>228</v>
      </c>
      <c r="R112" s="18"/>
      <c r="S112" s="18" t="s">
        <v>298</v>
      </c>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108</v>
      </c>
      <c r="D165" s="21"/>
      <c r="E165" s="13"/>
      <c r="F165" s="21"/>
      <c r="G165" s="62">
        <f>SUM(G5:G164)</f>
        <v>7109</v>
      </c>
      <c r="H165" s="62">
        <f>SUM(H5:H164)</f>
        <v>7382</v>
      </c>
      <c r="I165" s="62">
        <f>SUM(I5:I164)</f>
        <v>14491</v>
      </c>
      <c r="J165" s="21"/>
      <c r="K165" s="21"/>
      <c r="L165" s="21"/>
      <c r="M165" s="21"/>
      <c r="N165" s="21"/>
      <c r="O165" s="21"/>
      <c r="P165" s="14"/>
      <c r="Q165" s="21"/>
      <c r="R165" s="21"/>
      <c r="S165" s="21"/>
      <c r="T165" s="12"/>
    </row>
    <row r="166" spans="1:20">
      <c r="A166" s="44" t="s">
        <v>62</v>
      </c>
      <c r="B166" s="10">
        <f>COUNTIF(B$5:B$164,"Team 1")</f>
        <v>64</v>
      </c>
      <c r="C166" s="44" t="s">
        <v>25</v>
      </c>
      <c r="D166" s="10">
        <f>COUNTIF(D5:D164,"Anganwadi")</f>
        <v>58</v>
      </c>
    </row>
    <row r="167" spans="1:20">
      <c r="A167" s="44" t="s">
        <v>63</v>
      </c>
      <c r="B167" s="10">
        <f>COUNTIF(B$6:B$164,"Team 2")</f>
        <v>44</v>
      </c>
      <c r="C167" s="44" t="s">
        <v>23</v>
      </c>
      <c r="D167" s="10">
        <f>COUNTIF(D5:D164,"School")</f>
        <v>50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13" sqref="F13"/>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26" t="s">
        <v>70</v>
      </c>
      <c r="B1" s="126"/>
      <c r="C1" s="126"/>
      <c r="D1" s="57"/>
      <c r="E1" s="57"/>
      <c r="F1" s="57"/>
      <c r="G1" s="57"/>
      <c r="H1" s="57"/>
      <c r="I1" s="57"/>
      <c r="J1" s="57"/>
      <c r="K1" s="57"/>
      <c r="L1" s="57"/>
      <c r="M1" s="127"/>
      <c r="N1" s="127"/>
      <c r="O1" s="127"/>
      <c r="P1" s="127"/>
      <c r="Q1" s="127"/>
      <c r="R1" s="127"/>
      <c r="S1" s="127"/>
      <c r="T1" s="127"/>
    </row>
    <row r="2" spans="1:20">
      <c r="A2" s="120" t="s">
        <v>59</v>
      </c>
      <c r="B2" s="121"/>
      <c r="C2" s="121"/>
      <c r="D2" s="25">
        <v>43617</v>
      </c>
      <c r="E2" s="22"/>
      <c r="F2" s="22"/>
      <c r="G2" s="22"/>
      <c r="H2" s="22"/>
      <c r="I2" s="22"/>
      <c r="J2" s="22"/>
      <c r="K2" s="22"/>
      <c r="L2" s="22"/>
      <c r="M2" s="22"/>
      <c r="N2" s="22"/>
      <c r="O2" s="22"/>
      <c r="P2" s="22"/>
      <c r="Q2" s="22"/>
      <c r="R2" s="22"/>
      <c r="S2" s="22"/>
    </row>
    <row r="3" spans="1:20" ht="24" customHeight="1">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c r="A4" s="122"/>
      <c r="B4" s="125"/>
      <c r="C4" s="123"/>
      <c r="D4" s="123"/>
      <c r="E4" s="123"/>
      <c r="F4" s="124"/>
      <c r="G4" s="23" t="s">
        <v>9</v>
      </c>
      <c r="H4" s="23" t="s">
        <v>10</v>
      </c>
      <c r="I4" s="23" t="s">
        <v>11</v>
      </c>
      <c r="J4" s="123"/>
      <c r="K4" s="119"/>
      <c r="L4" s="119"/>
      <c r="M4" s="119"/>
      <c r="N4" s="119"/>
      <c r="O4" s="119"/>
      <c r="P4" s="122"/>
      <c r="Q4" s="122"/>
      <c r="R4" s="123"/>
      <c r="S4" s="123"/>
      <c r="T4" s="123"/>
    </row>
    <row r="5" spans="1:20">
      <c r="A5" s="4">
        <v>1</v>
      </c>
      <c r="B5" s="17" t="s">
        <v>62</v>
      </c>
      <c r="C5" s="48" t="s">
        <v>516</v>
      </c>
      <c r="D5" s="48" t="s">
        <v>25</v>
      </c>
      <c r="E5" s="19">
        <v>20315</v>
      </c>
      <c r="F5" s="48"/>
      <c r="G5" s="19">
        <v>27</v>
      </c>
      <c r="H5" s="19">
        <v>15</v>
      </c>
      <c r="I5" s="61">
        <f>SUM(G5:H5)</f>
        <v>42</v>
      </c>
      <c r="J5" s="48">
        <v>9678562235</v>
      </c>
      <c r="K5" s="48" t="s">
        <v>412</v>
      </c>
      <c r="L5" s="48" t="s">
        <v>413</v>
      </c>
      <c r="M5" s="48" t="s">
        <v>414</v>
      </c>
      <c r="N5" s="48" t="s">
        <v>587</v>
      </c>
      <c r="O5" s="48"/>
      <c r="P5" s="24">
        <v>43617</v>
      </c>
      <c r="Q5" s="18" t="s">
        <v>141</v>
      </c>
      <c r="R5" s="48"/>
      <c r="S5" s="18" t="s">
        <v>297</v>
      </c>
      <c r="T5" s="18"/>
    </row>
    <row r="6" spans="1:20">
      <c r="A6" s="4">
        <v>2</v>
      </c>
      <c r="B6" s="17" t="s">
        <v>62</v>
      </c>
      <c r="C6" s="59" t="s">
        <v>517</v>
      </c>
      <c r="D6" s="59" t="s">
        <v>23</v>
      </c>
      <c r="E6" s="17" t="s">
        <v>518</v>
      </c>
      <c r="F6" s="59" t="s">
        <v>107</v>
      </c>
      <c r="G6" s="17">
        <v>42</v>
      </c>
      <c r="H6" s="17">
        <v>11</v>
      </c>
      <c r="I6" s="61">
        <f t="shared" ref="I6:I69" si="0">SUM(G6:H6)</f>
        <v>53</v>
      </c>
      <c r="J6" s="59">
        <v>8822095451</v>
      </c>
      <c r="K6" s="59" t="s">
        <v>426</v>
      </c>
      <c r="L6" s="59" t="s">
        <v>430</v>
      </c>
      <c r="M6" s="59" t="s">
        <v>431</v>
      </c>
      <c r="N6" s="59"/>
      <c r="O6" s="59"/>
      <c r="P6" s="24">
        <v>43617</v>
      </c>
      <c r="Q6" s="18" t="s">
        <v>141</v>
      </c>
      <c r="R6" s="48"/>
      <c r="S6" s="18" t="s">
        <v>297</v>
      </c>
      <c r="T6" s="18"/>
    </row>
    <row r="7" spans="1:20">
      <c r="A7" s="4">
        <v>3</v>
      </c>
      <c r="B7" s="17" t="s">
        <v>62</v>
      </c>
      <c r="C7" s="48" t="s">
        <v>519</v>
      </c>
      <c r="D7" s="48" t="s">
        <v>25</v>
      </c>
      <c r="E7" s="19">
        <v>20105</v>
      </c>
      <c r="F7" s="48"/>
      <c r="G7" s="19">
        <v>8</v>
      </c>
      <c r="H7" s="19">
        <v>6</v>
      </c>
      <c r="I7" s="61">
        <f t="shared" si="0"/>
        <v>14</v>
      </c>
      <c r="J7" s="48">
        <v>8134979479</v>
      </c>
      <c r="K7" s="48" t="s">
        <v>426</v>
      </c>
      <c r="L7" s="48" t="s">
        <v>427</v>
      </c>
      <c r="M7" s="48" t="s">
        <v>428</v>
      </c>
      <c r="N7" s="48" t="s">
        <v>588</v>
      </c>
      <c r="O7" s="48"/>
      <c r="P7" s="24">
        <v>43619</v>
      </c>
      <c r="Q7" s="18" t="s">
        <v>120</v>
      </c>
      <c r="R7" s="48"/>
      <c r="S7" s="18" t="s">
        <v>297</v>
      </c>
      <c r="T7" s="18"/>
    </row>
    <row r="8" spans="1:20" ht="33">
      <c r="A8" s="4">
        <v>4</v>
      </c>
      <c r="B8" s="17" t="s">
        <v>62</v>
      </c>
      <c r="C8" s="48" t="s">
        <v>520</v>
      </c>
      <c r="D8" s="48" t="s">
        <v>23</v>
      </c>
      <c r="E8" s="19" t="s">
        <v>521</v>
      </c>
      <c r="F8" s="48" t="s">
        <v>107</v>
      </c>
      <c r="G8" s="19">
        <v>0</v>
      </c>
      <c r="H8" s="19">
        <v>105</v>
      </c>
      <c r="I8" s="61">
        <f t="shared" si="0"/>
        <v>105</v>
      </c>
      <c r="J8" s="48">
        <v>9954867554</v>
      </c>
      <c r="K8" s="48" t="s">
        <v>426</v>
      </c>
      <c r="L8" s="48" t="s">
        <v>589</v>
      </c>
      <c r="M8" s="48" t="s">
        <v>590</v>
      </c>
      <c r="N8" s="48"/>
      <c r="O8" s="48"/>
      <c r="P8" s="24">
        <v>43619</v>
      </c>
      <c r="Q8" s="18" t="s">
        <v>120</v>
      </c>
      <c r="R8" s="48"/>
      <c r="S8" s="18" t="s">
        <v>297</v>
      </c>
      <c r="T8" s="18"/>
    </row>
    <row r="9" spans="1:20">
      <c r="A9" s="4">
        <v>5</v>
      </c>
      <c r="B9" s="17" t="s">
        <v>62</v>
      </c>
      <c r="C9" s="48" t="s">
        <v>522</v>
      </c>
      <c r="D9" s="48" t="s">
        <v>25</v>
      </c>
      <c r="E9" s="19">
        <v>190708</v>
      </c>
      <c r="F9" s="48"/>
      <c r="G9" s="19">
        <v>27</v>
      </c>
      <c r="H9" s="19">
        <v>24</v>
      </c>
      <c r="I9" s="61">
        <f t="shared" si="0"/>
        <v>51</v>
      </c>
      <c r="J9" s="48">
        <v>8486940569</v>
      </c>
      <c r="K9" s="48" t="s">
        <v>426</v>
      </c>
      <c r="L9" s="48" t="s">
        <v>430</v>
      </c>
      <c r="M9" s="48" t="s">
        <v>431</v>
      </c>
      <c r="N9" s="48" t="s">
        <v>591</v>
      </c>
      <c r="O9" s="48"/>
      <c r="P9" s="24">
        <v>43620</v>
      </c>
      <c r="Q9" s="18" t="s">
        <v>127</v>
      </c>
      <c r="R9" s="48"/>
      <c r="S9" s="18" t="s">
        <v>297</v>
      </c>
      <c r="T9" s="18"/>
    </row>
    <row r="10" spans="1:20" ht="33">
      <c r="A10" s="4">
        <v>6</v>
      </c>
      <c r="B10" s="17" t="s">
        <v>62</v>
      </c>
      <c r="C10" s="48" t="s">
        <v>523</v>
      </c>
      <c r="D10" s="48" t="s">
        <v>23</v>
      </c>
      <c r="E10" s="19" t="s">
        <v>524</v>
      </c>
      <c r="F10" s="48" t="s">
        <v>107</v>
      </c>
      <c r="G10" s="19">
        <v>103</v>
      </c>
      <c r="H10" s="19">
        <v>0</v>
      </c>
      <c r="I10" s="61">
        <f t="shared" si="0"/>
        <v>103</v>
      </c>
      <c r="J10" s="48">
        <v>7002621138</v>
      </c>
      <c r="K10" s="48" t="s">
        <v>426</v>
      </c>
      <c r="L10" s="48" t="s">
        <v>427</v>
      </c>
      <c r="M10" s="48" t="s">
        <v>428</v>
      </c>
      <c r="N10" s="48"/>
      <c r="O10" s="48"/>
      <c r="P10" s="24">
        <v>43620</v>
      </c>
      <c r="Q10" s="18" t="s">
        <v>127</v>
      </c>
      <c r="R10" s="48"/>
      <c r="S10" s="18" t="s">
        <v>297</v>
      </c>
      <c r="T10" s="18"/>
    </row>
    <row r="11" spans="1:20">
      <c r="A11" s="4">
        <v>7</v>
      </c>
      <c r="B11" s="17" t="s">
        <v>62</v>
      </c>
      <c r="C11" s="48" t="s">
        <v>525</v>
      </c>
      <c r="D11" s="48" t="s">
        <v>25</v>
      </c>
      <c r="E11" s="19">
        <v>190711</v>
      </c>
      <c r="F11" s="48"/>
      <c r="G11" s="19">
        <v>32</v>
      </c>
      <c r="H11" s="19">
        <v>43</v>
      </c>
      <c r="I11" s="61">
        <f t="shared" si="0"/>
        <v>75</v>
      </c>
      <c r="J11" s="48">
        <v>9957308023</v>
      </c>
      <c r="K11" s="48" t="s">
        <v>416</v>
      </c>
      <c r="L11" s="48" t="s">
        <v>417</v>
      </c>
      <c r="M11" s="48" t="s">
        <v>418</v>
      </c>
      <c r="N11" s="48" t="s">
        <v>592</v>
      </c>
      <c r="O11" s="48"/>
      <c r="P11" s="24">
        <v>43622</v>
      </c>
      <c r="Q11" s="18" t="s">
        <v>104</v>
      </c>
      <c r="R11" s="48"/>
      <c r="S11" s="18" t="s">
        <v>297</v>
      </c>
      <c r="T11" s="18"/>
    </row>
    <row r="12" spans="1:20">
      <c r="A12" s="4">
        <v>8</v>
      </c>
      <c r="B12" s="17" t="s">
        <v>62</v>
      </c>
      <c r="C12" s="48" t="s">
        <v>526</v>
      </c>
      <c r="D12" s="48" t="s">
        <v>25</v>
      </c>
      <c r="E12" s="19">
        <v>20312</v>
      </c>
      <c r="F12" s="48"/>
      <c r="G12" s="19">
        <v>20</v>
      </c>
      <c r="H12" s="19">
        <v>13</v>
      </c>
      <c r="I12" s="61">
        <f t="shared" si="0"/>
        <v>33</v>
      </c>
      <c r="J12" s="48">
        <v>9957048770</v>
      </c>
      <c r="K12" s="48" t="s">
        <v>416</v>
      </c>
      <c r="L12" s="48" t="s">
        <v>417</v>
      </c>
      <c r="M12" s="48" t="s">
        <v>418</v>
      </c>
      <c r="N12" s="48" t="s">
        <v>593</v>
      </c>
      <c r="O12" s="48"/>
      <c r="P12" s="24">
        <v>43622</v>
      </c>
      <c r="Q12" s="18" t="s">
        <v>104</v>
      </c>
      <c r="R12" s="48"/>
      <c r="S12" s="18" t="s">
        <v>297</v>
      </c>
      <c r="T12" s="18"/>
    </row>
    <row r="13" spans="1:20">
      <c r="A13" s="4">
        <v>9</v>
      </c>
      <c r="B13" s="17" t="s">
        <v>62</v>
      </c>
      <c r="C13" s="59" t="s">
        <v>527</v>
      </c>
      <c r="D13" s="59" t="s">
        <v>25</v>
      </c>
      <c r="E13" s="17">
        <v>20313</v>
      </c>
      <c r="F13" s="59"/>
      <c r="G13" s="17">
        <v>6</v>
      </c>
      <c r="H13" s="17">
        <v>10</v>
      </c>
      <c r="I13" s="61">
        <f t="shared" si="0"/>
        <v>16</v>
      </c>
      <c r="J13" s="59">
        <v>8638693117</v>
      </c>
      <c r="K13" s="59" t="s">
        <v>416</v>
      </c>
      <c r="L13" s="59" t="s">
        <v>417</v>
      </c>
      <c r="M13" s="59" t="s">
        <v>418</v>
      </c>
      <c r="N13" s="59" t="s">
        <v>594</v>
      </c>
      <c r="O13" s="59"/>
      <c r="P13" s="24">
        <v>43622</v>
      </c>
      <c r="Q13" s="18" t="s">
        <v>104</v>
      </c>
      <c r="R13" s="48"/>
      <c r="S13" s="18" t="s">
        <v>297</v>
      </c>
      <c r="T13" s="18"/>
    </row>
    <row r="14" spans="1:20">
      <c r="A14" s="4">
        <v>10</v>
      </c>
      <c r="B14" s="17" t="s">
        <v>62</v>
      </c>
      <c r="C14" s="48" t="s">
        <v>528</v>
      </c>
      <c r="D14" s="48" t="s">
        <v>23</v>
      </c>
      <c r="E14" s="19" t="s">
        <v>529</v>
      </c>
      <c r="F14" s="48" t="s">
        <v>107</v>
      </c>
      <c r="G14" s="19">
        <v>27</v>
      </c>
      <c r="H14" s="19">
        <v>35</v>
      </c>
      <c r="I14" s="61">
        <f t="shared" si="0"/>
        <v>62</v>
      </c>
      <c r="J14" s="48">
        <v>9957079052</v>
      </c>
      <c r="K14" s="48" t="s">
        <v>416</v>
      </c>
      <c r="L14" s="48" t="s">
        <v>417</v>
      </c>
      <c r="M14" s="48" t="s">
        <v>418</v>
      </c>
      <c r="N14" s="48"/>
      <c r="O14" s="48"/>
      <c r="P14" s="24">
        <v>43622</v>
      </c>
      <c r="Q14" s="18" t="s">
        <v>104</v>
      </c>
      <c r="R14" s="48"/>
      <c r="S14" s="18" t="s">
        <v>297</v>
      </c>
      <c r="T14" s="18"/>
    </row>
    <row r="15" spans="1:20">
      <c r="A15" s="4">
        <v>11</v>
      </c>
      <c r="B15" s="17" t="s">
        <v>62</v>
      </c>
      <c r="C15" s="48" t="s">
        <v>530</v>
      </c>
      <c r="D15" s="48" t="s">
        <v>25</v>
      </c>
      <c r="E15" s="19">
        <v>190713</v>
      </c>
      <c r="F15" s="48"/>
      <c r="G15" s="19">
        <v>27</v>
      </c>
      <c r="H15" s="19">
        <v>19</v>
      </c>
      <c r="I15" s="61">
        <f t="shared" si="0"/>
        <v>46</v>
      </c>
      <c r="J15" s="48" t="s">
        <v>595</v>
      </c>
      <c r="K15" s="48" t="s">
        <v>412</v>
      </c>
      <c r="L15" s="48" t="s">
        <v>423</v>
      </c>
      <c r="M15" s="48" t="s">
        <v>424</v>
      </c>
      <c r="N15" s="48" t="s">
        <v>596</v>
      </c>
      <c r="O15" s="48"/>
      <c r="P15" s="24">
        <v>43623</v>
      </c>
      <c r="Q15" s="18" t="s">
        <v>113</v>
      </c>
      <c r="R15" s="48"/>
      <c r="S15" s="18" t="s">
        <v>297</v>
      </c>
      <c r="T15" s="18"/>
    </row>
    <row r="16" spans="1:20" ht="33">
      <c r="A16" s="4">
        <v>12</v>
      </c>
      <c r="B16" s="17" t="s">
        <v>62</v>
      </c>
      <c r="C16" s="48" t="s">
        <v>531</v>
      </c>
      <c r="D16" s="48" t="s">
        <v>23</v>
      </c>
      <c r="E16" s="19" t="s">
        <v>532</v>
      </c>
      <c r="F16" s="48" t="s">
        <v>533</v>
      </c>
      <c r="G16" s="19">
        <v>24</v>
      </c>
      <c r="H16" s="19">
        <v>13</v>
      </c>
      <c r="I16" s="61">
        <f t="shared" si="0"/>
        <v>37</v>
      </c>
      <c r="J16" s="48">
        <v>9435468126</v>
      </c>
      <c r="K16" s="48" t="s">
        <v>597</v>
      </c>
      <c r="L16" s="48" t="s">
        <v>598</v>
      </c>
      <c r="M16" s="48" t="s">
        <v>599</v>
      </c>
      <c r="N16" s="48"/>
      <c r="O16" s="48"/>
      <c r="P16" s="24">
        <v>43623</v>
      </c>
      <c r="Q16" s="18" t="s">
        <v>113</v>
      </c>
      <c r="R16" s="48"/>
      <c r="S16" s="18" t="s">
        <v>297</v>
      </c>
      <c r="T16" s="18"/>
    </row>
    <row r="17" spans="1:20">
      <c r="A17" s="4">
        <v>13</v>
      </c>
      <c r="B17" s="17" t="s">
        <v>62</v>
      </c>
      <c r="C17" s="48" t="s">
        <v>534</v>
      </c>
      <c r="D17" s="48" t="s">
        <v>23</v>
      </c>
      <c r="E17" s="19" t="s">
        <v>535</v>
      </c>
      <c r="F17" s="48" t="s">
        <v>94</v>
      </c>
      <c r="G17" s="19">
        <v>37</v>
      </c>
      <c r="H17" s="19">
        <v>14</v>
      </c>
      <c r="I17" s="61">
        <f t="shared" si="0"/>
        <v>51</v>
      </c>
      <c r="J17" s="48">
        <v>9401243179</v>
      </c>
      <c r="K17" s="48" t="s">
        <v>426</v>
      </c>
      <c r="L17" s="48" t="s">
        <v>427</v>
      </c>
      <c r="M17" s="48" t="s">
        <v>428</v>
      </c>
      <c r="N17" s="48"/>
      <c r="O17" s="48"/>
      <c r="P17" s="24">
        <v>43623</v>
      </c>
      <c r="Q17" s="18" t="s">
        <v>113</v>
      </c>
      <c r="R17" s="48"/>
      <c r="S17" s="18" t="s">
        <v>297</v>
      </c>
      <c r="T17" s="18"/>
    </row>
    <row r="18" spans="1:20">
      <c r="A18" s="4">
        <v>14</v>
      </c>
      <c r="B18" s="17" t="s">
        <v>62</v>
      </c>
      <c r="C18" s="48" t="s">
        <v>536</v>
      </c>
      <c r="D18" s="48" t="s">
        <v>25</v>
      </c>
      <c r="E18" s="19">
        <v>190714</v>
      </c>
      <c r="F18" s="48"/>
      <c r="G18" s="19">
        <v>14</v>
      </c>
      <c r="H18" s="19">
        <v>12</v>
      </c>
      <c r="I18" s="61">
        <f t="shared" si="0"/>
        <v>26</v>
      </c>
      <c r="J18" s="48">
        <v>8136043414</v>
      </c>
      <c r="K18" s="48" t="s">
        <v>416</v>
      </c>
      <c r="L18" s="48" t="s">
        <v>417</v>
      </c>
      <c r="M18" s="48" t="s">
        <v>418</v>
      </c>
      <c r="N18" s="48" t="s">
        <v>600</v>
      </c>
      <c r="O18" s="48"/>
      <c r="P18" s="24">
        <v>43624</v>
      </c>
      <c r="Q18" s="18" t="s">
        <v>141</v>
      </c>
      <c r="R18" s="48"/>
      <c r="S18" s="18" t="s">
        <v>297</v>
      </c>
      <c r="T18" s="18"/>
    </row>
    <row r="19" spans="1:20" ht="33">
      <c r="A19" s="4">
        <v>15</v>
      </c>
      <c r="B19" s="17" t="s">
        <v>62</v>
      </c>
      <c r="C19" s="48" t="s">
        <v>537</v>
      </c>
      <c r="D19" s="48" t="s">
        <v>23</v>
      </c>
      <c r="E19" s="19" t="s">
        <v>538</v>
      </c>
      <c r="F19" s="48" t="s">
        <v>107</v>
      </c>
      <c r="G19" s="19">
        <v>5</v>
      </c>
      <c r="H19" s="19">
        <v>6</v>
      </c>
      <c r="I19" s="61">
        <f t="shared" si="0"/>
        <v>11</v>
      </c>
      <c r="J19" s="48">
        <v>9864922210</v>
      </c>
      <c r="K19" s="48" t="s">
        <v>597</v>
      </c>
      <c r="L19" s="48" t="s">
        <v>598</v>
      </c>
      <c r="M19" s="48" t="s">
        <v>599</v>
      </c>
      <c r="N19" s="48"/>
      <c r="O19" s="48"/>
      <c r="P19" s="24">
        <v>43624</v>
      </c>
      <c r="Q19" s="18" t="s">
        <v>141</v>
      </c>
      <c r="R19" s="48"/>
      <c r="S19" s="18" t="s">
        <v>297</v>
      </c>
      <c r="T19" s="18"/>
    </row>
    <row r="20" spans="1:20">
      <c r="A20" s="4">
        <v>16</v>
      </c>
      <c r="B20" s="17" t="s">
        <v>62</v>
      </c>
      <c r="C20" s="48" t="s">
        <v>539</v>
      </c>
      <c r="D20" s="48" t="s">
        <v>23</v>
      </c>
      <c r="E20" s="19" t="s">
        <v>540</v>
      </c>
      <c r="F20" s="48" t="s">
        <v>533</v>
      </c>
      <c r="G20" s="19">
        <v>0</v>
      </c>
      <c r="H20" s="19">
        <v>88</v>
      </c>
      <c r="I20" s="61">
        <f t="shared" si="0"/>
        <v>88</v>
      </c>
      <c r="J20" s="48">
        <v>9365226764</v>
      </c>
      <c r="K20" s="48" t="s">
        <v>601</v>
      </c>
      <c r="L20" s="48" t="s">
        <v>602</v>
      </c>
      <c r="M20" s="48" t="s">
        <v>145</v>
      </c>
      <c r="N20" s="48"/>
      <c r="O20" s="48"/>
      <c r="P20" s="24">
        <v>43624</v>
      </c>
      <c r="Q20" s="18" t="s">
        <v>141</v>
      </c>
      <c r="R20" s="48"/>
      <c r="S20" s="18" t="s">
        <v>297</v>
      </c>
      <c r="T20" s="18"/>
    </row>
    <row r="21" spans="1:20">
      <c r="A21" s="4">
        <v>17</v>
      </c>
      <c r="B21" s="17" t="s">
        <v>62</v>
      </c>
      <c r="C21" s="48" t="s">
        <v>541</v>
      </c>
      <c r="D21" s="48" t="s">
        <v>25</v>
      </c>
      <c r="E21" s="19">
        <v>190614</v>
      </c>
      <c r="F21" s="48"/>
      <c r="G21" s="19">
        <v>11</v>
      </c>
      <c r="H21" s="19">
        <v>13</v>
      </c>
      <c r="I21" s="61">
        <f t="shared" si="0"/>
        <v>24</v>
      </c>
      <c r="J21" s="48">
        <v>8011674313</v>
      </c>
      <c r="K21" s="48" t="s">
        <v>426</v>
      </c>
      <c r="L21" s="48" t="s">
        <v>430</v>
      </c>
      <c r="M21" s="48" t="s">
        <v>431</v>
      </c>
      <c r="N21" s="48" t="s">
        <v>588</v>
      </c>
      <c r="O21" s="48"/>
      <c r="P21" s="24">
        <v>43626</v>
      </c>
      <c r="Q21" s="18" t="s">
        <v>120</v>
      </c>
      <c r="R21" s="48"/>
      <c r="S21" s="18" t="s">
        <v>297</v>
      </c>
      <c r="T21" s="18"/>
    </row>
    <row r="22" spans="1:20">
      <c r="A22" s="4">
        <v>18</v>
      </c>
      <c r="B22" s="17" t="s">
        <v>62</v>
      </c>
      <c r="C22" s="48" t="s">
        <v>542</v>
      </c>
      <c r="D22" s="48" t="s">
        <v>25</v>
      </c>
      <c r="E22" s="19">
        <v>20404</v>
      </c>
      <c r="F22" s="48"/>
      <c r="G22" s="19">
        <v>14</v>
      </c>
      <c r="H22" s="19">
        <v>13</v>
      </c>
      <c r="I22" s="61">
        <f t="shared" si="0"/>
        <v>27</v>
      </c>
      <c r="J22" s="48">
        <v>8723003148</v>
      </c>
      <c r="K22" s="48" t="s">
        <v>597</v>
      </c>
      <c r="L22" s="48" t="s">
        <v>598</v>
      </c>
      <c r="M22" s="48" t="s">
        <v>599</v>
      </c>
      <c r="N22" s="48" t="s">
        <v>603</v>
      </c>
      <c r="O22" s="48"/>
      <c r="P22" s="24">
        <v>43626</v>
      </c>
      <c r="Q22" s="18" t="s">
        <v>120</v>
      </c>
      <c r="R22" s="48"/>
      <c r="S22" s="18" t="s">
        <v>297</v>
      </c>
      <c r="T22" s="18"/>
    </row>
    <row r="23" spans="1:20">
      <c r="A23" s="4">
        <v>19</v>
      </c>
      <c r="B23" s="17" t="s">
        <v>62</v>
      </c>
      <c r="C23" s="48" t="s">
        <v>543</v>
      </c>
      <c r="D23" s="48" t="s">
        <v>23</v>
      </c>
      <c r="E23" s="19" t="s">
        <v>544</v>
      </c>
      <c r="F23" s="48" t="s">
        <v>107</v>
      </c>
      <c r="G23" s="19">
        <v>41</v>
      </c>
      <c r="H23" s="19">
        <v>37</v>
      </c>
      <c r="I23" s="61">
        <f t="shared" si="0"/>
        <v>78</v>
      </c>
      <c r="J23" s="48">
        <v>8011739464</v>
      </c>
      <c r="K23" s="48" t="s">
        <v>426</v>
      </c>
      <c r="L23" s="48" t="s">
        <v>430</v>
      </c>
      <c r="M23" s="48" t="s">
        <v>431</v>
      </c>
      <c r="N23" s="48"/>
      <c r="O23" s="48"/>
      <c r="P23" s="24">
        <v>43626</v>
      </c>
      <c r="Q23" s="18" t="s">
        <v>120</v>
      </c>
      <c r="R23" s="48"/>
      <c r="S23" s="18" t="s">
        <v>297</v>
      </c>
      <c r="T23" s="18"/>
    </row>
    <row r="24" spans="1:20" ht="33">
      <c r="A24" s="4">
        <v>20</v>
      </c>
      <c r="B24" s="17" t="s">
        <v>62</v>
      </c>
      <c r="C24" s="48" t="s">
        <v>545</v>
      </c>
      <c r="D24" s="48" t="s">
        <v>25</v>
      </c>
      <c r="E24" s="19">
        <v>20321</v>
      </c>
      <c r="F24" s="48"/>
      <c r="G24" s="19">
        <v>7</v>
      </c>
      <c r="H24" s="19">
        <v>9</v>
      </c>
      <c r="I24" s="61">
        <f t="shared" si="0"/>
        <v>16</v>
      </c>
      <c r="J24" s="48">
        <v>9954729566</v>
      </c>
      <c r="K24" s="48" t="s">
        <v>412</v>
      </c>
      <c r="L24" s="48" t="s">
        <v>413</v>
      </c>
      <c r="M24" s="48" t="s">
        <v>414</v>
      </c>
      <c r="N24" s="48" t="s">
        <v>604</v>
      </c>
      <c r="O24" s="48"/>
      <c r="P24" s="24">
        <v>43627</v>
      </c>
      <c r="Q24" s="18" t="s">
        <v>127</v>
      </c>
      <c r="R24" s="48"/>
      <c r="S24" s="18" t="s">
        <v>297</v>
      </c>
      <c r="T24" s="18"/>
    </row>
    <row r="25" spans="1:20">
      <c r="A25" s="4">
        <v>21</v>
      </c>
      <c r="B25" s="17" t="s">
        <v>62</v>
      </c>
      <c r="C25" s="48" t="s">
        <v>546</v>
      </c>
      <c r="D25" s="48" t="s">
        <v>25</v>
      </c>
      <c r="E25" s="19">
        <v>20323</v>
      </c>
      <c r="F25" s="48"/>
      <c r="G25" s="19">
        <v>8</v>
      </c>
      <c r="H25" s="19">
        <v>7</v>
      </c>
      <c r="I25" s="61">
        <f t="shared" si="0"/>
        <v>15</v>
      </c>
      <c r="J25" s="48">
        <v>7575909155</v>
      </c>
      <c r="K25" s="48" t="s">
        <v>412</v>
      </c>
      <c r="L25" s="48" t="s">
        <v>423</v>
      </c>
      <c r="M25" s="48" t="s">
        <v>424</v>
      </c>
      <c r="N25" s="48" t="s">
        <v>604</v>
      </c>
      <c r="O25" s="48"/>
      <c r="P25" s="24">
        <v>43627</v>
      </c>
      <c r="Q25" s="18" t="s">
        <v>127</v>
      </c>
      <c r="R25" s="48"/>
      <c r="S25" s="18" t="s">
        <v>297</v>
      </c>
      <c r="T25" s="18"/>
    </row>
    <row r="26" spans="1:20">
      <c r="A26" s="4">
        <v>22</v>
      </c>
      <c r="B26" s="17" t="s">
        <v>62</v>
      </c>
      <c r="C26" s="48" t="s">
        <v>547</v>
      </c>
      <c r="D26" s="48" t="s">
        <v>23</v>
      </c>
      <c r="E26" s="19" t="s">
        <v>548</v>
      </c>
      <c r="F26" s="48" t="s">
        <v>107</v>
      </c>
      <c r="G26" s="19">
        <v>38</v>
      </c>
      <c r="H26" s="19">
        <v>41</v>
      </c>
      <c r="I26" s="61">
        <f t="shared" si="0"/>
        <v>79</v>
      </c>
      <c r="J26" s="48">
        <v>7896995071</v>
      </c>
      <c r="K26" s="48" t="s">
        <v>426</v>
      </c>
      <c r="L26" s="48" t="s">
        <v>430</v>
      </c>
      <c r="M26" s="48" t="s">
        <v>431</v>
      </c>
      <c r="N26" s="48"/>
      <c r="O26" s="48"/>
      <c r="P26" s="24">
        <v>43627</v>
      </c>
      <c r="Q26" s="18" t="s">
        <v>127</v>
      </c>
      <c r="R26" s="48"/>
      <c r="S26" s="18" t="s">
        <v>297</v>
      </c>
      <c r="T26" s="18"/>
    </row>
    <row r="27" spans="1:20" ht="33">
      <c r="A27" s="4">
        <v>23</v>
      </c>
      <c r="B27" s="17" t="s">
        <v>62</v>
      </c>
      <c r="C27" s="48" t="s">
        <v>549</v>
      </c>
      <c r="D27" s="48" t="s">
        <v>23</v>
      </c>
      <c r="E27" s="19">
        <v>18101014806</v>
      </c>
      <c r="F27" s="48" t="s">
        <v>360</v>
      </c>
      <c r="G27" s="19">
        <v>89</v>
      </c>
      <c r="H27" s="19">
        <v>97</v>
      </c>
      <c r="I27" s="61">
        <f t="shared" si="0"/>
        <v>186</v>
      </c>
      <c r="J27" s="48" t="s">
        <v>605</v>
      </c>
      <c r="K27" s="48" t="s">
        <v>416</v>
      </c>
      <c r="L27" s="48" t="s">
        <v>417</v>
      </c>
      <c r="M27" s="48" t="s">
        <v>418</v>
      </c>
      <c r="N27" s="48"/>
      <c r="O27" s="48"/>
      <c r="P27" s="24">
        <v>43628</v>
      </c>
      <c r="Q27" s="18" t="s">
        <v>98</v>
      </c>
      <c r="R27" s="48"/>
      <c r="S27" s="18" t="s">
        <v>297</v>
      </c>
      <c r="T27" s="18"/>
    </row>
    <row r="28" spans="1:20">
      <c r="A28" s="4">
        <v>24</v>
      </c>
      <c r="B28" s="17" t="s">
        <v>62</v>
      </c>
      <c r="C28" s="18" t="s">
        <v>550</v>
      </c>
      <c r="D28" s="18" t="s">
        <v>25</v>
      </c>
      <c r="E28" s="19">
        <v>190604</v>
      </c>
      <c r="F28" s="18"/>
      <c r="G28" s="19">
        <v>39</v>
      </c>
      <c r="H28" s="19">
        <v>39</v>
      </c>
      <c r="I28" s="61">
        <f t="shared" si="0"/>
        <v>78</v>
      </c>
      <c r="J28" s="18">
        <v>8486150959</v>
      </c>
      <c r="K28" s="18" t="s">
        <v>412</v>
      </c>
      <c r="L28" s="18" t="s">
        <v>413</v>
      </c>
      <c r="M28" s="18" t="s">
        <v>414</v>
      </c>
      <c r="N28" s="18" t="s">
        <v>606</v>
      </c>
      <c r="O28" s="18"/>
      <c r="P28" s="24">
        <v>43629</v>
      </c>
      <c r="Q28" s="18" t="s">
        <v>104</v>
      </c>
      <c r="R28" s="48"/>
      <c r="S28" s="18" t="s">
        <v>297</v>
      </c>
      <c r="T28" s="18"/>
    </row>
    <row r="29" spans="1:20">
      <c r="A29" s="4">
        <v>25</v>
      </c>
      <c r="B29" s="17" t="s">
        <v>62</v>
      </c>
      <c r="C29" s="48" t="s">
        <v>551</v>
      </c>
      <c r="D29" s="48" t="s">
        <v>23</v>
      </c>
      <c r="E29" s="19" t="s">
        <v>552</v>
      </c>
      <c r="F29" s="48" t="s">
        <v>107</v>
      </c>
      <c r="G29" s="19">
        <v>25</v>
      </c>
      <c r="H29" s="19">
        <v>31</v>
      </c>
      <c r="I29" s="61">
        <f t="shared" si="0"/>
        <v>56</v>
      </c>
      <c r="J29" s="48">
        <v>9957484587</v>
      </c>
      <c r="K29" s="48" t="s">
        <v>416</v>
      </c>
      <c r="L29" s="48" t="s">
        <v>417</v>
      </c>
      <c r="M29" s="48" t="s">
        <v>418</v>
      </c>
      <c r="N29" s="48"/>
      <c r="O29" s="48"/>
      <c r="P29" s="24">
        <v>43629</v>
      </c>
      <c r="Q29" s="18" t="s">
        <v>104</v>
      </c>
      <c r="R29" s="48"/>
      <c r="S29" s="18" t="s">
        <v>297</v>
      </c>
      <c r="T29" s="18"/>
    </row>
    <row r="30" spans="1:20">
      <c r="A30" s="4">
        <v>26</v>
      </c>
      <c r="B30" s="17" t="s">
        <v>62</v>
      </c>
      <c r="C30" s="18" t="s">
        <v>553</v>
      </c>
      <c r="D30" s="18" t="s">
        <v>25</v>
      </c>
      <c r="E30" s="19">
        <v>190712</v>
      </c>
      <c r="F30" s="18"/>
      <c r="G30" s="19">
        <v>10</v>
      </c>
      <c r="H30" s="19">
        <v>10</v>
      </c>
      <c r="I30" s="61">
        <f t="shared" si="0"/>
        <v>20</v>
      </c>
      <c r="J30" s="18">
        <v>9401615788</v>
      </c>
      <c r="K30" s="18" t="s">
        <v>426</v>
      </c>
      <c r="L30" s="18" t="s">
        <v>427</v>
      </c>
      <c r="M30" s="18" t="s">
        <v>428</v>
      </c>
      <c r="N30" s="18" t="s">
        <v>432</v>
      </c>
      <c r="O30" s="18"/>
      <c r="P30" s="24">
        <v>43630</v>
      </c>
      <c r="Q30" s="18" t="s">
        <v>113</v>
      </c>
      <c r="R30" s="48"/>
      <c r="S30" s="18" t="s">
        <v>297</v>
      </c>
      <c r="T30" s="18"/>
    </row>
    <row r="31" spans="1:20" ht="33">
      <c r="A31" s="4">
        <v>27</v>
      </c>
      <c r="B31" s="17" t="s">
        <v>62</v>
      </c>
      <c r="C31" s="18" t="s">
        <v>554</v>
      </c>
      <c r="D31" s="18" t="s">
        <v>25</v>
      </c>
      <c r="E31" s="19">
        <v>20109</v>
      </c>
      <c r="F31" s="18"/>
      <c r="G31" s="19">
        <v>12</v>
      </c>
      <c r="H31" s="19">
        <v>14</v>
      </c>
      <c r="I31" s="61">
        <f t="shared" si="0"/>
        <v>26</v>
      </c>
      <c r="J31" s="18">
        <v>9954911209</v>
      </c>
      <c r="K31" s="18" t="s">
        <v>416</v>
      </c>
      <c r="L31" s="18" t="s">
        <v>417</v>
      </c>
      <c r="M31" s="18" t="s">
        <v>418</v>
      </c>
      <c r="N31" s="18" t="s">
        <v>606</v>
      </c>
      <c r="O31" s="18"/>
      <c r="P31" s="24">
        <v>43630</v>
      </c>
      <c r="Q31" s="18" t="s">
        <v>113</v>
      </c>
      <c r="R31" s="48"/>
      <c r="S31" s="18" t="s">
        <v>297</v>
      </c>
      <c r="T31" s="18"/>
    </row>
    <row r="32" spans="1:20" ht="33">
      <c r="A32" s="4">
        <v>28</v>
      </c>
      <c r="B32" s="17" t="s">
        <v>62</v>
      </c>
      <c r="C32" s="18" t="s">
        <v>555</v>
      </c>
      <c r="D32" s="18" t="s">
        <v>23</v>
      </c>
      <c r="E32" s="19" t="s">
        <v>556</v>
      </c>
      <c r="F32" s="18" t="s">
        <v>94</v>
      </c>
      <c r="G32" s="19">
        <v>44</v>
      </c>
      <c r="H32" s="19">
        <v>26</v>
      </c>
      <c r="I32" s="61">
        <f t="shared" si="0"/>
        <v>70</v>
      </c>
      <c r="J32" s="18" t="s">
        <v>607</v>
      </c>
      <c r="K32" s="18" t="s">
        <v>416</v>
      </c>
      <c r="L32" s="18" t="s">
        <v>417</v>
      </c>
      <c r="M32" s="18" t="s">
        <v>418</v>
      </c>
      <c r="N32" s="18"/>
      <c r="O32" s="18"/>
      <c r="P32" s="24">
        <v>43630</v>
      </c>
      <c r="Q32" s="18" t="s">
        <v>113</v>
      </c>
      <c r="R32" s="48"/>
      <c r="S32" s="18" t="s">
        <v>297</v>
      </c>
      <c r="T32" s="18"/>
    </row>
    <row r="33" spans="1:20" ht="33">
      <c r="A33" s="4">
        <v>29</v>
      </c>
      <c r="B33" s="17" t="s">
        <v>62</v>
      </c>
      <c r="C33" s="18" t="s">
        <v>557</v>
      </c>
      <c r="D33" s="18" t="s">
        <v>25</v>
      </c>
      <c r="E33" s="19">
        <v>190115</v>
      </c>
      <c r="F33" s="18"/>
      <c r="G33" s="19">
        <v>40</v>
      </c>
      <c r="H33" s="19">
        <v>27</v>
      </c>
      <c r="I33" s="61">
        <f t="shared" si="0"/>
        <v>67</v>
      </c>
      <c r="J33" s="18">
        <v>8486391777</v>
      </c>
      <c r="K33" s="18" t="s">
        <v>608</v>
      </c>
      <c r="L33" s="18" t="s">
        <v>609</v>
      </c>
      <c r="M33" s="18" t="s">
        <v>610</v>
      </c>
      <c r="N33" s="18" t="s">
        <v>611</v>
      </c>
      <c r="O33" s="18"/>
      <c r="P33" s="24">
        <v>43631</v>
      </c>
      <c r="Q33" s="18" t="s">
        <v>141</v>
      </c>
      <c r="R33" s="48"/>
      <c r="S33" s="18" t="s">
        <v>297</v>
      </c>
      <c r="T33" s="18"/>
    </row>
    <row r="34" spans="1:20" ht="33">
      <c r="A34" s="4">
        <v>30</v>
      </c>
      <c r="B34" s="17" t="s">
        <v>62</v>
      </c>
      <c r="C34" s="18" t="s">
        <v>558</v>
      </c>
      <c r="D34" s="18" t="s">
        <v>25</v>
      </c>
      <c r="E34" s="19">
        <v>190116</v>
      </c>
      <c r="F34" s="18"/>
      <c r="G34" s="19">
        <v>35</v>
      </c>
      <c r="H34" s="19">
        <v>46</v>
      </c>
      <c r="I34" s="61">
        <f t="shared" si="0"/>
        <v>81</v>
      </c>
      <c r="J34" s="18">
        <v>9678689208</v>
      </c>
      <c r="K34" s="18" t="s">
        <v>608</v>
      </c>
      <c r="L34" s="18" t="s">
        <v>612</v>
      </c>
      <c r="M34" s="18" t="s">
        <v>613</v>
      </c>
      <c r="N34" s="18" t="s">
        <v>433</v>
      </c>
      <c r="O34" s="18"/>
      <c r="P34" s="24">
        <v>43631</v>
      </c>
      <c r="Q34" s="18" t="s">
        <v>141</v>
      </c>
      <c r="R34" s="18"/>
      <c r="S34" s="18" t="s">
        <v>297</v>
      </c>
      <c r="T34" s="18"/>
    </row>
    <row r="35" spans="1:20" ht="33">
      <c r="A35" s="4">
        <v>31</v>
      </c>
      <c r="B35" s="17" t="s">
        <v>62</v>
      </c>
      <c r="C35" s="18" t="s">
        <v>559</v>
      </c>
      <c r="D35" s="18" t="s">
        <v>25</v>
      </c>
      <c r="E35" s="19">
        <v>10309</v>
      </c>
      <c r="F35" s="18"/>
      <c r="G35" s="19">
        <v>21</v>
      </c>
      <c r="H35" s="19">
        <v>22</v>
      </c>
      <c r="I35" s="61">
        <f t="shared" si="0"/>
        <v>43</v>
      </c>
      <c r="J35" s="18">
        <v>9365538055</v>
      </c>
      <c r="K35" s="18" t="s">
        <v>608</v>
      </c>
      <c r="L35" s="18" t="s">
        <v>612</v>
      </c>
      <c r="M35" s="18" t="s">
        <v>613</v>
      </c>
      <c r="N35" s="18" t="s">
        <v>614</v>
      </c>
      <c r="O35" s="18"/>
      <c r="P35" s="24">
        <v>43633</v>
      </c>
      <c r="Q35" s="18" t="s">
        <v>120</v>
      </c>
      <c r="R35" s="18"/>
      <c r="S35" s="18" t="s">
        <v>297</v>
      </c>
      <c r="T35" s="18"/>
    </row>
    <row r="36" spans="1:20">
      <c r="A36" s="4">
        <v>32</v>
      </c>
      <c r="B36" s="17" t="s">
        <v>62</v>
      </c>
      <c r="C36" s="59" t="s">
        <v>560</v>
      </c>
      <c r="D36" s="59" t="s">
        <v>23</v>
      </c>
      <c r="E36" s="17">
        <v>18101010203</v>
      </c>
      <c r="F36" s="59" t="s">
        <v>107</v>
      </c>
      <c r="G36" s="17">
        <v>58</v>
      </c>
      <c r="H36" s="17">
        <v>46</v>
      </c>
      <c r="I36" s="61">
        <f t="shared" si="0"/>
        <v>104</v>
      </c>
      <c r="J36" s="59">
        <v>8486377121</v>
      </c>
      <c r="K36" s="59" t="s">
        <v>608</v>
      </c>
      <c r="L36" s="59" t="s">
        <v>609</v>
      </c>
      <c r="M36" s="59" t="s">
        <v>610</v>
      </c>
      <c r="N36" s="59"/>
      <c r="O36" s="59"/>
      <c r="P36" s="24">
        <v>43633</v>
      </c>
      <c r="Q36" s="18" t="s">
        <v>120</v>
      </c>
      <c r="R36" s="18"/>
      <c r="S36" s="18" t="s">
        <v>297</v>
      </c>
      <c r="T36" s="18"/>
    </row>
    <row r="37" spans="1:20" ht="33">
      <c r="A37" s="4">
        <v>33</v>
      </c>
      <c r="B37" s="17" t="s">
        <v>62</v>
      </c>
      <c r="C37" s="18" t="s">
        <v>561</v>
      </c>
      <c r="D37" s="18" t="s">
        <v>25</v>
      </c>
      <c r="E37" s="19">
        <v>190119</v>
      </c>
      <c r="F37" s="18"/>
      <c r="G37" s="19">
        <v>42</v>
      </c>
      <c r="H37" s="19">
        <v>44</v>
      </c>
      <c r="I37" s="61">
        <f t="shared" si="0"/>
        <v>86</v>
      </c>
      <c r="J37" s="18">
        <v>9101933100</v>
      </c>
      <c r="K37" s="18" t="s">
        <v>608</v>
      </c>
      <c r="L37" s="18" t="s">
        <v>609</v>
      </c>
      <c r="M37" s="18" t="s">
        <v>610</v>
      </c>
      <c r="N37" s="18" t="s">
        <v>615</v>
      </c>
      <c r="O37" s="18"/>
      <c r="P37" s="24">
        <v>43634</v>
      </c>
      <c r="Q37" s="18" t="s">
        <v>127</v>
      </c>
      <c r="R37" s="18"/>
      <c r="S37" s="18" t="s">
        <v>297</v>
      </c>
      <c r="T37" s="18"/>
    </row>
    <row r="38" spans="1:20" ht="33">
      <c r="A38" s="4">
        <v>34</v>
      </c>
      <c r="B38" s="17" t="s">
        <v>62</v>
      </c>
      <c r="C38" s="18" t="s">
        <v>562</v>
      </c>
      <c r="D38" s="18" t="s">
        <v>23</v>
      </c>
      <c r="E38" s="19">
        <v>18101010405</v>
      </c>
      <c r="F38" s="18" t="s">
        <v>107</v>
      </c>
      <c r="G38" s="19">
        <v>55</v>
      </c>
      <c r="H38" s="19">
        <v>48</v>
      </c>
      <c r="I38" s="61">
        <f t="shared" si="0"/>
        <v>103</v>
      </c>
      <c r="J38" s="18">
        <v>9101917233</v>
      </c>
      <c r="K38" s="18" t="s">
        <v>608</v>
      </c>
      <c r="L38" s="18" t="s">
        <v>612</v>
      </c>
      <c r="M38" s="18" t="s">
        <v>613</v>
      </c>
      <c r="N38" s="18"/>
      <c r="O38" s="18"/>
      <c r="P38" s="24">
        <v>43634</v>
      </c>
      <c r="Q38" s="18" t="s">
        <v>127</v>
      </c>
      <c r="R38" s="18"/>
      <c r="S38" s="18" t="s">
        <v>297</v>
      </c>
      <c r="T38" s="18"/>
    </row>
    <row r="39" spans="1:20" ht="33">
      <c r="A39" s="4">
        <v>35</v>
      </c>
      <c r="B39" s="17" t="s">
        <v>62</v>
      </c>
      <c r="C39" s="18" t="s">
        <v>563</v>
      </c>
      <c r="D39" s="18" t="s">
        <v>25</v>
      </c>
      <c r="E39" s="19">
        <v>10310</v>
      </c>
      <c r="F39" s="18"/>
      <c r="G39" s="19">
        <v>70</v>
      </c>
      <c r="H39" s="19">
        <v>60</v>
      </c>
      <c r="I39" s="61">
        <f t="shared" si="0"/>
        <v>130</v>
      </c>
      <c r="J39" s="18">
        <v>9365071916</v>
      </c>
      <c r="K39" s="18" t="s">
        <v>608</v>
      </c>
      <c r="L39" s="18" t="s">
        <v>612</v>
      </c>
      <c r="M39" s="18" t="s">
        <v>613</v>
      </c>
      <c r="N39" s="18" t="s">
        <v>616</v>
      </c>
      <c r="O39" s="18"/>
      <c r="P39" s="24">
        <v>43635</v>
      </c>
      <c r="Q39" s="18" t="s">
        <v>98</v>
      </c>
      <c r="R39" s="18"/>
      <c r="S39" s="18" t="s">
        <v>297</v>
      </c>
      <c r="T39" s="18"/>
    </row>
    <row r="40" spans="1:20" ht="33">
      <c r="A40" s="4">
        <v>36</v>
      </c>
      <c r="B40" s="17" t="s">
        <v>62</v>
      </c>
      <c r="C40" s="18" t="s">
        <v>562</v>
      </c>
      <c r="D40" s="18" t="s">
        <v>23</v>
      </c>
      <c r="E40" s="19">
        <v>18101010405</v>
      </c>
      <c r="F40" s="18" t="s">
        <v>107</v>
      </c>
      <c r="G40" s="19">
        <v>55</v>
      </c>
      <c r="H40" s="19">
        <v>48</v>
      </c>
      <c r="I40" s="61">
        <f t="shared" si="0"/>
        <v>103</v>
      </c>
      <c r="J40" s="18">
        <v>9101917233</v>
      </c>
      <c r="K40" s="18" t="s">
        <v>608</v>
      </c>
      <c r="L40" s="18" t="s">
        <v>612</v>
      </c>
      <c r="M40" s="18" t="s">
        <v>613</v>
      </c>
      <c r="N40" s="18"/>
      <c r="O40" s="18"/>
      <c r="P40" s="24">
        <v>43635</v>
      </c>
      <c r="Q40" s="18" t="s">
        <v>98</v>
      </c>
      <c r="R40" s="18"/>
      <c r="S40" s="18" t="s">
        <v>297</v>
      </c>
      <c r="T40" s="18"/>
    </row>
    <row r="41" spans="1:20" ht="33">
      <c r="A41" s="4">
        <v>37</v>
      </c>
      <c r="B41" s="17" t="s">
        <v>62</v>
      </c>
      <c r="C41" s="18" t="s">
        <v>564</v>
      </c>
      <c r="D41" s="18" t="s">
        <v>25</v>
      </c>
      <c r="E41" s="19">
        <v>10313</v>
      </c>
      <c r="F41" s="18"/>
      <c r="G41" s="19">
        <v>28</v>
      </c>
      <c r="H41" s="19">
        <v>33</v>
      </c>
      <c r="I41" s="61">
        <f t="shared" si="0"/>
        <v>61</v>
      </c>
      <c r="J41" s="18">
        <v>8822099598</v>
      </c>
      <c r="K41" s="18" t="s">
        <v>608</v>
      </c>
      <c r="L41" s="18" t="s">
        <v>609</v>
      </c>
      <c r="M41" s="18" t="s">
        <v>610</v>
      </c>
      <c r="N41" s="18" t="s">
        <v>153</v>
      </c>
      <c r="O41" s="18"/>
      <c r="P41" s="24">
        <v>43636</v>
      </c>
      <c r="Q41" s="18" t="s">
        <v>104</v>
      </c>
      <c r="R41" s="18"/>
      <c r="S41" s="18" t="s">
        <v>297</v>
      </c>
      <c r="T41" s="18"/>
    </row>
    <row r="42" spans="1:20" ht="33">
      <c r="A42" s="4">
        <v>38</v>
      </c>
      <c r="B42" s="17" t="s">
        <v>62</v>
      </c>
      <c r="C42" s="18" t="s">
        <v>565</v>
      </c>
      <c r="D42" s="18" t="s">
        <v>23</v>
      </c>
      <c r="E42" s="19">
        <v>18101010602</v>
      </c>
      <c r="F42" s="18" t="s">
        <v>107</v>
      </c>
      <c r="G42" s="19">
        <v>49</v>
      </c>
      <c r="H42" s="19">
        <v>68</v>
      </c>
      <c r="I42" s="61">
        <f t="shared" si="0"/>
        <v>117</v>
      </c>
      <c r="J42" s="18">
        <v>9859852398</v>
      </c>
      <c r="K42" s="18" t="s">
        <v>608</v>
      </c>
      <c r="L42" s="18" t="s">
        <v>609</v>
      </c>
      <c r="M42" s="18" t="s">
        <v>610</v>
      </c>
      <c r="N42" s="18"/>
      <c r="O42" s="18"/>
      <c r="P42" s="24">
        <v>43636</v>
      </c>
      <c r="Q42" s="18" t="s">
        <v>104</v>
      </c>
      <c r="R42" s="18"/>
      <c r="S42" s="18" t="s">
        <v>297</v>
      </c>
      <c r="T42" s="18"/>
    </row>
    <row r="43" spans="1:20">
      <c r="A43" s="4">
        <v>39</v>
      </c>
      <c r="B43" s="17" t="s">
        <v>62</v>
      </c>
      <c r="C43" s="59" t="s">
        <v>566</v>
      </c>
      <c r="D43" s="59" t="s">
        <v>25</v>
      </c>
      <c r="E43" s="17">
        <v>10334</v>
      </c>
      <c r="F43" s="59"/>
      <c r="G43" s="17">
        <v>21</v>
      </c>
      <c r="H43" s="17">
        <v>19</v>
      </c>
      <c r="I43" s="61">
        <f t="shared" si="0"/>
        <v>40</v>
      </c>
      <c r="J43" s="59">
        <v>8399027206</v>
      </c>
      <c r="K43" s="59" t="s">
        <v>608</v>
      </c>
      <c r="L43" s="59" t="s">
        <v>609</v>
      </c>
      <c r="M43" s="59" t="s">
        <v>610</v>
      </c>
      <c r="N43" s="59" t="s">
        <v>614</v>
      </c>
      <c r="O43" s="59"/>
      <c r="P43" s="24">
        <v>43637</v>
      </c>
      <c r="Q43" s="18" t="s">
        <v>113</v>
      </c>
      <c r="R43" s="18"/>
      <c r="S43" s="18" t="s">
        <v>297</v>
      </c>
      <c r="T43" s="18"/>
    </row>
    <row r="44" spans="1:20" ht="33">
      <c r="A44" s="4">
        <v>40</v>
      </c>
      <c r="B44" s="17" t="s">
        <v>62</v>
      </c>
      <c r="C44" s="18" t="s">
        <v>567</v>
      </c>
      <c r="D44" s="18" t="s">
        <v>23</v>
      </c>
      <c r="E44" s="19" t="s">
        <v>568</v>
      </c>
      <c r="F44" s="18" t="s">
        <v>107</v>
      </c>
      <c r="G44" s="19">
        <v>50</v>
      </c>
      <c r="H44" s="19">
        <v>52</v>
      </c>
      <c r="I44" s="61">
        <f t="shared" si="0"/>
        <v>102</v>
      </c>
      <c r="J44" s="18">
        <v>7002454300</v>
      </c>
      <c r="K44" s="18" t="s">
        <v>608</v>
      </c>
      <c r="L44" s="18" t="s">
        <v>612</v>
      </c>
      <c r="M44" s="18" t="s">
        <v>613</v>
      </c>
      <c r="N44" s="18"/>
      <c r="O44" s="18"/>
      <c r="P44" s="24">
        <v>43637</v>
      </c>
      <c r="Q44" s="18" t="s">
        <v>113</v>
      </c>
      <c r="R44" s="18"/>
      <c r="S44" s="18" t="s">
        <v>297</v>
      </c>
      <c r="T44" s="18"/>
    </row>
    <row r="45" spans="1:20" ht="33">
      <c r="A45" s="4">
        <v>41</v>
      </c>
      <c r="B45" s="17" t="s">
        <v>62</v>
      </c>
      <c r="C45" s="18" t="s">
        <v>569</v>
      </c>
      <c r="D45" s="18" t="s">
        <v>25</v>
      </c>
      <c r="E45" s="19">
        <v>10306</v>
      </c>
      <c r="F45" s="18"/>
      <c r="G45" s="19">
        <v>21</v>
      </c>
      <c r="H45" s="19">
        <v>36</v>
      </c>
      <c r="I45" s="61">
        <f t="shared" si="0"/>
        <v>57</v>
      </c>
      <c r="J45" s="18">
        <v>9101585670</v>
      </c>
      <c r="K45" s="18" t="s">
        <v>608</v>
      </c>
      <c r="L45" s="18" t="s">
        <v>609</v>
      </c>
      <c r="M45" s="18" t="s">
        <v>610</v>
      </c>
      <c r="N45" s="18" t="s">
        <v>617</v>
      </c>
      <c r="O45" s="18"/>
      <c r="P45" s="24">
        <v>43638</v>
      </c>
      <c r="Q45" s="18" t="s">
        <v>141</v>
      </c>
      <c r="R45" s="18"/>
      <c r="S45" s="18" t="s">
        <v>297</v>
      </c>
      <c r="T45" s="18"/>
    </row>
    <row r="46" spans="1:20" ht="33">
      <c r="A46" s="4">
        <v>42</v>
      </c>
      <c r="B46" s="17" t="s">
        <v>62</v>
      </c>
      <c r="C46" s="18" t="s">
        <v>570</v>
      </c>
      <c r="D46" s="18" t="s">
        <v>23</v>
      </c>
      <c r="E46" s="19" t="s">
        <v>571</v>
      </c>
      <c r="F46" s="18" t="s">
        <v>107</v>
      </c>
      <c r="G46" s="19">
        <v>62</v>
      </c>
      <c r="H46" s="19">
        <v>44</v>
      </c>
      <c r="I46" s="61">
        <f t="shared" si="0"/>
        <v>106</v>
      </c>
      <c r="J46" s="18">
        <v>9706698836</v>
      </c>
      <c r="K46" s="18" t="s">
        <v>608</v>
      </c>
      <c r="L46" s="18" t="s">
        <v>612</v>
      </c>
      <c r="M46" s="18" t="s">
        <v>613</v>
      </c>
      <c r="N46" s="18"/>
      <c r="O46" s="18"/>
      <c r="P46" s="24">
        <v>43638</v>
      </c>
      <c r="Q46" s="18" t="s">
        <v>141</v>
      </c>
      <c r="R46" s="18"/>
      <c r="S46" s="18" t="s">
        <v>297</v>
      </c>
      <c r="T46" s="18"/>
    </row>
    <row r="47" spans="1:20" ht="33">
      <c r="A47" s="4">
        <v>43</v>
      </c>
      <c r="B47" s="17" t="s">
        <v>62</v>
      </c>
      <c r="C47" s="18" t="s">
        <v>572</v>
      </c>
      <c r="D47" s="18" t="s">
        <v>25</v>
      </c>
      <c r="E47" s="19">
        <v>10333</v>
      </c>
      <c r="F47" s="18"/>
      <c r="G47" s="19">
        <v>45</v>
      </c>
      <c r="H47" s="19">
        <v>41</v>
      </c>
      <c r="I47" s="61">
        <f t="shared" si="0"/>
        <v>86</v>
      </c>
      <c r="J47" s="18" t="s">
        <v>618</v>
      </c>
      <c r="K47" s="18" t="s">
        <v>608</v>
      </c>
      <c r="L47" s="18" t="s">
        <v>612</v>
      </c>
      <c r="M47" s="18" t="s">
        <v>613</v>
      </c>
      <c r="N47" s="18" t="s">
        <v>617</v>
      </c>
      <c r="O47" s="18">
        <v>9508503709</v>
      </c>
      <c r="P47" s="24">
        <v>43640</v>
      </c>
      <c r="Q47" s="18" t="s">
        <v>120</v>
      </c>
      <c r="R47" s="18"/>
      <c r="S47" s="18" t="s">
        <v>297</v>
      </c>
      <c r="T47" s="18"/>
    </row>
    <row r="48" spans="1:20" ht="33">
      <c r="A48" s="4">
        <v>44</v>
      </c>
      <c r="B48" s="17" t="s">
        <v>62</v>
      </c>
      <c r="C48" s="18" t="s">
        <v>573</v>
      </c>
      <c r="D48" s="18" t="s">
        <v>23</v>
      </c>
      <c r="E48" s="19" t="s">
        <v>574</v>
      </c>
      <c r="F48" s="18" t="s">
        <v>107</v>
      </c>
      <c r="G48" s="19">
        <v>31</v>
      </c>
      <c r="H48" s="19">
        <v>29</v>
      </c>
      <c r="I48" s="61">
        <f t="shared" si="0"/>
        <v>60</v>
      </c>
      <c r="J48" s="18">
        <v>9101536041</v>
      </c>
      <c r="K48" s="18" t="s">
        <v>608</v>
      </c>
      <c r="L48" s="18" t="s">
        <v>609</v>
      </c>
      <c r="M48" s="18" t="s">
        <v>610</v>
      </c>
      <c r="N48" s="18"/>
      <c r="O48" s="18"/>
      <c r="P48" s="24">
        <v>43640</v>
      </c>
      <c r="Q48" s="18" t="s">
        <v>120</v>
      </c>
      <c r="R48" s="18"/>
      <c r="S48" s="18" t="s">
        <v>297</v>
      </c>
      <c r="T48" s="18"/>
    </row>
    <row r="49" spans="1:20" ht="33">
      <c r="A49" s="4">
        <v>45</v>
      </c>
      <c r="B49" s="17" t="s">
        <v>62</v>
      </c>
      <c r="C49" s="18" t="s">
        <v>575</v>
      </c>
      <c r="D49" s="18" t="s">
        <v>25</v>
      </c>
      <c r="E49" s="19">
        <v>10311</v>
      </c>
      <c r="F49" s="18"/>
      <c r="G49" s="19">
        <v>33</v>
      </c>
      <c r="H49" s="19">
        <v>37</v>
      </c>
      <c r="I49" s="61">
        <f t="shared" si="0"/>
        <v>70</v>
      </c>
      <c r="J49" s="18">
        <v>8486933680</v>
      </c>
      <c r="K49" s="18" t="s">
        <v>608</v>
      </c>
      <c r="L49" s="18" t="s">
        <v>612</v>
      </c>
      <c r="M49" s="18" t="s">
        <v>613</v>
      </c>
      <c r="N49" s="18" t="s">
        <v>619</v>
      </c>
      <c r="O49" s="18"/>
      <c r="P49" s="24">
        <v>43641</v>
      </c>
      <c r="Q49" s="18" t="s">
        <v>127</v>
      </c>
      <c r="R49" s="18"/>
      <c r="S49" s="18" t="s">
        <v>297</v>
      </c>
      <c r="T49" s="18"/>
    </row>
    <row r="50" spans="1:20">
      <c r="A50" s="4">
        <v>46</v>
      </c>
      <c r="B50" s="17" t="s">
        <v>62</v>
      </c>
      <c r="C50" s="59" t="s">
        <v>576</v>
      </c>
      <c r="D50" s="59" t="s">
        <v>23</v>
      </c>
      <c r="E50" s="17" t="s">
        <v>577</v>
      </c>
      <c r="F50" s="59" t="s">
        <v>107</v>
      </c>
      <c r="G50" s="17">
        <v>60</v>
      </c>
      <c r="H50" s="17">
        <v>54</v>
      </c>
      <c r="I50" s="61">
        <f t="shared" si="0"/>
        <v>114</v>
      </c>
      <c r="J50" s="59" t="s">
        <v>620</v>
      </c>
      <c r="K50" s="59" t="s">
        <v>608</v>
      </c>
      <c r="L50" s="59" t="s">
        <v>609</v>
      </c>
      <c r="M50" s="59" t="s">
        <v>610</v>
      </c>
      <c r="N50" s="59"/>
      <c r="O50" s="59"/>
      <c r="P50" s="24">
        <v>43641</v>
      </c>
      <c r="Q50" s="18" t="s">
        <v>127</v>
      </c>
      <c r="R50" s="18"/>
      <c r="S50" s="18" t="s">
        <v>297</v>
      </c>
      <c r="T50" s="18"/>
    </row>
    <row r="51" spans="1:20" ht="33">
      <c r="A51" s="4">
        <v>47</v>
      </c>
      <c r="B51" s="17" t="s">
        <v>62</v>
      </c>
      <c r="C51" s="18" t="s">
        <v>578</v>
      </c>
      <c r="D51" s="18" t="s">
        <v>25</v>
      </c>
      <c r="E51" s="19">
        <v>190118</v>
      </c>
      <c r="F51" s="18"/>
      <c r="G51" s="19">
        <v>38</v>
      </c>
      <c r="H51" s="19">
        <v>37</v>
      </c>
      <c r="I51" s="61">
        <f t="shared" si="0"/>
        <v>75</v>
      </c>
      <c r="J51" s="18">
        <v>9706181394</v>
      </c>
      <c r="K51" s="18"/>
      <c r="L51" s="18"/>
      <c r="M51" s="18"/>
      <c r="N51" s="18" t="s">
        <v>621</v>
      </c>
      <c r="O51" s="18"/>
      <c r="P51" s="24">
        <v>43642</v>
      </c>
      <c r="Q51" s="18" t="s">
        <v>98</v>
      </c>
      <c r="R51" s="18"/>
      <c r="S51" s="18" t="s">
        <v>297</v>
      </c>
      <c r="T51" s="18"/>
    </row>
    <row r="52" spans="1:20" ht="33">
      <c r="A52" s="4">
        <v>48</v>
      </c>
      <c r="B52" s="17" t="s">
        <v>62</v>
      </c>
      <c r="C52" s="18" t="s">
        <v>579</v>
      </c>
      <c r="D52" s="18" t="s">
        <v>23</v>
      </c>
      <c r="E52" s="19" t="s">
        <v>580</v>
      </c>
      <c r="F52" s="18" t="s">
        <v>107</v>
      </c>
      <c r="G52" s="19">
        <v>32</v>
      </c>
      <c r="H52" s="19">
        <v>50</v>
      </c>
      <c r="I52" s="61">
        <f t="shared" si="0"/>
        <v>82</v>
      </c>
      <c r="J52" s="18">
        <v>9954360799</v>
      </c>
      <c r="K52" s="18" t="s">
        <v>608</v>
      </c>
      <c r="L52" s="18" t="s">
        <v>612</v>
      </c>
      <c r="M52" s="18" t="s">
        <v>613</v>
      </c>
      <c r="N52" s="18"/>
      <c r="O52" s="18"/>
      <c r="P52" s="24">
        <v>43642</v>
      </c>
      <c r="Q52" s="18" t="s">
        <v>98</v>
      </c>
      <c r="R52" s="18"/>
      <c r="S52" s="18" t="s">
        <v>297</v>
      </c>
      <c r="T52" s="18"/>
    </row>
    <row r="53" spans="1:20" ht="33">
      <c r="A53" s="4">
        <v>49</v>
      </c>
      <c r="B53" s="17" t="s">
        <v>62</v>
      </c>
      <c r="C53" s="18" t="s">
        <v>581</v>
      </c>
      <c r="D53" s="18" t="s">
        <v>25</v>
      </c>
      <c r="E53" s="19">
        <v>190117</v>
      </c>
      <c r="F53" s="18"/>
      <c r="G53" s="19">
        <v>51</v>
      </c>
      <c r="H53" s="19">
        <v>45</v>
      </c>
      <c r="I53" s="61">
        <f t="shared" si="0"/>
        <v>96</v>
      </c>
      <c r="J53" s="18">
        <v>7663871194</v>
      </c>
      <c r="K53" s="18" t="s">
        <v>608</v>
      </c>
      <c r="L53" s="18" t="s">
        <v>612</v>
      </c>
      <c r="M53" s="18" t="s">
        <v>613</v>
      </c>
      <c r="N53" s="18" t="s">
        <v>619</v>
      </c>
      <c r="O53" s="18"/>
      <c r="P53" s="24">
        <v>43643</v>
      </c>
      <c r="Q53" s="18" t="s">
        <v>104</v>
      </c>
      <c r="R53" s="18"/>
      <c r="S53" s="18" t="s">
        <v>297</v>
      </c>
      <c r="T53" s="18"/>
    </row>
    <row r="54" spans="1:20" ht="33">
      <c r="A54" s="4">
        <v>50</v>
      </c>
      <c r="B54" s="17" t="s">
        <v>62</v>
      </c>
      <c r="C54" s="18" t="s">
        <v>582</v>
      </c>
      <c r="D54" s="18" t="s">
        <v>23</v>
      </c>
      <c r="E54" s="19" t="s">
        <v>583</v>
      </c>
      <c r="F54" s="18" t="s">
        <v>107</v>
      </c>
      <c r="G54" s="19">
        <v>89</v>
      </c>
      <c r="H54" s="19">
        <v>150</v>
      </c>
      <c r="I54" s="61">
        <f t="shared" si="0"/>
        <v>239</v>
      </c>
      <c r="J54" s="18">
        <v>9957315524</v>
      </c>
      <c r="K54" s="18" t="s">
        <v>608</v>
      </c>
      <c r="L54" s="18" t="s">
        <v>609</v>
      </c>
      <c r="M54" s="18" t="s">
        <v>610</v>
      </c>
      <c r="N54" s="18"/>
      <c r="O54" s="18"/>
      <c r="P54" s="24">
        <v>43643</v>
      </c>
      <c r="Q54" s="18" t="s">
        <v>104</v>
      </c>
      <c r="R54" s="18"/>
      <c r="S54" s="18" t="s">
        <v>297</v>
      </c>
      <c r="T54" s="18"/>
    </row>
    <row r="55" spans="1:20" ht="33">
      <c r="A55" s="4">
        <v>51</v>
      </c>
      <c r="B55" s="17" t="s">
        <v>62</v>
      </c>
      <c r="C55" s="18" t="s">
        <v>582</v>
      </c>
      <c r="D55" s="18" t="s">
        <v>23</v>
      </c>
      <c r="E55" s="19" t="s">
        <v>583</v>
      </c>
      <c r="F55" s="18" t="s">
        <v>107</v>
      </c>
      <c r="G55" s="19">
        <v>89</v>
      </c>
      <c r="H55" s="19">
        <v>150</v>
      </c>
      <c r="I55" s="61">
        <f t="shared" si="0"/>
        <v>239</v>
      </c>
      <c r="J55" s="18">
        <v>9957315524</v>
      </c>
      <c r="K55" s="18" t="s">
        <v>608</v>
      </c>
      <c r="L55" s="18" t="s">
        <v>609</v>
      </c>
      <c r="M55" s="18" t="s">
        <v>610</v>
      </c>
      <c r="N55" s="18"/>
      <c r="O55" s="18"/>
      <c r="P55" s="24">
        <v>43644</v>
      </c>
      <c r="Q55" s="18" t="s">
        <v>113</v>
      </c>
      <c r="R55" s="18"/>
      <c r="S55" s="18" t="s">
        <v>297</v>
      </c>
      <c r="T55" s="18"/>
    </row>
    <row r="56" spans="1:20" ht="33">
      <c r="A56" s="4">
        <v>52</v>
      </c>
      <c r="B56" s="17" t="s">
        <v>62</v>
      </c>
      <c r="C56" s="18" t="s">
        <v>584</v>
      </c>
      <c r="D56" s="18" t="s">
        <v>25</v>
      </c>
      <c r="E56" s="19">
        <v>10307</v>
      </c>
      <c r="F56" s="18"/>
      <c r="G56" s="19">
        <v>24</v>
      </c>
      <c r="H56" s="19">
        <v>19</v>
      </c>
      <c r="I56" s="61">
        <f t="shared" si="0"/>
        <v>43</v>
      </c>
      <c r="J56" s="18">
        <v>9864466403</v>
      </c>
      <c r="K56" s="18" t="s">
        <v>608</v>
      </c>
      <c r="L56" s="18" t="s">
        <v>612</v>
      </c>
      <c r="M56" s="18" t="s">
        <v>613</v>
      </c>
      <c r="N56" s="18" t="s">
        <v>622</v>
      </c>
      <c r="O56" s="18">
        <v>8876956804</v>
      </c>
      <c r="P56" s="24">
        <v>43645</v>
      </c>
      <c r="Q56" s="18" t="s">
        <v>141</v>
      </c>
      <c r="R56" s="18"/>
      <c r="S56" s="18" t="s">
        <v>297</v>
      </c>
      <c r="T56" s="18"/>
    </row>
    <row r="57" spans="1:20">
      <c r="A57" s="4">
        <v>53</v>
      </c>
      <c r="B57" s="17" t="s">
        <v>62</v>
      </c>
      <c r="C57" s="59" t="s">
        <v>585</v>
      </c>
      <c r="D57" s="59" t="s">
        <v>23</v>
      </c>
      <c r="E57" s="17" t="s">
        <v>586</v>
      </c>
      <c r="F57" s="59" t="s">
        <v>107</v>
      </c>
      <c r="G57" s="17">
        <v>107</v>
      </c>
      <c r="H57" s="17">
        <v>106</v>
      </c>
      <c r="I57" s="61">
        <f t="shared" si="0"/>
        <v>213</v>
      </c>
      <c r="J57" s="59">
        <v>9435367962</v>
      </c>
      <c r="K57" s="59" t="s">
        <v>608</v>
      </c>
      <c r="L57" s="59" t="s">
        <v>609</v>
      </c>
      <c r="M57" s="59" t="s">
        <v>610</v>
      </c>
      <c r="N57" s="59"/>
      <c r="O57" s="59"/>
      <c r="P57" s="24">
        <v>43645</v>
      </c>
      <c r="Q57" s="18" t="s">
        <v>141</v>
      </c>
      <c r="R57" s="18"/>
      <c r="S57" s="18" t="s">
        <v>297</v>
      </c>
      <c r="T57" s="18"/>
    </row>
    <row r="58" spans="1:20">
      <c r="A58" s="4">
        <v>54</v>
      </c>
      <c r="B58" s="17" t="s">
        <v>63</v>
      </c>
      <c r="C58" s="18" t="s">
        <v>478</v>
      </c>
      <c r="D58" s="18" t="s">
        <v>23</v>
      </c>
      <c r="E58" s="19" t="s">
        <v>479</v>
      </c>
      <c r="F58" s="18" t="s">
        <v>94</v>
      </c>
      <c r="G58" s="19">
        <v>215</v>
      </c>
      <c r="H58" s="19">
        <v>280</v>
      </c>
      <c r="I58" s="61">
        <f t="shared" si="0"/>
        <v>495</v>
      </c>
      <c r="J58" s="18">
        <v>9864432475</v>
      </c>
      <c r="K58" s="18" t="s">
        <v>95</v>
      </c>
      <c r="L58" s="18" t="s">
        <v>96</v>
      </c>
      <c r="M58" s="18" t="s">
        <v>97</v>
      </c>
      <c r="N58" s="18"/>
      <c r="O58" s="18"/>
      <c r="P58" s="24">
        <v>43617</v>
      </c>
      <c r="Q58" s="18" t="s">
        <v>242</v>
      </c>
      <c r="R58" s="18"/>
      <c r="S58" s="18" t="s">
        <v>298</v>
      </c>
      <c r="T58" s="18"/>
    </row>
    <row r="59" spans="1:20">
      <c r="A59" s="4">
        <v>55</v>
      </c>
      <c r="B59" s="17" t="s">
        <v>63</v>
      </c>
      <c r="C59" s="18" t="s">
        <v>623</v>
      </c>
      <c r="D59" s="18" t="s">
        <v>25</v>
      </c>
      <c r="E59" s="19">
        <v>10126</v>
      </c>
      <c r="F59" s="18"/>
      <c r="G59" s="19">
        <v>16</v>
      </c>
      <c r="H59" s="19">
        <v>30</v>
      </c>
      <c r="I59" s="61">
        <f t="shared" si="0"/>
        <v>46</v>
      </c>
      <c r="J59" s="18">
        <v>9707856015</v>
      </c>
      <c r="K59" s="18" t="s">
        <v>95</v>
      </c>
      <c r="L59" s="18" t="s">
        <v>499</v>
      </c>
      <c r="M59" s="18" t="s">
        <v>500</v>
      </c>
      <c r="N59" s="18" t="s">
        <v>507</v>
      </c>
      <c r="O59" s="18"/>
      <c r="P59" s="24">
        <v>43619</v>
      </c>
      <c r="Q59" s="18" t="s">
        <v>190</v>
      </c>
      <c r="R59" s="18"/>
      <c r="S59" s="18" t="s">
        <v>298</v>
      </c>
      <c r="T59" s="18"/>
    </row>
    <row r="60" spans="1:20" ht="33">
      <c r="A60" s="4">
        <v>56</v>
      </c>
      <c r="B60" s="17" t="s">
        <v>63</v>
      </c>
      <c r="C60" s="18" t="s">
        <v>624</v>
      </c>
      <c r="D60" s="18" t="s">
        <v>25</v>
      </c>
      <c r="E60" s="19">
        <v>10152</v>
      </c>
      <c r="F60" s="18"/>
      <c r="G60" s="19">
        <v>29</v>
      </c>
      <c r="H60" s="19">
        <v>46</v>
      </c>
      <c r="I60" s="61">
        <f t="shared" si="0"/>
        <v>75</v>
      </c>
      <c r="J60" s="18">
        <v>8876360496</v>
      </c>
      <c r="K60" s="18" t="s">
        <v>95</v>
      </c>
      <c r="L60" s="18" t="s">
        <v>96</v>
      </c>
      <c r="M60" s="18" t="s">
        <v>97</v>
      </c>
      <c r="N60" s="18" t="s">
        <v>507</v>
      </c>
      <c r="O60" s="18"/>
      <c r="P60" s="24">
        <v>43619</v>
      </c>
      <c r="Q60" s="18" t="s">
        <v>190</v>
      </c>
      <c r="R60" s="18"/>
      <c r="S60" s="18" t="s">
        <v>298</v>
      </c>
      <c r="T60" s="18"/>
    </row>
    <row r="61" spans="1:20" ht="33">
      <c r="A61" s="4">
        <v>57</v>
      </c>
      <c r="B61" s="17" t="s">
        <v>63</v>
      </c>
      <c r="C61" s="18" t="s">
        <v>625</v>
      </c>
      <c r="D61" s="18" t="s">
        <v>23</v>
      </c>
      <c r="E61" s="19" t="s">
        <v>626</v>
      </c>
      <c r="F61" s="18" t="s">
        <v>107</v>
      </c>
      <c r="G61" s="19">
        <v>36</v>
      </c>
      <c r="H61" s="19">
        <v>44</v>
      </c>
      <c r="I61" s="61">
        <f t="shared" si="0"/>
        <v>80</v>
      </c>
      <c r="J61" s="18">
        <v>9859131253</v>
      </c>
      <c r="K61" s="18" t="s">
        <v>95</v>
      </c>
      <c r="L61" s="18" t="s">
        <v>508</v>
      </c>
      <c r="M61" s="18" t="s">
        <v>509</v>
      </c>
      <c r="N61" s="18"/>
      <c r="O61" s="18"/>
      <c r="P61" s="24">
        <v>43620</v>
      </c>
      <c r="Q61" s="18" t="s">
        <v>197</v>
      </c>
      <c r="R61" s="18"/>
      <c r="S61" s="18" t="s">
        <v>298</v>
      </c>
      <c r="T61" s="18"/>
    </row>
    <row r="62" spans="1:20">
      <c r="A62" s="4">
        <v>58</v>
      </c>
      <c r="B62" s="17" t="s">
        <v>63</v>
      </c>
      <c r="C62" s="18" t="s">
        <v>627</v>
      </c>
      <c r="D62" s="18" t="s">
        <v>25</v>
      </c>
      <c r="E62" s="19">
        <v>10122</v>
      </c>
      <c r="F62" s="18"/>
      <c r="G62" s="19">
        <v>35</v>
      </c>
      <c r="H62" s="19">
        <v>41</v>
      </c>
      <c r="I62" s="61">
        <f t="shared" si="0"/>
        <v>76</v>
      </c>
      <c r="J62" s="18">
        <v>9508482584</v>
      </c>
      <c r="K62" s="18" t="s">
        <v>95</v>
      </c>
      <c r="L62" s="18" t="s">
        <v>505</v>
      </c>
      <c r="M62" s="18" t="s">
        <v>506</v>
      </c>
      <c r="N62" s="18" t="s">
        <v>184</v>
      </c>
      <c r="O62" s="18"/>
      <c r="P62" s="24">
        <v>43620</v>
      </c>
      <c r="Q62" s="18" t="s">
        <v>197</v>
      </c>
      <c r="R62" s="18"/>
      <c r="S62" s="18" t="s">
        <v>298</v>
      </c>
      <c r="T62" s="18"/>
    </row>
    <row r="63" spans="1:20" ht="33">
      <c r="A63" s="4">
        <v>59</v>
      </c>
      <c r="B63" s="17" t="s">
        <v>63</v>
      </c>
      <c r="C63" s="18" t="s">
        <v>628</v>
      </c>
      <c r="D63" s="18" t="s">
        <v>25</v>
      </c>
      <c r="E63" s="19">
        <v>190109</v>
      </c>
      <c r="F63" s="18"/>
      <c r="G63" s="19">
        <v>19</v>
      </c>
      <c r="H63" s="19">
        <v>18</v>
      </c>
      <c r="I63" s="61">
        <f t="shared" si="0"/>
        <v>37</v>
      </c>
      <c r="J63" s="18">
        <v>7664837015</v>
      </c>
      <c r="K63" s="18" t="s">
        <v>292</v>
      </c>
      <c r="L63" s="18" t="s">
        <v>676</v>
      </c>
      <c r="M63" s="18" t="s">
        <v>677</v>
      </c>
      <c r="N63" s="18" t="s">
        <v>678</v>
      </c>
      <c r="O63" s="18"/>
      <c r="P63" s="24">
        <v>43622</v>
      </c>
      <c r="Q63" s="18" t="s">
        <v>209</v>
      </c>
      <c r="R63" s="18"/>
      <c r="S63" s="18" t="s">
        <v>298</v>
      </c>
      <c r="T63" s="18"/>
    </row>
    <row r="64" spans="1:20">
      <c r="A64" s="4">
        <v>60</v>
      </c>
      <c r="B64" s="17" t="s">
        <v>63</v>
      </c>
      <c r="C64" s="18" t="s">
        <v>629</v>
      </c>
      <c r="D64" s="18" t="s">
        <v>23</v>
      </c>
      <c r="E64" s="19" t="s">
        <v>630</v>
      </c>
      <c r="F64" s="18" t="s">
        <v>107</v>
      </c>
      <c r="G64" s="19">
        <v>35</v>
      </c>
      <c r="H64" s="19">
        <v>68</v>
      </c>
      <c r="I64" s="61">
        <f t="shared" si="0"/>
        <v>103</v>
      </c>
      <c r="J64" s="18">
        <v>9854247680</v>
      </c>
      <c r="K64" s="18" t="s">
        <v>292</v>
      </c>
      <c r="L64" s="18" t="s">
        <v>676</v>
      </c>
      <c r="M64" s="18" t="s">
        <v>677</v>
      </c>
      <c r="N64" s="18"/>
      <c r="O64" s="18"/>
      <c r="P64" s="24">
        <v>43622</v>
      </c>
      <c r="Q64" s="18" t="s">
        <v>209</v>
      </c>
      <c r="R64" s="18"/>
      <c r="S64" s="18" t="s">
        <v>298</v>
      </c>
      <c r="T64" s="18"/>
    </row>
    <row r="65" spans="1:20">
      <c r="A65" s="4">
        <v>61</v>
      </c>
      <c r="B65" s="17" t="s">
        <v>63</v>
      </c>
      <c r="C65" s="18" t="s">
        <v>631</v>
      </c>
      <c r="D65" s="18" t="s">
        <v>25</v>
      </c>
      <c r="E65" s="19">
        <v>10338</v>
      </c>
      <c r="F65" s="18"/>
      <c r="G65" s="19">
        <v>23</v>
      </c>
      <c r="H65" s="19">
        <v>18</v>
      </c>
      <c r="I65" s="61">
        <f t="shared" si="0"/>
        <v>41</v>
      </c>
      <c r="J65" s="18">
        <v>9577676772</v>
      </c>
      <c r="K65" s="18" t="s">
        <v>292</v>
      </c>
      <c r="L65" s="18" t="s">
        <v>235</v>
      </c>
      <c r="M65" s="18" t="s">
        <v>236</v>
      </c>
      <c r="N65" s="18" t="s">
        <v>679</v>
      </c>
      <c r="O65" s="18"/>
      <c r="P65" s="24">
        <v>43623</v>
      </c>
      <c r="Q65" s="18" t="s">
        <v>228</v>
      </c>
      <c r="R65" s="18"/>
      <c r="S65" s="18" t="s">
        <v>298</v>
      </c>
      <c r="T65" s="18"/>
    </row>
    <row r="66" spans="1:20">
      <c r="A66" s="4">
        <v>62</v>
      </c>
      <c r="B66" s="17" t="s">
        <v>63</v>
      </c>
      <c r="C66" s="18" t="s">
        <v>632</v>
      </c>
      <c r="D66" s="18" t="s">
        <v>23</v>
      </c>
      <c r="E66" s="19" t="s">
        <v>633</v>
      </c>
      <c r="F66" s="18" t="s">
        <v>107</v>
      </c>
      <c r="G66" s="19">
        <v>102</v>
      </c>
      <c r="H66" s="19">
        <v>128</v>
      </c>
      <c r="I66" s="61">
        <f t="shared" si="0"/>
        <v>230</v>
      </c>
      <c r="J66" s="18">
        <v>9864459257</v>
      </c>
      <c r="K66" s="18" t="s">
        <v>292</v>
      </c>
      <c r="L66" s="18" t="s">
        <v>235</v>
      </c>
      <c r="M66" s="18" t="s">
        <v>236</v>
      </c>
      <c r="N66" s="18"/>
      <c r="O66" s="18"/>
      <c r="P66" s="24">
        <v>43623</v>
      </c>
      <c r="Q66" s="18" t="s">
        <v>228</v>
      </c>
      <c r="R66" s="18"/>
      <c r="S66" s="18" t="s">
        <v>298</v>
      </c>
      <c r="T66" s="18"/>
    </row>
    <row r="67" spans="1:20">
      <c r="A67" s="4">
        <v>63</v>
      </c>
      <c r="B67" s="17" t="s">
        <v>63</v>
      </c>
      <c r="C67" s="18" t="s">
        <v>634</v>
      </c>
      <c r="D67" s="18" t="s">
        <v>23</v>
      </c>
      <c r="E67" s="19">
        <v>18101000601</v>
      </c>
      <c r="F67" s="18" t="s">
        <v>107</v>
      </c>
      <c r="G67" s="19">
        <v>87</v>
      </c>
      <c r="H67" s="19">
        <v>71</v>
      </c>
      <c r="I67" s="61">
        <f t="shared" si="0"/>
        <v>158</v>
      </c>
      <c r="J67" s="18">
        <v>7896556579</v>
      </c>
      <c r="K67" s="18" t="s">
        <v>292</v>
      </c>
      <c r="L67" s="18" t="s">
        <v>676</v>
      </c>
      <c r="M67" s="18" t="s">
        <v>677</v>
      </c>
      <c r="N67" s="18"/>
      <c r="O67" s="18"/>
      <c r="P67" s="24">
        <v>43624</v>
      </c>
      <c r="Q67" s="18" t="s">
        <v>242</v>
      </c>
      <c r="R67" s="18"/>
      <c r="S67" s="18" t="s">
        <v>298</v>
      </c>
      <c r="T67" s="18"/>
    </row>
    <row r="68" spans="1:20" ht="33">
      <c r="A68" s="4">
        <v>64</v>
      </c>
      <c r="B68" s="17" t="s">
        <v>63</v>
      </c>
      <c r="C68" s="18" t="s">
        <v>635</v>
      </c>
      <c r="D68" s="18" t="s">
        <v>23</v>
      </c>
      <c r="E68" s="19">
        <v>18101000605</v>
      </c>
      <c r="F68" s="18" t="s">
        <v>360</v>
      </c>
      <c r="G68" s="19">
        <v>288</v>
      </c>
      <c r="H68" s="19">
        <v>372</v>
      </c>
      <c r="I68" s="61">
        <f t="shared" si="0"/>
        <v>660</v>
      </c>
      <c r="J68" s="18" t="s">
        <v>680</v>
      </c>
      <c r="K68" s="18" t="s">
        <v>292</v>
      </c>
      <c r="L68" s="18" t="s">
        <v>676</v>
      </c>
      <c r="M68" s="18" t="s">
        <v>677</v>
      </c>
      <c r="N68" s="18"/>
      <c r="O68" s="18"/>
      <c r="P68" s="24">
        <v>43626</v>
      </c>
      <c r="Q68" s="18" t="s">
        <v>190</v>
      </c>
      <c r="R68" s="18"/>
      <c r="S68" s="18" t="s">
        <v>298</v>
      </c>
      <c r="T68" s="18"/>
    </row>
    <row r="69" spans="1:20" ht="33">
      <c r="A69" s="4">
        <v>65</v>
      </c>
      <c r="B69" s="17" t="s">
        <v>63</v>
      </c>
      <c r="C69" s="18" t="s">
        <v>635</v>
      </c>
      <c r="D69" s="18" t="s">
        <v>23</v>
      </c>
      <c r="E69" s="19">
        <v>18101000605</v>
      </c>
      <c r="F69" s="18" t="s">
        <v>360</v>
      </c>
      <c r="G69" s="19">
        <v>288</v>
      </c>
      <c r="H69" s="19">
        <v>372</v>
      </c>
      <c r="I69" s="61">
        <f t="shared" si="0"/>
        <v>660</v>
      </c>
      <c r="J69" s="18" t="s">
        <v>680</v>
      </c>
      <c r="K69" s="18" t="s">
        <v>292</v>
      </c>
      <c r="L69" s="18" t="s">
        <v>676</v>
      </c>
      <c r="M69" s="18" t="s">
        <v>677</v>
      </c>
      <c r="N69" s="18"/>
      <c r="O69" s="18"/>
      <c r="P69" s="24">
        <v>43627</v>
      </c>
      <c r="Q69" s="18" t="s">
        <v>197</v>
      </c>
      <c r="R69" s="18"/>
      <c r="S69" s="18" t="s">
        <v>298</v>
      </c>
      <c r="T69" s="18"/>
    </row>
    <row r="70" spans="1:20" ht="33">
      <c r="A70" s="4">
        <v>66</v>
      </c>
      <c r="B70" s="17" t="s">
        <v>63</v>
      </c>
      <c r="C70" s="18" t="s">
        <v>635</v>
      </c>
      <c r="D70" s="18" t="s">
        <v>23</v>
      </c>
      <c r="E70" s="19">
        <v>18101000605</v>
      </c>
      <c r="F70" s="18" t="s">
        <v>360</v>
      </c>
      <c r="G70" s="19">
        <v>288</v>
      </c>
      <c r="H70" s="19">
        <v>372</v>
      </c>
      <c r="I70" s="61">
        <f t="shared" ref="I70:I133" si="1">SUM(G70:H70)</f>
        <v>660</v>
      </c>
      <c r="J70" s="18" t="s">
        <v>680</v>
      </c>
      <c r="K70" s="18" t="s">
        <v>292</v>
      </c>
      <c r="L70" s="18" t="s">
        <v>676</v>
      </c>
      <c r="M70" s="18" t="s">
        <v>677</v>
      </c>
      <c r="N70" s="18"/>
      <c r="O70" s="18"/>
      <c r="P70" s="24">
        <v>43628</v>
      </c>
      <c r="Q70" s="18" t="s">
        <v>206</v>
      </c>
      <c r="R70" s="18"/>
      <c r="S70" s="18" t="s">
        <v>298</v>
      </c>
      <c r="T70" s="18"/>
    </row>
    <row r="71" spans="1:20" ht="33">
      <c r="A71" s="4">
        <v>67</v>
      </c>
      <c r="B71" s="17" t="s">
        <v>63</v>
      </c>
      <c r="C71" s="18" t="s">
        <v>635</v>
      </c>
      <c r="D71" s="18" t="s">
        <v>23</v>
      </c>
      <c r="E71" s="19">
        <v>18101000605</v>
      </c>
      <c r="F71" s="18" t="s">
        <v>360</v>
      </c>
      <c r="G71" s="19">
        <v>288</v>
      </c>
      <c r="H71" s="19">
        <v>372</v>
      </c>
      <c r="I71" s="61">
        <f t="shared" si="1"/>
        <v>660</v>
      </c>
      <c r="J71" s="18" t="s">
        <v>680</v>
      </c>
      <c r="K71" s="18" t="s">
        <v>292</v>
      </c>
      <c r="L71" s="18" t="s">
        <v>676</v>
      </c>
      <c r="M71" s="18" t="s">
        <v>677</v>
      </c>
      <c r="N71" s="18"/>
      <c r="O71" s="18"/>
      <c r="P71" s="24">
        <v>43629</v>
      </c>
      <c r="Q71" s="18" t="s">
        <v>209</v>
      </c>
      <c r="R71" s="18"/>
      <c r="S71" s="18" t="s">
        <v>298</v>
      </c>
      <c r="T71" s="18"/>
    </row>
    <row r="72" spans="1:20">
      <c r="A72" s="4">
        <v>68</v>
      </c>
      <c r="B72" s="17" t="s">
        <v>63</v>
      </c>
      <c r="C72" s="18" t="s">
        <v>636</v>
      </c>
      <c r="D72" s="18" t="s">
        <v>25</v>
      </c>
      <c r="E72" s="19">
        <v>10337</v>
      </c>
      <c r="F72" s="18"/>
      <c r="G72" s="19">
        <v>29</v>
      </c>
      <c r="H72" s="19">
        <v>22</v>
      </c>
      <c r="I72" s="61">
        <f t="shared" si="1"/>
        <v>51</v>
      </c>
      <c r="J72" s="18">
        <v>7896430267</v>
      </c>
      <c r="K72" s="18" t="s">
        <v>292</v>
      </c>
      <c r="L72" s="18" t="s">
        <v>676</v>
      </c>
      <c r="M72" s="18" t="s">
        <v>677</v>
      </c>
      <c r="N72" s="18" t="s">
        <v>681</v>
      </c>
      <c r="O72" s="18"/>
      <c r="P72" s="24">
        <v>43630</v>
      </c>
      <c r="Q72" s="18" t="s">
        <v>228</v>
      </c>
      <c r="R72" s="18"/>
      <c r="S72" s="18" t="s">
        <v>298</v>
      </c>
      <c r="T72" s="18"/>
    </row>
    <row r="73" spans="1:20">
      <c r="A73" s="4">
        <v>69</v>
      </c>
      <c r="B73" s="17" t="s">
        <v>63</v>
      </c>
      <c r="C73" s="18" t="s">
        <v>637</v>
      </c>
      <c r="D73" s="18" t="s">
        <v>25</v>
      </c>
      <c r="E73" s="19">
        <v>190107</v>
      </c>
      <c r="F73" s="18"/>
      <c r="G73" s="19">
        <v>22</v>
      </c>
      <c r="H73" s="19">
        <v>23</v>
      </c>
      <c r="I73" s="61">
        <f t="shared" si="1"/>
        <v>45</v>
      </c>
      <c r="J73" s="18">
        <v>8876579555</v>
      </c>
      <c r="K73" s="18" t="s">
        <v>292</v>
      </c>
      <c r="L73" s="18" t="s">
        <v>235</v>
      </c>
      <c r="M73" s="18" t="s">
        <v>236</v>
      </c>
      <c r="N73" s="18" t="s">
        <v>682</v>
      </c>
      <c r="O73" s="18"/>
      <c r="P73" s="24">
        <v>43630</v>
      </c>
      <c r="Q73" s="18" t="s">
        <v>228</v>
      </c>
      <c r="R73" s="18"/>
      <c r="S73" s="18" t="s">
        <v>298</v>
      </c>
      <c r="T73" s="18"/>
    </row>
    <row r="74" spans="1:20">
      <c r="A74" s="4">
        <v>70</v>
      </c>
      <c r="B74" s="17" t="s">
        <v>63</v>
      </c>
      <c r="C74" s="18" t="s">
        <v>638</v>
      </c>
      <c r="D74" s="18" t="s">
        <v>23</v>
      </c>
      <c r="E74" s="19" t="s">
        <v>639</v>
      </c>
      <c r="F74" s="18" t="s">
        <v>107</v>
      </c>
      <c r="G74" s="19">
        <v>60</v>
      </c>
      <c r="H74" s="19">
        <v>56</v>
      </c>
      <c r="I74" s="61">
        <f t="shared" si="1"/>
        <v>116</v>
      </c>
      <c r="J74" s="18">
        <v>8638329421</v>
      </c>
      <c r="K74" s="18" t="s">
        <v>292</v>
      </c>
      <c r="L74" s="18" t="s">
        <v>683</v>
      </c>
      <c r="M74" s="18" t="s">
        <v>684</v>
      </c>
      <c r="N74" s="18"/>
      <c r="O74" s="18"/>
      <c r="P74" s="24">
        <v>43630</v>
      </c>
      <c r="Q74" s="18" t="s">
        <v>228</v>
      </c>
      <c r="R74" s="18"/>
      <c r="S74" s="18" t="s">
        <v>298</v>
      </c>
      <c r="T74" s="18"/>
    </row>
    <row r="75" spans="1:20">
      <c r="A75" s="4">
        <v>71</v>
      </c>
      <c r="B75" s="17" t="s">
        <v>63</v>
      </c>
      <c r="C75" s="18" t="s">
        <v>640</v>
      </c>
      <c r="D75" s="18" t="s">
        <v>25</v>
      </c>
      <c r="E75" s="19">
        <v>190112</v>
      </c>
      <c r="F75" s="18"/>
      <c r="G75" s="19">
        <v>51</v>
      </c>
      <c r="H75" s="19">
        <v>34</v>
      </c>
      <c r="I75" s="61">
        <f t="shared" si="1"/>
        <v>85</v>
      </c>
      <c r="J75" s="18">
        <v>7577801276</v>
      </c>
      <c r="K75" s="18" t="s">
        <v>292</v>
      </c>
      <c r="L75" s="18" t="s">
        <v>683</v>
      </c>
      <c r="M75" s="18" t="s">
        <v>684</v>
      </c>
      <c r="N75" s="18" t="s">
        <v>685</v>
      </c>
      <c r="O75" s="18"/>
      <c r="P75" s="24">
        <v>43631</v>
      </c>
      <c r="Q75" s="18" t="s">
        <v>242</v>
      </c>
      <c r="R75" s="18"/>
      <c r="S75" s="18" t="s">
        <v>298</v>
      </c>
      <c r="T75" s="18"/>
    </row>
    <row r="76" spans="1:20">
      <c r="A76" s="4">
        <v>72</v>
      </c>
      <c r="B76" s="17" t="s">
        <v>63</v>
      </c>
      <c r="C76" s="18" t="s">
        <v>641</v>
      </c>
      <c r="D76" s="18" t="s">
        <v>23</v>
      </c>
      <c r="E76" s="19" t="s">
        <v>642</v>
      </c>
      <c r="F76" s="18" t="s">
        <v>107</v>
      </c>
      <c r="G76" s="19">
        <v>36</v>
      </c>
      <c r="H76" s="19">
        <v>34</v>
      </c>
      <c r="I76" s="61">
        <f t="shared" si="1"/>
        <v>70</v>
      </c>
      <c r="J76" s="18">
        <v>8402031038</v>
      </c>
      <c r="K76" s="18" t="s">
        <v>292</v>
      </c>
      <c r="L76" s="18" t="s">
        <v>676</v>
      </c>
      <c r="M76" s="18" t="s">
        <v>677</v>
      </c>
      <c r="N76" s="18"/>
      <c r="O76" s="18"/>
      <c r="P76" s="24">
        <v>43631</v>
      </c>
      <c r="Q76" s="18" t="s">
        <v>242</v>
      </c>
      <c r="R76" s="18"/>
      <c r="S76" s="18" t="s">
        <v>298</v>
      </c>
      <c r="T76" s="18"/>
    </row>
    <row r="77" spans="1:20">
      <c r="A77" s="4">
        <v>73</v>
      </c>
      <c r="B77" s="17" t="s">
        <v>63</v>
      </c>
      <c r="C77" s="18" t="s">
        <v>643</v>
      </c>
      <c r="D77" s="18" t="s">
        <v>25</v>
      </c>
      <c r="E77" s="19">
        <v>10336</v>
      </c>
      <c r="F77" s="18"/>
      <c r="G77" s="19">
        <v>12</v>
      </c>
      <c r="H77" s="19">
        <v>8</v>
      </c>
      <c r="I77" s="61">
        <f t="shared" si="1"/>
        <v>20</v>
      </c>
      <c r="J77" s="18">
        <v>9126162377</v>
      </c>
      <c r="K77" s="18" t="s">
        <v>292</v>
      </c>
      <c r="L77" s="18" t="s">
        <v>235</v>
      </c>
      <c r="M77" s="18" t="s">
        <v>236</v>
      </c>
      <c r="N77" s="18" t="s">
        <v>686</v>
      </c>
      <c r="O77" s="18"/>
      <c r="P77" s="24">
        <v>43633</v>
      </c>
      <c r="Q77" s="18" t="s">
        <v>190</v>
      </c>
      <c r="R77" s="18"/>
      <c r="S77" s="18" t="s">
        <v>298</v>
      </c>
      <c r="T77" s="18"/>
    </row>
    <row r="78" spans="1:20">
      <c r="A78" s="4">
        <v>74</v>
      </c>
      <c r="B78" s="17" t="s">
        <v>63</v>
      </c>
      <c r="C78" s="18" t="s">
        <v>644</v>
      </c>
      <c r="D78" s="18" t="s">
        <v>25</v>
      </c>
      <c r="E78" s="19">
        <v>190108</v>
      </c>
      <c r="F78" s="18"/>
      <c r="G78" s="19">
        <v>36</v>
      </c>
      <c r="H78" s="19">
        <v>25</v>
      </c>
      <c r="I78" s="61">
        <f t="shared" si="1"/>
        <v>61</v>
      </c>
      <c r="J78" s="18">
        <v>7662811240</v>
      </c>
      <c r="K78" s="18" t="s">
        <v>292</v>
      </c>
      <c r="L78" s="18" t="s">
        <v>235</v>
      </c>
      <c r="M78" s="18" t="s">
        <v>236</v>
      </c>
      <c r="N78" s="18" t="s">
        <v>687</v>
      </c>
      <c r="O78" s="18" t="s">
        <v>688</v>
      </c>
      <c r="P78" s="24">
        <v>43633</v>
      </c>
      <c r="Q78" s="18" t="s">
        <v>190</v>
      </c>
      <c r="R78" s="18"/>
      <c r="S78" s="18" t="s">
        <v>298</v>
      </c>
      <c r="T78" s="18"/>
    </row>
    <row r="79" spans="1:20">
      <c r="A79" s="4">
        <v>75</v>
      </c>
      <c r="B79" s="17" t="s">
        <v>63</v>
      </c>
      <c r="C79" s="18" t="s">
        <v>645</v>
      </c>
      <c r="D79" s="18" t="s">
        <v>23</v>
      </c>
      <c r="E79" s="19" t="s">
        <v>646</v>
      </c>
      <c r="F79" s="18" t="s">
        <v>107</v>
      </c>
      <c r="G79" s="19">
        <v>57</v>
      </c>
      <c r="H79" s="19">
        <v>55</v>
      </c>
      <c r="I79" s="61">
        <f t="shared" si="1"/>
        <v>112</v>
      </c>
      <c r="J79" s="18">
        <v>9508454832</v>
      </c>
      <c r="K79" s="18" t="s">
        <v>239</v>
      </c>
      <c r="L79" s="18" t="s">
        <v>240</v>
      </c>
      <c r="M79" s="18" t="s">
        <v>241</v>
      </c>
      <c r="N79" s="18"/>
      <c r="O79" s="18"/>
      <c r="P79" s="24">
        <v>43633</v>
      </c>
      <c r="Q79" s="18" t="s">
        <v>190</v>
      </c>
      <c r="R79" s="18"/>
      <c r="S79" s="18" t="s">
        <v>298</v>
      </c>
      <c r="T79" s="18"/>
    </row>
    <row r="80" spans="1:20">
      <c r="A80" s="4">
        <v>76</v>
      </c>
      <c r="B80" s="17" t="s">
        <v>63</v>
      </c>
      <c r="C80" s="18" t="s">
        <v>647</v>
      </c>
      <c r="D80" s="18" t="s">
        <v>25</v>
      </c>
      <c r="E80" s="19">
        <v>190111</v>
      </c>
      <c r="F80" s="18"/>
      <c r="G80" s="19">
        <v>20</v>
      </c>
      <c r="H80" s="19">
        <v>30</v>
      </c>
      <c r="I80" s="61">
        <f t="shared" si="1"/>
        <v>50</v>
      </c>
      <c r="J80" s="18">
        <v>9864214136</v>
      </c>
      <c r="K80" s="18" t="s">
        <v>292</v>
      </c>
      <c r="L80" s="18" t="s">
        <v>235</v>
      </c>
      <c r="M80" s="18" t="s">
        <v>236</v>
      </c>
      <c r="N80" s="18" t="s">
        <v>689</v>
      </c>
      <c r="O80" s="18"/>
      <c r="P80" s="24">
        <v>43634</v>
      </c>
      <c r="Q80" s="18" t="s">
        <v>197</v>
      </c>
      <c r="R80" s="18"/>
      <c r="S80" s="18" t="s">
        <v>298</v>
      </c>
      <c r="T80" s="18"/>
    </row>
    <row r="81" spans="1:20">
      <c r="A81" s="4">
        <v>77</v>
      </c>
      <c r="B81" s="17" t="s">
        <v>63</v>
      </c>
      <c r="C81" s="18" t="s">
        <v>648</v>
      </c>
      <c r="D81" s="18" t="s">
        <v>25</v>
      </c>
      <c r="E81" s="19">
        <v>190120</v>
      </c>
      <c r="F81" s="18"/>
      <c r="G81" s="19">
        <v>44</v>
      </c>
      <c r="H81" s="19">
        <v>38</v>
      </c>
      <c r="I81" s="61">
        <f t="shared" si="1"/>
        <v>82</v>
      </c>
      <c r="J81" s="18">
        <v>9864465641</v>
      </c>
      <c r="K81" s="18" t="s">
        <v>292</v>
      </c>
      <c r="L81" s="18" t="s">
        <v>683</v>
      </c>
      <c r="M81" s="18" t="s">
        <v>684</v>
      </c>
      <c r="N81" s="18" t="s">
        <v>690</v>
      </c>
      <c r="O81" s="18"/>
      <c r="P81" s="24">
        <v>43634</v>
      </c>
      <c r="Q81" s="18" t="s">
        <v>197</v>
      </c>
      <c r="R81" s="18"/>
      <c r="S81" s="18" t="s">
        <v>298</v>
      </c>
      <c r="T81" s="18"/>
    </row>
    <row r="82" spans="1:20" ht="33">
      <c r="A82" s="4">
        <v>78</v>
      </c>
      <c r="B82" s="17" t="s">
        <v>63</v>
      </c>
      <c r="C82" s="18" t="s">
        <v>649</v>
      </c>
      <c r="D82" s="18" t="s">
        <v>25</v>
      </c>
      <c r="E82" s="19">
        <v>190110</v>
      </c>
      <c r="F82" s="18"/>
      <c r="G82" s="19">
        <v>33</v>
      </c>
      <c r="H82" s="19">
        <v>27</v>
      </c>
      <c r="I82" s="61">
        <f t="shared" si="1"/>
        <v>60</v>
      </c>
      <c r="J82" s="18">
        <v>9085287886</v>
      </c>
      <c r="K82" s="18" t="s">
        <v>292</v>
      </c>
      <c r="L82" s="18" t="s">
        <v>683</v>
      </c>
      <c r="M82" s="18" t="s">
        <v>684</v>
      </c>
      <c r="N82" s="18" t="s">
        <v>691</v>
      </c>
      <c r="O82" s="18" t="s">
        <v>692</v>
      </c>
      <c r="P82" s="24">
        <v>43635</v>
      </c>
      <c r="Q82" s="18" t="s">
        <v>206</v>
      </c>
      <c r="R82" s="18"/>
      <c r="S82" s="18" t="s">
        <v>298</v>
      </c>
      <c r="T82" s="18"/>
    </row>
    <row r="83" spans="1:20" ht="33">
      <c r="A83" s="4">
        <v>79</v>
      </c>
      <c r="B83" s="17" t="s">
        <v>63</v>
      </c>
      <c r="C83" s="18" t="s">
        <v>650</v>
      </c>
      <c r="D83" s="18" t="s">
        <v>23</v>
      </c>
      <c r="E83" s="19">
        <v>18101000302</v>
      </c>
      <c r="F83" s="18" t="s">
        <v>107</v>
      </c>
      <c r="G83" s="19">
        <v>56</v>
      </c>
      <c r="H83" s="19">
        <v>60</v>
      </c>
      <c r="I83" s="61">
        <f t="shared" si="1"/>
        <v>116</v>
      </c>
      <c r="J83" s="18">
        <v>9678107681</v>
      </c>
      <c r="K83" s="18" t="s">
        <v>239</v>
      </c>
      <c r="L83" s="18" t="s">
        <v>693</v>
      </c>
      <c r="M83" s="18" t="s">
        <v>694</v>
      </c>
      <c r="N83" s="18"/>
      <c r="O83" s="18"/>
      <c r="P83" s="24">
        <v>43635</v>
      </c>
      <c r="Q83" s="18" t="s">
        <v>206</v>
      </c>
      <c r="R83" s="18"/>
      <c r="S83" s="18" t="s">
        <v>298</v>
      </c>
      <c r="T83" s="18"/>
    </row>
    <row r="84" spans="1:20">
      <c r="A84" s="4">
        <v>80</v>
      </c>
      <c r="B84" s="17" t="s">
        <v>63</v>
      </c>
      <c r="C84" s="18" t="s">
        <v>651</v>
      </c>
      <c r="D84" s="18" t="s">
        <v>25</v>
      </c>
      <c r="E84" s="19">
        <v>20523</v>
      </c>
      <c r="F84" s="18"/>
      <c r="G84" s="19">
        <v>22</v>
      </c>
      <c r="H84" s="19">
        <v>28</v>
      </c>
      <c r="I84" s="61">
        <f t="shared" si="1"/>
        <v>50</v>
      </c>
      <c r="J84" s="18">
        <v>9365571315</v>
      </c>
      <c r="K84" s="18" t="s">
        <v>193</v>
      </c>
      <c r="L84" s="18" t="s">
        <v>194</v>
      </c>
      <c r="M84" s="18" t="s">
        <v>195</v>
      </c>
      <c r="N84" s="18" t="s">
        <v>695</v>
      </c>
      <c r="O84" s="18"/>
      <c r="P84" s="24">
        <v>43636</v>
      </c>
      <c r="Q84" s="18" t="s">
        <v>209</v>
      </c>
      <c r="R84" s="18"/>
      <c r="S84" s="18" t="s">
        <v>298</v>
      </c>
      <c r="T84" s="18"/>
    </row>
    <row r="85" spans="1:20">
      <c r="A85" s="4">
        <v>81</v>
      </c>
      <c r="B85" s="17" t="s">
        <v>63</v>
      </c>
      <c r="C85" s="18" t="s">
        <v>652</v>
      </c>
      <c r="D85" s="18" t="s">
        <v>23</v>
      </c>
      <c r="E85" s="19" t="s">
        <v>653</v>
      </c>
      <c r="F85" s="18" t="s">
        <v>107</v>
      </c>
      <c r="G85" s="19">
        <v>19</v>
      </c>
      <c r="H85" s="19">
        <v>26</v>
      </c>
      <c r="I85" s="61">
        <f t="shared" si="1"/>
        <v>45</v>
      </c>
      <c r="J85" s="18">
        <v>9101212386</v>
      </c>
      <c r="K85" s="18" t="s">
        <v>193</v>
      </c>
      <c r="L85" s="18" t="s">
        <v>194</v>
      </c>
      <c r="M85" s="18" t="s">
        <v>195</v>
      </c>
      <c r="N85" s="18"/>
      <c r="O85" s="18"/>
      <c r="P85" s="24">
        <v>43636</v>
      </c>
      <c r="Q85" s="18" t="s">
        <v>209</v>
      </c>
      <c r="R85" s="18"/>
      <c r="S85" s="18" t="s">
        <v>298</v>
      </c>
      <c r="T85" s="18"/>
    </row>
    <row r="86" spans="1:20">
      <c r="A86" s="4">
        <v>82</v>
      </c>
      <c r="B86" s="17" t="s">
        <v>63</v>
      </c>
      <c r="C86" s="18" t="s">
        <v>654</v>
      </c>
      <c r="D86" s="18" t="s">
        <v>25</v>
      </c>
      <c r="E86" s="19">
        <v>190603</v>
      </c>
      <c r="F86" s="18"/>
      <c r="G86" s="19">
        <v>22</v>
      </c>
      <c r="H86" s="19">
        <v>33</v>
      </c>
      <c r="I86" s="61">
        <f t="shared" si="1"/>
        <v>55</v>
      </c>
      <c r="J86" s="18">
        <v>9954858808</v>
      </c>
      <c r="K86" s="18" t="s">
        <v>390</v>
      </c>
      <c r="L86" s="18" t="s">
        <v>397</v>
      </c>
      <c r="M86" s="18" t="s">
        <v>398</v>
      </c>
      <c r="N86" s="18" t="s">
        <v>696</v>
      </c>
      <c r="O86" s="18"/>
      <c r="P86" s="24">
        <v>43637</v>
      </c>
      <c r="Q86" s="18" t="s">
        <v>228</v>
      </c>
      <c r="R86" s="18"/>
      <c r="S86" s="18" t="s">
        <v>298</v>
      </c>
      <c r="T86" s="18"/>
    </row>
    <row r="87" spans="1:20">
      <c r="A87" s="4">
        <v>83</v>
      </c>
      <c r="B87" s="17" t="s">
        <v>63</v>
      </c>
      <c r="C87" s="18" t="s">
        <v>655</v>
      </c>
      <c r="D87" s="18" t="s">
        <v>23</v>
      </c>
      <c r="E87" s="19" t="s">
        <v>656</v>
      </c>
      <c r="F87" s="18" t="s">
        <v>107</v>
      </c>
      <c r="G87" s="19">
        <v>74</v>
      </c>
      <c r="H87" s="19">
        <v>65</v>
      </c>
      <c r="I87" s="61">
        <f t="shared" si="1"/>
        <v>139</v>
      </c>
      <c r="J87" s="18">
        <v>9365103578</v>
      </c>
      <c r="K87" s="18" t="s">
        <v>193</v>
      </c>
      <c r="L87" s="18" t="s">
        <v>194</v>
      </c>
      <c r="M87" s="18" t="s">
        <v>195</v>
      </c>
      <c r="N87" s="18"/>
      <c r="O87" s="18"/>
      <c r="P87" s="24">
        <v>43637</v>
      </c>
      <c r="Q87" s="18" t="s">
        <v>228</v>
      </c>
      <c r="R87" s="18"/>
      <c r="S87" s="18" t="s">
        <v>298</v>
      </c>
      <c r="T87" s="18"/>
    </row>
    <row r="88" spans="1:20">
      <c r="A88" s="4">
        <v>84</v>
      </c>
      <c r="B88" s="17" t="s">
        <v>63</v>
      </c>
      <c r="C88" s="18" t="s">
        <v>657</v>
      </c>
      <c r="D88" s="18" t="s">
        <v>25</v>
      </c>
      <c r="E88" s="19">
        <v>190609</v>
      </c>
      <c r="F88" s="18"/>
      <c r="G88" s="19">
        <v>4</v>
      </c>
      <c r="H88" s="19">
        <v>9</v>
      </c>
      <c r="I88" s="61">
        <f t="shared" si="1"/>
        <v>13</v>
      </c>
      <c r="J88" s="18">
        <v>8011039952</v>
      </c>
      <c r="K88" s="18" t="s">
        <v>386</v>
      </c>
      <c r="L88" s="18" t="s">
        <v>387</v>
      </c>
      <c r="M88" s="18" t="s">
        <v>388</v>
      </c>
      <c r="N88" s="18" t="s">
        <v>200</v>
      </c>
      <c r="O88" s="18"/>
      <c r="P88" s="24">
        <v>43638</v>
      </c>
      <c r="Q88" s="18" t="s">
        <v>242</v>
      </c>
      <c r="R88" s="18"/>
      <c r="S88" s="18" t="s">
        <v>298</v>
      </c>
      <c r="T88" s="18"/>
    </row>
    <row r="89" spans="1:20" ht="33">
      <c r="A89" s="4">
        <v>85</v>
      </c>
      <c r="B89" s="17" t="s">
        <v>63</v>
      </c>
      <c r="C89" s="18" t="s">
        <v>658</v>
      </c>
      <c r="D89" s="18" t="s">
        <v>25</v>
      </c>
      <c r="E89" s="19">
        <v>20528</v>
      </c>
      <c r="F89" s="18"/>
      <c r="G89" s="19">
        <v>10</v>
      </c>
      <c r="H89" s="19">
        <v>11</v>
      </c>
      <c r="I89" s="61">
        <f t="shared" si="1"/>
        <v>21</v>
      </c>
      <c r="J89" s="18">
        <v>9678608648</v>
      </c>
      <c r="K89" s="18" t="s">
        <v>193</v>
      </c>
      <c r="L89" s="18" t="s">
        <v>194</v>
      </c>
      <c r="M89" s="18" t="s">
        <v>195</v>
      </c>
      <c r="N89" s="18" t="s">
        <v>219</v>
      </c>
      <c r="O89" s="18"/>
      <c r="P89" s="24">
        <v>43638</v>
      </c>
      <c r="Q89" s="18" t="s">
        <v>242</v>
      </c>
      <c r="R89" s="18"/>
      <c r="S89" s="18" t="s">
        <v>298</v>
      </c>
      <c r="T89" s="18"/>
    </row>
    <row r="90" spans="1:20" ht="33">
      <c r="A90" s="4">
        <v>86</v>
      </c>
      <c r="B90" s="17" t="s">
        <v>63</v>
      </c>
      <c r="C90" s="18" t="s">
        <v>659</v>
      </c>
      <c r="D90" s="18" t="s">
        <v>23</v>
      </c>
      <c r="E90" s="19" t="s">
        <v>660</v>
      </c>
      <c r="F90" s="18" t="s">
        <v>94</v>
      </c>
      <c r="G90" s="19">
        <v>78</v>
      </c>
      <c r="H90" s="19">
        <v>76</v>
      </c>
      <c r="I90" s="61">
        <f t="shared" si="1"/>
        <v>154</v>
      </c>
      <c r="J90" s="18">
        <v>9957224157</v>
      </c>
      <c r="K90" s="18" t="s">
        <v>193</v>
      </c>
      <c r="L90" s="18" t="s">
        <v>194</v>
      </c>
      <c r="M90" s="18" t="s">
        <v>195</v>
      </c>
      <c r="N90" s="18" t="s">
        <v>697</v>
      </c>
      <c r="O90" s="18">
        <v>8472078083</v>
      </c>
      <c r="P90" s="24">
        <v>43638</v>
      </c>
      <c r="Q90" s="18" t="s">
        <v>242</v>
      </c>
      <c r="R90" s="18"/>
      <c r="S90" s="18" t="s">
        <v>298</v>
      </c>
      <c r="T90" s="18"/>
    </row>
    <row r="91" spans="1:20" ht="33">
      <c r="A91" s="4">
        <v>87</v>
      </c>
      <c r="B91" s="17" t="s">
        <v>63</v>
      </c>
      <c r="C91" s="18" t="s">
        <v>661</v>
      </c>
      <c r="D91" s="18" t="s">
        <v>25</v>
      </c>
      <c r="E91" s="19">
        <v>20524</v>
      </c>
      <c r="F91" s="18"/>
      <c r="G91" s="19">
        <v>18</v>
      </c>
      <c r="H91" s="19">
        <v>20</v>
      </c>
      <c r="I91" s="61">
        <f t="shared" si="1"/>
        <v>38</v>
      </c>
      <c r="J91" s="18">
        <v>8812896396</v>
      </c>
      <c r="K91" s="18" t="s">
        <v>193</v>
      </c>
      <c r="L91" s="18" t="s">
        <v>194</v>
      </c>
      <c r="M91" s="18" t="s">
        <v>195</v>
      </c>
      <c r="N91" s="18" t="s">
        <v>200</v>
      </c>
      <c r="O91" s="18"/>
      <c r="P91" s="24">
        <v>43640</v>
      </c>
      <c r="Q91" s="18" t="s">
        <v>190</v>
      </c>
      <c r="R91" s="18"/>
      <c r="S91" s="18" t="s">
        <v>298</v>
      </c>
      <c r="T91" s="18"/>
    </row>
    <row r="92" spans="1:20" ht="33">
      <c r="A92" s="4">
        <v>88</v>
      </c>
      <c r="B92" s="17" t="s">
        <v>63</v>
      </c>
      <c r="C92" s="18" t="s">
        <v>662</v>
      </c>
      <c r="D92" s="18" t="s">
        <v>25</v>
      </c>
      <c r="E92" s="19">
        <v>20525</v>
      </c>
      <c r="F92" s="18"/>
      <c r="G92" s="19">
        <v>16</v>
      </c>
      <c r="H92" s="19">
        <v>16</v>
      </c>
      <c r="I92" s="61">
        <f t="shared" si="1"/>
        <v>32</v>
      </c>
      <c r="J92" s="18">
        <v>8812896399</v>
      </c>
      <c r="K92" s="18" t="s">
        <v>193</v>
      </c>
      <c r="L92" s="18" t="s">
        <v>194</v>
      </c>
      <c r="M92" s="18" t="s">
        <v>195</v>
      </c>
      <c r="N92" s="18" t="s">
        <v>698</v>
      </c>
      <c r="O92" s="18"/>
      <c r="P92" s="24">
        <v>43640</v>
      </c>
      <c r="Q92" s="18" t="s">
        <v>190</v>
      </c>
      <c r="R92" s="18"/>
      <c r="S92" s="18" t="s">
        <v>298</v>
      </c>
      <c r="T92" s="18"/>
    </row>
    <row r="93" spans="1:20" ht="33">
      <c r="A93" s="4">
        <v>89</v>
      </c>
      <c r="B93" s="17" t="s">
        <v>63</v>
      </c>
      <c r="C93" s="18" t="s">
        <v>663</v>
      </c>
      <c r="D93" s="18" t="s">
        <v>23</v>
      </c>
      <c r="E93" s="19" t="s">
        <v>664</v>
      </c>
      <c r="F93" s="18" t="s">
        <v>107</v>
      </c>
      <c r="G93" s="19">
        <v>40</v>
      </c>
      <c r="H93" s="19">
        <v>19</v>
      </c>
      <c r="I93" s="61">
        <f t="shared" si="1"/>
        <v>59</v>
      </c>
      <c r="J93" s="18">
        <v>9954850676</v>
      </c>
      <c r="K93" s="18" t="s">
        <v>193</v>
      </c>
      <c r="L93" s="18" t="s">
        <v>194</v>
      </c>
      <c r="M93" s="18" t="s">
        <v>195</v>
      </c>
      <c r="N93" s="18"/>
      <c r="O93" s="18">
        <v>9957455415</v>
      </c>
      <c r="P93" s="24">
        <v>43640</v>
      </c>
      <c r="Q93" s="18" t="s">
        <v>190</v>
      </c>
      <c r="R93" s="18"/>
      <c r="S93" s="18" t="s">
        <v>298</v>
      </c>
      <c r="T93" s="18"/>
    </row>
    <row r="94" spans="1:20">
      <c r="A94" s="4">
        <v>90</v>
      </c>
      <c r="B94" s="17" t="s">
        <v>63</v>
      </c>
      <c r="C94" s="18" t="s">
        <v>665</v>
      </c>
      <c r="D94" s="18" t="s">
        <v>23</v>
      </c>
      <c r="E94" s="19" t="s">
        <v>666</v>
      </c>
      <c r="F94" s="18" t="s">
        <v>107</v>
      </c>
      <c r="G94" s="19">
        <v>25</v>
      </c>
      <c r="H94" s="19">
        <v>16</v>
      </c>
      <c r="I94" s="61">
        <f t="shared" si="1"/>
        <v>41</v>
      </c>
      <c r="J94" s="18">
        <v>7002115175</v>
      </c>
      <c r="K94" s="18" t="s">
        <v>193</v>
      </c>
      <c r="L94" s="18" t="s">
        <v>194</v>
      </c>
      <c r="M94" s="18" t="s">
        <v>195</v>
      </c>
      <c r="N94" s="18" t="s">
        <v>699</v>
      </c>
      <c r="O94" s="18">
        <v>9401647384</v>
      </c>
      <c r="P94" s="24">
        <v>43640</v>
      </c>
      <c r="Q94" s="18" t="s">
        <v>190</v>
      </c>
      <c r="R94" s="18"/>
      <c r="S94" s="18" t="s">
        <v>298</v>
      </c>
      <c r="T94" s="18"/>
    </row>
    <row r="95" spans="1:20">
      <c r="A95" s="4">
        <v>91</v>
      </c>
      <c r="B95" s="17" t="s">
        <v>63</v>
      </c>
      <c r="C95" s="18" t="s">
        <v>667</v>
      </c>
      <c r="D95" s="18" t="s">
        <v>25</v>
      </c>
      <c r="E95" s="19">
        <v>190624</v>
      </c>
      <c r="F95" s="18"/>
      <c r="G95" s="19">
        <v>29</v>
      </c>
      <c r="H95" s="19">
        <v>28</v>
      </c>
      <c r="I95" s="61">
        <f t="shared" si="1"/>
        <v>57</v>
      </c>
      <c r="J95" s="18">
        <v>9957685381</v>
      </c>
      <c r="K95" s="18" t="s">
        <v>193</v>
      </c>
      <c r="L95" s="18" t="s">
        <v>194</v>
      </c>
      <c r="M95" s="18" t="s">
        <v>195</v>
      </c>
      <c r="N95" s="18" t="s">
        <v>695</v>
      </c>
      <c r="O95" s="18"/>
      <c r="P95" s="24">
        <v>43641</v>
      </c>
      <c r="Q95" s="18" t="s">
        <v>197</v>
      </c>
      <c r="R95" s="18"/>
      <c r="S95" s="18" t="s">
        <v>298</v>
      </c>
      <c r="T95" s="18"/>
    </row>
    <row r="96" spans="1:20">
      <c r="A96" s="4">
        <v>92</v>
      </c>
      <c r="B96" s="17" t="s">
        <v>63</v>
      </c>
      <c r="C96" s="18" t="s">
        <v>668</v>
      </c>
      <c r="D96" s="18" t="s">
        <v>23</v>
      </c>
      <c r="E96" s="19" t="s">
        <v>669</v>
      </c>
      <c r="F96" s="18" t="s">
        <v>107</v>
      </c>
      <c r="G96" s="19">
        <v>24</v>
      </c>
      <c r="H96" s="19">
        <v>43</v>
      </c>
      <c r="I96" s="61">
        <f t="shared" si="1"/>
        <v>67</v>
      </c>
      <c r="J96" s="18">
        <v>9954058246</v>
      </c>
      <c r="K96" s="18" t="s">
        <v>193</v>
      </c>
      <c r="L96" s="18" t="s">
        <v>217</v>
      </c>
      <c r="M96" s="18" t="s">
        <v>218</v>
      </c>
      <c r="N96" s="18"/>
      <c r="O96" s="18"/>
      <c r="P96" s="24">
        <v>43641</v>
      </c>
      <c r="Q96" s="18" t="s">
        <v>197</v>
      </c>
      <c r="R96" s="18"/>
      <c r="S96" s="18" t="s">
        <v>298</v>
      </c>
      <c r="T96" s="18"/>
    </row>
    <row r="97" spans="1:20" ht="33">
      <c r="A97" s="4">
        <v>93</v>
      </c>
      <c r="B97" s="17" t="s">
        <v>63</v>
      </c>
      <c r="C97" s="18" t="s">
        <v>670</v>
      </c>
      <c r="D97" s="18" t="s">
        <v>23</v>
      </c>
      <c r="E97" s="19" t="s">
        <v>671</v>
      </c>
      <c r="F97" s="18" t="s">
        <v>94</v>
      </c>
      <c r="G97" s="19">
        <v>107</v>
      </c>
      <c r="H97" s="19">
        <v>122</v>
      </c>
      <c r="I97" s="61">
        <f t="shared" si="1"/>
        <v>229</v>
      </c>
      <c r="J97" s="18">
        <v>9101144646</v>
      </c>
      <c r="K97" s="18" t="s">
        <v>143</v>
      </c>
      <c r="L97" s="18" t="s">
        <v>144</v>
      </c>
      <c r="M97" s="18" t="s">
        <v>145</v>
      </c>
      <c r="N97" s="18"/>
      <c r="O97" s="18"/>
      <c r="P97" s="24">
        <v>40355</v>
      </c>
      <c r="Q97" s="18" t="s">
        <v>206</v>
      </c>
      <c r="R97" s="18"/>
      <c r="S97" s="18" t="s">
        <v>298</v>
      </c>
      <c r="T97" s="18"/>
    </row>
    <row r="98" spans="1:20">
      <c r="A98" s="4">
        <v>94</v>
      </c>
      <c r="B98" s="17" t="s">
        <v>63</v>
      </c>
      <c r="C98" s="18" t="s">
        <v>672</v>
      </c>
      <c r="D98" s="18" t="s">
        <v>25</v>
      </c>
      <c r="E98" s="19">
        <v>10206</v>
      </c>
      <c r="F98" s="18"/>
      <c r="G98" s="19">
        <v>24</v>
      </c>
      <c r="H98" s="19">
        <v>26</v>
      </c>
      <c r="I98" s="61">
        <f t="shared" si="1"/>
        <v>50</v>
      </c>
      <c r="J98" s="18">
        <v>7002454615</v>
      </c>
      <c r="K98" s="18" t="s">
        <v>143</v>
      </c>
      <c r="L98" s="18" t="s">
        <v>491</v>
      </c>
      <c r="M98" s="18" t="s">
        <v>492</v>
      </c>
      <c r="N98" s="18" t="s">
        <v>700</v>
      </c>
      <c r="O98" s="18"/>
      <c r="P98" s="24">
        <v>43643</v>
      </c>
      <c r="Q98" s="18" t="s">
        <v>209</v>
      </c>
      <c r="R98" s="18"/>
      <c r="S98" s="18" t="s">
        <v>298</v>
      </c>
      <c r="T98" s="18"/>
    </row>
    <row r="99" spans="1:20" ht="33">
      <c r="A99" s="4">
        <v>95</v>
      </c>
      <c r="B99" s="17" t="s">
        <v>63</v>
      </c>
      <c r="C99" s="18" t="s">
        <v>670</v>
      </c>
      <c r="D99" s="18" t="s">
        <v>23</v>
      </c>
      <c r="E99" s="19" t="s">
        <v>671</v>
      </c>
      <c r="F99" s="18" t="s">
        <v>94</v>
      </c>
      <c r="G99" s="19">
        <v>107</v>
      </c>
      <c r="H99" s="19">
        <v>122</v>
      </c>
      <c r="I99" s="61">
        <f t="shared" si="1"/>
        <v>229</v>
      </c>
      <c r="J99" s="18">
        <v>9101144646</v>
      </c>
      <c r="K99" s="18" t="s">
        <v>143</v>
      </c>
      <c r="L99" s="18" t="s">
        <v>144</v>
      </c>
      <c r="M99" s="18" t="s">
        <v>145</v>
      </c>
      <c r="N99" s="18"/>
      <c r="O99" s="18"/>
      <c r="P99" s="24">
        <v>40356</v>
      </c>
      <c r="Q99" s="18" t="s">
        <v>209</v>
      </c>
      <c r="R99" s="18"/>
      <c r="S99" s="18" t="s">
        <v>298</v>
      </c>
      <c r="T99" s="18"/>
    </row>
    <row r="100" spans="1:20">
      <c r="A100" s="4">
        <v>96</v>
      </c>
      <c r="B100" s="17" t="s">
        <v>63</v>
      </c>
      <c r="C100" s="18" t="s">
        <v>673</v>
      </c>
      <c r="D100" s="18" t="s">
        <v>23</v>
      </c>
      <c r="E100" s="19" t="s">
        <v>674</v>
      </c>
      <c r="F100" s="18" t="s">
        <v>107</v>
      </c>
      <c r="G100" s="19">
        <v>105</v>
      </c>
      <c r="H100" s="19">
        <v>102</v>
      </c>
      <c r="I100" s="61">
        <f t="shared" si="1"/>
        <v>207</v>
      </c>
      <c r="J100" s="18">
        <v>9707201848</v>
      </c>
      <c r="K100" s="18" t="s">
        <v>116</v>
      </c>
      <c r="L100" s="18" t="s">
        <v>117</v>
      </c>
      <c r="M100" s="18" t="s">
        <v>118</v>
      </c>
      <c r="N100" s="18"/>
      <c r="O100" s="18"/>
      <c r="P100" s="24">
        <v>43644</v>
      </c>
      <c r="Q100" s="18" t="s">
        <v>228</v>
      </c>
      <c r="R100" s="18"/>
      <c r="S100" s="18" t="s">
        <v>298</v>
      </c>
      <c r="T100" s="18"/>
    </row>
    <row r="101" spans="1:20" ht="33">
      <c r="A101" s="4">
        <v>97</v>
      </c>
      <c r="B101" s="17" t="s">
        <v>63</v>
      </c>
      <c r="C101" s="18" t="s">
        <v>675</v>
      </c>
      <c r="D101" s="18" t="s">
        <v>25</v>
      </c>
      <c r="E101" s="19">
        <v>190303</v>
      </c>
      <c r="F101" s="18"/>
      <c r="G101" s="19">
        <v>34</v>
      </c>
      <c r="H101" s="19">
        <v>19</v>
      </c>
      <c r="I101" s="61">
        <f t="shared" si="1"/>
        <v>53</v>
      </c>
      <c r="J101" s="18">
        <v>9127842421</v>
      </c>
      <c r="K101" s="18" t="s">
        <v>143</v>
      </c>
      <c r="L101" s="18" t="s">
        <v>144</v>
      </c>
      <c r="M101" s="18" t="s">
        <v>145</v>
      </c>
      <c r="N101" s="18" t="s">
        <v>700</v>
      </c>
      <c r="O101" s="18"/>
      <c r="P101" s="24">
        <v>43645</v>
      </c>
      <c r="Q101" s="18" t="s">
        <v>242</v>
      </c>
      <c r="R101" s="18"/>
      <c r="S101" s="18" t="s">
        <v>298</v>
      </c>
      <c r="T101" s="18"/>
    </row>
    <row r="102" spans="1:20">
      <c r="A102" s="4">
        <v>98</v>
      </c>
      <c r="B102" s="17" t="s">
        <v>63</v>
      </c>
      <c r="C102" s="18" t="s">
        <v>673</v>
      </c>
      <c r="D102" s="18" t="s">
        <v>23</v>
      </c>
      <c r="E102" s="19" t="s">
        <v>674</v>
      </c>
      <c r="F102" s="18" t="s">
        <v>107</v>
      </c>
      <c r="G102" s="19">
        <v>105</v>
      </c>
      <c r="H102" s="19">
        <v>102</v>
      </c>
      <c r="I102" s="61">
        <f t="shared" si="1"/>
        <v>207</v>
      </c>
      <c r="J102" s="18">
        <v>9707201848</v>
      </c>
      <c r="K102" s="18" t="s">
        <v>116</v>
      </c>
      <c r="L102" s="18" t="s">
        <v>117</v>
      </c>
      <c r="M102" s="18" t="s">
        <v>118</v>
      </c>
      <c r="N102" s="18"/>
      <c r="O102" s="18"/>
      <c r="P102" s="24">
        <v>43645</v>
      </c>
      <c r="Q102" s="18" t="s">
        <v>242</v>
      </c>
      <c r="R102" s="18"/>
      <c r="S102" s="18" t="s">
        <v>298</v>
      </c>
      <c r="T102" s="18"/>
    </row>
    <row r="103" spans="1:20">
      <c r="A103" s="4">
        <v>99</v>
      </c>
      <c r="B103" s="17"/>
      <c r="C103" s="18"/>
      <c r="D103" s="18"/>
      <c r="E103" s="19"/>
      <c r="F103" s="18"/>
      <c r="G103" s="19"/>
      <c r="H103" s="19"/>
      <c r="I103" s="61">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1">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98</v>
      </c>
      <c r="D165" s="21"/>
      <c r="E165" s="13"/>
      <c r="F165" s="21"/>
      <c r="G165" s="62">
        <f>SUM(G5:G164)</f>
        <v>5011</v>
      </c>
      <c r="H165" s="62">
        <f>SUM(H5:H164)</f>
        <v>5589</v>
      </c>
      <c r="I165" s="62">
        <f>SUM(I5:I164)</f>
        <v>10600</v>
      </c>
      <c r="J165" s="21"/>
      <c r="K165" s="21"/>
      <c r="L165" s="21"/>
      <c r="M165" s="21"/>
      <c r="N165" s="21"/>
      <c r="O165" s="21"/>
      <c r="P165" s="14"/>
      <c r="Q165" s="21"/>
      <c r="R165" s="21"/>
      <c r="S165" s="21"/>
      <c r="T165" s="12"/>
    </row>
    <row r="166" spans="1:20">
      <c r="A166" s="44" t="s">
        <v>62</v>
      </c>
      <c r="B166" s="10">
        <f>COUNTIF(B$5:B$164,"Team 1")</f>
        <v>53</v>
      </c>
      <c r="C166" s="44" t="s">
        <v>25</v>
      </c>
      <c r="D166" s="10">
        <f>COUNTIF(D5:D164,"Anganwadi")</f>
        <v>50</v>
      </c>
    </row>
    <row r="167" spans="1:20">
      <c r="A167" s="44" t="s">
        <v>63</v>
      </c>
      <c r="B167" s="10">
        <f>COUNTIF(B$6:B$164,"Team 2")</f>
        <v>45</v>
      </c>
      <c r="C167" s="44" t="s">
        <v>23</v>
      </c>
      <c r="D167" s="10">
        <f>COUNTIF(D5:D164,"School")</f>
        <v>48</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U139" sqref="U139"/>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26" t="s">
        <v>70</v>
      </c>
      <c r="B1" s="126"/>
      <c r="C1" s="126"/>
      <c r="D1" s="57"/>
      <c r="E1" s="57"/>
      <c r="F1" s="57"/>
      <c r="G1" s="57"/>
      <c r="H1" s="57"/>
      <c r="I1" s="57"/>
      <c r="J1" s="57"/>
      <c r="K1" s="57"/>
      <c r="L1" s="57"/>
      <c r="M1" s="128"/>
      <c r="N1" s="128"/>
      <c r="O1" s="128"/>
      <c r="P1" s="128"/>
      <c r="Q1" s="128"/>
      <c r="R1" s="128"/>
      <c r="S1" s="128"/>
      <c r="T1" s="128"/>
    </row>
    <row r="2" spans="1:20">
      <c r="A2" s="120" t="s">
        <v>59</v>
      </c>
      <c r="B2" s="121"/>
      <c r="C2" s="121"/>
      <c r="D2" s="25">
        <v>43647</v>
      </c>
      <c r="E2" s="22"/>
      <c r="F2" s="22"/>
      <c r="G2" s="22"/>
      <c r="H2" s="22"/>
      <c r="I2" s="22"/>
      <c r="J2" s="22"/>
      <c r="K2" s="22"/>
      <c r="L2" s="22"/>
      <c r="M2" s="22"/>
      <c r="N2" s="22"/>
      <c r="O2" s="22"/>
      <c r="P2" s="22"/>
      <c r="Q2" s="22"/>
      <c r="R2" s="22"/>
      <c r="S2" s="22"/>
    </row>
    <row r="3" spans="1:20" ht="24" customHeight="1">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c r="A4" s="122"/>
      <c r="B4" s="125"/>
      <c r="C4" s="123"/>
      <c r="D4" s="123"/>
      <c r="E4" s="123"/>
      <c r="F4" s="124"/>
      <c r="G4" s="23" t="s">
        <v>9</v>
      </c>
      <c r="H4" s="23" t="s">
        <v>10</v>
      </c>
      <c r="I4" s="23" t="s">
        <v>11</v>
      </c>
      <c r="J4" s="123"/>
      <c r="K4" s="119"/>
      <c r="L4" s="119"/>
      <c r="M4" s="119"/>
      <c r="N4" s="119"/>
      <c r="O4" s="119"/>
      <c r="P4" s="122"/>
      <c r="Q4" s="122"/>
      <c r="R4" s="123"/>
      <c r="S4" s="123"/>
      <c r="T4" s="123"/>
    </row>
    <row r="5" spans="1:20">
      <c r="A5" s="4">
        <v>1</v>
      </c>
      <c r="B5" s="17" t="s">
        <v>62</v>
      </c>
      <c r="C5" s="48" t="s">
        <v>701</v>
      </c>
      <c r="D5" s="48" t="s">
        <v>25</v>
      </c>
      <c r="E5" s="19">
        <v>190449</v>
      </c>
      <c r="F5" s="48"/>
      <c r="G5" s="19">
        <v>23</v>
      </c>
      <c r="H5" s="19">
        <v>28</v>
      </c>
      <c r="I5" s="61">
        <f>SUM(G5:H5)</f>
        <v>51</v>
      </c>
      <c r="J5" s="48" t="s">
        <v>775</v>
      </c>
      <c r="K5" s="48" t="s">
        <v>109</v>
      </c>
      <c r="L5" s="48" t="s">
        <v>173</v>
      </c>
      <c r="M5" s="48" t="s">
        <v>174</v>
      </c>
      <c r="N5" s="48" t="s">
        <v>596</v>
      </c>
      <c r="O5" s="48"/>
      <c r="P5" s="49">
        <v>43647</v>
      </c>
      <c r="Q5" s="48" t="s">
        <v>120</v>
      </c>
      <c r="R5" s="48"/>
      <c r="S5" s="18" t="s">
        <v>297</v>
      </c>
      <c r="T5" s="18"/>
    </row>
    <row r="6" spans="1:20">
      <c r="A6" s="4">
        <v>2</v>
      </c>
      <c r="B6" s="17" t="s">
        <v>62</v>
      </c>
      <c r="C6" s="48" t="s">
        <v>702</v>
      </c>
      <c r="D6" s="48" t="s">
        <v>25</v>
      </c>
      <c r="E6" s="19">
        <v>190447</v>
      </c>
      <c r="F6" s="48"/>
      <c r="G6" s="19">
        <v>56</v>
      </c>
      <c r="H6" s="19">
        <v>44</v>
      </c>
      <c r="I6" s="61">
        <f t="shared" ref="I6:I69" si="0">SUM(G6:H6)</f>
        <v>100</v>
      </c>
      <c r="J6" s="48">
        <v>9085597579</v>
      </c>
      <c r="K6" s="48" t="s">
        <v>109</v>
      </c>
      <c r="L6" s="48" t="s">
        <v>110</v>
      </c>
      <c r="M6" s="48" t="s">
        <v>111</v>
      </c>
      <c r="N6" s="48" t="s">
        <v>776</v>
      </c>
      <c r="O6" s="48"/>
      <c r="P6" s="49">
        <v>43647</v>
      </c>
      <c r="Q6" s="48" t="s">
        <v>120</v>
      </c>
      <c r="R6" s="48"/>
      <c r="S6" s="18" t="s">
        <v>297</v>
      </c>
      <c r="T6" s="18"/>
    </row>
    <row r="7" spans="1:20">
      <c r="A7" s="4">
        <v>3</v>
      </c>
      <c r="B7" s="17" t="s">
        <v>62</v>
      </c>
      <c r="C7" s="48" t="s">
        <v>703</v>
      </c>
      <c r="D7" s="48" t="s">
        <v>25</v>
      </c>
      <c r="E7" s="19">
        <v>190445</v>
      </c>
      <c r="F7" s="48"/>
      <c r="G7" s="19">
        <v>45</v>
      </c>
      <c r="H7" s="19">
        <v>36</v>
      </c>
      <c r="I7" s="61">
        <f t="shared" si="0"/>
        <v>81</v>
      </c>
      <c r="J7" s="48">
        <v>8486115447</v>
      </c>
      <c r="K7" s="48" t="s">
        <v>109</v>
      </c>
      <c r="L7" s="48" t="s">
        <v>110</v>
      </c>
      <c r="M7" s="48" t="s">
        <v>111</v>
      </c>
      <c r="N7" s="48" t="s">
        <v>777</v>
      </c>
      <c r="O7" s="48"/>
      <c r="P7" s="49">
        <v>43648</v>
      </c>
      <c r="Q7" s="48" t="s">
        <v>197</v>
      </c>
      <c r="R7" s="48"/>
      <c r="S7" s="18" t="s">
        <v>297</v>
      </c>
      <c r="T7" s="18"/>
    </row>
    <row r="8" spans="1:20" ht="33">
      <c r="A8" s="4">
        <v>4</v>
      </c>
      <c r="B8" s="17" t="s">
        <v>62</v>
      </c>
      <c r="C8" s="48" t="s">
        <v>704</v>
      </c>
      <c r="D8" s="48" t="s">
        <v>25</v>
      </c>
      <c r="E8" s="19">
        <v>190446</v>
      </c>
      <c r="F8" s="48"/>
      <c r="G8" s="19">
        <v>26</v>
      </c>
      <c r="H8" s="19">
        <v>37</v>
      </c>
      <c r="I8" s="61">
        <f t="shared" si="0"/>
        <v>63</v>
      </c>
      <c r="J8" s="17" t="s">
        <v>778</v>
      </c>
      <c r="K8" s="48" t="s">
        <v>109</v>
      </c>
      <c r="L8" s="48" t="s">
        <v>110</v>
      </c>
      <c r="M8" s="48" t="s">
        <v>111</v>
      </c>
      <c r="N8" s="48" t="s">
        <v>184</v>
      </c>
      <c r="O8" s="48"/>
      <c r="P8" s="49">
        <v>43648</v>
      </c>
      <c r="Q8" s="48" t="s">
        <v>197</v>
      </c>
      <c r="R8" s="48"/>
      <c r="S8" s="18" t="s">
        <v>297</v>
      </c>
      <c r="T8" s="18"/>
    </row>
    <row r="9" spans="1:20" ht="33">
      <c r="A9" s="4">
        <v>5</v>
      </c>
      <c r="B9" s="17" t="s">
        <v>62</v>
      </c>
      <c r="C9" s="48" t="s">
        <v>705</v>
      </c>
      <c r="D9" s="48" t="s">
        <v>25</v>
      </c>
      <c r="E9" s="19">
        <v>190920</v>
      </c>
      <c r="F9" s="48"/>
      <c r="G9" s="19">
        <v>44</v>
      </c>
      <c r="H9" s="19">
        <v>46</v>
      </c>
      <c r="I9" s="61">
        <f t="shared" si="0"/>
        <v>90</v>
      </c>
      <c r="J9" s="48">
        <v>9126937653</v>
      </c>
      <c r="K9" s="48" t="s">
        <v>109</v>
      </c>
      <c r="L9" s="48" t="s">
        <v>173</v>
      </c>
      <c r="M9" s="48" t="s">
        <v>174</v>
      </c>
      <c r="N9" s="48" t="s">
        <v>779</v>
      </c>
      <c r="O9" s="48"/>
      <c r="P9" s="49">
        <v>43649</v>
      </c>
      <c r="Q9" s="48" t="s">
        <v>98</v>
      </c>
      <c r="R9" s="48"/>
      <c r="S9" s="18" t="s">
        <v>297</v>
      </c>
      <c r="T9" s="18"/>
    </row>
    <row r="10" spans="1:20" ht="33">
      <c r="A10" s="4">
        <v>6</v>
      </c>
      <c r="B10" s="17" t="s">
        <v>62</v>
      </c>
      <c r="C10" s="48" t="s">
        <v>706</v>
      </c>
      <c r="D10" s="48" t="s">
        <v>25</v>
      </c>
      <c r="E10" s="19">
        <v>190450</v>
      </c>
      <c r="F10" s="48"/>
      <c r="G10" s="19">
        <v>34</v>
      </c>
      <c r="H10" s="19">
        <v>35</v>
      </c>
      <c r="I10" s="61">
        <f t="shared" si="0"/>
        <v>69</v>
      </c>
      <c r="J10" s="48">
        <v>9085283545</v>
      </c>
      <c r="K10" s="48" t="s">
        <v>109</v>
      </c>
      <c r="L10" s="48" t="s">
        <v>173</v>
      </c>
      <c r="M10" s="48" t="s">
        <v>174</v>
      </c>
      <c r="N10" s="48" t="s">
        <v>780</v>
      </c>
      <c r="O10" s="48"/>
      <c r="P10" s="49">
        <v>43649</v>
      </c>
      <c r="Q10" s="48" t="s">
        <v>98</v>
      </c>
      <c r="R10" s="48"/>
      <c r="S10" s="18" t="s">
        <v>297</v>
      </c>
      <c r="T10" s="18"/>
    </row>
    <row r="11" spans="1:20">
      <c r="A11" s="4">
        <v>7</v>
      </c>
      <c r="B11" s="17" t="s">
        <v>62</v>
      </c>
      <c r="C11" s="59" t="s">
        <v>707</v>
      </c>
      <c r="D11" s="59" t="s">
        <v>25</v>
      </c>
      <c r="E11" s="17">
        <v>190625</v>
      </c>
      <c r="F11" s="59"/>
      <c r="G11" s="17">
        <v>9</v>
      </c>
      <c r="H11" s="17">
        <v>14</v>
      </c>
      <c r="I11" s="61">
        <f t="shared" si="0"/>
        <v>23</v>
      </c>
      <c r="J11" s="59">
        <v>7896221009</v>
      </c>
      <c r="K11" s="59" t="s">
        <v>601</v>
      </c>
      <c r="L11" s="59" t="s">
        <v>602</v>
      </c>
      <c r="M11" s="59" t="s">
        <v>145</v>
      </c>
      <c r="N11" s="59" t="s">
        <v>781</v>
      </c>
      <c r="O11" s="59"/>
      <c r="P11" s="49">
        <v>43650</v>
      </c>
      <c r="Q11" s="48" t="s">
        <v>104</v>
      </c>
      <c r="R11" s="48"/>
      <c r="S11" s="18" t="s">
        <v>297</v>
      </c>
      <c r="T11" s="18"/>
    </row>
    <row r="12" spans="1:20">
      <c r="A12" s="4">
        <v>8</v>
      </c>
      <c r="B12" s="17" t="s">
        <v>62</v>
      </c>
      <c r="C12" s="48" t="s">
        <v>708</v>
      </c>
      <c r="D12" s="48" t="s">
        <v>25</v>
      </c>
      <c r="E12" s="19">
        <v>190707</v>
      </c>
      <c r="F12" s="48"/>
      <c r="G12" s="19">
        <v>29</v>
      </c>
      <c r="H12" s="19">
        <v>12</v>
      </c>
      <c r="I12" s="61">
        <f t="shared" si="0"/>
        <v>41</v>
      </c>
      <c r="J12" s="48">
        <v>9678137927</v>
      </c>
      <c r="K12" s="48" t="s">
        <v>601</v>
      </c>
      <c r="L12" s="48" t="s">
        <v>782</v>
      </c>
      <c r="M12" s="48" t="s">
        <v>783</v>
      </c>
      <c r="N12" s="48" t="s">
        <v>784</v>
      </c>
      <c r="O12" s="48"/>
      <c r="P12" s="49">
        <v>43650</v>
      </c>
      <c r="Q12" s="48" t="s">
        <v>104</v>
      </c>
      <c r="R12" s="48"/>
      <c r="S12" s="18" t="s">
        <v>297</v>
      </c>
      <c r="T12" s="18"/>
    </row>
    <row r="13" spans="1:20" ht="33">
      <c r="A13" s="4">
        <v>9</v>
      </c>
      <c r="B13" s="17" t="s">
        <v>62</v>
      </c>
      <c r="C13" s="48" t="s">
        <v>709</v>
      </c>
      <c r="D13" s="48" t="s">
        <v>25</v>
      </c>
      <c r="E13" s="19">
        <v>20415</v>
      </c>
      <c r="F13" s="48"/>
      <c r="G13" s="19">
        <v>8</v>
      </c>
      <c r="H13" s="19">
        <v>5</v>
      </c>
      <c r="I13" s="61">
        <f t="shared" si="0"/>
        <v>13</v>
      </c>
      <c r="J13" s="48">
        <v>9101998406</v>
      </c>
      <c r="K13" s="48" t="s">
        <v>412</v>
      </c>
      <c r="L13" s="48" t="s">
        <v>423</v>
      </c>
      <c r="M13" s="48" t="s">
        <v>424</v>
      </c>
      <c r="N13" s="48" t="s">
        <v>785</v>
      </c>
      <c r="O13" s="48"/>
      <c r="P13" s="49">
        <v>43650</v>
      </c>
      <c r="Q13" s="48" t="s">
        <v>104</v>
      </c>
      <c r="R13" s="48"/>
      <c r="S13" s="18" t="s">
        <v>297</v>
      </c>
      <c r="T13" s="18"/>
    </row>
    <row r="14" spans="1:20" ht="33">
      <c r="A14" s="4">
        <v>10</v>
      </c>
      <c r="B14" s="17" t="s">
        <v>62</v>
      </c>
      <c r="C14" s="48" t="s">
        <v>710</v>
      </c>
      <c r="D14" s="48" t="s">
        <v>25</v>
      </c>
      <c r="E14" s="19">
        <v>20106</v>
      </c>
      <c r="F14" s="48"/>
      <c r="G14" s="19">
        <v>10</v>
      </c>
      <c r="H14" s="19">
        <v>11</v>
      </c>
      <c r="I14" s="61">
        <f t="shared" si="0"/>
        <v>21</v>
      </c>
      <c r="J14" s="48">
        <v>7399689922</v>
      </c>
      <c r="K14" s="48" t="s">
        <v>597</v>
      </c>
      <c r="L14" s="48" t="s">
        <v>598</v>
      </c>
      <c r="M14" s="48" t="s">
        <v>599</v>
      </c>
      <c r="N14" s="48" t="s">
        <v>785</v>
      </c>
      <c r="O14" s="48"/>
      <c r="P14" s="49">
        <v>43650</v>
      </c>
      <c r="Q14" s="48" t="s">
        <v>104</v>
      </c>
      <c r="R14" s="48"/>
      <c r="S14" s="18" t="s">
        <v>297</v>
      </c>
      <c r="T14" s="18"/>
    </row>
    <row r="15" spans="1:20" ht="33">
      <c r="A15" s="4">
        <v>11</v>
      </c>
      <c r="B15" s="17" t="s">
        <v>62</v>
      </c>
      <c r="C15" s="48" t="s">
        <v>711</v>
      </c>
      <c r="D15" s="48" t="s">
        <v>25</v>
      </c>
      <c r="E15" s="19">
        <v>20409</v>
      </c>
      <c r="F15" s="48"/>
      <c r="G15" s="19">
        <v>8</v>
      </c>
      <c r="H15" s="19">
        <v>10</v>
      </c>
      <c r="I15" s="61">
        <f t="shared" si="0"/>
        <v>18</v>
      </c>
      <c r="J15" s="48">
        <v>9957535465</v>
      </c>
      <c r="K15" s="48" t="s">
        <v>597</v>
      </c>
      <c r="L15" s="48" t="s">
        <v>598</v>
      </c>
      <c r="M15" s="48" t="s">
        <v>599</v>
      </c>
      <c r="N15" s="48" t="s">
        <v>786</v>
      </c>
      <c r="O15" s="48"/>
      <c r="P15" s="49">
        <v>43651</v>
      </c>
      <c r="Q15" s="48" t="s">
        <v>113</v>
      </c>
      <c r="R15" s="48"/>
      <c r="S15" s="18" t="s">
        <v>297</v>
      </c>
      <c r="T15" s="18"/>
    </row>
    <row r="16" spans="1:20">
      <c r="A16" s="4">
        <v>12</v>
      </c>
      <c r="B16" s="17" t="s">
        <v>62</v>
      </c>
      <c r="C16" s="48" t="s">
        <v>712</v>
      </c>
      <c r="D16" s="48" t="s">
        <v>25</v>
      </c>
      <c r="E16" s="19">
        <v>20410</v>
      </c>
      <c r="F16" s="48"/>
      <c r="G16" s="19">
        <v>12</v>
      </c>
      <c r="H16" s="19">
        <v>7</v>
      </c>
      <c r="I16" s="61">
        <f t="shared" si="0"/>
        <v>19</v>
      </c>
      <c r="J16" s="48">
        <v>9531253775</v>
      </c>
      <c r="K16" s="48" t="s">
        <v>601</v>
      </c>
      <c r="L16" s="48" t="s">
        <v>602</v>
      </c>
      <c r="M16" s="48" t="s">
        <v>145</v>
      </c>
      <c r="N16" s="48" t="s">
        <v>787</v>
      </c>
      <c r="O16" s="48"/>
      <c r="P16" s="49">
        <v>43651</v>
      </c>
      <c r="Q16" s="48" t="s">
        <v>113</v>
      </c>
      <c r="R16" s="48"/>
      <c r="S16" s="18" t="s">
        <v>297</v>
      </c>
      <c r="T16" s="18"/>
    </row>
    <row r="17" spans="1:20">
      <c r="A17" s="4">
        <v>13</v>
      </c>
      <c r="B17" s="17" t="s">
        <v>62</v>
      </c>
      <c r="C17" s="48" t="s">
        <v>713</v>
      </c>
      <c r="D17" s="48" t="s">
        <v>25</v>
      </c>
      <c r="E17" s="19">
        <v>20411</v>
      </c>
      <c r="F17" s="48"/>
      <c r="G17" s="19">
        <v>6</v>
      </c>
      <c r="H17" s="19">
        <v>9</v>
      </c>
      <c r="I17" s="61">
        <f t="shared" si="0"/>
        <v>15</v>
      </c>
      <c r="J17" s="48">
        <v>9678790013</v>
      </c>
      <c r="K17" s="48" t="s">
        <v>597</v>
      </c>
      <c r="L17" s="48" t="s">
        <v>598</v>
      </c>
      <c r="M17" s="48" t="s">
        <v>599</v>
      </c>
      <c r="N17" s="48" t="s">
        <v>788</v>
      </c>
      <c r="O17" s="48"/>
      <c r="P17" s="49">
        <v>43651</v>
      </c>
      <c r="Q17" s="48" t="s">
        <v>113</v>
      </c>
      <c r="R17" s="48"/>
      <c r="S17" s="18" t="s">
        <v>297</v>
      </c>
      <c r="T17" s="18"/>
    </row>
    <row r="18" spans="1:20">
      <c r="A18" s="4">
        <v>14</v>
      </c>
      <c r="B18" s="17" t="s">
        <v>62</v>
      </c>
      <c r="C18" s="59" t="s">
        <v>714</v>
      </c>
      <c r="D18" s="59" t="s">
        <v>25</v>
      </c>
      <c r="E18" s="17">
        <v>20325</v>
      </c>
      <c r="F18" s="59"/>
      <c r="G18" s="17">
        <v>9</v>
      </c>
      <c r="H18" s="17">
        <v>6</v>
      </c>
      <c r="I18" s="61">
        <f t="shared" si="0"/>
        <v>15</v>
      </c>
      <c r="J18" s="59">
        <v>9678469832</v>
      </c>
      <c r="K18" s="59" t="s">
        <v>601</v>
      </c>
      <c r="L18" s="59" t="s">
        <v>782</v>
      </c>
      <c r="M18" s="59" t="s">
        <v>783</v>
      </c>
      <c r="N18" s="59" t="s">
        <v>785</v>
      </c>
      <c r="O18" s="59"/>
      <c r="P18" s="49">
        <v>43651</v>
      </c>
      <c r="Q18" s="48" t="s">
        <v>113</v>
      </c>
      <c r="R18" s="48"/>
      <c r="S18" s="18" t="s">
        <v>297</v>
      </c>
      <c r="T18" s="18"/>
    </row>
    <row r="19" spans="1:20" ht="33">
      <c r="A19" s="4">
        <v>15</v>
      </c>
      <c r="B19" s="17" t="s">
        <v>62</v>
      </c>
      <c r="C19" s="48" t="s">
        <v>715</v>
      </c>
      <c r="D19" s="48" t="s">
        <v>25</v>
      </c>
      <c r="E19" s="19">
        <v>20413</v>
      </c>
      <c r="F19" s="48"/>
      <c r="G19" s="19">
        <v>12</v>
      </c>
      <c r="H19" s="19">
        <v>4</v>
      </c>
      <c r="I19" s="61">
        <f t="shared" si="0"/>
        <v>16</v>
      </c>
      <c r="J19" s="48">
        <v>8011788681</v>
      </c>
      <c r="K19" s="48" t="s">
        <v>597</v>
      </c>
      <c r="L19" s="48" t="s">
        <v>598</v>
      </c>
      <c r="M19" s="48" t="s">
        <v>599</v>
      </c>
      <c r="N19" s="48" t="s">
        <v>789</v>
      </c>
      <c r="O19" s="48"/>
      <c r="P19" s="49">
        <v>43651</v>
      </c>
      <c r="Q19" s="48" t="s">
        <v>113</v>
      </c>
      <c r="R19" s="48"/>
      <c r="S19" s="18" t="s">
        <v>297</v>
      </c>
      <c r="T19" s="18"/>
    </row>
    <row r="20" spans="1:20">
      <c r="A20" s="4">
        <v>16</v>
      </c>
      <c r="B20" s="17" t="s">
        <v>62</v>
      </c>
      <c r="C20" s="48" t="s">
        <v>716</v>
      </c>
      <c r="D20" s="48" t="s">
        <v>25</v>
      </c>
      <c r="E20" s="19">
        <v>20323</v>
      </c>
      <c r="F20" s="48"/>
      <c r="G20" s="19">
        <v>8</v>
      </c>
      <c r="H20" s="19">
        <v>11</v>
      </c>
      <c r="I20" s="61">
        <f t="shared" si="0"/>
        <v>19</v>
      </c>
      <c r="J20" s="48">
        <v>9678896674</v>
      </c>
      <c r="K20" s="48" t="s">
        <v>601</v>
      </c>
      <c r="L20" s="48" t="s">
        <v>602</v>
      </c>
      <c r="M20" s="48" t="s">
        <v>145</v>
      </c>
      <c r="N20" s="48" t="s">
        <v>790</v>
      </c>
      <c r="O20" s="48"/>
      <c r="P20" s="49">
        <v>43652</v>
      </c>
      <c r="Q20" s="48" t="s">
        <v>141</v>
      </c>
      <c r="R20" s="48"/>
      <c r="S20" s="18" t="s">
        <v>297</v>
      </c>
      <c r="T20" s="18"/>
    </row>
    <row r="21" spans="1:20">
      <c r="A21" s="4">
        <v>17</v>
      </c>
      <c r="B21" s="17" t="s">
        <v>62</v>
      </c>
      <c r="C21" s="48" t="s">
        <v>717</v>
      </c>
      <c r="D21" s="48" t="s">
        <v>25</v>
      </c>
      <c r="E21" s="19">
        <v>20414</v>
      </c>
      <c r="F21" s="48"/>
      <c r="G21" s="19">
        <v>7</v>
      </c>
      <c r="H21" s="19">
        <v>15</v>
      </c>
      <c r="I21" s="61">
        <f t="shared" si="0"/>
        <v>22</v>
      </c>
      <c r="J21" s="48">
        <v>9678374085</v>
      </c>
      <c r="K21" s="48" t="s">
        <v>601</v>
      </c>
      <c r="L21" s="48" t="s">
        <v>782</v>
      </c>
      <c r="M21" s="48" t="s">
        <v>783</v>
      </c>
      <c r="N21" s="48" t="s">
        <v>785</v>
      </c>
      <c r="O21" s="48"/>
      <c r="P21" s="49">
        <v>43652</v>
      </c>
      <c r="Q21" s="48" t="s">
        <v>141</v>
      </c>
      <c r="R21" s="48"/>
      <c r="S21" s="18" t="s">
        <v>297</v>
      </c>
      <c r="T21" s="18"/>
    </row>
    <row r="22" spans="1:20">
      <c r="A22" s="4">
        <v>18</v>
      </c>
      <c r="B22" s="17" t="s">
        <v>62</v>
      </c>
      <c r="C22" s="48" t="s">
        <v>718</v>
      </c>
      <c r="D22" s="48" t="s">
        <v>25</v>
      </c>
      <c r="E22" s="19">
        <v>20215</v>
      </c>
      <c r="F22" s="48"/>
      <c r="G22" s="19">
        <v>8</v>
      </c>
      <c r="H22" s="19">
        <v>6</v>
      </c>
      <c r="I22" s="61">
        <f t="shared" si="0"/>
        <v>14</v>
      </c>
      <c r="J22" s="48">
        <v>9957454150</v>
      </c>
      <c r="K22" s="48" t="s">
        <v>601</v>
      </c>
      <c r="L22" s="48" t="s">
        <v>602</v>
      </c>
      <c r="M22" s="48" t="s">
        <v>145</v>
      </c>
      <c r="N22" s="48" t="s">
        <v>791</v>
      </c>
      <c r="O22" s="48"/>
      <c r="P22" s="49">
        <v>43652</v>
      </c>
      <c r="Q22" s="48" t="s">
        <v>141</v>
      </c>
      <c r="R22" s="48"/>
      <c r="S22" s="18" t="s">
        <v>297</v>
      </c>
      <c r="T22" s="18"/>
    </row>
    <row r="23" spans="1:20">
      <c r="A23" s="4">
        <v>19</v>
      </c>
      <c r="B23" s="17" t="s">
        <v>62</v>
      </c>
      <c r="C23" s="48" t="s">
        <v>719</v>
      </c>
      <c r="D23" s="48" t="s">
        <v>25</v>
      </c>
      <c r="E23" s="19">
        <v>20402</v>
      </c>
      <c r="F23" s="48"/>
      <c r="G23" s="19">
        <v>6</v>
      </c>
      <c r="H23" s="19">
        <v>6</v>
      </c>
      <c r="I23" s="61">
        <f t="shared" si="0"/>
        <v>12</v>
      </c>
      <c r="J23" s="48">
        <v>9957074429</v>
      </c>
      <c r="K23" s="48" t="s">
        <v>601</v>
      </c>
      <c r="L23" s="48" t="s">
        <v>782</v>
      </c>
      <c r="M23" s="48" t="s">
        <v>783</v>
      </c>
      <c r="N23" s="48" t="s">
        <v>792</v>
      </c>
      <c r="O23" s="48"/>
      <c r="P23" s="49">
        <v>43652</v>
      </c>
      <c r="Q23" s="48" t="s">
        <v>141</v>
      </c>
      <c r="R23" s="48"/>
      <c r="S23" s="18" t="s">
        <v>297</v>
      </c>
      <c r="T23" s="18"/>
    </row>
    <row r="24" spans="1:20">
      <c r="A24" s="4">
        <v>20</v>
      </c>
      <c r="B24" s="17" t="s">
        <v>62</v>
      </c>
      <c r="C24" s="48" t="s">
        <v>720</v>
      </c>
      <c r="D24" s="48" t="s">
        <v>25</v>
      </c>
      <c r="E24" s="19">
        <v>20405</v>
      </c>
      <c r="F24" s="48"/>
      <c r="G24" s="19">
        <v>8</v>
      </c>
      <c r="H24" s="19">
        <v>17</v>
      </c>
      <c r="I24" s="61">
        <f t="shared" si="0"/>
        <v>25</v>
      </c>
      <c r="J24" s="48">
        <v>8638665092</v>
      </c>
      <c r="K24" s="48" t="s">
        <v>601</v>
      </c>
      <c r="L24" s="48" t="s">
        <v>782</v>
      </c>
      <c r="M24" s="48" t="s">
        <v>783</v>
      </c>
      <c r="N24" s="48" t="s">
        <v>793</v>
      </c>
      <c r="O24" s="48"/>
      <c r="P24" s="49">
        <v>43652</v>
      </c>
      <c r="Q24" s="48" t="s">
        <v>141</v>
      </c>
      <c r="R24" s="48"/>
      <c r="S24" s="18" t="s">
        <v>297</v>
      </c>
      <c r="T24" s="18"/>
    </row>
    <row r="25" spans="1:20">
      <c r="A25" s="4">
        <v>21</v>
      </c>
      <c r="B25" s="17" t="s">
        <v>62</v>
      </c>
      <c r="C25" s="59" t="s">
        <v>721</v>
      </c>
      <c r="D25" s="59" t="s">
        <v>25</v>
      </c>
      <c r="E25" s="17">
        <v>20220</v>
      </c>
      <c r="F25" s="59"/>
      <c r="G25" s="17">
        <v>3</v>
      </c>
      <c r="H25" s="17">
        <v>12</v>
      </c>
      <c r="I25" s="61">
        <f t="shared" si="0"/>
        <v>15</v>
      </c>
      <c r="J25" s="59">
        <v>9854623597</v>
      </c>
      <c r="K25" s="59" t="s">
        <v>601</v>
      </c>
      <c r="L25" s="59" t="s">
        <v>602</v>
      </c>
      <c r="M25" s="59" t="s">
        <v>145</v>
      </c>
      <c r="N25" s="59" t="s">
        <v>794</v>
      </c>
      <c r="O25" s="59"/>
      <c r="P25" s="49">
        <v>43654</v>
      </c>
      <c r="Q25" s="48" t="s">
        <v>120</v>
      </c>
      <c r="R25" s="48"/>
      <c r="S25" s="18" t="s">
        <v>297</v>
      </c>
      <c r="T25" s="18"/>
    </row>
    <row r="26" spans="1:20">
      <c r="A26" s="4">
        <v>22</v>
      </c>
      <c r="B26" s="17" t="s">
        <v>62</v>
      </c>
      <c r="C26" s="48" t="s">
        <v>722</v>
      </c>
      <c r="D26" s="48" t="s">
        <v>25</v>
      </c>
      <c r="E26" s="19">
        <v>190512</v>
      </c>
      <c r="F26" s="48"/>
      <c r="G26" s="19">
        <v>12</v>
      </c>
      <c r="H26" s="19">
        <v>9</v>
      </c>
      <c r="I26" s="61">
        <f t="shared" si="0"/>
        <v>21</v>
      </c>
      <c r="J26" s="48">
        <v>8486425203</v>
      </c>
      <c r="K26" s="48" t="s">
        <v>597</v>
      </c>
      <c r="L26" s="48" t="s">
        <v>598</v>
      </c>
      <c r="M26" s="48" t="s">
        <v>599</v>
      </c>
      <c r="N26" s="48" t="s">
        <v>792</v>
      </c>
      <c r="O26" s="48"/>
      <c r="P26" s="49">
        <v>43654</v>
      </c>
      <c r="Q26" s="48" t="s">
        <v>120</v>
      </c>
      <c r="R26" s="48"/>
      <c r="S26" s="18" t="s">
        <v>297</v>
      </c>
      <c r="T26" s="18"/>
    </row>
    <row r="27" spans="1:20">
      <c r="A27" s="4">
        <v>23</v>
      </c>
      <c r="B27" s="17" t="s">
        <v>62</v>
      </c>
      <c r="C27" s="48" t="s">
        <v>723</v>
      </c>
      <c r="D27" s="48" t="s">
        <v>25</v>
      </c>
      <c r="E27" s="19">
        <v>190516</v>
      </c>
      <c r="F27" s="48"/>
      <c r="G27" s="19">
        <v>16</v>
      </c>
      <c r="H27" s="19">
        <v>7</v>
      </c>
      <c r="I27" s="61">
        <f t="shared" si="0"/>
        <v>23</v>
      </c>
      <c r="J27" s="48">
        <v>9401400007</v>
      </c>
      <c r="K27" s="48" t="s">
        <v>601</v>
      </c>
      <c r="L27" s="48" t="s">
        <v>602</v>
      </c>
      <c r="M27" s="48" t="s">
        <v>145</v>
      </c>
      <c r="N27" s="48" t="s">
        <v>795</v>
      </c>
      <c r="O27" s="48"/>
      <c r="P27" s="49">
        <v>43654</v>
      </c>
      <c r="Q27" s="48" t="s">
        <v>120</v>
      </c>
      <c r="R27" s="48"/>
      <c r="S27" s="18" t="s">
        <v>297</v>
      </c>
      <c r="T27" s="18"/>
    </row>
    <row r="28" spans="1:20">
      <c r="A28" s="4">
        <v>24</v>
      </c>
      <c r="B28" s="17" t="s">
        <v>62</v>
      </c>
      <c r="C28" s="48" t="s">
        <v>724</v>
      </c>
      <c r="D28" s="48" t="s">
        <v>25</v>
      </c>
      <c r="E28" s="19">
        <v>190517</v>
      </c>
      <c r="F28" s="48"/>
      <c r="G28" s="19">
        <v>4</v>
      </c>
      <c r="H28" s="19">
        <v>20</v>
      </c>
      <c r="I28" s="61">
        <f t="shared" si="0"/>
        <v>24</v>
      </c>
      <c r="J28" s="48">
        <v>9954645056</v>
      </c>
      <c r="K28" s="48" t="s">
        <v>601</v>
      </c>
      <c r="L28" s="48" t="s">
        <v>602</v>
      </c>
      <c r="M28" s="48" t="s">
        <v>145</v>
      </c>
      <c r="N28" s="48" t="s">
        <v>796</v>
      </c>
      <c r="O28" s="48"/>
      <c r="P28" s="49">
        <v>43654</v>
      </c>
      <c r="Q28" s="48" t="s">
        <v>120</v>
      </c>
      <c r="R28" s="48"/>
      <c r="S28" s="18" t="s">
        <v>297</v>
      </c>
      <c r="T28" s="18"/>
    </row>
    <row r="29" spans="1:20" ht="33">
      <c r="A29" s="4">
        <v>25</v>
      </c>
      <c r="B29" s="17" t="s">
        <v>62</v>
      </c>
      <c r="C29" s="48" t="s">
        <v>725</v>
      </c>
      <c r="D29" s="48" t="s">
        <v>25</v>
      </c>
      <c r="E29" s="19">
        <v>190618</v>
      </c>
      <c r="F29" s="48"/>
      <c r="G29" s="19">
        <v>6</v>
      </c>
      <c r="H29" s="19">
        <v>12</v>
      </c>
      <c r="I29" s="61">
        <f t="shared" si="0"/>
        <v>18</v>
      </c>
      <c r="J29" s="48">
        <v>9954721351</v>
      </c>
      <c r="K29" s="48" t="s">
        <v>601</v>
      </c>
      <c r="L29" s="48" t="s">
        <v>782</v>
      </c>
      <c r="M29" s="48" t="s">
        <v>783</v>
      </c>
      <c r="N29" s="48" t="s">
        <v>797</v>
      </c>
      <c r="O29" s="48"/>
      <c r="P29" s="49">
        <v>43654</v>
      </c>
      <c r="Q29" s="48" t="s">
        <v>120</v>
      </c>
      <c r="R29" s="48"/>
      <c r="S29" s="18" t="s">
        <v>297</v>
      </c>
      <c r="T29" s="18"/>
    </row>
    <row r="30" spans="1:20" ht="33">
      <c r="A30" s="4">
        <v>26</v>
      </c>
      <c r="B30" s="17" t="s">
        <v>62</v>
      </c>
      <c r="C30" s="48" t="s">
        <v>726</v>
      </c>
      <c r="D30" s="48" t="s">
        <v>25</v>
      </c>
      <c r="E30" s="19">
        <v>190519</v>
      </c>
      <c r="F30" s="48"/>
      <c r="G30" s="19">
        <v>10</v>
      </c>
      <c r="H30" s="19">
        <v>15</v>
      </c>
      <c r="I30" s="61">
        <f t="shared" si="0"/>
        <v>25</v>
      </c>
      <c r="J30" s="48">
        <v>9707058784</v>
      </c>
      <c r="K30" s="48" t="s">
        <v>597</v>
      </c>
      <c r="L30" s="48" t="s">
        <v>598</v>
      </c>
      <c r="M30" s="48" t="s">
        <v>599</v>
      </c>
      <c r="N30" s="48" t="s">
        <v>798</v>
      </c>
      <c r="O30" s="48"/>
      <c r="P30" s="49">
        <v>43655</v>
      </c>
      <c r="Q30" s="48" t="s">
        <v>127</v>
      </c>
      <c r="R30" s="48"/>
      <c r="S30" s="18" t="s">
        <v>297</v>
      </c>
      <c r="T30" s="18"/>
    </row>
    <row r="31" spans="1:20">
      <c r="A31" s="4">
        <v>27</v>
      </c>
      <c r="B31" s="17" t="s">
        <v>62</v>
      </c>
      <c r="C31" s="48" t="s">
        <v>727</v>
      </c>
      <c r="D31" s="48" t="s">
        <v>25</v>
      </c>
      <c r="E31" s="19">
        <v>190613</v>
      </c>
      <c r="F31" s="48"/>
      <c r="G31" s="19">
        <v>15</v>
      </c>
      <c r="H31" s="19">
        <v>13</v>
      </c>
      <c r="I31" s="61">
        <f t="shared" si="0"/>
        <v>28</v>
      </c>
      <c r="J31" s="48">
        <v>8876468902</v>
      </c>
      <c r="K31" s="48" t="s">
        <v>601</v>
      </c>
      <c r="L31" s="48" t="s">
        <v>782</v>
      </c>
      <c r="M31" s="48" t="s">
        <v>783</v>
      </c>
      <c r="N31" s="48" t="s">
        <v>799</v>
      </c>
      <c r="O31" s="48"/>
      <c r="P31" s="49">
        <v>43655</v>
      </c>
      <c r="Q31" s="48" t="s">
        <v>127</v>
      </c>
      <c r="R31" s="48"/>
      <c r="S31" s="18" t="s">
        <v>297</v>
      </c>
      <c r="T31" s="18"/>
    </row>
    <row r="32" spans="1:20">
      <c r="A32" s="4">
        <v>28</v>
      </c>
      <c r="B32" s="17" t="s">
        <v>62</v>
      </c>
      <c r="C32" s="59" t="s">
        <v>728</v>
      </c>
      <c r="D32" s="59" t="s">
        <v>25</v>
      </c>
      <c r="E32" s="17">
        <v>20115</v>
      </c>
      <c r="F32" s="59"/>
      <c r="G32" s="17">
        <v>13</v>
      </c>
      <c r="H32" s="17">
        <v>9</v>
      </c>
      <c r="I32" s="61">
        <f t="shared" si="0"/>
        <v>22</v>
      </c>
      <c r="J32" s="59">
        <v>9864777455</v>
      </c>
      <c r="K32" s="59" t="s">
        <v>800</v>
      </c>
      <c r="L32" s="59" t="s">
        <v>144</v>
      </c>
      <c r="M32" s="59" t="s">
        <v>801</v>
      </c>
      <c r="N32" s="59" t="s">
        <v>802</v>
      </c>
      <c r="O32" s="59"/>
      <c r="P32" s="49">
        <v>43655</v>
      </c>
      <c r="Q32" s="48" t="s">
        <v>127</v>
      </c>
      <c r="R32" s="48"/>
      <c r="S32" s="18" t="s">
        <v>297</v>
      </c>
      <c r="T32" s="18"/>
    </row>
    <row r="33" spans="1:20">
      <c r="A33" s="4">
        <v>29</v>
      </c>
      <c r="B33" s="17" t="s">
        <v>62</v>
      </c>
      <c r="C33" s="48" t="s">
        <v>729</v>
      </c>
      <c r="D33" s="48" t="s">
        <v>25</v>
      </c>
      <c r="E33" s="19">
        <v>20418</v>
      </c>
      <c r="F33" s="48"/>
      <c r="G33" s="19">
        <v>13</v>
      </c>
      <c r="H33" s="19">
        <v>15</v>
      </c>
      <c r="I33" s="61">
        <f t="shared" si="0"/>
        <v>28</v>
      </c>
      <c r="J33" s="48">
        <v>9957115647</v>
      </c>
      <c r="K33" s="48" t="s">
        <v>800</v>
      </c>
      <c r="L33" s="48" t="s">
        <v>803</v>
      </c>
      <c r="M33" s="48">
        <v>8486133922</v>
      </c>
      <c r="N33" s="48" t="s">
        <v>112</v>
      </c>
      <c r="O33" s="48"/>
      <c r="P33" s="49">
        <v>43655</v>
      </c>
      <c r="Q33" s="48" t="s">
        <v>127</v>
      </c>
      <c r="R33" s="48"/>
      <c r="S33" s="18" t="s">
        <v>297</v>
      </c>
      <c r="T33" s="18"/>
    </row>
    <row r="34" spans="1:20" ht="33">
      <c r="A34" s="4">
        <v>30</v>
      </c>
      <c r="B34" s="17" t="s">
        <v>62</v>
      </c>
      <c r="C34" s="48" t="s">
        <v>730</v>
      </c>
      <c r="D34" s="48" t="s">
        <v>25</v>
      </c>
      <c r="E34" s="19">
        <v>20423</v>
      </c>
      <c r="F34" s="48"/>
      <c r="G34" s="19">
        <v>8</v>
      </c>
      <c r="H34" s="19">
        <v>14</v>
      </c>
      <c r="I34" s="61">
        <f t="shared" si="0"/>
        <v>22</v>
      </c>
      <c r="J34" s="48">
        <v>9954890624</v>
      </c>
      <c r="K34" s="48" t="s">
        <v>800</v>
      </c>
      <c r="L34" s="48" t="s">
        <v>144</v>
      </c>
      <c r="M34" s="48" t="s">
        <v>801</v>
      </c>
      <c r="N34" s="48" t="s">
        <v>804</v>
      </c>
      <c r="O34" s="48"/>
      <c r="P34" s="49">
        <v>43656</v>
      </c>
      <c r="Q34" s="48" t="s">
        <v>98</v>
      </c>
      <c r="R34" s="48"/>
      <c r="S34" s="18" t="s">
        <v>297</v>
      </c>
      <c r="T34" s="18"/>
    </row>
    <row r="35" spans="1:20" ht="33">
      <c r="A35" s="4">
        <v>31</v>
      </c>
      <c r="B35" s="17" t="s">
        <v>62</v>
      </c>
      <c r="C35" s="48" t="s">
        <v>731</v>
      </c>
      <c r="D35" s="48" t="s">
        <v>25</v>
      </c>
      <c r="E35" s="19">
        <v>20120</v>
      </c>
      <c r="F35" s="48"/>
      <c r="G35" s="19">
        <v>9</v>
      </c>
      <c r="H35" s="19">
        <v>3</v>
      </c>
      <c r="I35" s="61">
        <f t="shared" si="0"/>
        <v>12</v>
      </c>
      <c r="J35" s="48" t="s">
        <v>805</v>
      </c>
      <c r="K35" s="48" t="s">
        <v>800</v>
      </c>
      <c r="L35" s="48" t="s">
        <v>144</v>
      </c>
      <c r="M35" s="48" t="s">
        <v>801</v>
      </c>
      <c r="N35" s="48" t="s">
        <v>806</v>
      </c>
      <c r="O35" s="48"/>
      <c r="P35" s="49">
        <v>43656</v>
      </c>
      <c r="Q35" s="48" t="s">
        <v>98</v>
      </c>
      <c r="R35" s="48"/>
      <c r="S35" s="18" t="s">
        <v>297</v>
      </c>
      <c r="T35" s="18"/>
    </row>
    <row r="36" spans="1:20" ht="33">
      <c r="A36" s="4">
        <v>32</v>
      </c>
      <c r="B36" s="17" t="s">
        <v>62</v>
      </c>
      <c r="C36" s="48" t="s">
        <v>732</v>
      </c>
      <c r="D36" s="48" t="s">
        <v>25</v>
      </c>
      <c r="E36" s="19">
        <v>20121</v>
      </c>
      <c r="F36" s="48"/>
      <c r="G36" s="19">
        <v>9</v>
      </c>
      <c r="H36" s="19">
        <v>2</v>
      </c>
      <c r="I36" s="61">
        <f t="shared" si="0"/>
        <v>11</v>
      </c>
      <c r="J36" s="48">
        <v>9531008890</v>
      </c>
      <c r="K36" s="48" t="s">
        <v>800</v>
      </c>
      <c r="L36" s="48" t="s">
        <v>803</v>
      </c>
      <c r="M36" s="48">
        <v>8486133922</v>
      </c>
      <c r="N36" s="48" t="s">
        <v>807</v>
      </c>
      <c r="O36" s="48"/>
      <c r="P36" s="49">
        <v>43656</v>
      </c>
      <c r="Q36" s="48" t="s">
        <v>98</v>
      </c>
      <c r="R36" s="48"/>
      <c r="S36" s="18" t="s">
        <v>297</v>
      </c>
      <c r="T36" s="18"/>
    </row>
    <row r="37" spans="1:20" ht="33">
      <c r="A37" s="4">
        <v>33</v>
      </c>
      <c r="B37" s="17" t="s">
        <v>62</v>
      </c>
      <c r="C37" s="48" t="s">
        <v>733</v>
      </c>
      <c r="D37" s="48" t="s">
        <v>25</v>
      </c>
      <c r="E37" s="19">
        <v>20422</v>
      </c>
      <c r="F37" s="48"/>
      <c r="G37" s="19">
        <v>7</v>
      </c>
      <c r="H37" s="19">
        <v>2</v>
      </c>
      <c r="I37" s="61">
        <f t="shared" si="0"/>
        <v>9</v>
      </c>
      <c r="J37" s="48">
        <v>9954074864</v>
      </c>
      <c r="K37" s="48" t="s">
        <v>800</v>
      </c>
      <c r="L37" s="48" t="s">
        <v>144</v>
      </c>
      <c r="M37" s="48" t="s">
        <v>801</v>
      </c>
      <c r="N37" s="48" t="s">
        <v>808</v>
      </c>
      <c r="O37" s="48"/>
      <c r="P37" s="49">
        <v>43656</v>
      </c>
      <c r="Q37" s="48" t="s">
        <v>98</v>
      </c>
      <c r="R37" s="48"/>
      <c r="S37" s="18" t="s">
        <v>297</v>
      </c>
      <c r="T37" s="18"/>
    </row>
    <row r="38" spans="1:20" ht="33">
      <c r="A38" s="4">
        <v>34</v>
      </c>
      <c r="B38" s="17" t="s">
        <v>62</v>
      </c>
      <c r="C38" s="48" t="s">
        <v>734</v>
      </c>
      <c r="D38" s="48" t="s">
        <v>25</v>
      </c>
      <c r="E38" s="19">
        <v>190701</v>
      </c>
      <c r="F38" s="48"/>
      <c r="G38" s="19">
        <v>5</v>
      </c>
      <c r="H38" s="19">
        <v>14</v>
      </c>
      <c r="I38" s="61">
        <f t="shared" si="0"/>
        <v>19</v>
      </c>
      <c r="J38" s="48" t="s">
        <v>809</v>
      </c>
      <c r="K38" s="48" t="s">
        <v>597</v>
      </c>
      <c r="L38" s="48" t="s">
        <v>598</v>
      </c>
      <c r="M38" s="48" t="s">
        <v>599</v>
      </c>
      <c r="N38" s="48" t="s">
        <v>810</v>
      </c>
      <c r="O38" s="48"/>
      <c r="P38" s="49">
        <v>43656</v>
      </c>
      <c r="Q38" s="48" t="s">
        <v>98</v>
      </c>
      <c r="R38" s="48"/>
      <c r="S38" s="18" t="s">
        <v>297</v>
      </c>
      <c r="T38" s="18"/>
    </row>
    <row r="39" spans="1:20">
      <c r="A39" s="4">
        <v>35</v>
      </c>
      <c r="B39" s="17" t="s">
        <v>62</v>
      </c>
      <c r="C39" s="48" t="s">
        <v>735</v>
      </c>
      <c r="D39" s="48" t="s">
        <v>25</v>
      </c>
      <c r="E39" s="19">
        <v>190702</v>
      </c>
      <c r="F39" s="48"/>
      <c r="G39" s="19">
        <v>9</v>
      </c>
      <c r="H39" s="19">
        <v>10</v>
      </c>
      <c r="I39" s="61">
        <f t="shared" si="0"/>
        <v>19</v>
      </c>
      <c r="J39" s="48">
        <v>9401017012</v>
      </c>
      <c r="K39" s="48"/>
      <c r="L39" s="48"/>
      <c r="M39" s="48"/>
      <c r="N39" s="48" t="s">
        <v>811</v>
      </c>
      <c r="O39" s="48"/>
      <c r="P39" s="49">
        <v>43657</v>
      </c>
      <c r="Q39" s="48" t="s">
        <v>104</v>
      </c>
      <c r="R39" s="48"/>
      <c r="S39" s="18" t="s">
        <v>297</v>
      </c>
      <c r="T39" s="18"/>
    </row>
    <row r="40" spans="1:20" ht="33">
      <c r="A40" s="4">
        <v>36</v>
      </c>
      <c r="B40" s="17" t="s">
        <v>62</v>
      </c>
      <c r="C40" s="48" t="s">
        <v>736</v>
      </c>
      <c r="D40" s="48" t="s">
        <v>25</v>
      </c>
      <c r="E40" s="19">
        <v>190703</v>
      </c>
      <c r="F40" s="48"/>
      <c r="G40" s="19">
        <v>6</v>
      </c>
      <c r="H40" s="19">
        <v>10</v>
      </c>
      <c r="I40" s="61">
        <f t="shared" si="0"/>
        <v>16</v>
      </c>
      <c r="J40" s="48">
        <v>9678960201</v>
      </c>
      <c r="K40" s="48" t="s">
        <v>800</v>
      </c>
      <c r="L40" s="48" t="s">
        <v>803</v>
      </c>
      <c r="M40" s="48">
        <v>8486133922</v>
      </c>
      <c r="N40" s="48" t="s">
        <v>784</v>
      </c>
      <c r="O40" s="48"/>
      <c r="P40" s="49">
        <v>43657</v>
      </c>
      <c r="Q40" s="48" t="s">
        <v>104</v>
      </c>
      <c r="R40" s="48"/>
      <c r="S40" s="18" t="s">
        <v>297</v>
      </c>
      <c r="T40" s="18"/>
    </row>
    <row r="41" spans="1:20">
      <c r="A41" s="4">
        <v>37</v>
      </c>
      <c r="B41" s="17" t="s">
        <v>62</v>
      </c>
      <c r="C41" s="48" t="s">
        <v>737</v>
      </c>
      <c r="D41" s="48" t="s">
        <v>25</v>
      </c>
      <c r="E41" s="19">
        <v>190704</v>
      </c>
      <c r="F41" s="48"/>
      <c r="G41" s="19">
        <v>6</v>
      </c>
      <c r="H41" s="19">
        <v>7</v>
      </c>
      <c r="I41" s="61">
        <f t="shared" si="0"/>
        <v>13</v>
      </c>
      <c r="J41" s="48">
        <v>9401702749</v>
      </c>
      <c r="K41" s="48" t="s">
        <v>800</v>
      </c>
      <c r="L41" s="48" t="s">
        <v>803</v>
      </c>
      <c r="M41" s="48">
        <v>8486133922</v>
      </c>
      <c r="N41" s="48" t="s">
        <v>807</v>
      </c>
      <c r="O41" s="48"/>
      <c r="P41" s="49">
        <v>43657</v>
      </c>
      <c r="Q41" s="48" t="s">
        <v>104</v>
      </c>
      <c r="R41" s="48"/>
      <c r="S41" s="18" t="s">
        <v>297</v>
      </c>
      <c r="T41" s="18"/>
    </row>
    <row r="42" spans="1:20">
      <c r="A42" s="4">
        <v>38</v>
      </c>
      <c r="B42" s="17" t="s">
        <v>62</v>
      </c>
      <c r="C42" s="59" t="s">
        <v>738</v>
      </c>
      <c r="D42" s="59" t="s">
        <v>25</v>
      </c>
      <c r="E42" s="17">
        <v>190705</v>
      </c>
      <c r="F42" s="59"/>
      <c r="G42" s="17">
        <v>14</v>
      </c>
      <c r="H42" s="17">
        <v>11</v>
      </c>
      <c r="I42" s="61">
        <f t="shared" si="0"/>
        <v>25</v>
      </c>
      <c r="J42" s="59">
        <v>8753911355</v>
      </c>
      <c r="K42" s="59" t="s">
        <v>800</v>
      </c>
      <c r="L42" s="59" t="s">
        <v>144</v>
      </c>
      <c r="M42" s="59" t="s">
        <v>801</v>
      </c>
      <c r="N42" s="59" t="s">
        <v>812</v>
      </c>
      <c r="O42" s="59"/>
      <c r="P42" s="49">
        <v>43657</v>
      </c>
      <c r="Q42" s="48" t="s">
        <v>104</v>
      </c>
      <c r="R42" s="48"/>
      <c r="S42" s="18" t="s">
        <v>297</v>
      </c>
      <c r="T42" s="18"/>
    </row>
    <row r="43" spans="1:20" ht="33">
      <c r="A43" s="4">
        <v>39</v>
      </c>
      <c r="B43" s="17" t="s">
        <v>62</v>
      </c>
      <c r="C43" s="48" t="s">
        <v>739</v>
      </c>
      <c r="D43" s="48" t="s">
        <v>25</v>
      </c>
      <c r="E43" s="19">
        <v>20419</v>
      </c>
      <c r="F43" s="48"/>
      <c r="G43" s="19">
        <v>11</v>
      </c>
      <c r="H43" s="19">
        <v>14</v>
      </c>
      <c r="I43" s="61">
        <f t="shared" si="0"/>
        <v>25</v>
      </c>
      <c r="J43" s="48">
        <v>9435806394</v>
      </c>
      <c r="K43" s="48"/>
      <c r="L43" s="48"/>
      <c r="M43" s="48"/>
      <c r="N43" s="48" t="s">
        <v>813</v>
      </c>
      <c r="O43" s="48"/>
      <c r="P43" s="49">
        <v>43658</v>
      </c>
      <c r="Q43" s="48" t="s">
        <v>113</v>
      </c>
      <c r="R43" s="48"/>
      <c r="S43" s="18" t="s">
        <v>297</v>
      </c>
      <c r="T43" s="18"/>
    </row>
    <row r="44" spans="1:20">
      <c r="A44" s="4">
        <v>40</v>
      </c>
      <c r="B44" s="17" t="s">
        <v>62</v>
      </c>
      <c r="C44" s="48" t="s">
        <v>740</v>
      </c>
      <c r="D44" s="48" t="s">
        <v>25</v>
      </c>
      <c r="E44" s="19">
        <v>190706</v>
      </c>
      <c r="F44" s="48"/>
      <c r="G44" s="19">
        <v>6</v>
      </c>
      <c r="H44" s="19">
        <v>4</v>
      </c>
      <c r="I44" s="61">
        <f t="shared" si="0"/>
        <v>10</v>
      </c>
      <c r="J44" s="48">
        <v>9707397053</v>
      </c>
      <c r="K44" s="48" t="s">
        <v>800</v>
      </c>
      <c r="L44" s="48" t="s">
        <v>803</v>
      </c>
      <c r="M44" s="48">
        <v>8486133922</v>
      </c>
      <c r="N44" s="48" t="s">
        <v>806</v>
      </c>
      <c r="O44" s="48"/>
      <c r="P44" s="49">
        <v>43658</v>
      </c>
      <c r="Q44" s="48" t="s">
        <v>113</v>
      </c>
      <c r="R44" s="48"/>
      <c r="S44" s="18" t="s">
        <v>297</v>
      </c>
      <c r="T44" s="18"/>
    </row>
    <row r="45" spans="1:20">
      <c r="A45" s="4">
        <v>41</v>
      </c>
      <c r="B45" s="17" t="s">
        <v>62</v>
      </c>
      <c r="C45" s="48" t="s">
        <v>741</v>
      </c>
      <c r="D45" s="48" t="s">
        <v>25</v>
      </c>
      <c r="E45" s="19">
        <v>10215</v>
      </c>
      <c r="F45" s="48"/>
      <c r="G45" s="19">
        <v>12</v>
      </c>
      <c r="H45" s="19">
        <v>14</v>
      </c>
      <c r="I45" s="61">
        <f t="shared" si="0"/>
        <v>26</v>
      </c>
      <c r="J45" s="48">
        <v>9957789011</v>
      </c>
      <c r="K45" s="48" t="s">
        <v>814</v>
      </c>
      <c r="L45" s="48" t="s">
        <v>815</v>
      </c>
      <c r="M45" s="48" t="s">
        <v>816</v>
      </c>
      <c r="N45" s="48" t="s">
        <v>817</v>
      </c>
      <c r="O45" s="48"/>
      <c r="P45" s="49">
        <v>43658</v>
      </c>
      <c r="Q45" s="48" t="s">
        <v>113</v>
      </c>
      <c r="R45" s="48"/>
      <c r="S45" s="18" t="s">
        <v>297</v>
      </c>
      <c r="T45" s="18"/>
    </row>
    <row r="46" spans="1:20">
      <c r="A46" s="4">
        <v>42</v>
      </c>
      <c r="B46" s="17" t="s">
        <v>62</v>
      </c>
      <c r="C46" s="48" t="s">
        <v>742</v>
      </c>
      <c r="D46" s="48" t="s">
        <v>25</v>
      </c>
      <c r="E46" s="19">
        <v>10216</v>
      </c>
      <c r="F46" s="48"/>
      <c r="G46" s="19">
        <v>7</v>
      </c>
      <c r="H46" s="19">
        <v>3</v>
      </c>
      <c r="I46" s="61">
        <f t="shared" si="0"/>
        <v>10</v>
      </c>
      <c r="J46" s="48">
        <v>9678830602</v>
      </c>
      <c r="K46" s="48" t="s">
        <v>814</v>
      </c>
      <c r="L46" s="48" t="s">
        <v>818</v>
      </c>
      <c r="M46" s="48"/>
      <c r="N46" s="48" t="s">
        <v>810</v>
      </c>
      <c r="O46" s="48"/>
      <c r="P46" s="24">
        <v>43658</v>
      </c>
      <c r="Q46" s="18" t="s">
        <v>113</v>
      </c>
      <c r="R46" s="18"/>
      <c r="S46" s="18" t="s">
        <v>297</v>
      </c>
      <c r="T46" s="18"/>
    </row>
    <row r="47" spans="1:20">
      <c r="A47" s="4">
        <v>43</v>
      </c>
      <c r="B47" s="17" t="s">
        <v>62</v>
      </c>
      <c r="C47" s="18" t="s">
        <v>743</v>
      </c>
      <c r="D47" s="18" t="s">
        <v>25</v>
      </c>
      <c r="E47" s="19">
        <v>10217</v>
      </c>
      <c r="F47" s="18"/>
      <c r="G47" s="19">
        <v>12</v>
      </c>
      <c r="H47" s="19">
        <v>14</v>
      </c>
      <c r="I47" s="61">
        <f t="shared" si="0"/>
        <v>26</v>
      </c>
      <c r="J47" s="18">
        <v>7086564648</v>
      </c>
      <c r="K47" s="18" t="s">
        <v>814</v>
      </c>
      <c r="L47" s="18" t="s">
        <v>818</v>
      </c>
      <c r="M47" s="18"/>
      <c r="N47" s="18" t="s">
        <v>819</v>
      </c>
      <c r="O47" s="18"/>
      <c r="P47" s="24">
        <v>43658</v>
      </c>
      <c r="Q47" s="18" t="s">
        <v>113</v>
      </c>
      <c r="R47" s="18"/>
      <c r="S47" s="18" t="s">
        <v>297</v>
      </c>
      <c r="T47" s="18"/>
    </row>
    <row r="48" spans="1:20">
      <c r="A48" s="4">
        <v>44</v>
      </c>
      <c r="B48" s="17" t="s">
        <v>62</v>
      </c>
      <c r="C48" s="18" t="s">
        <v>744</v>
      </c>
      <c r="D48" s="18" t="s">
        <v>25</v>
      </c>
      <c r="E48" s="19">
        <v>190524</v>
      </c>
      <c r="F48" s="18"/>
      <c r="G48" s="19">
        <v>95</v>
      </c>
      <c r="H48" s="19">
        <v>76</v>
      </c>
      <c r="I48" s="61">
        <f t="shared" si="0"/>
        <v>171</v>
      </c>
      <c r="J48" s="18">
        <v>7662902357</v>
      </c>
      <c r="K48" s="18" t="s">
        <v>245</v>
      </c>
      <c r="L48" s="18" t="s">
        <v>250</v>
      </c>
      <c r="M48" s="18" t="s">
        <v>251</v>
      </c>
      <c r="N48" s="18" t="s">
        <v>820</v>
      </c>
      <c r="O48" s="18"/>
      <c r="P48" s="24">
        <v>43629</v>
      </c>
      <c r="Q48" s="18" t="s">
        <v>242</v>
      </c>
      <c r="R48" s="18"/>
      <c r="S48" s="18" t="s">
        <v>297</v>
      </c>
      <c r="T48" s="18"/>
    </row>
    <row r="49" spans="1:20">
      <c r="A49" s="4">
        <v>45</v>
      </c>
      <c r="B49" s="17" t="s">
        <v>62</v>
      </c>
      <c r="C49" s="59" t="s">
        <v>745</v>
      </c>
      <c r="D49" s="59" t="s">
        <v>25</v>
      </c>
      <c r="E49" s="17">
        <v>10218</v>
      </c>
      <c r="F49" s="59"/>
      <c r="G49" s="17">
        <v>10</v>
      </c>
      <c r="H49" s="17">
        <v>20</v>
      </c>
      <c r="I49" s="61">
        <f t="shared" si="0"/>
        <v>30</v>
      </c>
      <c r="J49" s="59">
        <v>9678715988</v>
      </c>
      <c r="K49" s="59" t="s">
        <v>814</v>
      </c>
      <c r="L49" s="59" t="s">
        <v>815</v>
      </c>
      <c r="M49" s="59" t="s">
        <v>816</v>
      </c>
      <c r="N49" s="59" t="s">
        <v>821</v>
      </c>
      <c r="O49" s="59"/>
      <c r="P49" s="24">
        <v>43661</v>
      </c>
      <c r="Q49" s="18" t="s">
        <v>120</v>
      </c>
      <c r="R49" s="18"/>
      <c r="S49" s="18" t="s">
        <v>297</v>
      </c>
      <c r="T49" s="18"/>
    </row>
    <row r="50" spans="1:20">
      <c r="A50" s="4">
        <v>46</v>
      </c>
      <c r="B50" s="17" t="s">
        <v>62</v>
      </c>
      <c r="C50" s="18" t="s">
        <v>746</v>
      </c>
      <c r="D50" s="18" t="s">
        <v>25</v>
      </c>
      <c r="E50" s="19">
        <v>10219</v>
      </c>
      <c r="F50" s="18"/>
      <c r="G50" s="19">
        <v>11</v>
      </c>
      <c r="H50" s="19">
        <v>14</v>
      </c>
      <c r="I50" s="61">
        <f t="shared" si="0"/>
        <v>25</v>
      </c>
      <c r="J50" s="18">
        <v>78966326557</v>
      </c>
      <c r="K50" s="18" t="s">
        <v>814</v>
      </c>
      <c r="L50" s="18" t="s">
        <v>818</v>
      </c>
      <c r="M50" s="18"/>
      <c r="N50" s="18" t="s">
        <v>822</v>
      </c>
      <c r="O50" s="18"/>
      <c r="P50" s="24">
        <v>43661</v>
      </c>
      <c r="Q50" s="18" t="s">
        <v>120</v>
      </c>
      <c r="R50" s="18"/>
      <c r="S50" s="18" t="s">
        <v>297</v>
      </c>
      <c r="T50" s="18"/>
    </row>
    <row r="51" spans="1:20">
      <c r="A51" s="4">
        <v>47</v>
      </c>
      <c r="B51" s="17" t="s">
        <v>62</v>
      </c>
      <c r="C51" s="48" t="s">
        <v>747</v>
      </c>
      <c r="D51" s="48" t="s">
        <v>25</v>
      </c>
      <c r="E51" s="19">
        <v>10220</v>
      </c>
      <c r="F51" s="48"/>
      <c r="G51" s="19">
        <v>20</v>
      </c>
      <c r="H51" s="19">
        <v>23</v>
      </c>
      <c r="I51" s="61">
        <f t="shared" si="0"/>
        <v>43</v>
      </c>
      <c r="J51" s="48">
        <v>9957767693</v>
      </c>
      <c r="K51" s="48" t="s">
        <v>814</v>
      </c>
      <c r="L51" s="48" t="s">
        <v>815</v>
      </c>
      <c r="M51" s="48" t="s">
        <v>816</v>
      </c>
      <c r="N51" s="48" t="s">
        <v>823</v>
      </c>
      <c r="O51" s="48"/>
      <c r="P51" s="24">
        <v>43661</v>
      </c>
      <c r="Q51" s="18" t="s">
        <v>120</v>
      </c>
      <c r="R51" s="18"/>
      <c r="S51" s="18" t="s">
        <v>297</v>
      </c>
      <c r="T51" s="18"/>
    </row>
    <row r="52" spans="1:20">
      <c r="A52" s="4">
        <v>48</v>
      </c>
      <c r="B52" s="17" t="s">
        <v>62</v>
      </c>
      <c r="C52" s="18" t="s">
        <v>748</v>
      </c>
      <c r="D52" s="18" t="s">
        <v>25</v>
      </c>
      <c r="E52" s="19">
        <v>10243</v>
      </c>
      <c r="F52" s="18"/>
      <c r="G52" s="19">
        <v>11</v>
      </c>
      <c r="H52" s="19">
        <v>9</v>
      </c>
      <c r="I52" s="61">
        <f t="shared" si="0"/>
        <v>20</v>
      </c>
      <c r="J52" s="18">
        <v>8876203308</v>
      </c>
      <c r="K52" s="18" t="s">
        <v>814</v>
      </c>
      <c r="L52" s="18" t="s">
        <v>818</v>
      </c>
      <c r="M52" s="18"/>
      <c r="N52" s="18" t="s">
        <v>824</v>
      </c>
      <c r="O52" s="18"/>
      <c r="P52" s="24">
        <v>43661</v>
      </c>
      <c r="Q52" s="18" t="s">
        <v>120</v>
      </c>
      <c r="R52" s="18"/>
      <c r="S52" s="18" t="s">
        <v>297</v>
      </c>
      <c r="T52" s="18"/>
    </row>
    <row r="53" spans="1:20">
      <c r="A53" s="4">
        <v>49</v>
      </c>
      <c r="B53" s="17" t="s">
        <v>62</v>
      </c>
      <c r="C53" s="18" t="s">
        <v>749</v>
      </c>
      <c r="D53" s="18" t="s">
        <v>25</v>
      </c>
      <c r="E53" s="19">
        <v>10244</v>
      </c>
      <c r="F53" s="18"/>
      <c r="G53" s="19">
        <v>10</v>
      </c>
      <c r="H53" s="19">
        <v>11</v>
      </c>
      <c r="I53" s="61">
        <f t="shared" si="0"/>
        <v>21</v>
      </c>
      <c r="J53" s="18">
        <v>8486626366</v>
      </c>
      <c r="K53" s="18" t="s">
        <v>814</v>
      </c>
      <c r="L53" s="18" t="s">
        <v>818</v>
      </c>
      <c r="M53" s="18"/>
      <c r="N53" s="18" t="s">
        <v>824</v>
      </c>
      <c r="O53" s="18"/>
      <c r="P53" s="24">
        <v>43661</v>
      </c>
      <c r="Q53" s="18" t="s">
        <v>120</v>
      </c>
      <c r="R53" s="18"/>
      <c r="S53" s="18" t="s">
        <v>297</v>
      </c>
      <c r="T53" s="18"/>
    </row>
    <row r="54" spans="1:20" ht="49.5">
      <c r="A54" s="4">
        <v>50</v>
      </c>
      <c r="B54" s="17" t="s">
        <v>62</v>
      </c>
      <c r="C54" s="18" t="s">
        <v>750</v>
      </c>
      <c r="D54" s="18" t="s">
        <v>25</v>
      </c>
      <c r="E54" s="19">
        <v>10245</v>
      </c>
      <c r="F54" s="18"/>
      <c r="G54" s="19">
        <v>7</v>
      </c>
      <c r="H54" s="19">
        <v>9</v>
      </c>
      <c r="I54" s="61">
        <f t="shared" si="0"/>
        <v>16</v>
      </c>
      <c r="J54" s="18">
        <v>6900615798</v>
      </c>
      <c r="K54" s="18"/>
      <c r="L54" s="18"/>
      <c r="M54" s="18" t="s">
        <v>825</v>
      </c>
      <c r="N54" s="18" t="s">
        <v>817</v>
      </c>
      <c r="O54" s="18"/>
      <c r="P54" s="24">
        <v>43662</v>
      </c>
      <c r="Q54" s="18" t="s">
        <v>127</v>
      </c>
      <c r="R54" s="18"/>
      <c r="S54" s="18" t="s">
        <v>297</v>
      </c>
      <c r="T54" s="18"/>
    </row>
    <row r="55" spans="1:20">
      <c r="A55" s="4">
        <v>51</v>
      </c>
      <c r="B55" s="17" t="s">
        <v>62</v>
      </c>
      <c r="C55" s="18" t="s">
        <v>751</v>
      </c>
      <c r="D55" s="18" t="s">
        <v>25</v>
      </c>
      <c r="E55" s="19">
        <v>10246</v>
      </c>
      <c r="F55" s="18"/>
      <c r="G55" s="19">
        <v>14</v>
      </c>
      <c r="H55" s="19">
        <v>10</v>
      </c>
      <c r="I55" s="61">
        <f t="shared" si="0"/>
        <v>24</v>
      </c>
      <c r="J55" s="18">
        <v>9957074329</v>
      </c>
      <c r="K55" s="18" t="s">
        <v>814</v>
      </c>
      <c r="L55" s="18" t="s">
        <v>815</v>
      </c>
      <c r="M55" s="18" t="s">
        <v>816</v>
      </c>
      <c r="N55" s="18" t="s">
        <v>817</v>
      </c>
      <c r="O55" s="18"/>
      <c r="P55" s="24">
        <v>43662</v>
      </c>
      <c r="Q55" s="18" t="s">
        <v>127</v>
      </c>
      <c r="R55" s="18"/>
      <c r="S55" s="18" t="s">
        <v>297</v>
      </c>
      <c r="T55" s="18"/>
    </row>
    <row r="56" spans="1:20">
      <c r="A56" s="4">
        <v>52</v>
      </c>
      <c r="B56" s="17" t="s">
        <v>62</v>
      </c>
      <c r="C56" s="59" t="s">
        <v>752</v>
      </c>
      <c r="D56" s="59" t="s">
        <v>25</v>
      </c>
      <c r="E56" s="17">
        <v>10247</v>
      </c>
      <c r="F56" s="59"/>
      <c r="G56" s="17">
        <v>6</v>
      </c>
      <c r="H56" s="17">
        <v>2</v>
      </c>
      <c r="I56" s="61">
        <f t="shared" si="0"/>
        <v>8</v>
      </c>
      <c r="J56" s="59">
        <v>8486705066</v>
      </c>
      <c r="K56" s="59" t="s">
        <v>814</v>
      </c>
      <c r="L56" s="59" t="s">
        <v>818</v>
      </c>
      <c r="M56" s="59"/>
      <c r="N56" s="59" t="s">
        <v>810</v>
      </c>
      <c r="O56" s="59"/>
      <c r="P56" s="24">
        <v>43662</v>
      </c>
      <c r="Q56" s="18" t="s">
        <v>127</v>
      </c>
      <c r="R56" s="18"/>
      <c r="S56" s="18" t="s">
        <v>297</v>
      </c>
      <c r="T56" s="18"/>
    </row>
    <row r="57" spans="1:20">
      <c r="A57" s="4">
        <v>53</v>
      </c>
      <c r="B57" s="17" t="s">
        <v>62</v>
      </c>
      <c r="C57" s="18" t="s">
        <v>753</v>
      </c>
      <c r="D57" s="18" t="s">
        <v>25</v>
      </c>
      <c r="E57" s="19">
        <v>10249</v>
      </c>
      <c r="F57" s="18"/>
      <c r="G57" s="19">
        <v>2</v>
      </c>
      <c r="H57" s="19">
        <v>6</v>
      </c>
      <c r="I57" s="61">
        <f t="shared" si="0"/>
        <v>8</v>
      </c>
      <c r="J57" s="18">
        <v>9435654659</v>
      </c>
      <c r="K57" s="18" t="s">
        <v>814</v>
      </c>
      <c r="L57" s="18" t="s">
        <v>815</v>
      </c>
      <c r="M57" s="18" t="s">
        <v>816</v>
      </c>
      <c r="N57" s="18" t="s">
        <v>822</v>
      </c>
      <c r="O57" s="18"/>
      <c r="P57" s="24">
        <v>43662</v>
      </c>
      <c r="Q57" s="18" t="s">
        <v>127</v>
      </c>
      <c r="R57" s="18"/>
      <c r="S57" s="18" t="s">
        <v>297</v>
      </c>
      <c r="T57" s="18"/>
    </row>
    <row r="58" spans="1:20" ht="33">
      <c r="A58" s="4">
        <v>54</v>
      </c>
      <c r="B58" s="17" t="s">
        <v>62</v>
      </c>
      <c r="C58" s="18" t="s">
        <v>754</v>
      </c>
      <c r="D58" s="18" t="s">
        <v>25</v>
      </c>
      <c r="E58" s="19">
        <v>10250</v>
      </c>
      <c r="F58" s="18"/>
      <c r="G58" s="19">
        <v>12</v>
      </c>
      <c r="H58" s="19">
        <v>10</v>
      </c>
      <c r="I58" s="61">
        <f t="shared" si="0"/>
        <v>22</v>
      </c>
      <c r="J58" s="18">
        <v>9957453089</v>
      </c>
      <c r="K58" s="18" t="s">
        <v>814</v>
      </c>
      <c r="L58" s="18" t="s">
        <v>815</v>
      </c>
      <c r="M58" s="18" t="s">
        <v>816</v>
      </c>
      <c r="N58" s="18" t="s">
        <v>822</v>
      </c>
      <c r="O58" s="18"/>
      <c r="P58" s="24">
        <v>43662</v>
      </c>
      <c r="Q58" s="18" t="s">
        <v>127</v>
      </c>
      <c r="R58" s="18"/>
      <c r="S58" s="18" t="s">
        <v>297</v>
      </c>
      <c r="T58" s="18"/>
    </row>
    <row r="59" spans="1:20" ht="33">
      <c r="A59" s="4">
        <v>55</v>
      </c>
      <c r="B59" s="17" t="s">
        <v>62</v>
      </c>
      <c r="C59" s="18" t="s">
        <v>755</v>
      </c>
      <c r="D59" s="18" t="s">
        <v>25</v>
      </c>
      <c r="E59" s="19">
        <v>190717</v>
      </c>
      <c r="F59" s="18"/>
      <c r="G59" s="19">
        <v>19</v>
      </c>
      <c r="H59" s="19">
        <v>14</v>
      </c>
      <c r="I59" s="61">
        <f t="shared" si="0"/>
        <v>33</v>
      </c>
      <c r="J59" s="18">
        <v>7637955222</v>
      </c>
      <c r="K59" s="18" t="s">
        <v>814</v>
      </c>
      <c r="L59" s="18" t="s">
        <v>818</v>
      </c>
      <c r="M59" s="18"/>
      <c r="N59" s="18" t="s">
        <v>822</v>
      </c>
      <c r="O59" s="18"/>
      <c r="P59" s="24">
        <v>43663</v>
      </c>
      <c r="Q59" s="18" t="s">
        <v>98</v>
      </c>
      <c r="R59" s="18"/>
      <c r="S59" s="18" t="s">
        <v>297</v>
      </c>
      <c r="T59" s="18"/>
    </row>
    <row r="60" spans="1:20" ht="33">
      <c r="A60" s="4">
        <v>56</v>
      </c>
      <c r="B60" s="17" t="s">
        <v>62</v>
      </c>
      <c r="C60" s="18" t="s">
        <v>756</v>
      </c>
      <c r="D60" s="18" t="s">
        <v>25</v>
      </c>
      <c r="E60" s="19">
        <v>190718</v>
      </c>
      <c r="F60" s="18"/>
      <c r="G60" s="19">
        <v>13</v>
      </c>
      <c r="H60" s="19">
        <v>24</v>
      </c>
      <c r="I60" s="61">
        <f t="shared" si="0"/>
        <v>37</v>
      </c>
      <c r="J60" s="18">
        <v>9435502470</v>
      </c>
      <c r="K60" s="18" t="s">
        <v>814</v>
      </c>
      <c r="L60" s="18" t="s">
        <v>818</v>
      </c>
      <c r="M60" s="18"/>
      <c r="N60" s="18" t="s">
        <v>826</v>
      </c>
      <c r="O60" s="18"/>
      <c r="P60" s="24">
        <v>43663</v>
      </c>
      <c r="Q60" s="18" t="s">
        <v>98</v>
      </c>
      <c r="R60" s="18"/>
      <c r="S60" s="18" t="s">
        <v>297</v>
      </c>
      <c r="T60" s="18"/>
    </row>
    <row r="61" spans="1:20" ht="33">
      <c r="A61" s="4">
        <v>57</v>
      </c>
      <c r="B61" s="17" t="s">
        <v>62</v>
      </c>
      <c r="C61" s="18" t="s">
        <v>757</v>
      </c>
      <c r="D61" s="18" t="s">
        <v>25</v>
      </c>
      <c r="E61" s="19">
        <v>190720</v>
      </c>
      <c r="F61" s="18"/>
      <c r="G61" s="19">
        <v>21</v>
      </c>
      <c r="H61" s="19">
        <v>27</v>
      </c>
      <c r="I61" s="61">
        <f t="shared" si="0"/>
        <v>48</v>
      </c>
      <c r="J61" s="18">
        <v>8486101984</v>
      </c>
      <c r="K61" s="18" t="s">
        <v>814</v>
      </c>
      <c r="L61" s="18" t="s">
        <v>815</v>
      </c>
      <c r="M61" s="18" t="s">
        <v>816</v>
      </c>
      <c r="N61" s="18" t="s">
        <v>817</v>
      </c>
      <c r="O61" s="18"/>
      <c r="P61" s="24">
        <v>43663</v>
      </c>
      <c r="Q61" s="18" t="s">
        <v>98</v>
      </c>
      <c r="R61" s="18"/>
      <c r="S61" s="18" t="s">
        <v>297</v>
      </c>
      <c r="T61" s="18"/>
    </row>
    <row r="62" spans="1:20">
      <c r="A62" s="4">
        <v>58</v>
      </c>
      <c r="B62" s="17" t="s">
        <v>62</v>
      </c>
      <c r="C62" s="18" t="s">
        <v>758</v>
      </c>
      <c r="D62" s="18" t="s">
        <v>25</v>
      </c>
      <c r="E62" s="19">
        <v>190721</v>
      </c>
      <c r="F62" s="18"/>
      <c r="G62" s="19">
        <v>7</v>
      </c>
      <c r="H62" s="19">
        <v>14</v>
      </c>
      <c r="I62" s="61">
        <f t="shared" si="0"/>
        <v>21</v>
      </c>
      <c r="J62" s="18">
        <v>9957074685</v>
      </c>
      <c r="K62" s="18" t="s">
        <v>814</v>
      </c>
      <c r="L62" s="18" t="s">
        <v>815</v>
      </c>
      <c r="M62" s="18" t="s">
        <v>816</v>
      </c>
      <c r="N62" s="18" t="s">
        <v>819</v>
      </c>
      <c r="O62" s="18"/>
      <c r="P62" s="24">
        <v>43664</v>
      </c>
      <c r="Q62" s="18" t="s">
        <v>104</v>
      </c>
      <c r="R62" s="18"/>
      <c r="S62" s="18" t="s">
        <v>297</v>
      </c>
      <c r="T62" s="18"/>
    </row>
    <row r="63" spans="1:20">
      <c r="A63" s="4">
        <v>59</v>
      </c>
      <c r="B63" s="17" t="s">
        <v>62</v>
      </c>
      <c r="C63" s="18" t="s">
        <v>759</v>
      </c>
      <c r="D63" s="18" t="s">
        <v>25</v>
      </c>
      <c r="E63" s="19">
        <v>190723</v>
      </c>
      <c r="F63" s="18"/>
      <c r="G63" s="19">
        <v>16</v>
      </c>
      <c r="H63" s="19">
        <v>14</v>
      </c>
      <c r="I63" s="61">
        <f t="shared" si="0"/>
        <v>30</v>
      </c>
      <c r="J63" s="18">
        <v>9401304291</v>
      </c>
      <c r="K63" s="18" t="s">
        <v>814</v>
      </c>
      <c r="L63" s="18" t="s">
        <v>818</v>
      </c>
      <c r="M63" s="18"/>
      <c r="N63" s="18" t="s">
        <v>822</v>
      </c>
      <c r="O63" s="18"/>
      <c r="P63" s="24">
        <v>43664</v>
      </c>
      <c r="Q63" s="18" t="s">
        <v>104</v>
      </c>
      <c r="R63" s="18"/>
      <c r="S63" s="18" t="s">
        <v>297</v>
      </c>
      <c r="T63" s="18"/>
    </row>
    <row r="64" spans="1:20">
      <c r="A64" s="4">
        <v>60</v>
      </c>
      <c r="B64" s="17" t="s">
        <v>62</v>
      </c>
      <c r="C64" s="18" t="s">
        <v>760</v>
      </c>
      <c r="D64" s="18" t="s">
        <v>25</v>
      </c>
      <c r="E64" s="19">
        <v>190722</v>
      </c>
      <c r="F64" s="18"/>
      <c r="G64" s="19">
        <v>31</v>
      </c>
      <c r="H64" s="19">
        <v>33</v>
      </c>
      <c r="I64" s="61">
        <f t="shared" si="0"/>
        <v>64</v>
      </c>
      <c r="J64" s="18">
        <v>7969505576</v>
      </c>
      <c r="K64" s="18" t="s">
        <v>814</v>
      </c>
      <c r="L64" s="18" t="s">
        <v>815</v>
      </c>
      <c r="M64" s="18" t="s">
        <v>816</v>
      </c>
      <c r="N64" s="18" t="s">
        <v>827</v>
      </c>
      <c r="O64" s="18"/>
      <c r="P64" s="24">
        <v>43664</v>
      </c>
      <c r="Q64" s="18" t="s">
        <v>104</v>
      </c>
      <c r="R64" s="18"/>
      <c r="S64" s="18" t="s">
        <v>297</v>
      </c>
      <c r="T64" s="18"/>
    </row>
    <row r="65" spans="1:20">
      <c r="A65" s="4">
        <v>61</v>
      </c>
      <c r="B65" s="17" t="s">
        <v>62</v>
      </c>
      <c r="C65" s="18" t="s">
        <v>761</v>
      </c>
      <c r="D65" s="18" t="s">
        <v>25</v>
      </c>
      <c r="E65" s="19">
        <v>190402</v>
      </c>
      <c r="F65" s="18"/>
      <c r="G65" s="19">
        <v>25</v>
      </c>
      <c r="H65" s="19">
        <v>33</v>
      </c>
      <c r="I65" s="61">
        <f t="shared" si="0"/>
        <v>58</v>
      </c>
      <c r="J65" s="18">
        <v>9954550337</v>
      </c>
      <c r="K65" s="18" t="s">
        <v>100</v>
      </c>
      <c r="L65" s="18" t="s">
        <v>383</v>
      </c>
      <c r="M65" s="18" t="s">
        <v>384</v>
      </c>
      <c r="N65" s="18" t="s">
        <v>828</v>
      </c>
      <c r="O65" s="18"/>
      <c r="P65" s="24">
        <v>43665</v>
      </c>
      <c r="Q65" s="18" t="s">
        <v>113</v>
      </c>
      <c r="R65" s="18"/>
      <c r="S65" s="18" t="s">
        <v>297</v>
      </c>
      <c r="T65" s="18"/>
    </row>
    <row r="66" spans="1:20" ht="33">
      <c r="A66" s="4">
        <v>62</v>
      </c>
      <c r="B66" s="17" t="s">
        <v>62</v>
      </c>
      <c r="C66" s="18" t="s">
        <v>762</v>
      </c>
      <c r="D66" s="18" t="s">
        <v>25</v>
      </c>
      <c r="E66" s="19">
        <v>190403</v>
      </c>
      <c r="F66" s="18"/>
      <c r="G66" s="19">
        <v>23</v>
      </c>
      <c r="H66" s="19">
        <v>29</v>
      </c>
      <c r="I66" s="61">
        <f t="shared" si="0"/>
        <v>52</v>
      </c>
      <c r="J66" s="18">
        <v>9678940884</v>
      </c>
      <c r="K66" s="18" t="s">
        <v>100</v>
      </c>
      <c r="L66" s="18" t="s">
        <v>101</v>
      </c>
      <c r="M66" s="18" t="s">
        <v>102</v>
      </c>
      <c r="N66" s="18" t="s">
        <v>829</v>
      </c>
      <c r="O66" s="18"/>
      <c r="P66" s="24">
        <v>43665</v>
      </c>
      <c r="Q66" s="18" t="s">
        <v>113</v>
      </c>
      <c r="R66" s="18"/>
      <c r="S66" s="18" t="s">
        <v>297</v>
      </c>
      <c r="T66" s="18"/>
    </row>
    <row r="67" spans="1:20">
      <c r="A67" s="4">
        <v>63</v>
      </c>
      <c r="B67" s="17" t="s">
        <v>62</v>
      </c>
      <c r="C67" s="18" t="s">
        <v>763</v>
      </c>
      <c r="D67" s="18" t="s">
        <v>25</v>
      </c>
      <c r="E67" s="19">
        <v>190404</v>
      </c>
      <c r="F67" s="18"/>
      <c r="G67" s="19">
        <v>25</v>
      </c>
      <c r="H67" s="19">
        <v>19</v>
      </c>
      <c r="I67" s="61">
        <f t="shared" si="0"/>
        <v>44</v>
      </c>
      <c r="J67" s="18">
        <v>9126148827</v>
      </c>
      <c r="K67" s="18" t="s">
        <v>100</v>
      </c>
      <c r="L67" s="18" t="s">
        <v>101</v>
      </c>
      <c r="M67" s="18" t="s">
        <v>102</v>
      </c>
      <c r="N67" s="18" t="s">
        <v>830</v>
      </c>
      <c r="O67" s="18"/>
      <c r="P67" s="24">
        <v>43666</v>
      </c>
      <c r="Q67" s="18" t="s">
        <v>141</v>
      </c>
      <c r="R67" s="18"/>
      <c r="S67" s="18" t="s">
        <v>297</v>
      </c>
      <c r="T67" s="18"/>
    </row>
    <row r="68" spans="1:20" ht="33">
      <c r="A68" s="4">
        <v>64</v>
      </c>
      <c r="B68" s="17" t="s">
        <v>62</v>
      </c>
      <c r="C68" s="18" t="s">
        <v>764</v>
      </c>
      <c r="D68" s="18" t="s">
        <v>25</v>
      </c>
      <c r="E68" s="19">
        <v>190410</v>
      </c>
      <c r="F68" s="18"/>
      <c r="G68" s="19">
        <v>37</v>
      </c>
      <c r="H68" s="19">
        <v>39</v>
      </c>
      <c r="I68" s="61">
        <f t="shared" si="0"/>
        <v>76</v>
      </c>
      <c r="J68" s="18">
        <v>9954664340</v>
      </c>
      <c r="K68" s="18" t="s">
        <v>100</v>
      </c>
      <c r="L68" s="18" t="s">
        <v>101</v>
      </c>
      <c r="M68" s="18" t="s">
        <v>102</v>
      </c>
      <c r="N68" s="18" t="s">
        <v>831</v>
      </c>
      <c r="O68" s="18"/>
      <c r="P68" s="24">
        <v>43666</v>
      </c>
      <c r="Q68" s="18" t="s">
        <v>141</v>
      </c>
      <c r="R68" s="18"/>
      <c r="S68" s="18" t="s">
        <v>297</v>
      </c>
      <c r="T68" s="18"/>
    </row>
    <row r="69" spans="1:20" ht="33">
      <c r="A69" s="4">
        <v>65</v>
      </c>
      <c r="B69" s="17" t="s">
        <v>62</v>
      </c>
      <c r="C69" s="18" t="s">
        <v>765</v>
      </c>
      <c r="D69" s="18" t="s">
        <v>25</v>
      </c>
      <c r="E69" s="19">
        <v>20118</v>
      </c>
      <c r="F69" s="18"/>
      <c r="G69" s="19">
        <v>11</v>
      </c>
      <c r="H69" s="19">
        <v>10</v>
      </c>
      <c r="I69" s="61">
        <f t="shared" si="0"/>
        <v>21</v>
      </c>
      <c r="J69" s="18">
        <v>9707543296</v>
      </c>
      <c r="K69" s="18"/>
      <c r="L69" s="18"/>
      <c r="M69" s="18"/>
      <c r="N69" s="18" t="s">
        <v>832</v>
      </c>
      <c r="O69" s="18"/>
      <c r="P69" s="24">
        <v>43668</v>
      </c>
      <c r="Q69" s="18" t="s">
        <v>120</v>
      </c>
      <c r="R69" s="18"/>
      <c r="S69" s="18" t="s">
        <v>297</v>
      </c>
      <c r="T69" s="18"/>
    </row>
    <row r="70" spans="1:20">
      <c r="A70" s="4">
        <v>66</v>
      </c>
      <c r="B70" s="17" t="s">
        <v>62</v>
      </c>
      <c r="C70" s="18" t="s">
        <v>766</v>
      </c>
      <c r="D70" s="18" t="s">
        <v>25</v>
      </c>
      <c r="E70" s="19">
        <v>190408</v>
      </c>
      <c r="F70" s="18"/>
      <c r="G70" s="19">
        <v>52</v>
      </c>
      <c r="H70" s="19">
        <v>48</v>
      </c>
      <c r="I70" s="61">
        <f t="shared" ref="I70:I133" si="1">SUM(G70:H70)</f>
        <v>100</v>
      </c>
      <c r="J70" s="18">
        <v>9957022368</v>
      </c>
      <c r="K70" s="18" t="s">
        <v>100</v>
      </c>
      <c r="L70" s="18" t="s">
        <v>101</v>
      </c>
      <c r="M70" s="18" t="s">
        <v>102</v>
      </c>
      <c r="N70" s="18" t="s">
        <v>833</v>
      </c>
      <c r="O70" s="18"/>
      <c r="P70" s="24">
        <v>43668</v>
      </c>
      <c r="Q70" s="18" t="s">
        <v>120</v>
      </c>
      <c r="R70" s="18"/>
      <c r="S70" s="18" t="s">
        <v>297</v>
      </c>
      <c r="T70" s="18"/>
    </row>
    <row r="71" spans="1:20" ht="33">
      <c r="A71" s="4">
        <v>67</v>
      </c>
      <c r="B71" s="17" t="s">
        <v>62</v>
      </c>
      <c r="C71" s="18" t="s">
        <v>767</v>
      </c>
      <c r="D71" s="18" t="s">
        <v>25</v>
      </c>
      <c r="E71" s="19">
        <v>190129</v>
      </c>
      <c r="F71" s="18"/>
      <c r="G71" s="19">
        <v>38</v>
      </c>
      <c r="H71" s="19">
        <v>36</v>
      </c>
      <c r="I71" s="61">
        <f t="shared" si="1"/>
        <v>74</v>
      </c>
      <c r="J71" s="18">
        <v>9957363936</v>
      </c>
      <c r="K71" s="18" t="s">
        <v>100</v>
      </c>
      <c r="L71" s="18" t="s">
        <v>383</v>
      </c>
      <c r="M71" s="18" t="s">
        <v>384</v>
      </c>
      <c r="N71" s="18" t="s">
        <v>834</v>
      </c>
      <c r="O71" s="18"/>
      <c r="P71" s="24">
        <v>43669</v>
      </c>
      <c r="Q71" s="18" t="s">
        <v>127</v>
      </c>
      <c r="R71" s="18"/>
      <c r="S71" s="18" t="s">
        <v>297</v>
      </c>
      <c r="T71" s="18"/>
    </row>
    <row r="72" spans="1:20">
      <c r="A72" s="4">
        <v>68</v>
      </c>
      <c r="B72" s="17" t="s">
        <v>62</v>
      </c>
      <c r="C72" s="18" t="s">
        <v>768</v>
      </c>
      <c r="D72" s="18" t="s">
        <v>25</v>
      </c>
      <c r="E72" s="19">
        <v>190409</v>
      </c>
      <c r="F72" s="18"/>
      <c r="G72" s="19">
        <v>23</v>
      </c>
      <c r="H72" s="19">
        <v>20</v>
      </c>
      <c r="I72" s="61">
        <f t="shared" si="1"/>
        <v>43</v>
      </c>
      <c r="J72" s="18">
        <v>9864574725</v>
      </c>
      <c r="K72" s="18" t="s">
        <v>100</v>
      </c>
      <c r="L72" s="18" t="s">
        <v>383</v>
      </c>
      <c r="M72" s="18" t="s">
        <v>384</v>
      </c>
      <c r="N72" s="18" t="s">
        <v>835</v>
      </c>
      <c r="O72" s="18"/>
      <c r="P72" s="24">
        <v>43669</v>
      </c>
      <c r="Q72" s="18" t="s">
        <v>127</v>
      </c>
      <c r="R72" s="18"/>
      <c r="S72" s="18" t="s">
        <v>297</v>
      </c>
      <c r="T72" s="18"/>
    </row>
    <row r="73" spans="1:20" ht="33">
      <c r="A73" s="4">
        <v>69</v>
      </c>
      <c r="B73" s="17" t="s">
        <v>62</v>
      </c>
      <c r="C73" s="18" t="s">
        <v>769</v>
      </c>
      <c r="D73" s="18" t="s">
        <v>25</v>
      </c>
      <c r="E73" s="19">
        <v>190401</v>
      </c>
      <c r="F73" s="18"/>
      <c r="G73" s="19">
        <v>27</v>
      </c>
      <c r="H73" s="19">
        <v>43</v>
      </c>
      <c r="I73" s="61">
        <f t="shared" si="1"/>
        <v>70</v>
      </c>
      <c r="J73" s="18">
        <v>9678744218</v>
      </c>
      <c r="K73" s="18" t="s">
        <v>100</v>
      </c>
      <c r="L73" s="18" t="s">
        <v>383</v>
      </c>
      <c r="M73" s="18" t="s">
        <v>384</v>
      </c>
      <c r="N73" s="18" t="s">
        <v>836</v>
      </c>
      <c r="O73" s="18"/>
      <c r="P73" s="24">
        <v>43670</v>
      </c>
      <c r="Q73" s="18" t="s">
        <v>98</v>
      </c>
      <c r="R73" s="18"/>
      <c r="S73" s="18" t="s">
        <v>297</v>
      </c>
      <c r="T73" s="18"/>
    </row>
    <row r="74" spans="1:20" ht="33">
      <c r="A74" s="4">
        <v>70</v>
      </c>
      <c r="B74" s="17" t="s">
        <v>62</v>
      </c>
      <c r="C74" s="18" t="s">
        <v>770</v>
      </c>
      <c r="D74" s="18" t="s">
        <v>25</v>
      </c>
      <c r="E74" s="19">
        <v>190414</v>
      </c>
      <c r="F74" s="18"/>
      <c r="G74" s="19">
        <v>47</v>
      </c>
      <c r="H74" s="19">
        <v>30</v>
      </c>
      <c r="I74" s="61">
        <f t="shared" si="1"/>
        <v>77</v>
      </c>
      <c r="J74" s="18">
        <v>9401446810</v>
      </c>
      <c r="K74" s="18" t="s">
        <v>100</v>
      </c>
      <c r="L74" s="18" t="s">
        <v>101</v>
      </c>
      <c r="M74" s="18" t="s">
        <v>102</v>
      </c>
      <c r="N74" s="18" t="s">
        <v>836</v>
      </c>
      <c r="O74" s="18"/>
      <c r="P74" s="24">
        <v>43670</v>
      </c>
      <c r="Q74" s="18" t="s">
        <v>98</v>
      </c>
      <c r="R74" s="18"/>
      <c r="S74" s="18" t="s">
        <v>297</v>
      </c>
      <c r="T74" s="18"/>
    </row>
    <row r="75" spans="1:20" ht="33">
      <c r="A75" s="4">
        <v>71</v>
      </c>
      <c r="B75" s="17" t="s">
        <v>62</v>
      </c>
      <c r="C75" s="18" t="s">
        <v>771</v>
      </c>
      <c r="D75" s="18" t="s">
        <v>25</v>
      </c>
      <c r="E75" s="19">
        <v>190426</v>
      </c>
      <c r="F75" s="18"/>
      <c r="G75" s="19">
        <v>17</v>
      </c>
      <c r="H75" s="19">
        <v>19</v>
      </c>
      <c r="I75" s="61">
        <f t="shared" si="1"/>
        <v>36</v>
      </c>
      <c r="J75" s="18">
        <v>9435816484</v>
      </c>
      <c r="K75" s="18" t="s">
        <v>837</v>
      </c>
      <c r="L75" s="18" t="s">
        <v>838</v>
      </c>
      <c r="M75" s="18" t="s">
        <v>816</v>
      </c>
      <c r="N75" s="18" t="s">
        <v>839</v>
      </c>
      <c r="O75" s="18"/>
      <c r="P75" s="24">
        <v>43671</v>
      </c>
      <c r="Q75" s="18" t="s">
        <v>104</v>
      </c>
      <c r="R75" s="18"/>
      <c r="S75" s="18" t="s">
        <v>297</v>
      </c>
      <c r="T75" s="18"/>
    </row>
    <row r="76" spans="1:20">
      <c r="A76" s="4">
        <v>72</v>
      </c>
      <c r="B76" s="17" t="s">
        <v>62</v>
      </c>
      <c r="C76" s="18" t="s">
        <v>772</v>
      </c>
      <c r="D76" s="18" t="s">
        <v>25</v>
      </c>
      <c r="E76" s="19">
        <v>190427</v>
      </c>
      <c r="F76" s="18"/>
      <c r="G76" s="19">
        <v>60</v>
      </c>
      <c r="H76" s="19">
        <v>41</v>
      </c>
      <c r="I76" s="61">
        <f t="shared" si="1"/>
        <v>101</v>
      </c>
      <c r="J76" s="18">
        <v>7663873898</v>
      </c>
      <c r="K76" s="18" t="s">
        <v>837</v>
      </c>
      <c r="L76" s="18" t="s">
        <v>838</v>
      </c>
      <c r="M76" s="18" t="s">
        <v>816</v>
      </c>
      <c r="N76" s="18" t="s">
        <v>840</v>
      </c>
      <c r="O76" s="18"/>
      <c r="P76" s="24">
        <v>43671</v>
      </c>
      <c r="Q76" s="18" t="s">
        <v>104</v>
      </c>
      <c r="R76" s="18"/>
      <c r="S76" s="18" t="s">
        <v>297</v>
      </c>
      <c r="T76" s="18"/>
    </row>
    <row r="77" spans="1:20" ht="33">
      <c r="A77" s="4">
        <v>73</v>
      </c>
      <c r="B77" s="17" t="s">
        <v>62</v>
      </c>
      <c r="C77" s="18" t="s">
        <v>773</v>
      </c>
      <c r="D77" s="18" t="s">
        <v>25</v>
      </c>
      <c r="E77" s="19">
        <v>190415</v>
      </c>
      <c r="F77" s="18"/>
      <c r="G77" s="19">
        <v>25</v>
      </c>
      <c r="H77" s="19">
        <v>13</v>
      </c>
      <c r="I77" s="61">
        <f t="shared" si="1"/>
        <v>38</v>
      </c>
      <c r="J77" s="18">
        <v>8473988152</v>
      </c>
      <c r="K77" s="18" t="s">
        <v>837</v>
      </c>
      <c r="L77" s="18" t="s">
        <v>838</v>
      </c>
      <c r="M77" s="18" t="s">
        <v>816</v>
      </c>
      <c r="N77" s="18" t="s">
        <v>839</v>
      </c>
      <c r="O77" s="18"/>
      <c r="P77" s="24">
        <v>43672</v>
      </c>
      <c r="Q77" s="18" t="s">
        <v>113</v>
      </c>
      <c r="R77" s="18"/>
      <c r="S77" s="18" t="s">
        <v>297</v>
      </c>
      <c r="T77" s="18"/>
    </row>
    <row r="78" spans="1:20">
      <c r="A78" s="4">
        <v>74</v>
      </c>
      <c r="B78" s="17" t="s">
        <v>62</v>
      </c>
      <c r="C78" s="18" t="s">
        <v>774</v>
      </c>
      <c r="D78" s="18" t="s">
        <v>25</v>
      </c>
      <c r="E78" s="19">
        <v>190428</v>
      </c>
      <c r="F78" s="18"/>
      <c r="G78" s="19">
        <v>68</v>
      </c>
      <c r="H78" s="19">
        <v>55</v>
      </c>
      <c r="I78" s="61">
        <f t="shared" si="1"/>
        <v>123</v>
      </c>
      <c r="J78" s="18">
        <v>9085174219</v>
      </c>
      <c r="K78" s="18" t="s">
        <v>837</v>
      </c>
      <c r="L78" s="18" t="s">
        <v>838</v>
      </c>
      <c r="M78" s="18" t="s">
        <v>816</v>
      </c>
      <c r="N78" s="18" t="s">
        <v>841</v>
      </c>
      <c r="O78" s="18"/>
      <c r="P78" s="24">
        <v>43672</v>
      </c>
      <c r="Q78" s="18" t="s">
        <v>113</v>
      </c>
      <c r="R78" s="18"/>
      <c r="S78" s="18" t="s">
        <v>297</v>
      </c>
      <c r="T78" s="18"/>
    </row>
    <row r="79" spans="1:20" ht="33">
      <c r="A79" s="4">
        <v>75</v>
      </c>
      <c r="B79" s="17" t="s">
        <v>62</v>
      </c>
      <c r="C79" s="18" t="s">
        <v>471</v>
      </c>
      <c r="D79" s="18" t="s">
        <v>25</v>
      </c>
      <c r="E79" s="19">
        <v>10153</v>
      </c>
      <c r="F79" s="18"/>
      <c r="G79" s="19">
        <v>32</v>
      </c>
      <c r="H79" s="19">
        <v>24</v>
      </c>
      <c r="I79" s="61">
        <f t="shared" si="1"/>
        <v>56</v>
      </c>
      <c r="J79" s="18">
        <v>8761819917</v>
      </c>
      <c r="K79" s="18" t="s">
        <v>95</v>
      </c>
      <c r="L79" s="18" t="s">
        <v>501</v>
      </c>
      <c r="M79" s="18" t="s">
        <v>502</v>
      </c>
      <c r="N79" s="18" t="s">
        <v>511</v>
      </c>
      <c r="O79" s="18"/>
      <c r="P79" s="24">
        <v>43675</v>
      </c>
      <c r="Q79" s="18" t="s">
        <v>120</v>
      </c>
      <c r="R79" s="18"/>
      <c r="S79" s="18" t="s">
        <v>297</v>
      </c>
      <c r="T79" s="18"/>
    </row>
    <row r="80" spans="1:20">
      <c r="A80" s="4">
        <v>76</v>
      </c>
      <c r="B80" s="17" t="s">
        <v>62</v>
      </c>
      <c r="C80" s="18" t="s">
        <v>472</v>
      </c>
      <c r="D80" s="18" t="s">
        <v>25</v>
      </c>
      <c r="E80" s="19">
        <v>10123</v>
      </c>
      <c r="F80" s="18"/>
      <c r="G80" s="19">
        <v>36</v>
      </c>
      <c r="H80" s="19">
        <v>45</v>
      </c>
      <c r="I80" s="61">
        <f t="shared" si="1"/>
        <v>81</v>
      </c>
      <c r="J80" s="18">
        <v>6001056150</v>
      </c>
      <c r="K80" s="18" t="s">
        <v>95</v>
      </c>
      <c r="L80" s="18" t="s">
        <v>508</v>
      </c>
      <c r="M80" s="18" t="s">
        <v>509</v>
      </c>
      <c r="N80" s="18" t="s">
        <v>184</v>
      </c>
      <c r="O80" s="18"/>
      <c r="P80" s="24">
        <v>43675</v>
      </c>
      <c r="Q80" s="18" t="s">
        <v>120</v>
      </c>
      <c r="R80" s="18"/>
      <c r="S80" s="18" t="s">
        <v>297</v>
      </c>
      <c r="T80" s="18"/>
    </row>
    <row r="81" spans="1:20">
      <c r="A81" s="4">
        <v>77</v>
      </c>
      <c r="B81" s="17" t="s">
        <v>62</v>
      </c>
      <c r="C81" s="18" t="s">
        <v>473</v>
      </c>
      <c r="D81" s="18" t="s">
        <v>25</v>
      </c>
      <c r="E81" s="19">
        <v>10124</v>
      </c>
      <c r="F81" s="18"/>
      <c r="G81" s="19">
        <v>28</v>
      </c>
      <c r="H81" s="19">
        <v>29</v>
      </c>
      <c r="I81" s="61">
        <f t="shared" si="1"/>
        <v>57</v>
      </c>
      <c r="J81" s="18">
        <v>8723945469</v>
      </c>
      <c r="K81" s="18" t="s">
        <v>95</v>
      </c>
      <c r="L81" s="18" t="s">
        <v>501</v>
      </c>
      <c r="M81" s="18" t="s">
        <v>502</v>
      </c>
      <c r="N81" s="18" t="s">
        <v>512</v>
      </c>
      <c r="O81" s="18"/>
      <c r="P81" s="24">
        <v>43676</v>
      </c>
      <c r="Q81" s="18" t="s">
        <v>127</v>
      </c>
      <c r="R81" s="18"/>
      <c r="S81" s="18" t="s">
        <v>297</v>
      </c>
      <c r="T81" s="18"/>
    </row>
    <row r="82" spans="1:20" ht="33">
      <c r="A82" s="4">
        <v>78</v>
      </c>
      <c r="B82" s="17" t="s">
        <v>62</v>
      </c>
      <c r="C82" s="18" t="s">
        <v>474</v>
      </c>
      <c r="D82" s="18" t="s">
        <v>25</v>
      </c>
      <c r="E82" s="19">
        <v>10149</v>
      </c>
      <c r="F82" s="18"/>
      <c r="G82" s="19">
        <v>39</v>
      </c>
      <c r="H82" s="19">
        <v>31</v>
      </c>
      <c r="I82" s="61">
        <f t="shared" si="1"/>
        <v>70</v>
      </c>
      <c r="J82" s="18">
        <v>6001330954</v>
      </c>
      <c r="K82" s="18" t="s">
        <v>95</v>
      </c>
      <c r="L82" s="18" t="s">
        <v>294</v>
      </c>
      <c r="M82" s="18" t="s">
        <v>295</v>
      </c>
      <c r="N82" s="18" t="s">
        <v>513</v>
      </c>
      <c r="O82" s="18"/>
      <c r="P82" s="24">
        <v>43676</v>
      </c>
      <c r="Q82" s="18" t="s">
        <v>127</v>
      </c>
      <c r="R82" s="18"/>
      <c r="S82" s="18" t="s">
        <v>297</v>
      </c>
      <c r="T82" s="18"/>
    </row>
    <row r="83" spans="1:20" ht="33">
      <c r="A83" s="4">
        <v>79</v>
      </c>
      <c r="B83" s="17" t="s">
        <v>62</v>
      </c>
      <c r="C83" s="18" t="s">
        <v>475</v>
      </c>
      <c r="D83" s="18" t="s">
        <v>25</v>
      </c>
      <c r="E83" s="19">
        <v>10125</v>
      </c>
      <c r="F83" s="18"/>
      <c r="G83" s="19">
        <v>34</v>
      </c>
      <c r="H83" s="19">
        <v>42</v>
      </c>
      <c r="I83" s="61">
        <f t="shared" si="1"/>
        <v>76</v>
      </c>
      <c r="J83" s="18">
        <v>8724970598</v>
      </c>
      <c r="K83" s="18" t="s">
        <v>95</v>
      </c>
      <c r="L83" s="18" t="s">
        <v>505</v>
      </c>
      <c r="M83" s="18" t="s">
        <v>506</v>
      </c>
      <c r="N83" s="18" t="s">
        <v>514</v>
      </c>
      <c r="O83" s="18"/>
      <c r="P83" s="24">
        <v>43677</v>
      </c>
      <c r="Q83" s="18" t="s">
        <v>98</v>
      </c>
      <c r="R83" s="18"/>
      <c r="S83" s="18" t="s">
        <v>297</v>
      </c>
      <c r="T83" s="18"/>
    </row>
    <row r="84" spans="1:20" ht="33">
      <c r="A84" s="4">
        <v>80</v>
      </c>
      <c r="B84" s="17" t="s">
        <v>62</v>
      </c>
      <c r="C84" s="18" t="s">
        <v>476</v>
      </c>
      <c r="D84" s="18" t="s">
        <v>25</v>
      </c>
      <c r="E84" s="19">
        <v>190310</v>
      </c>
      <c r="F84" s="18"/>
      <c r="G84" s="19">
        <v>34</v>
      </c>
      <c r="H84" s="19">
        <v>39</v>
      </c>
      <c r="I84" s="61">
        <f t="shared" si="1"/>
        <v>73</v>
      </c>
      <c r="J84" s="18">
        <v>9365638673</v>
      </c>
      <c r="K84" s="18" t="s">
        <v>95</v>
      </c>
      <c r="L84" s="18" t="s">
        <v>501</v>
      </c>
      <c r="M84" s="18" t="s">
        <v>502</v>
      </c>
      <c r="N84" s="18" t="s">
        <v>515</v>
      </c>
      <c r="O84" s="18"/>
      <c r="P84" s="24">
        <v>43677</v>
      </c>
      <c r="Q84" s="18" t="s">
        <v>98</v>
      </c>
      <c r="R84" s="18"/>
      <c r="S84" s="18" t="s">
        <v>297</v>
      </c>
      <c r="T84" s="18"/>
    </row>
    <row r="85" spans="1:20">
      <c r="A85" s="4">
        <v>81</v>
      </c>
      <c r="B85" s="17" t="s">
        <v>63</v>
      </c>
      <c r="C85" s="18" t="s">
        <v>977</v>
      </c>
      <c r="D85" s="18" t="s">
        <v>25</v>
      </c>
      <c r="E85" s="19">
        <v>10314</v>
      </c>
      <c r="F85" s="18"/>
      <c r="G85" s="19">
        <v>41</v>
      </c>
      <c r="H85" s="19">
        <v>60</v>
      </c>
      <c r="I85" s="61">
        <f t="shared" si="1"/>
        <v>101</v>
      </c>
      <c r="J85" s="18">
        <v>8876360301</v>
      </c>
      <c r="K85" s="18" t="s">
        <v>480</v>
      </c>
      <c r="L85" s="18" t="s">
        <v>484</v>
      </c>
      <c r="M85" s="18" t="s">
        <v>485</v>
      </c>
      <c r="N85" s="18" t="s">
        <v>483</v>
      </c>
      <c r="O85" s="18"/>
      <c r="P85" s="24">
        <v>43647</v>
      </c>
      <c r="Q85" s="18" t="s">
        <v>190</v>
      </c>
      <c r="R85" s="18"/>
      <c r="S85" s="18" t="s">
        <v>298</v>
      </c>
      <c r="T85" s="18"/>
    </row>
    <row r="86" spans="1:20">
      <c r="A86" s="4">
        <v>82</v>
      </c>
      <c r="B86" s="17" t="s">
        <v>63</v>
      </c>
      <c r="C86" s="18" t="s">
        <v>978</v>
      </c>
      <c r="D86" s="18" t="s">
        <v>25</v>
      </c>
      <c r="E86" s="19">
        <v>10315</v>
      </c>
      <c r="F86" s="18"/>
      <c r="G86" s="19">
        <v>59</v>
      </c>
      <c r="H86" s="19">
        <v>52</v>
      </c>
      <c r="I86" s="61">
        <f t="shared" si="1"/>
        <v>111</v>
      </c>
      <c r="J86" s="18">
        <v>7663831320</v>
      </c>
      <c r="K86" s="18" t="s">
        <v>480</v>
      </c>
      <c r="L86" s="18" t="s">
        <v>481</v>
      </c>
      <c r="M86" s="18" t="s">
        <v>482</v>
      </c>
      <c r="N86" s="18" t="s">
        <v>483</v>
      </c>
      <c r="O86" s="18"/>
      <c r="P86" s="24">
        <v>43647</v>
      </c>
      <c r="Q86" s="18" t="s">
        <v>190</v>
      </c>
      <c r="R86" s="18"/>
      <c r="S86" s="18" t="s">
        <v>298</v>
      </c>
      <c r="T86" s="18"/>
    </row>
    <row r="87" spans="1:20">
      <c r="A87" s="4">
        <v>83</v>
      </c>
      <c r="B87" s="17" t="s">
        <v>63</v>
      </c>
      <c r="C87" s="18" t="s">
        <v>979</v>
      </c>
      <c r="D87" s="18" t="s">
        <v>25</v>
      </c>
      <c r="E87" s="19">
        <v>10322</v>
      </c>
      <c r="F87" s="18"/>
      <c r="G87" s="19">
        <v>70</v>
      </c>
      <c r="H87" s="19">
        <v>65</v>
      </c>
      <c r="I87" s="61">
        <f t="shared" si="1"/>
        <v>135</v>
      </c>
      <c r="J87" s="18">
        <v>9101353512</v>
      </c>
      <c r="K87" s="18" t="s">
        <v>480</v>
      </c>
      <c r="L87" s="18" t="s">
        <v>484</v>
      </c>
      <c r="M87" s="18" t="s">
        <v>485</v>
      </c>
      <c r="N87" s="18" t="s">
        <v>1031</v>
      </c>
      <c r="O87" s="18">
        <v>7896694259</v>
      </c>
      <c r="P87" s="24">
        <v>43648</v>
      </c>
      <c r="Q87" s="18" t="s">
        <v>197</v>
      </c>
      <c r="R87" s="18"/>
      <c r="S87" s="18" t="s">
        <v>298</v>
      </c>
      <c r="T87" s="18"/>
    </row>
    <row r="88" spans="1:20" ht="33">
      <c r="A88" s="4">
        <v>84</v>
      </c>
      <c r="B88" s="17" t="s">
        <v>63</v>
      </c>
      <c r="C88" s="18" t="s">
        <v>980</v>
      </c>
      <c r="D88" s="18" t="s">
        <v>25</v>
      </c>
      <c r="E88" s="19">
        <v>10321</v>
      </c>
      <c r="F88" s="18"/>
      <c r="G88" s="19">
        <v>62</v>
      </c>
      <c r="H88" s="19">
        <v>49</v>
      </c>
      <c r="I88" s="61">
        <f t="shared" si="1"/>
        <v>111</v>
      </c>
      <c r="J88" s="18">
        <v>9957137424</v>
      </c>
      <c r="K88" s="18" t="s">
        <v>480</v>
      </c>
      <c r="L88" s="18" t="s">
        <v>481</v>
      </c>
      <c r="M88" s="18" t="s">
        <v>482</v>
      </c>
      <c r="N88" s="18" t="s">
        <v>1032</v>
      </c>
      <c r="O88" s="18"/>
      <c r="P88" s="24">
        <v>43649</v>
      </c>
      <c r="Q88" s="18" t="s">
        <v>206</v>
      </c>
      <c r="R88" s="18"/>
      <c r="S88" s="18" t="s">
        <v>298</v>
      </c>
      <c r="T88" s="18"/>
    </row>
    <row r="89" spans="1:20" ht="33">
      <c r="A89" s="4">
        <v>85</v>
      </c>
      <c r="B89" s="17" t="s">
        <v>63</v>
      </c>
      <c r="C89" s="18" t="s">
        <v>981</v>
      </c>
      <c r="D89" s="18" t="s">
        <v>25</v>
      </c>
      <c r="E89" s="19">
        <v>10323</v>
      </c>
      <c r="F89" s="18"/>
      <c r="G89" s="19">
        <v>33</v>
      </c>
      <c r="H89" s="19">
        <v>52</v>
      </c>
      <c r="I89" s="61">
        <f t="shared" si="1"/>
        <v>85</v>
      </c>
      <c r="J89" s="18">
        <v>9085743587</v>
      </c>
      <c r="K89" s="18" t="s">
        <v>480</v>
      </c>
      <c r="L89" s="18" t="s">
        <v>484</v>
      </c>
      <c r="M89" s="18" t="s">
        <v>485</v>
      </c>
      <c r="N89" s="18" t="s">
        <v>1033</v>
      </c>
      <c r="O89" s="18"/>
      <c r="P89" s="24">
        <v>43649</v>
      </c>
      <c r="Q89" s="18" t="s">
        <v>206</v>
      </c>
      <c r="R89" s="18"/>
      <c r="S89" s="18" t="s">
        <v>298</v>
      </c>
      <c r="T89" s="18"/>
    </row>
    <row r="90" spans="1:20" ht="33">
      <c r="A90" s="4">
        <v>86</v>
      </c>
      <c r="B90" s="17" t="s">
        <v>63</v>
      </c>
      <c r="C90" s="18" t="s">
        <v>982</v>
      </c>
      <c r="D90" s="18" t="s">
        <v>25</v>
      </c>
      <c r="E90" s="19">
        <v>10339</v>
      </c>
      <c r="F90" s="18"/>
      <c r="G90" s="19">
        <v>26</v>
      </c>
      <c r="H90" s="19">
        <v>33</v>
      </c>
      <c r="I90" s="61">
        <f t="shared" si="1"/>
        <v>59</v>
      </c>
      <c r="J90" s="18">
        <v>9954597886</v>
      </c>
      <c r="K90" s="18" t="s">
        <v>480</v>
      </c>
      <c r="L90" s="18" t="s">
        <v>484</v>
      </c>
      <c r="M90" s="18" t="s">
        <v>485</v>
      </c>
      <c r="N90" s="18" t="s">
        <v>1034</v>
      </c>
      <c r="O90" s="18">
        <v>9085757316</v>
      </c>
      <c r="P90" s="24">
        <v>43650</v>
      </c>
      <c r="Q90" s="18" t="s">
        <v>209</v>
      </c>
      <c r="R90" s="18"/>
      <c r="S90" s="18" t="s">
        <v>298</v>
      </c>
      <c r="T90" s="18"/>
    </row>
    <row r="91" spans="1:20">
      <c r="A91" s="4">
        <v>87</v>
      </c>
      <c r="B91" s="17" t="s">
        <v>63</v>
      </c>
      <c r="C91" s="18" t="s">
        <v>983</v>
      </c>
      <c r="D91" s="18" t="s">
        <v>25</v>
      </c>
      <c r="E91" s="19">
        <v>10341</v>
      </c>
      <c r="F91" s="18"/>
      <c r="G91" s="19">
        <v>34</v>
      </c>
      <c r="H91" s="19">
        <v>34</v>
      </c>
      <c r="I91" s="61">
        <f t="shared" si="1"/>
        <v>68</v>
      </c>
      <c r="J91" s="18">
        <v>8399040026</v>
      </c>
      <c r="K91" s="18" t="s">
        <v>480</v>
      </c>
      <c r="L91" s="18" t="s">
        <v>484</v>
      </c>
      <c r="M91" s="18" t="s">
        <v>485</v>
      </c>
      <c r="N91" s="18" t="s">
        <v>1035</v>
      </c>
      <c r="O91" s="18"/>
      <c r="P91" s="24">
        <v>43650</v>
      </c>
      <c r="Q91" s="18" t="s">
        <v>209</v>
      </c>
      <c r="R91" s="18"/>
      <c r="S91" s="18" t="s">
        <v>298</v>
      </c>
      <c r="T91" s="18"/>
    </row>
    <row r="92" spans="1:20">
      <c r="A92" s="4">
        <v>88</v>
      </c>
      <c r="B92" s="17" t="s">
        <v>63</v>
      </c>
      <c r="C92" s="18" t="s">
        <v>984</v>
      </c>
      <c r="D92" s="18" t="s">
        <v>25</v>
      </c>
      <c r="E92" s="19">
        <v>10317</v>
      </c>
      <c r="F92" s="18"/>
      <c r="G92" s="19">
        <v>9</v>
      </c>
      <c r="H92" s="19">
        <v>10</v>
      </c>
      <c r="I92" s="61">
        <f t="shared" si="1"/>
        <v>19</v>
      </c>
      <c r="J92" s="18">
        <v>9954178325</v>
      </c>
      <c r="K92" s="18" t="s">
        <v>480</v>
      </c>
      <c r="L92" s="18" t="s">
        <v>484</v>
      </c>
      <c r="M92" s="18" t="s">
        <v>485</v>
      </c>
      <c r="N92" s="18" t="s">
        <v>1036</v>
      </c>
      <c r="O92" s="18"/>
      <c r="P92" s="24">
        <v>43651</v>
      </c>
      <c r="Q92" s="18" t="s">
        <v>228</v>
      </c>
      <c r="R92" s="18"/>
      <c r="S92" s="18" t="s">
        <v>298</v>
      </c>
      <c r="T92" s="18"/>
    </row>
    <row r="93" spans="1:20">
      <c r="A93" s="4">
        <v>89</v>
      </c>
      <c r="B93" s="17" t="s">
        <v>63</v>
      </c>
      <c r="C93" s="18" t="s">
        <v>985</v>
      </c>
      <c r="D93" s="18" t="s">
        <v>25</v>
      </c>
      <c r="E93" s="19">
        <v>10318</v>
      </c>
      <c r="F93" s="18"/>
      <c r="G93" s="19">
        <v>64</v>
      </c>
      <c r="H93" s="19">
        <v>47</v>
      </c>
      <c r="I93" s="61">
        <f t="shared" si="1"/>
        <v>111</v>
      </c>
      <c r="J93" s="18">
        <v>9101682364</v>
      </c>
      <c r="K93" s="18" t="s">
        <v>480</v>
      </c>
      <c r="L93" s="18" t="s">
        <v>481</v>
      </c>
      <c r="M93" s="18" t="s">
        <v>482</v>
      </c>
      <c r="N93" s="18" t="s">
        <v>149</v>
      </c>
      <c r="O93" s="18"/>
      <c r="P93" s="24">
        <v>43651</v>
      </c>
      <c r="Q93" s="18" t="s">
        <v>228</v>
      </c>
      <c r="R93" s="18"/>
      <c r="S93" s="18" t="s">
        <v>298</v>
      </c>
      <c r="T93" s="18"/>
    </row>
    <row r="94" spans="1:20">
      <c r="A94" s="4">
        <v>90</v>
      </c>
      <c r="B94" s="17" t="s">
        <v>63</v>
      </c>
      <c r="C94" s="18" t="s">
        <v>986</v>
      </c>
      <c r="D94" s="18" t="s">
        <v>25</v>
      </c>
      <c r="E94" s="19">
        <v>190207</v>
      </c>
      <c r="F94" s="18"/>
      <c r="G94" s="19">
        <v>66</v>
      </c>
      <c r="H94" s="19">
        <v>72</v>
      </c>
      <c r="I94" s="61">
        <f t="shared" si="1"/>
        <v>138</v>
      </c>
      <c r="J94" s="18">
        <v>9678208314</v>
      </c>
      <c r="K94" s="18" t="s">
        <v>480</v>
      </c>
      <c r="L94" s="18" t="s">
        <v>484</v>
      </c>
      <c r="M94" s="18" t="s">
        <v>485</v>
      </c>
      <c r="N94" s="18" t="s">
        <v>820</v>
      </c>
      <c r="O94" s="18"/>
      <c r="P94" s="24">
        <v>43652</v>
      </c>
      <c r="Q94" s="18" t="s">
        <v>242</v>
      </c>
      <c r="R94" s="18"/>
      <c r="S94" s="18" t="s">
        <v>298</v>
      </c>
      <c r="T94" s="18"/>
    </row>
    <row r="95" spans="1:20">
      <c r="A95" s="4">
        <v>91</v>
      </c>
      <c r="B95" s="17" t="s">
        <v>63</v>
      </c>
      <c r="C95" s="18" t="s">
        <v>987</v>
      </c>
      <c r="D95" s="18" t="s">
        <v>25</v>
      </c>
      <c r="E95" s="19">
        <v>190211</v>
      </c>
      <c r="F95" s="18"/>
      <c r="G95" s="19">
        <v>53</v>
      </c>
      <c r="H95" s="19">
        <v>44</v>
      </c>
      <c r="I95" s="61">
        <f t="shared" si="1"/>
        <v>97</v>
      </c>
      <c r="J95" s="18">
        <v>8486783951</v>
      </c>
      <c r="K95" s="18" t="s">
        <v>480</v>
      </c>
      <c r="L95" s="18" t="s">
        <v>484</v>
      </c>
      <c r="M95" s="18" t="s">
        <v>485</v>
      </c>
      <c r="N95" s="18" t="s">
        <v>1036</v>
      </c>
      <c r="O95" s="18"/>
      <c r="P95" s="24">
        <v>43654</v>
      </c>
      <c r="Q95" s="18" t="s">
        <v>190</v>
      </c>
      <c r="R95" s="18"/>
      <c r="S95" s="18" t="s">
        <v>298</v>
      </c>
      <c r="T95" s="18"/>
    </row>
    <row r="96" spans="1:20">
      <c r="A96" s="4">
        <v>92</v>
      </c>
      <c r="B96" s="17" t="s">
        <v>63</v>
      </c>
      <c r="C96" s="18" t="s">
        <v>988</v>
      </c>
      <c r="D96" s="18" t="s">
        <v>25</v>
      </c>
      <c r="E96" s="19">
        <v>1901122</v>
      </c>
      <c r="F96" s="18"/>
      <c r="G96" s="19">
        <v>43</v>
      </c>
      <c r="H96" s="19">
        <v>40</v>
      </c>
      <c r="I96" s="61">
        <f t="shared" si="1"/>
        <v>83</v>
      </c>
      <c r="J96" s="18">
        <v>6000946029</v>
      </c>
      <c r="K96" s="18" t="s">
        <v>480</v>
      </c>
      <c r="L96" s="18" t="s">
        <v>481</v>
      </c>
      <c r="M96" s="18" t="s">
        <v>482</v>
      </c>
      <c r="N96" s="18" t="s">
        <v>1037</v>
      </c>
      <c r="O96" s="18"/>
      <c r="P96" s="24">
        <v>43654</v>
      </c>
      <c r="Q96" s="18" t="s">
        <v>190</v>
      </c>
      <c r="R96" s="18"/>
      <c r="S96" s="18" t="s">
        <v>298</v>
      </c>
      <c r="T96" s="18"/>
    </row>
    <row r="97" spans="1:20">
      <c r="A97" s="4">
        <v>93</v>
      </c>
      <c r="B97" s="17" t="s">
        <v>63</v>
      </c>
      <c r="C97" s="18" t="s">
        <v>989</v>
      </c>
      <c r="D97" s="18" t="s">
        <v>25</v>
      </c>
      <c r="E97" s="19">
        <v>190210</v>
      </c>
      <c r="F97" s="18"/>
      <c r="G97" s="19">
        <v>41</v>
      </c>
      <c r="H97" s="19">
        <v>49</v>
      </c>
      <c r="I97" s="61">
        <f t="shared" si="1"/>
        <v>90</v>
      </c>
      <c r="J97" s="18">
        <v>9085719832</v>
      </c>
      <c r="K97" s="18" t="s">
        <v>480</v>
      </c>
      <c r="L97" s="18" t="s">
        <v>481</v>
      </c>
      <c r="M97" s="18" t="s">
        <v>482</v>
      </c>
      <c r="N97" s="18" t="s">
        <v>513</v>
      </c>
      <c r="O97" s="18"/>
      <c r="P97" s="24">
        <v>43655</v>
      </c>
      <c r="Q97" s="18" t="s">
        <v>197</v>
      </c>
      <c r="R97" s="18"/>
      <c r="S97" s="18" t="s">
        <v>298</v>
      </c>
      <c r="T97" s="18"/>
    </row>
    <row r="98" spans="1:20" ht="33">
      <c r="A98" s="4">
        <v>94</v>
      </c>
      <c r="B98" s="17" t="s">
        <v>63</v>
      </c>
      <c r="C98" s="18" t="s">
        <v>990</v>
      </c>
      <c r="D98" s="18" t="s">
        <v>25</v>
      </c>
      <c r="E98" s="19">
        <v>10316</v>
      </c>
      <c r="F98" s="18"/>
      <c r="G98" s="19">
        <v>41</v>
      </c>
      <c r="H98" s="19">
        <v>49</v>
      </c>
      <c r="I98" s="61">
        <f t="shared" si="1"/>
        <v>90</v>
      </c>
      <c r="J98" s="18" t="s">
        <v>1038</v>
      </c>
      <c r="K98" s="18" t="s">
        <v>480</v>
      </c>
      <c r="L98" s="18" t="s">
        <v>481</v>
      </c>
      <c r="M98" s="18" t="s">
        <v>482</v>
      </c>
      <c r="N98" s="18" t="s">
        <v>513</v>
      </c>
      <c r="O98" s="18"/>
      <c r="P98" s="24">
        <v>43655</v>
      </c>
      <c r="Q98" s="18" t="s">
        <v>197</v>
      </c>
      <c r="R98" s="18"/>
      <c r="S98" s="18" t="s">
        <v>298</v>
      </c>
      <c r="T98" s="18"/>
    </row>
    <row r="99" spans="1:20" ht="33">
      <c r="A99" s="4">
        <v>95</v>
      </c>
      <c r="B99" s="17" t="s">
        <v>63</v>
      </c>
      <c r="C99" s="18" t="s">
        <v>991</v>
      </c>
      <c r="D99" s="18" t="s">
        <v>25</v>
      </c>
      <c r="E99" s="19">
        <v>190208</v>
      </c>
      <c r="F99" s="18"/>
      <c r="G99" s="19">
        <v>46</v>
      </c>
      <c r="H99" s="19">
        <v>58</v>
      </c>
      <c r="I99" s="61">
        <f t="shared" si="1"/>
        <v>104</v>
      </c>
      <c r="J99" s="18">
        <v>9085965314</v>
      </c>
      <c r="K99" s="18" t="s">
        <v>480</v>
      </c>
      <c r="L99" s="18" t="s">
        <v>481</v>
      </c>
      <c r="M99" s="18" t="s">
        <v>482</v>
      </c>
      <c r="N99" s="18" t="s">
        <v>1032</v>
      </c>
      <c r="O99" s="18">
        <v>9854202884</v>
      </c>
      <c r="P99" s="24">
        <v>43656</v>
      </c>
      <c r="Q99" s="18" t="s">
        <v>206</v>
      </c>
      <c r="R99" s="18"/>
      <c r="S99" s="18" t="s">
        <v>298</v>
      </c>
      <c r="T99" s="18"/>
    </row>
    <row r="100" spans="1:20" ht="33">
      <c r="A100" s="4">
        <v>96</v>
      </c>
      <c r="B100" s="17" t="s">
        <v>63</v>
      </c>
      <c r="C100" s="18" t="s">
        <v>992</v>
      </c>
      <c r="D100" s="18" t="s">
        <v>25</v>
      </c>
      <c r="E100" s="19">
        <v>190209</v>
      </c>
      <c r="F100" s="18"/>
      <c r="G100" s="19">
        <v>42</v>
      </c>
      <c r="H100" s="19">
        <v>45</v>
      </c>
      <c r="I100" s="61">
        <f t="shared" si="1"/>
        <v>87</v>
      </c>
      <c r="J100" s="18">
        <v>9854222269</v>
      </c>
      <c r="K100" s="18" t="s">
        <v>480</v>
      </c>
      <c r="L100" s="18" t="s">
        <v>484</v>
      </c>
      <c r="M100" s="18" t="s">
        <v>485</v>
      </c>
      <c r="N100" s="18" t="s">
        <v>1039</v>
      </c>
      <c r="O100" s="18"/>
      <c r="P100" s="24">
        <v>43656</v>
      </c>
      <c r="Q100" s="18" t="s">
        <v>206</v>
      </c>
      <c r="R100" s="18"/>
      <c r="S100" s="18" t="s">
        <v>298</v>
      </c>
      <c r="T100" s="18"/>
    </row>
    <row r="101" spans="1:20">
      <c r="A101" s="4">
        <v>97</v>
      </c>
      <c r="B101" s="17" t="s">
        <v>63</v>
      </c>
      <c r="C101" s="18" t="s">
        <v>993</v>
      </c>
      <c r="D101" s="18" t="s">
        <v>25</v>
      </c>
      <c r="E101" s="19">
        <v>10319</v>
      </c>
      <c r="F101" s="18"/>
      <c r="G101" s="19">
        <v>36</v>
      </c>
      <c r="H101" s="19">
        <v>40</v>
      </c>
      <c r="I101" s="61">
        <f t="shared" si="1"/>
        <v>76</v>
      </c>
      <c r="J101" s="18">
        <v>9613453822</v>
      </c>
      <c r="K101" s="18" t="s">
        <v>480</v>
      </c>
      <c r="L101" s="18" t="s">
        <v>484</v>
      </c>
      <c r="M101" s="18" t="s">
        <v>485</v>
      </c>
      <c r="N101" s="18" t="s">
        <v>483</v>
      </c>
      <c r="O101" s="18"/>
      <c r="P101" s="24">
        <v>43657</v>
      </c>
      <c r="Q101" s="18" t="s">
        <v>209</v>
      </c>
      <c r="R101" s="18"/>
      <c r="S101" s="18" t="s">
        <v>298</v>
      </c>
      <c r="T101" s="18"/>
    </row>
    <row r="102" spans="1:20" ht="33">
      <c r="A102" s="4">
        <v>98</v>
      </c>
      <c r="B102" s="17" t="s">
        <v>63</v>
      </c>
      <c r="C102" s="18" t="s">
        <v>994</v>
      </c>
      <c r="D102" s="18" t="s">
        <v>25</v>
      </c>
      <c r="E102" s="19">
        <v>190113</v>
      </c>
      <c r="F102" s="18"/>
      <c r="G102" s="19">
        <v>31</v>
      </c>
      <c r="H102" s="19">
        <v>30</v>
      </c>
      <c r="I102" s="61">
        <f t="shared" si="1"/>
        <v>61</v>
      </c>
      <c r="J102" s="18">
        <v>9859105544</v>
      </c>
      <c r="K102" s="18" t="s">
        <v>480</v>
      </c>
      <c r="L102" s="18" t="s">
        <v>484</v>
      </c>
      <c r="M102" s="18" t="s">
        <v>485</v>
      </c>
      <c r="N102" s="18" t="s">
        <v>483</v>
      </c>
      <c r="O102" s="18"/>
      <c r="P102" s="24">
        <v>43657</v>
      </c>
      <c r="Q102" s="18" t="s">
        <v>209</v>
      </c>
      <c r="R102" s="18"/>
      <c r="S102" s="18" t="s">
        <v>298</v>
      </c>
      <c r="T102" s="18"/>
    </row>
    <row r="103" spans="1:20">
      <c r="A103" s="4">
        <v>99</v>
      </c>
      <c r="B103" s="17" t="s">
        <v>63</v>
      </c>
      <c r="C103" s="18" t="s">
        <v>995</v>
      </c>
      <c r="D103" s="18" t="s">
        <v>25</v>
      </c>
      <c r="E103" s="19">
        <v>10342</v>
      </c>
      <c r="F103" s="18"/>
      <c r="G103" s="19">
        <v>22</v>
      </c>
      <c r="H103" s="19">
        <v>32</v>
      </c>
      <c r="I103" s="61">
        <f t="shared" si="1"/>
        <v>54</v>
      </c>
      <c r="J103" s="18">
        <v>9678790194</v>
      </c>
      <c r="K103" s="18"/>
      <c r="L103" s="18"/>
      <c r="M103" s="18"/>
      <c r="N103" s="18" t="s">
        <v>512</v>
      </c>
      <c r="O103" s="18"/>
      <c r="P103" s="24">
        <v>43658</v>
      </c>
      <c r="Q103" s="18" t="s">
        <v>228</v>
      </c>
      <c r="R103" s="18"/>
      <c r="S103" s="18" t="s">
        <v>298</v>
      </c>
      <c r="T103" s="18"/>
    </row>
    <row r="104" spans="1:20">
      <c r="A104" s="4">
        <v>100</v>
      </c>
      <c r="B104" s="17" t="s">
        <v>63</v>
      </c>
      <c r="C104" s="18" t="s">
        <v>996</v>
      </c>
      <c r="D104" s="18" t="s">
        <v>25</v>
      </c>
      <c r="E104" s="19">
        <v>10340</v>
      </c>
      <c r="F104" s="18"/>
      <c r="G104" s="19">
        <v>31</v>
      </c>
      <c r="H104" s="19">
        <v>27</v>
      </c>
      <c r="I104" s="61">
        <f t="shared" si="1"/>
        <v>58</v>
      </c>
      <c r="J104" s="18">
        <v>6900099863</v>
      </c>
      <c r="K104" s="18" t="s">
        <v>480</v>
      </c>
      <c r="L104" s="18" t="s">
        <v>481</v>
      </c>
      <c r="M104" s="18" t="s">
        <v>482</v>
      </c>
      <c r="N104" s="18" t="s">
        <v>1040</v>
      </c>
      <c r="O104" s="18"/>
      <c r="P104" s="24">
        <v>43658</v>
      </c>
      <c r="Q104" s="18" t="s">
        <v>228</v>
      </c>
      <c r="R104" s="18"/>
      <c r="S104" s="18" t="s">
        <v>298</v>
      </c>
      <c r="T104" s="18"/>
    </row>
    <row r="105" spans="1:20">
      <c r="A105" s="4">
        <v>101</v>
      </c>
      <c r="B105" s="17" t="s">
        <v>63</v>
      </c>
      <c r="C105" s="18" t="s">
        <v>285</v>
      </c>
      <c r="D105" s="18" t="s">
        <v>25</v>
      </c>
      <c r="E105" s="19">
        <v>10115</v>
      </c>
      <c r="F105" s="18"/>
      <c r="G105" s="19">
        <v>47</v>
      </c>
      <c r="H105" s="19">
        <v>42</v>
      </c>
      <c r="I105" s="61">
        <f t="shared" si="1"/>
        <v>89</v>
      </c>
      <c r="J105" s="18">
        <v>7086360398</v>
      </c>
      <c r="K105" s="18" t="s">
        <v>245</v>
      </c>
      <c r="L105" s="18" t="s">
        <v>250</v>
      </c>
      <c r="M105" s="18" t="s">
        <v>251</v>
      </c>
      <c r="N105" s="18" t="s">
        <v>286</v>
      </c>
      <c r="O105" s="18"/>
      <c r="P105" s="24">
        <v>43661</v>
      </c>
      <c r="Q105" s="18" t="s">
        <v>190</v>
      </c>
      <c r="R105" s="18"/>
      <c r="S105" s="18" t="s">
        <v>298</v>
      </c>
      <c r="T105" s="18"/>
    </row>
    <row r="106" spans="1:20">
      <c r="A106" s="4">
        <v>102</v>
      </c>
      <c r="B106" s="17" t="s">
        <v>63</v>
      </c>
      <c r="C106" s="18" t="s">
        <v>997</v>
      </c>
      <c r="D106" s="18" t="s">
        <v>25</v>
      </c>
      <c r="E106" s="19">
        <v>10116</v>
      </c>
      <c r="F106" s="18"/>
      <c r="G106" s="19">
        <v>18</v>
      </c>
      <c r="H106" s="19">
        <v>18</v>
      </c>
      <c r="I106" s="61">
        <f t="shared" si="1"/>
        <v>36</v>
      </c>
      <c r="J106" s="18">
        <v>9864656991</v>
      </c>
      <c r="K106" s="18" t="s">
        <v>245</v>
      </c>
      <c r="L106" s="18" t="s">
        <v>246</v>
      </c>
      <c r="M106" s="18" t="s">
        <v>247</v>
      </c>
      <c r="N106" s="18" t="s">
        <v>1041</v>
      </c>
      <c r="O106" s="18"/>
      <c r="P106" s="24">
        <v>43661</v>
      </c>
      <c r="Q106" s="18" t="s">
        <v>190</v>
      </c>
      <c r="R106" s="18"/>
      <c r="S106" s="18" t="s">
        <v>298</v>
      </c>
      <c r="T106" s="18"/>
    </row>
    <row r="107" spans="1:20">
      <c r="A107" s="4">
        <v>103</v>
      </c>
      <c r="B107" s="17" t="s">
        <v>63</v>
      </c>
      <c r="C107" s="18" t="s">
        <v>998</v>
      </c>
      <c r="D107" s="18" t="s">
        <v>25</v>
      </c>
      <c r="E107" s="19">
        <v>10112</v>
      </c>
      <c r="F107" s="18"/>
      <c r="G107" s="19">
        <v>35</v>
      </c>
      <c r="H107" s="19">
        <v>42</v>
      </c>
      <c r="I107" s="61">
        <f t="shared" si="1"/>
        <v>77</v>
      </c>
      <c r="J107" s="18">
        <v>9600219126</v>
      </c>
      <c r="K107" s="18" t="s">
        <v>245</v>
      </c>
      <c r="L107" s="18" t="s">
        <v>253</v>
      </c>
      <c r="M107" s="18" t="s">
        <v>254</v>
      </c>
      <c r="N107" s="18" t="s">
        <v>184</v>
      </c>
      <c r="O107" s="18"/>
      <c r="P107" s="24">
        <v>43662</v>
      </c>
      <c r="Q107" s="18" t="s">
        <v>197</v>
      </c>
      <c r="R107" s="18"/>
      <c r="S107" s="18" t="s">
        <v>298</v>
      </c>
      <c r="T107" s="18"/>
    </row>
    <row r="108" spans="1:20">
      <c r="A108" s="4">
        <v>104</v>
      </c>
      <c r="B108" s="17" t="s">
        <v>63</v>
      </c>
      <c r="C108" s="18" t="s">
        <v>999</v>
      </c>
      <c r="D108" s="18" t="s">
        <v>25</v>
      </c>
      <c r="E108" s="19">
        <v>10139</v>
      </c>
      <c r="F108" s="18"/>
      <c r="G108" s="19">
        <v>27</v>
      </c>
      <c r="H108" s="19">
        <v>22</v>
      </c>
      <c r="I108" s="61">
        <f t="shared" si="1"/>
        <v>49</v>
      </c>
      <c r="J108" s="18">
        <v>9101681446</v>
      </c>
      <c r="K108" s="18" t="s">
        <v>245</v>
      </c>
      <c r="L108" s="18" t="s">
        <v>260</v>
      </c>
      <c r="M108" s="18" t="s">
        <v>261</v>
      </c>
      <c r="N108" s="18" t="s">
        <v>1042</v>
      </c>
      <c r="O108" s="18"/>
      <c r="P108" s="24">
        <v>43662</v>
      </c>
      <c r="Q108" s="18" t="s">
        <v>197</v>
      </c>
      <c r="R108" s="18"/>
      <c r="S108" s="18" t="s">
        <v>298</v>
      </c>
      <c r="T108" s="18"/>
    </row>
    <row r="109" spans="1:20" ht="33">
      <c r="A109" s="4">
        <v>105</v>
      </c>
      <c r="B109" s="17" t="s">
        <v>63</v>
      </c>
      <c r="C109" s="18" t="s">
        <v>1000</v>
      </c>
      <c r="D109" s="18" t="s">
        <v>25</v>
      </c>
      <c r="E109" s="19">
        <v>190518</v>
      </c>
      <c r="F109" s="18"/>
      <c r="G109" s="19">
        <v>45</v>
      </c>
      <c r="H109" s="19">
        <v>41</v>
      </c>
      <c r="I109" s="61">
        <f t="shared" si="1"/>
        <v>86</v>
      </c>
      <c r="J109" s="18">
        <v>8399805272</v>
      </c>
      <c r="K109" s="18" t="s">
        <v>245</v>
      </c>
      <c r="L109" s="18" t="s">
        <v>246</v>
      </c>
      <c r="M109" s="18" t="s">
        <v>247</v>
      </c>
      <c r="N109" s="18" t="s">
        <v>161</v>
      </c>
      <c r="O109" s="18"/>
      <c r="P109" s="24">
        <v>43663</v>
      </c>
      <c r="Q109" s="18" t="s">
        <v>206</v>
      </c>
      <c r="R109" s="18"/>
      <c r="S109" s="18" t="s">
        <v>298</v>
      </c>
      <c r="T109" s="18"/>
    </row>
    <row r="110" spans="1:20" ht="33">
      <c r="A110" s="4">
        <v>106</v>
      </c>
      <c r="B110" s="17" t="s">
        <v>63</v>
      </c>
      <c r="C110" s="18" t="s">
        <v>1001</v>
      </c>
      <c r="D110" s="18" t="s">
        <v>25</v>
      </c>
      <c r="E110" s="19">
        <v>10137</v>
      </c>
      <c r="F110" s="18"/>
      <c r="G110" s="19">
        <v>40</v>
      </c>
      <c r="H110" s="19">
        <v>30</v>
      </c>
      <c r="I110" s="61">
        <f t="shared" si="1"/>
        <v>70</v>
      </c>
      <c r="J110" s="18">
        <v>7638873450</v>
      </c>
      <c r="K110" s="18" t="s">
        <v>245</v>
      </c>
      <c r="L110" s="18" t="s">
        <v>250</v>
      </c>
      <c r="M110" s="18" t="s">
        <v>251</v>
      </c>
      <c r="N110" s="18" t="s">
        <v>1043</v>
      </c>
      <c r="O110" s="18"/>
      <c r="P110" s="24">
        <v>43663</v>
      </c>
      <c r="Q110" s="18" t="s">
        <v>206</v>
      </c>
      <c r="R110" s="18"/>
      <c r="S110" s="18" t="s">
        <v>298</v>
      </c>
      <c r="T110" s="18"/>
    </row>
    <row r="111" spans="1:20" ht="33">
      <c r="A111" s="4">
        <v>107</v>
      </c>
      <c r="B111" s="17" t="s">
        <v>63</v>
      </c>
      <c r="C111" s="18" t="s">
        <v>1002</v>
      </c>
      <c r="D111" s="18" t="s">
        <v>25</v>
      </c>
      <c r="E111" s="19">
        <v>190519</v>
      </c>
      <c r="F111" s="18"/>
      <c r="G111" s="19">
        <v>47</v>
      </c>
      <c r="H111" s="19">
        <v>42</v>
      </c>
      <c r="I111" s="61">
        <f t="shared" si="1"/>
        <v>89</v>
      </c>
      <c r="J111" s="18">
        <v>9476995718</v>
      </c>
      <c r="K111" s="18" t="s">
        <v>245</v>
      </c>
      <c r="L111" s="18" t="s">
        <v>253</v>
      </c>
      <c r="M111" s="18" t="s">
        <v>254</v>
      </c>
      <c r="N111" s="18" t="s">
        <v>1044</v>
      </c>
      <c r="O111" s="18"/>
      <c r="P111" s="24">
        <v>43664</v>
      </c>
      <c r="Q111" s="18" t="s">
        <v>209</v>
      </c>
      <c r="R111" s="18"/>
      <c r="S111" s="18" t="s">
        <v>298</v>
      </c>
      <c r="T111" s="18"/>
    </row>
    <row r="112" spans="1:20">
      <c r="A112" s="4">
        <v>108</v>
      </c>
      <c r="B112" s="17" t="s">
        <v>63</v>
      </c>
      <c r="C112" s="18" t="s">
        <v>1003</v>
      </c>
      <c r="D112" s="18" t="s">
        <v>25</v>
      </c>
      <c r="E112" s="19">
        <v>190520</v>
      </c>
      <c r="F112" s="18"/>
      <c r="G112" s="19">
        <v>35</v>
      </c>
      <c r="H112" s="19">
        <v>30</v>
      </c>
      <c r="I112" s="61">
        <f t="shared" si="1"/>
        <v>65</v>
      </c>
      <c r="J112" s="18">
        <v>7662919949</v>
      </c>
      <c r="K112" s="18" t="s">
        <v>245</v>
      </c>
      <c r="L112" s="18" t="s">
        <v>250</v>
      </c>
      <c r="M112" s="18" t="s">
        <v>251</v>
      </c>
      <c r="N112" s="18" t="s">
        <v>1045</v>
      </c>
      <c r="O112" s="18"/>
      <c r="P112" s="24">
        <v>43664</v>
      </c>
      <c r="Q112" s="18" t="s">
        <v>209</v>
      </c>
      <c r="R112" s="18"/>
      <c r="S112" s="18" t="s">
        <v>298</v>
      </c>
      <c r="T112" s="18"/>
    </row>
    <row r="113" spans="1:20">
      <c r="A113" s="4">
        <v>109</v>
      </c>
      <c r="B113" s="17" t="s">
        <v>63</v>
      </c>
      <c r="C113" s="18" t="s">
        <v>1004</v>
      </c>
      <c r="D113" s="18" t="s">
        <v>25</v>
      </c>
      <c r="E113" s="19">
        <v>10113</v>
      </c>
      <c r="F113" s="18"/>
      <c r="G113" s="19">
        <v>29</v>
      </c>
      <c r="H113" s="19">
        <v>28</v>
      </c>
      <c r="I113" s="61">
        <f t="shared" si="1"/>
        <v>57</v>
      </c>
      <c r="J113" s="18">
        <v>9101865779</v>
      </c>
      <c r="K113" s="18" t="s">
        <v>245</v>
      </c>
      <c r="L113" s="18" t="s">
        <v>260</v>
      </c>
      <c r="M113" s="18" t="s">
        <v>261</v>
      </c>
      <c r="N113" s="18" t="s">
        <v>1042</v>
      </c>
      <c r="O113" s="18"/>
      <c r="P113" s="24">
        <v>43665</v>
      </c>
      <c r="Q113" s="18" t="s">
        <v>228</v>
      </c>
      <c r="R113" s="18"/>
      <c r="S113" s="18" t="s">
        <v>298</v>
      </c>
      <c r="T113" s="18"/>
    </row>
    <row r="114" spans="1:20" ht="33">
      <c r="A114" s="4">
        <v>110</v>
      </c>
      <c r="B114" s="17" t="s">
        <v>63</v>
      </c>
      <c r="C114" s="18" t="s">
        <v>1005</v>
      </c>
      <c r="D114" s="18" t="s">
        <v>25</v>
      </c>
      <c r="E114" s="19">
        <v>10140</v>
      </c>
      <c r="F114" s="18"/>
      <c r="G114" s="19">
        <v>31</v>
      </c>
      <c r="H114" s="19">
        <v>12</v>
      </c>
      <c r="I114" s="61">
        <f t="shared" si="1"/>
        <v>43</v>
      </c>
      <c r="J114" s="18">
        <v>8011741751</v>
      </c>
      <c r="K114" s="18" t="s">
        <v>245</v>
      </c>
      <c r="L114" s="18" t="s">
        <v>246</v>
      </c>
      <c r="M114" s="18" t="s">
        <v>247</v>
      </c>
      <c r="N114" s="18" t="s">
        <v>498</v>
      </c>
      <c r="O114" s="18"/>
      <c r="P114" s="24">
        <v>43665</v>
      </c>
      <c r="Q114" s="18" t="s">
        <v>228</v>
      </c>
      <c r="R114" s="18"/>
      <c r="S114" s="18" t="s">
        <v>298</v>
      </c>
      <c r="T114" s="18"/>
    </row>
    <row r="115" spans="1:20">
      <c r="A115" s="4">
        <v>111</v>
      </c>
      <c r="B115" s="17" t="s">
        <v>63</v>
      </c>
      <c r="C115" s="18" t="s">
        <v>1006</v>
      </c>
      <c r="D115" s="18" t="s">
        <v>25</v>
      </c>
      <c r="E115" s="19">
        <v>10134</v>
      </c>
      <c r="F115" s="18"/>
      <c r="G115" s="19">
        <v>11</v>
      </c>
      <c r="H115" s="19">
        <v>17</v>
      </c>
      <c r="I115" s="61">
        <f t="shared" si="1"/>
        <v>28</v>
      </c>
      <c r="J115" s="18">
        <v>8134869191</v>
      </c>
      <c r="K115" s="18" t="s">
        <v>245</v>
      </c>
      <c r="L115" s="18" t="s">
        <v>260</v>
      </c>
      <c r="M115" s="18" t="s">
        <v>261</v>
      </c>
      <c r="N115" s="18" t="s">
        <v>1046</v>
      </c>
      <c r="O115" s="18"/>
      <c r="P115" s="24">
        <v>43665</v>
      </c>
      <c r="Q115" s="18" t="s">
        <v>228</v>
      </c>
      <c r="R115" s="18"/>
      <c r="S115" s="18" t="s">
        <v>298</v>
      </c>
      <c r="T115" s="18"/>
    </row>
    <row r="116" spans="1:20">
      <c r="A116" s="4">
        <v>112</v>
      </c>
      <c r="B116" s="17" t="s">
        <v>63</v>
      </c>
      <c r="C116" s="18" t="s">
        <v>1007</v>
      </c>
      <c r="D116" s="18" t="s">
        <v>25</v>
      </c>
      <c r="E116" s="19">
        <v>10138</v>
      </c>
      <c r="F116" s="18"/>
      <c r="G116" s="19">
        <v>27</v>
      </c>
      <c r="H116" s="19">
        <v>29</v>
      </c>
      <c r="I116" s="61">
        <f t="shared" si="1"/>
        <v>56</v>
      </c>
      <c r="J116" s="18">
        <v>9054693631</v>
      </c>
      <c r="K116" s="18" t="s">
        <v>245</v>
      </c>
      <c r="L116" s="18" t="s">
        <v>253</v>
      </c>
      <c r="M116" s="18" t="s">
        <v>254</v>
      </c>
      <c r="N116" s="18" t="s">
        <v>1042</v>
      </c>
      <c r="O116" s="18"/>
      <c r="P116" s="24">
        <v>43666</v>
      </c>
      <c r="Q116" s="18" t="s">
        <v>242</v>
      </c>
      <c r="R116" s="18"/>
      <c r="S116" s="18" t="s">
        <v>298</v>
      </c>
      <c r="T116" s="18"/>
    </row>
    <row r="117" spans="1:20">
      <c r="A117" s="4">
        <v>113</v>
      </c>
      <c r="B117" s="17" t="s">
        <v>63</v>
      </c>
      <c r="C117" s="18" t="s">
        <v>1008</v>
      </c>
      <c r="D117" s="18" t="s">
        <v>25</v>
      </c>
      <c r="E117" s="19">
        <v>10133</v>
      </c>
      <c r="F117" s="18"/>
      <c r="G117" s="19">
        <v>22</v>
      </c>
      <c r="H117" s="19">
        <v>20</v>
      </c>
      <c r="I117" s="61">
        <f t="shared" si="1"/>
        <v>42</v>
      </c>
      <c r="J117" s="18">
        <v>9365278784</v>
      </c>
      <c r="K117" s="18" t="s">
        <v>245</v>
      </c>
      <c r="L117" s="18" t="s">
        <v>253</v>
      </c>
      <c r="M117" s="18" t="s">
        <v>254</v>
      </c>
      <c r="N117" s="18" t="s">
        <v>1047</v>
      </c>
      <c r="O117" s="18"/>
      <c r="P117" s="24">
        <v>43666</v>
      </c>
      <c r="Q117" s="18" t="s">
        <v>242</v>
      </c>
      <c r="R117" s="18"/>
      <c r="S117" s="18" t="s">
        <v>298</v>
      </c>
      <c r="T117" s="18"/>
    </row>
    <row r="118" spans="1:20" ht="33">
      <c r="A118" s="4">
        <v>114</v>
      </c>
      <c r="B118" s="17" t="s">
        <v>63</v>
      </c>
      <c r="C118" s="18" t="s">
        <v>1009</v>
      </c>
      <c r="D118" s="18" t="s">
        <v>25</v>
      </c>
      <c r="E118" s="19">
        <v>190523</v>
      </c>
      <c r="F118" s="18"/>
      <c r="G118" s="19">
        <v>54</v>
      </c>
      <c r="H118" s="19">
        <v>46</v>
      </c>
      <c r="I118" s="61">
        <f t="shared" si="1"/>
        <v>100</v>
      </c>
      <c r="J118" s="18">
        <v>7662932019</v>
      </c>
      <c r="K118" s="18" t="s">
        <v>245</v>
      </c>
      <c r="L118" s="18" t="s">
        <v>253</v>
      </c>
      <c r="M118" s="18" t="s">
        <v>254</v>
      </c>
      <c r="N118" s="18" t="s">
        <v>780</v>
      </c>
      <c r="O118" s="18"/>
      <c r="P118" s="24">
        <v>43668</v>
      </c>
      <c r="Q118" s="18" t="s">
        <v>190</v>
      </c>
      <c r="R118" s="18"/>
      <c r="S118" s="18" t="s">
        <v>298</v>
      </c>
      <c r="T118" s="18"/>
    </row>
    <row r="119" spans="1:20">
      <c r="A119" s="4">
        <v>115</v>
      </c>
      <c r="B119" s="17" t="s">
        <v>63</v>
      </c>
      <c r="C119" s="18" t="s">
        <v>1010</v>
      </c>
      <c r="D119" s="18" t="s">
        <v>25</v>
      </c>
      <c r="E119" s="19">
        <v>10141</v>
      </c>
      <c r="F119" s="18"/>
      <c r="G119" s="19">
        <v>45</v>
      </c>
      <c r="H119" s="19">
        <v>49</v>
      </c>
      <c r="I119" s="61">
        <f t="shared" si="1"/>
        <v>94</v>
      </c>
      <c r="J119" s="18">
        <v>7002137994</v>
      </c>
      <c r="K119" s="18" t="s">
        <v>245</v>
      </c>
      <c r="L119" s="18" t="s">
        <v>260</v>
      </c>
      <c r="M119" s="18" t="s">
        <v>261</v>
      </c>
      <c r="N119" s="18" t="s">
        <v>184</v>
      </c>
      <c r="O119" s="18"/>
      <c r="P119" s="24">
        <v>43668</v>
      </c>
      <c r="Q119" s="18" t="s">
        <v>190</v>
      </c>
      <c r="R119" s="18"/>
      <c r="S119" s="18" t="s">
        <v>298</v>
      </c>
      <c r="T119" s="18"/>
    </row>
    <row r="120" spans="1:20">
      <c r="A120" s="4">
        <v>116</v>
      </c>
      <c r="B120" s="17" t="s">
        <v>63</v>
      </c>
      <c r="C120" s="18" t="s">
        <v>1011</v>
      </c>
      <c r="D120" s="18" t="s">
        <v>25</v>
      </c>
      <c r="E120" s="19">
        <v>10109</v>
      </c>
      <c r="F120" s="18"/>
      <c r="G120" s="19">
        <v>38</v>
      </c>
      <c r="H120" s="19">
        <v>50</v>
      </c>
      <c r="I120" s="61">
        <f t="shared" si="1"/>
        <v>88</v>
      </c>
      <c r="J120" s="18">
        <v>7662904747</v>
      </c>
      <c r="K120" s="18" t="s">
        <v>245</v>
      </c>
      <c r="L120" s="18" t="s">
        <v>246</v>
      </c>
      <c r="M120" s="18" t="s">
        <v>247</v>
      </c>
      <c r="N120" s="18" t="s">
        <v>1048</v>
      </c>
      <c r="O120" s="18"/>
      <c r="P120" s="24">
        <v>43669</v>
      </c>
      <c r="Q120" s="18" t="s">
        <v>197</v>
      </c>
      <c r="R120" s="18"/>
      <c r="S120" s="18" t="s">
        <v>298</v>
      </c>
      <c r="T120" s="18"/>
    </row>
    <row r="121" spans="1:20">
      <c r="A121" s="4">
        <v>117</v>
      </c>
      <c r="B121" s="17" t="s">
        <v>63</v>
      </c>
      <c r="C121" s="18" t="s">
        <v>1012</v>
      </c>
      <c r="D121" s="18" t="s">
        <v>25</v>
      </c>
      <c r="E121" s="19">
        <v>10142</v>
      </c>
      <c r="F121" s="18"/>
      <c r="G121" s="19">
        <v>48</v>
      </c>
      <c r="H121" s="19">
        <v>30</v>
      </c>
      <c r="I121" s="61">
        <f t="shared" si="1"/>
        <v>78</v>
      </c>
      <c r="J121" s="18">
        <v>9864305084</v>
      </c>
      <c r="K121" s="18" t="s">
        <v>245</v>
      </c>
      <c r="L121" s="18" t="s">
        <v>246</v>
      </c>
      <c r="M121" s="18" t="s">
        <v>247</v>
      </c>
      <c r="N121" s="18" t="s">
        <v>1049</v>
      </c>
      <c r="O121" s="18"/>
      <c r="P121" s="24">
        <v>43669</v>
      </c>
      <c r="Q121" s="18" t="s">
        <v>197</v>
      </c>
      <c r="R121" s="18"/>
      <c r="S121" s="18" t="s">
        <v>298</v>
      </c>
      <c r="T121" s="18"/>
    </row>
    <row r="122" spans="1:20" ht="33">
      <c r="A122" s="4">
        <v>118</v>
      </c>
      <c r="B122" s="17" t="s">
        <v>63</v>
      </c>
      <c r="C122" s="18" t="s">
        <v>1013</v>
      </c>
      <c r="D122" s="18" t="s">
        <v>25</v>
      </c>
      <c r="E122" s="19">
        <v>10320</v>
      </c>
      <c r="F122" s="18"/>
      <c r="G122" s="19">
        <v>14</v>
      </c>
      <c r="H122" s="19">
        <v>11</v>
      </c>
      <c r="I122" s="61">
        <f t="shared" si="1"/>
        <v>25</v>
      </c>
      <c r="J122" s="18">
        <v>9954546563</v>
      </c>
      <c r="K122" s="18" t="s">
        <v>480</v>
      </c>
      <c r="L122" s="18" t="s">
        <v>481</v>
      </c>
      <c r="M122" s="18" t="s">
        <v>482</v>
      </c>
      <c r="N122" s="18" t="s">
        <v>1040</v>
      </c>
      <c r="O122" s="18"/>
      <c r="P122" s="24">
        <v>43670</v>
      </c>
      <c r="Q122" s="18" t="s">
        <v>206</v>
      </c>
      <c r="R122" s="18"/>
      <c r="S122" s="18" t="s">
        <v>298</v>
      </c>
      <c r="T122" s="18"/>
    </row>
    <row r="123" spans="1:20" ht="33">
      <c r="A123" s="4">
        <v>119</v>
      </c>
      <c r="B123" s="17" t="s">
        <v>63</v>
      </c>
      <c r="C123" s="18" t="s">
        <v>1014</v>
      </c>
      <c r="D123" s="18" t="s">
        <v>25</v>
      </c>
      <c r="E123" s="19">
        <v>190212</v>
      </c>
      <c r="F123" s="18"/>
      <c r="G123" s="19">
        <v>19</v>
      </c>
      <c r="H123" s="19">
        <v>17</v>
      </c>
      <c r="I123" s="61">
        <f t="shared" si="1"/>
        <v>36</v>
      </c>
      <c r="J123" s="18">
        <v>9613586897</v>
      </c>
      <c r="K123" s="18" t="s">
        <v>480</v>
      </c>
      <c r="L123" s="18" t="s">
        <v>481</v>
      </c>
      <c r="M123" s="18" t="s">
        <v>482</v>
      </c>
      <c r="N123" s="18" t="s">
        <v>1036</v>
      </c>
      <c r="O123" s="18"/>
      <c r="P123" s="24">
        <v>43670</v>
      </c>
      <c r="Q123" s="18" t="s">
        <v>206</v>
      </c>
      <c r="R123" s="18"/>
      <c r="S123" s="18" t="s">
        <v>298</v>
      </c>
      <c r="T123" s="18"/>
    </row>
    <row r="124" spans="1:20" ht="33">
      <c r="A124" s="4">
        <v>120</v>
      </c>
      <c r="B124" s="17" t="s">
        <v>63</v>
      </c>
      <c r="C124" s="18" t="s">
        <v>1015</v>
      </c>
      <c r="D124" s="18" t="s">
        <v>25</v>
      </c>
      <c r="E124" s="19">
        <v>10117</v>
      </c>
      <c r="F124" s="18"/>
      <c r="G124" s="19">
        <v>33</v>
      </c>
      <c r="H124" s="19">
        <v>23</v>
      </c>
      <c r="I124" s="61">
        <f t="shared" si="1"/>
        <v>56</v>
      </c>
      <c r="J124" s="18">
        <v>9365423514</v>
      </c>
      <c r="K124" s="18" t="s">
        <v>245</v>
      </c>
      <c r="L124" s="18" t="s">
        <v>260</v>
      </c>
      <c r="M124" s="18" t="s">
        <v>261</v>
      </c>
      <c r="N124" s="18" t="s">
        <v>1050</v>
      </c>
      <c r="O124" s="18"/>
      <c r="P124" s="24">
        <v>43670</v>
      </c>
      <c r="Q124" s="18" t="s">
        <v>206</v>
      </c>
      <c r="R124" s="18"/>
      <c r="S124" s="18" t="s">
        <v>298</v>
      </c>
      <c r="T124" s="18"/>
    </row>
    <row r="125" spans="1:20" ht="33">
      <c r="A125" s="4">
        <v>121</v>
      </c>
      <c r="B125" s="17" t="s">
        <v>63</v>
      </c>
      <c r="C125" s="18" t="s">
        <v>1016</v>
      </c>
      <c r="D125" s="18" t="s">
        <v>25</v>
      </c>
      <c r="E125" s="19">
        <v>10135</v>
      </c>
      <c r="F125" s="18"/>
      <c r="G125" s="19">
        <v>31</v>
      </c>
      <c r="H125" s="19">
        <v>34</v>
      </c>
      <c r="I125" s="61">
        <f t="shared" si="1"/>
        <v>65</v>
      </c>
      <c r="J125" s="18">
        <v>9631974246</v>
      </c>
      <c r="K125" s="18" t="s">
        <v>245</v>
      </c>
      <c r="L125" s="18" t="s">
        <v>250</v>
      </c>
      <c r="M125" s="18" t="s">
        <v>251</v>
      </c>
      <c r="N125" s="18" t="s">
        <v>1051</v>
      </c>
      <c r="O125" s="18"/>
      <c r="P125" s="24">
        <v>43670</v>
      </c>
      <c r="Q125" s="18" t="s">
        <v>206</v>
      </c>
      <c r="R125" s="18"/>
      <c r="S125" s="18" t="s">
        <v>298</v>
      </c>
      <c r="T125" s="18"/>
    </row>
    <row r="126" spans="1:20">
      <c r="A126" s="4">
        <v>122</v>
      </c>
      <c r="B126" s="17" t="s">
        <v>63</v>
      </c>
      <c r="C126" s="18" t="s">
        <v>1017</v>
      </c>
      <c r="D126" s="18" t="s">
        <v>25</v>
      </c>
      <c r="E126" s="19">
        <v>190201</v>
      </c>
      <c r="F126" s="18"/>
      <c r="G126" s="19">
        <v>48</v>
      </c>
      <c r="H126" s="19">
        <v>44</v>
      </c>
      <c r="I126" s="61">
        <f t="shared" si="1"/>
        <v>92</v>
      </c>
      <c r="J126" s="18">
        <v>6000150354</v>
      </c>
      <c r="K126" s="18" t="s">
        <v>187</v>
      </c>
      <c r="L126" s="18" t="s">
        <v>188</v>
      </c>
      <c r="M126" s="18" t="s">
        <v>189</v>
      </c>
      <c r="N126" s="18" t="s">
        <v>1052</v>
      </c>
      <c r="O126" s="18"/>
      <c r="P126" s="24">
        <v>43671</v>
      </c>
      <c r="Q126" s="18" t="s">
        <v>209</v>
      </c>
      <c r="R126" s="18"/>
      <c r="S126" s="18" t="s">
        <v>298</v>
      </c>
      <c r="T126" s="18"/>
    </row>
    <row r="127" spans="1:20">
      <c r="A127" s="4">
        <v>123</v>
      </c>
      <c r="B127" s="17" t="s">
        <v>63</v>
      </c>
      <c r="C127" s="18" t="s">
        <v>1018</v>
      </c>
      <c r="D127" s="18" t="s">
        <v>25</v>
      </c>
      <c r="E127" s="19">
        <v>190205</v>
      </c>
      <c r="F127" s="18"/>
      <c r="G127" s="19">
        <v>26</v>
      </c>
      <c r="H127" s="19">
        <v>38</v>
      </c>
      <c r="I127" s="61">
        <f t="shared" si="1"/>
        <v>64</v>
      </c>
      <c r="J127" s="18">
        <v>9365728072</v>
      </c>
      <c r="K127" s="18" t="s">
        <v>187</v>
      </c>
      <c r="L127" s="18" t="s">
        <v>188</v>
      </c>
      <c r="M127" s="18" t="s">
        <v>189</v>
      </c>
      <c r="N127" s="18" t="s">
        <v>1053</v>
      </c>
      <c r="O127" s="18"/>
      <c r="P127" s="24">
        <v>43671</v>
      </c>
      <c r="Q127" s="18" t="s">
        <v>209</v>
      </c>
      <c r="R127" s="18"/>
      <c r="S127" s="18" t="s">
        <v>298</v>
      </c>
      <c r="T127" s="18"/>
    </row>
    <row r="128" spans="1:20" ht="33">
      <c r="A128" s="4">
        <v>124</v>
      </c>
      <c r="B128" s="17" t="s">
        <v>63</v>
      </c>
      <c r="C128" s="18" t="s">
        <v>1019</v>
      </c>
      <c r="D128" s="18" t="s">
        <v>25</v>
      </c>
      <c r="E128" s="19">
        <v>190104</v>
      </c>
      <c r="F128" s="18"/>
      <c r="G128" s="19">
        <v>38</v>
      </c>
      <c r="H128" s="19">
        <v>32</v>
      </c>
      <c r="I128" s="61">
        <f t="shared" si="1"/>
        <v>70</v>
      </c>
      <c r="J128" s="18">
        <v>7896228238</v>
      </c>
      <c r="K128" s="18" t="s">
        <v>239</v>
      </c>
      <c r="L128" s="18" t="s">
        <v>240</v>
      </c>
      <c r="M128" s="18" t="s">
        <v>241</v>
      </c>
      <c r="N128" s="18" t="s">
        <v>1054</v>
      </c>
      <c r="O128" s="18">
        <v>-8822080303</v>
      </c>
      <c r="P128" s="24">
        <v>43672</v>
      </c>
      <c r="Q128" s="18" t="s">
        <v>228</v>
      </c>
      <c r="R128" s="18"/>
      <c r="S128" s="18" t="s">
        <v>298</v>
      </c>
      <c r="T128" s="18"/>
    </row>
    <row r="129" spans="1:20">
      <c r="A129" s="4">
        <v>125</v>
      </c>
      <c r="B129" s="17" t="s">
        <v>63</v>
      </c>
      <c r="C129" s="18" t="s">
        <v>1020</v>
      </c>
      <c r="D129" s="18" t="s">
        <v>25</v>
      </c>
      <c r="E129" s="19">
        <v>190105</v>
      </c>
      <c r="F129" s="18"/>
      <c r="G129" s="19">
        <v>29</v>
      </c>
      <c r="H129" s="19">
        <v>42</v>
      </c>
      <c r="I129" s="61">
        <f t="shared" si="1"/>
        <v>71</v>
      </c>
      <c r="J129" s="18">
        <v>7896700563</v>
      </c>
      <c r="K129" s="18" t="s">
        <v>239</v>
      </c>
      <c r="L129" s="18" t="s">
        <v>693</v>
      </c>
      <c r="M129" s="18" t="s">
        <v>694</v>
      </c>
      <c r="N129" s="18" t="s">
        <v>1055</v>
      </c>
      <c r="O129" s="18"/>
      <c r="P129" s="24">
        <v>43672</v>
      </c>
      <c r="Q129" s="18" t="s">
        <v>228</v>
      </c>
      <c r="R129" s="18"/>
      <c r="S129" s="18" t="s">
        <v>298</v>
      </c>
      <c r="T129" s="18"/>
    </row>
    <row r="130" spans="1:20">
      <c r="A130" s="4">
        <v>126</v>
      </c>
      <c r="B130" s="17" t="s">
        <v>63</v>
      </c>
      <c r="C130" s="18" t="s">
        <v>1021</v>
      </c>
      <c r="D130" s="18" t="s">
        <v>25</v>
      </c>
      <c r="E130" s="19">
        <v>10302</v>
      </c>
      <c r="F130" s="18"/>
      <c r="G130" s="19">
        <v>28</v>
      </c>
      <c r="H130" s="19">
        <v>38</v>
      </c>
      <c r="I130" s="61">
        <f t="shared" si="1"/>
        <v>66</v>
      </c>
      <c r="J130" s="18">
        <v>9365953382</v>
      </c>
      <c r="K130" s="18" t="s">
        <v>239</v>
      </c>
      <c r="L130" s="18" t="s">
        <v>693</v>
      </c>
      <c r="M130" s="18" t="s">
        <v>694</v>
      </c>
      <c r="N130" s="18" t="s">
        <v>1056</v>
      </c>
      <c r="O130" s="18"/>
      <c r="P130" s="24">
        <v>43673</v>
      </c>
      <c r="Q130" s="18" t="s">
        <v>242</v>
      </c>
      <c r="R130" s="18"/>
      <c r="S130" s="18" t="s">
        <v>298</v>
      </c>
      <c r="T130" s="18"/>
    </row>
    <row r="131" spans="1:20">
      <c r="A131" s="4">
        <v>127</v>
      </c>
      <c r="B131" s="17" t="s">
        <v>63</v>
      </c>
      <c r="C131" s="18" t="s">
        <v>1022</v>
      </c>
      <c r="D131" s="18" t="s">
        <v>25</v>
      </c>
      <c r="E131" s="19">
        <v>10303</v>
      </c>
      <c r="F131" s="18"/>
      <c r="G131" s="19">
        <v>33</v>
      </c>
      <c r="H131" s="19">
        <v>25</v>
      </c>
      <c r="I131" s="61">
        <f t="shared" si="1"/>
        <v>58</v>
      </c>
      <c r="J131" s="18">
        <v>9101499762</v>
      </c>
      <c r="K131" s="18" t="s">
        <v>239</v>
      </c>
      <c r="L131" s="18" t="s">
        <v>240</v>
      </c>
      <c r="M131" s="18" t="s">
        <v>241</v>
      </c>
      <c r="N131" s="18" t="s">
        <v>1056</v>
      </c>
      <c r="O131" s="18"/>
      <c r="P131" s="24">
        <v>43673</v>
      </c>
      <c r="Q131" s="18" t="s">
        <v>242</v>
      </c>
      <c r="R131" s="18"/>
      <c r="S131" s="18" t="s">
        <v>298</v>
      </c>
      <c r="T131" s="18"/>
    </row>
    <row r="132" spans="1:20">
      <c r="A132" s="4">
        <v>128</v>
      </c>
      <c r="B132" s="17" t="s">
        <v>63</v>
      </c>
      <c r="C132" s="18" t="s">
        <v>1023</v>
      </c>
      <c r="D132" s="18" t="s">
        <v>25</v>
      </c>
      <c r="E132" s="19">
        <v>10304</v>
      </c>
      <c r="F132" s="18"/>
      <c r="G132" s="19">
        <v>14</v>
      </c>
      <c r="H132" s="19">
        <v>14</v>
      </c>
      <c r="I132" s="61">
        <f t="shared" si="1"/>
        <v>28</v>
      </c>
      <c r="J132" s="18">
        <v>6000821194</v>
      </c>
      <c r="K132" s="18" t="s">
        <v>239</v>
      </c>
      <c r="L132" s="18" t="s">
        <v>693</v>
      </c>
      <c r="M132" s="18" t="s">
        <v>694</v>
      </c>
      <c r="N132" s="18" t="s">
        <v>1057</v>
      </c>
      <c r="O132" s="18"/>
      <c r="P132" s="24">
        <v>43675</v>
      </c>
      <c r="Q132" s="18" t="s">
        <v>190</v>
      </c>
      <c r="R132" s="18"/>
      <c r="S132" s="18" t="s">
        <v>298</v>
      </c>
      <c r="T132" s="18"/>
    </row>
    <row r="133" spans="1:20">
      <c r="A133" s="4">
        <v>129</v>
      </c>
      <c r="B133" s="17" t="s">
        <v>63</v>
      </c>
      <c r="C133" s="18" t="s">
        <v>1024</v>
      </c>
      <c r="D133" s="18" t="s">
        <v>25</v>
      </c>
      <c r="E133" s="19">
        <v>10305</v>
      </c>
      <c r="F133" s="18"/>
      <c r="G133" s="19">
        <v>47</v>
      </c>
      <c r="H133" s="19">
        <v>39</v>
      </c>
      <c r="I133" s="61">
        <f t="shared" si="1"/>
        <v>86</v>
      </c>
      <c r="J133" s="18">
        <v>9678117749</v>
      </c>
      <c r="K133" s="18" t="s">
        <v>239</v>
      </c>
      <c r="L133" s="18" t="s">
        <v>693</v>
      </c>
      <c r="M133" s="18" t="s">
        <v>694</v>
      </c>
      <c r="N133" s="18" t="s">
        <v>1058</v>
      </c>
      <c r="O133" s="18"/>
      <c r="P133" s="24">
        <v>43675</v>
      </c>
      <c r="Q133" s="18" t="s">
        <v>190</v>
      </c>
      <c r="R133" s="18"/>
      <c r="S133" s="18" t="s">
        <v>298</v>
      </c>
      <c r="T133" s="18"/>
    </row>
    <row r="134" spans="1:20">
      <c r="A134" s="4">
        <v>130</v>
      </c>
      <c r="B134" s="17" t="s">
        <v>63</v>
      </c>
      <c r="C134" s="18" t="s">
        <v>1025</v>
      </c>
      <c r="D134" s="18" t="s">
        <v>25</v>
      </c>
      <c r="E134" s="19">
        <v>10301</v>
      </c>
      <c r="F134" s="18"/>
      <c r="G134" s="19">
        <v>34</v>
      </c>
      <c r="H134" s="19">
        <v>18</v>
      </c>
      <c r="I134" s="61">
        <f t="shared" ref="I134:I164" si="2">SUM(G134:H134)</f>
        <v>52</v>
      </c>
      <c r="J134" s="18">
        <v>9957365020</v>
      </c>
      <c r="K134" s="18" t="s">
        <v>239</v>
      </c>
      <c r="L134" s="18" t="s">
        <v>693</v>
      </c>
      <c r="M134" s="18" t="s">
        <v>694</v>
      </c>
      <c r="N134" s="18" t="s">
        <v>1059</v>
      </c>
      <c r="O134" s="18"/>
      <c r="P134" s="24">
        <v>43676</v>
      </c>
      <c r="Q134" s="18" t="s">
        <v>197</v>
      </c>
      <c r="R134" s="18"/>
      <c r="S134" s="18" t="s">
        <v>298</v>
      </c>
      <c r="T134" s="18"/>
    </row>
    <row r="135" spans="1:20">
      <c r="A135" s="4">
        <v>131</v>
      </c>
      <c r="B135" s="17" t="s">
        <v>63</v>
      </c>
      <c r="C135" s="18" t="s">
        <v>1026</v>
      </c>
      <c r="D135" s="18" t="s">
        <v>25</v>
      </c>
      <c r="E135" s="19">
        <v>10344</v>
      </c>
      <c r="F135" s="18"/>
      <c r="G135" s="19">
        <v>13</v>
      </c>
      <c r="H135" s="19">
        <v>14</v>
      </c>
      <c r="I135" s="61">
        <f t="shared" si="2"/>
        <v>27</v>
      </c>
      <c r="J135" s="18">
        <v>8474007132</v>
      </c>
      <c r="K135" s="18" t="s">
        <v>239</v>
      </c>
      <c r="L135" s="18" t="s">
        <v>240</v>
      </c>
      <c r="M135" s="18" t="s">
        <v>241</v>
      </c>
      <c r="N135" s="18" t="s">
        <v>1059</v>
      </c>
      <c r="O135" s="18"/>
      <c r="P135" s="24">
        <v>43676</v>
      </c>
      <c r="Q135" s="18" t="s">
        <v>197</v>
      </c>
      <c r="R135" s="18"/>
      <c r="S135" s="18" t="s">
        <v>298</v>
      </c>
      <c r="T135" s="18"/>
    </row>
    <row r="136" spans="1:20">
      <c r="A136" s="4">
        <v>132</v>
      </c>
      <c r="B136" s="17" t="s">
        <v>63</v>
      </c>
      <c r="C136" s="18" t="s">
        <v>1027</v>
      </c>
      <c r="D136" s="18" t="s">
        <v>25</v>
      </c>
      <c r="E136" s="19">
        <v>190103</v>
      </c>
      <c r="F136" s="18"/>
      <c r="G136" s="19">
        <v>14</v>
      </c>
      <c r="H136" s="19">
        <v>11</v>
      </c>
      <c r="I136" s="61">
        <f t="shared" si="2"/>
        <v>25</v>
      </c>
      <c r="J136" s="18">
        <v>9678180422</v>
      </c>
      <c r="K136" s="18" t="s">
        <v>239</v>
      </c>
      <c r="L136" s="18" t="s">
        <v>240</v>
      </c>
      <c r="M136" s="18" t="s">
        <v>241</v>
      </c>
      <c r="N136" s="18" t="s">
        <v>1060</v>
      </c>
      <c r="O136" s="18"/>
      <c r="P136" s="24">
        <v>43676</v>
      </c>
      <c r="Q136" s="18" t="s">
        <v>197</v>
      </c>
      <c r="R136" s="18"/>
      <c r="S136" s="18" t="s">
        <v>298</v>
      </c>
      <c r="T136" s="18"/>
    </row>
    <row r="137" spans="1:20" ht="33">
      <c r="A137" s="4">
        <v>133</v>
      </c>
      <c r="B137" s="17" t="s">
        <v>63</v>
      </c>
      <c r="C137" s="18" t="s">
        <v>1028</v>
      </c>
      <c r="D137" s="18" t="s">
        <v>25</v>
      </c>
      <c r="E137" s="19">
        <v>10345</v>
      </c>
      <c r="F137" s="18"/>
      <c r="G137" s="19">
        <v>12</v>
      </c>
      <c r="H137" s="19">
        <v>25</v>
      </c>
      <c r="I137" s="61">
        <f t="shared" si="2"/>
        <v>37</v>
      </c>
      <c r="J137" s="18">
        <v>9678117691</v>
      </c>
      <c r="K137" s="18" t="s">
        <v>239</v>
      </c>
      <c r="L137" s="18" t="s">
        <v>240</v>
      </c>
      <c r="M137" s="18" t="s">
        <v>241</v>
      </c>
      <c r="N137" s="18" t="s">
        <v>1060</v>
      </c>
      <c r="O137" s="18"/>
      <c r="P137" s="24">
        <v>43676</v>
      </c>
      <c r="Q137" s="18" t="s">
        <v>197</v>
      </c>
      <c r="R137" s="18"/>
      <c r="S137" s="18" t="s">
        <v>298</v>
      </c>
      <c r="T137" s="18"/>
    </row>
    <row r="138" spans="1:20" ht="33">
      <c r="A138" s="4">
        <v>134</v>
      </c>
      <c r="B138" s="17" t="s">
        <v>63</v>
      </c>
      <c r="C138" s="18" t="s">
        <v>1029</v>
      </c>
      <c r="D138" s="18" t="s">
        <v>25</v>
      </c>
      <c r="E138" s="19">
        <v>190101</v>
      </c>
      <c r="F138" s="18"/>
      <c r="G138" s="19">
        <v>31</v>
      </c>
      <c r="H138" s="19">
        <v>39</v>
      </c>
      <c r="I138" s="61">
        <f t="shared" si="2"/>
        <v>70</v>
      </c>
      <c r="J138" s="18">
        <v>8812008345</v>
      </c>
      <c r="K138" s="18" t="s">
        <v>239</v>
      </c>
      <c r="L138" s="18" t="s">
        <v>693</v>
      </c>
      <c r="M138" s="18" t="s">
        <v>694</v>
      </c>
      <c r="N138" s="18" t="s">
        <v>1056</v>
      </c>
      <c r="O138" s="18"/>
      <c r="P138" s="24">
        <v>43677</v>
      </c>
      <c r="Q138" s="18" t="s">
        <v>206</v>
      </c>
      <c r="R138" s="18"/>
      <c r="S138" s="18" t="s">
        <v>298</v>
      </c>
      <c r="T138" s="18"/>
    </row>
    <row r="139" spans="1:20" ht="33">
      <c r="A139" s="4">
        <v>135</v>
      </c>
      <c r="B139" s="17" t="s">
        <v>63</v>
      </c>
      <c r="C139" s="18" t="s">
        <v>1030</v>
      </c>
      <c r="D139" s="18" t="s">
        <v>25</v>
      </c>
      <c r="E139" s="19">
        <v>190102</v>
      </c>
      <c r="F139" s="18"/>
      <c r="G139" s="19">
        <v>30</v>
      </c>
      <c r="H139" s="19">
        <v>39</v>
      </c>
      <c r="I139" s="61">
        <f t="shared" si="2"/>
        <v>69</v>
      </c>
      <c r="J139" s="18">
        <v>9365642752</v>
      </c>
      <c r="K139" s="18" t="s">
        <v>239</v>
      </c>
      <c r="L139" s="18" t="s">
        <v>693</v>
      </c>
      <c r="M139" s="18" t="s">
        <v>694</v>
      </c>
      <c r="N139" s="18" t="s">
        <v>1056</v>
      </c>
      <c r="O139" s="18"/>
      <c r="P139" s="24">
        <v>43677</v>
      </c>
      <c r="Q139" s="18" t="s">
        <v>206</v>
      </c>
      <c r="R139" s="18"/>
      <c r="S139" s="18" t="s">
        <v>298</v>
      </c>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135</v>
      </c>
      <c r="D165" s="21"/>
      <c r="E165" s="13"/>
      <c r="F165" s="21"/>
      <c r="G165" s="62">
        <f>SUM(G5:G164)</f>
        <v>3510</v>
      </c>
      <c r="H165" s="62">
        <f>SUM(H5:H164)</f>
        <v>3493</v>
      </c>
      <c r="I165" s="62">
        <f>SUM(I5:I164)</f>
        <v>7003</v>
      </c>
      <c r="J165" s="21"/>
      <c r="K165" s="21"/>
      <c r="L165" s="21"/>
      <c r="M165" s="21"/>
      <c r="N165" s="21"/>
      <c r="O165" s="21"/>
      <c r="P165" s="14"/>
      <c r="Q165" s="21"/>
      <c r="R165" s="21"/>
      <c r="S165" s="21"/>
      <c r="T165" s="12"/>
    </row>
    <row r="166" spans="1:20">
      <c r="A166" s="44" t="s">
        <v>62</v>
      </c>
      <c r="B166" s="10">
        <f>COUNTIF(B$5:B$164,"Team 1")</f>
        <v>80</v>
      </c>
      <c r="C166" s="44" t="s">
        <v>25</v>
      </c>
      <c r="D166" s="10">
        <f>COUNTIF(D5:D164,"Anganwadi")</f>
        <v>135</v>
      </c>
    </row>
    <row r="167" spans="1:20">
      <c r="A167" s="44" t="s">
        <v>63</v>
      </c>
      <c r="B167" s="10">
        <f>COUNTIF(B$6:B$164,"Team 2")</f>
        <v>55</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O99" sqref="O99"/>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26" t="s">
        <v>70</v>
      </c>
      <c r="B1" s="126"/>
      <c r="C1" s="126"/>
      <c r="D1" s="57"/>
      <c r="E1" s="57"/>
      <c r="F1" s="57"/>
      <c r="G1" s="57"/>
      <c r="H1" s="57"/>
      <c r="I1" s="57"/>
      <c r="J1" s="57"/>
      <c r="K1" s="57"/>
      <c r="L1" s="57"/>
      <c r="M1" s="57"/>
      <c r="N1" s="57"/>
      <c r="O1" s="57"/>
      <c r="P1" s="57"/>
      <c r="Q1" s="57"/>
      <c r="R1" s="57"/>
      <c r="S1" s="57"/>
    </row>
    <row r="2" spans="1:20">
      <c r="A2" s="120" t="s">
        <v>59</v>
      </c>
      <c r="B2" s="121"/>
      <c r="C2" s="121"/>
      <c r="D2" s="25">
        <v>43678</v>
      </c>
      <c r="E2" s="22"/>
      <c r="F2" s="22"/>
      <c r="G2" s="22"/>
      <c r="H2" s="22"/>
      <c r="I2" s="22"/>
      <c r="J2" s="22"/>
      <c r="K2" s="22"/>
      <c r="L2" s="22"/>
      <c r="M2" s="22"/>
      <c r="N2" s="22"/>
      <c r="O2" s="22"/>
      <c r="P2" s="22"/>
      <c r="Q2" s="22"/>
      <c r="R2" s="22"/>
      <c r="S2" s="22"/>
    </row>
    <row r="3" spans="1:20" ht="24" customHeight="1">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c r="A4" s="122"/>
      <c r="B4" s="125"/>
      <c r="C4" s="123"/>
      <c r="D4" s="123"/>
      <c r="E4" s="123"/>
      <c r="F4" s="124"/>
      <c r="G4" s="23" t="s">
        <v>9</v>
      </c>
      <c r="H4" s="23" t="s">
        <v>10</v>
      </c>
      <c r="I4" s="23" t="s">
        <v>11</v>
      </c>
      <c r="J4" s="123"/>
      <c r="K4" s="119"/>
      <c r="L4" s="119"/>
      <c r="M4" s="119"/>
      <c r="N4" s="119"/>
      <c r="O4" s="119"/>
      <c r="P4" s="122"/>
      <c r="Q4" s="122"/>
      <c r="R4" s="123"/>
      <c r="S4" s="123"/>
      <c r="T4" s="123"/>
    </row>
    <row r="5" spans="1:20" ht="33">
      <c r="A5" s="4">
        <v>1</v>
      </c>
      <c r="B5" s="17" t="s">
        <v>62</v>
      </c>
      <c r="C5" s="59" t="s">
        <v>842</v>
      </c>
      <c r="D5" s="48" t="s">
        <v>25</v>
      </c>
      <c r="E5" s="17">
        <v>10308</v>
      </c>
      <c r="F5" s="59"/>
      <c r="G5" s="17">
        <v>34</v>
      </c>
      <c r="H5" s="17">
        <v>26</v>
      </c>
      <c r="I5" s="61">
        <f>SUM(G5:H5)</f>
        <v>60</v>
      </c>
      <c r="J5" s="48">
        <v>7002111528</v>
      </c>
      <c r="K5" s="48" t="s">
        <v>608</v>
      </c>
      <c r="L5" s="48" t="s">
        <v>609</v>
      </c>
      <c r="M5" s="48" t="s">
        <v>610</v>
      </c>
      <c r="N5" s="48" t="s">
        <v>1193</v>
      </c>
      <c r="O5" s="48">
        <v>9678485194</v>
      </c>
      <c r="P5" s="49">
        <v>43678</v>
      </c>
      <c r="Q5" s="48" t="s">
        <v>104</v>
      </c>
      <c r="R5" s="48"/>
      <c r="S5" s="18" t="s">
        <v>297</v>
      </c>
      <c r="T5" s="18"/>
    </row>
    <row r="6" spans="1:20" ht="33">
      <c r="A6" s="4">
        <v>2</v>
      </c>
      <c r="B6" s="17" t="s">
        <v>62</v>
      </c>
      <c r="C6" s="48" t="s">
        <v>585</v>
      </c>
      <c r="D6" s="48" t="s">
        <v>23</v>
      </c>
      <c r="E6" s="19" t="s">
        <v>586</v>
      </c>
      <c r="F6" s="48" t="s">
        <v>107</v>
      </c>
      <c r="G6" s="19">
        <v>107</v>
      </c>
      <c r="H6" s="19">
        <v>106</v>
      </c>
      <c r="I6" s="61">
        <f t="shared" ref="I6:I69" si="0">SUM(G6:H6)</f>
        <v>213</v>
      </c>
      <c r="J6" s="48">
        <v>9435367962</v>
      </c>
      <c r="K6" s="48" t="s">
        <v>608</v>
      </c>
      <c r="L6" s="48" t="s">
        <v>609</v>
      </c>
      <c r="M6" s="48" t="s">
        <v>610</v>
      </c>
      <c r="N6" s="48"/>
      <c r="O6" s="48"/>
      <c r="P6" s="49">
        <v>43678</v>
      </c>
      <c r="Q6" s="48" t="s">
        <v>104</v>
      </c>
      <c r="R6" s="48"/>
      <c r="S6" s="18" t="s">
        <v>297</v>
      </c>
      <c r="T6" s="18"/>
    </row>
    <row r="7" spans="1:20" ht="33">
      <c r="A7" s="4">
        <v>3</v>
      </c>
      <c r="B7" s="17" t="s">
        <v>62</v>
      </c>
      <c r="C7" s="48" t="s">
        <v>843</v>
      </c>
      <c r="D7" s="48" t="s">
        <v>25</v>
      </c>
      <c r="E7" s="19">
        <v>10335</v>
      </c>
      <c r="F7" s="48"/>
      <c r="G7" s="19">
        <v>25</v>
      </c>
      <c r="H7" s="19">
        <v>23</v>
      </c>
      <c r="I7" s="61">
        <f t="shared" si="0"/>
        <v>48</v>
      </c>
      <c r="J7" s="48">
        <v>8402965924</v>
      </c>
      <c r="K7" s="48" t="s">
        <v>608</v>
      </c>
      <c r="L7" s="48" t="s">
        <v>609</v>
      </c>
      <c r="M7" s="48" t="s">
        <v>610</v>
      </c>
      <c r="N7" s="48" t="s">
        <v>1194</v>
      </c>
      <c r="O7" s="48"/>
      <c r="P7" s="49">
        <v>43679</v>
      </c>
      <c r="Q7" s="48" t="s">
        <v>113</v>
      </c>
      <c r="R7" s="48"/>
      <c r="S7" s="18" t="s">
        <v>297</v>
      </c>
      <c r="T7" s="18"/>
    </row>
    <row r="8" spans="1:20">
      <c r="A8" s="4">
        <v>4</v>
      </c>
      <c r="B8" s="17" t="s">
        <v>62</v>
      </c>
      <c r="C8" s="48" t="s">
        <v>844</v>
      </c>
      <c r="D8" s="48" t="s">
        <v>23</v>
      </c>
      <c r="E8" s="19" t="s">
        <v>845</v>
      </c>
      <c r="F8" s="48" t="s">
        <v>258</v>
      </c>
      <c r="G8" s="19">
        <v>41</v>
      </c>
      <c r="H8" s="19">
        <v>54</v>
      </c>
      <c r="I8" s="61">
        <f t="shared" si="0"/>
        <v>95</v>
      </c>
      <c r="J8" s="59">
        <v>8486458894</v>
      </c>
      <c r="K8" s="59" t="s">
        <v>608</v>
      </c>
      <c r="L8" s="59" t="s">
        <v>612</v>
      </c>
      <c r="M8" s="59" t="s">
        <v>613</v>
      </c>
      <c r="N8" s="59" t="s">
        <v>1195</v>
      </c>
      <c r="O8" s="59"/>
      <c r="P8" s="49">
        <v>43679</v>
      </c>
      <c r="Q8" s="48" t="s">
        <v>113</v>
      </c>
      <c r="R8" s="48"/>
      <c r="S8" s="18" t="s">
        <v>297</v>
      </c>
      <c r="T8" s="18"/>
    </row>
    <row r="9" spans="1:20" ht="33">
      <c r="A9" s="4">
        <v>5</v>
      </c>
      <c r="B9" s="17" t="s">
        <v>62</v>
      </c>
      <c r="C9" s="48" t="s">
        <v>846</v>
      </c>
      <c r="D9" s="48" t="s">
        <v>25</v>
      </c>
      <c r="E9" s="19">
        <v>190114</v>
      </c>
      <c r="F9" s="48"/>
      <c r="G9" s="19">
        <v>57</v>
      </c>
      <c r="H9" s="19">
        <v>37</v>
      </c>
      <c r="I9" s="61">
        <f t="shared" si="0"/>
        <v>94</v>
      </c>
      <c r="J9" s="17">
        <v>8486259751</v>
      </c>
      <c r="K9" s="48" t="s">
        <v>608</v>
      </c>
      <c r="L9" s="48" t="s">
        <v>612</v>
      </c>
      <c r="M9" s="48" t="s">
        <v>613</v>
      </c>
      <c r="N9" s="48" t="s">
        <v>1196</v>
      </c>
      <c r="O9" s="48"/>
      <c r="P9" s="49">
        <v>43680</v>
      </c>
      <c r="Q9" s="48" t="s">
        <v>141</v>
      </c>
      <c r="R9" s="48"/>
      <c r="S9" s="18" t="s">
        <v>297</v>
      </c>
      <c r="T9" s="18"/>
    </row>
    <row r="10" spans="1:20" ht="33">
      <c r="A10" s="4">
        <v>6</v>
      </c>
      <c r="B10" s="17" t="s">
        <v>62</v>
      </c>
      <c r="C10" s="48" t="s">
        <v>847</v>
      </c>
      <c r="D10" s="48" t="s">
        <v>23</v>
      </c>
      <c r="E10" s="19" t="s">
        <v>848</v>
      </c>
      <c r="F10" s="48" t="s">
        <v>94</v>
      </c>
      <c r="G10" s="19">
        <v>102</v>
      </c>
      <c r="H10" s="19">
        <v>120</v>
      </c>
      <c r="I10" s="61">
        <f t="shared" si="0"/>
        <v>222</v>
      </c>
      <c r="J10" s="48">
        <v>9957803037</v>
      </c>
      <c r="K10" s="48" t="s">
        <v>608</v>
      </c>
      <c r="L10" s="48" t="s">
        <v>609</v>
      </c>
      <c r="M10" s="48" t="s">
        <v>610</v>
      </c>
      <c r="N10" s="48"/>
      <c r="O10" s="48"/>
      <c r="P10" s="49">
        <v>43680</v>
      </c>
      <c r="Q10" s="48" t="s">
        <v>141</v>
      </c>
      <c r="R10" s="48"/>
      <c r="S10" s="18" t="s">
        <v>297</v>
      </c>
      <c r="T10" s="18"/>
    </row>
    <row r="11" spans="1:20" ht="33">
      <c r="A11" s="4">
        <v>7</v>
      </c>
      <c r="B11" s="17" t="s">
        <v>62</v>
      </c>
      <c r="C11" s="48" t="s">
        <v>847</v>
      </c>
      <c r="D11" s="48" t="s">
        <v>23</v>
      </c>
      <c r="E11" s="19" t="s">
        <v>848</v>
      </c>
      <c r="F11" s="48" t="s">
        <v>94</v>
      </c>
      <c r="G11" s="19">
        <v>102</v>
      </c>
      <c r="H11" s="19">
        <v>120</v>
      </c>
      <c r="I11" s="61">
        <f t="shared" si="0"/>
        <v>222</v>
      </c>
      <c r="J11" s="48">
        <v>9957803037</v>
      </c>
      <c r="K11" s="48" t="s">
        <v>608</v>
      </c>
      <c r="L11" s="48" t="s">
        <v>609</v>
      </c>
      <c r="M11" s="48" t="s">
        <v>610</v>
      </c>
      <c r="N11" s="48"/>
      <c r="O11" s="48"/>
      <c r="P11" s="49">
        <v>43682</v>
      </c>
      <c r="Q11" s="48" t="s">
        <v>120</v>
      </c>
      <c r="R11" s="48"/>
      <c r="S11" s="18" t="s">
        <v>297</v>
      </c>
      <c r="T11" s="18"/>
    </row>
    <row r="12" spans="1:20" ht="33">
      <c r="A12" s="4">
        <v>8</v>
      </c>
      <c r="B12" s="17" t="s">
        <v>62</v>
      </c>
      <c r="C12" s="48" t="s">
        <v>849</v>
      </c>
      <c r="D12" s="48" t="s">
        <v>25</v>
      </c>
      <c r="E12" s="19">
        <v>10332</v>
      </c>
      <c r="F12" s="48"/>
      <c r="G12" s="19">
        <v>16</v>
      </c>
      <c r="H12" s="19">
        <v>20</v>
      </c>
      <c r="I12" s="61">
        <f t="shared" si="0"/>
        <v>36</v>
      </c>
      <c r="J12" s="48">
        <v>9085970102</v>
      </c>
      <c r="K12" s="48" t="s">
        <v>608</v>
      </c>
      <c r="L12" s="48" t="s">
        <v>609</v>
      </c>
      <c r="M12" s="48" t="s">
        <v>610</v>
      </c>
      <c r="N12" s="48" t="s">
        <v>1197</v>
      </c>
      <c r="O12" s="48"/>
      <c r="P12" s="49">
        <v>43683</v>
      </c>
      <c r="Q12" s="48" t="s">
        <v>127</v>
      </c>
      <c r="R12" s="48"/>
      <c r="S12" s="18" t="s">
        <v>297</v>
      </c>
      <c r="T12" s="18"/>
    </row>
    <row r="13" spans="1:20" ht="33">
      <c r="A13" s="4">
        <v>9</v>
      </c>
      <c r="B13" s="17" t="s">
        <v>62</v>
      </c>
      <c r="C13" s="48" t="s">
        <v>850</v>
      </c>
      <c r="D13" s="48" t="s">
        <v>23</v>
      </c>
      <c r="E13" s="19" t="s">
        <v>851</v>
      </c>
      <c r="F13" s="48" t="s">
        <v>107</v>
      </c>
      <c r="G13" s="19">
        <v>94</v>
      </c>
      <c r="H13" s="19">
        <v>86</v>
      </c>
      <c r="I13" s="61">
        <f t="shared" si="0"/>
        <v>180</v>
      </c>
      <c r="J13" s="48">
        <v>7002690256</v>
      </c>
      <c r="K13" s="48" t="s">
        <v>608</v>
      </c>
      <c r="L13" s="48" t="s">
        <v>612</v>
      </c>
      <c r="M13" s="48" t="s">
        <v>613</v>
      </c>
      <c r="N13" s="48"/>
      <c r="O13" s="48"/>
      <c r="P13" s="49">
        <v>43683</v>
      </c>
      <c r="Q13" s="48" t="s">
        <v>127</v>
      </c>
      <c r="R13" s="48"/>
      <c r="S13" s="18" t="s">
        <v>297</v>
      </c>
      <c r="T13" s="18"/>
    </row>
    <row r="14" spans="1:20" ht="33">
      <c r="A14" s="4">
        <v>10</v>
      </c>
      <c r="B14" s="17" t="s">
        <v>62</v>
      </c>
      <c r="C14" s="48" t="s">
        <v>852</v>
      </c>
      <c r="D14" s="48" t="s">
        <v>25</v>
      </c>
      <c r="E14" s="19">
        <v>10312</v>
      </c>
      <c r="F14" s="48"/>
      <c r="G14" s="19">
        <v>33</v>
      </c>
      <c r="H14" s="19">
        <v>32</v>
      </c>
      <c r="I14" s="61">
        <f t="shared" si="0"/>
        <v>65</v>
      </c>
      <c r="J14" s="48" t="s">
        <v>1198</v>
      </c>
      <c r="K14" s="48" t="s">
        <v>608</v>
      </c>
      <c r="L14" s="48" t="s">
        <v>612</v>
      </c>
      <c r="M14" s="48" t="s">
        <v>613</v>
      </c>
      <c r="N14" s="48" t="s">
        <v>1199</v>
      </c>
      <c r="O14" s="48"/>
      <c r="P14" s="49">
        <v>43684</v>
      </c>
      <c r="Q14" s="48" t="s">
        <v>98</v>
      </c>
      <c r="R14" s="48"/>
      <c r="S14" s="18" t="s">
        <v>297</v>
      </c>
      <c r="T14" s="18"/>
    </row>
    <row r="15" spans="1:20" ht="33">
      <c r="A15" s="4">
        <v>11</v>
      </c>
      <c r="B15" s="17" t="s">
        <v>62</v>
      </c>
      <c r="C15" s="59" t="s">
        <v>850</v>
      </c>
      <c r="D15" s="59" t="s">
        <v>23</v>
      </c>
      <c r="E15" s="17" t="s">
        <v>851</v>
      </c>
      <c r="F15" s="59" t="s">
        <v>107</v>
      </c>
      <c r="G15" s="17">
        <v>94</v>
      </c>
      <c r="H15" s="17">
        <v>86</v>
      </c>
      <c r="I15" s="61">
        <f t="shared" si="0"/>
        <v>180</v>
      </c>
      <c r="J15" s="59">
        <v>7002690256</v>
      </c>
      <c r="K15" s="59" t="s">
        <v>608</v>
      </c>
      <c r="L15" s="59" t="s">
        <v>612</v>
      </c>
      <c r="M15" s="59" t="s">
        <v>613</v>
      </c>
      <c r="N15" s="59"/>
      <c r="O15" s="59"/>
      <c r="P15" s="49">
        <v>43684</v>
      </c>
      <c r="Q15" s="48" t="s">
        <v>98</v>
      </c>
      <c r="R15" s="48"/>
      <c r="S15" s="18" t="s">
        <v>297</v>
      </c>
      <c r="T15" s="18"/>
    </row>
    <row r="16" spans="1:20" ht="33">
      <c r="A16" s="4">
        <v>12</v>
      </c>
      <c r="B16" s="17" t="s">
        <v>62</v>
      </c>
      <c r="C16" s="48" t="s">
        <v>853</v>
      </c>
      <c r="D16" s="48" t="s">
        <v>23</v>
      </c>
      <c r="E16" s="19" t="s">
        <v>854</v>
      </c>
      <c r="F16" s="48" t="s">
        <v>107</v>
      </c>
      <c r="G16" s="19">
        <v>27</v>
      </c>
      <c r="H16" s="19">
        <v>31</v>
      </c>
      <c r="I16" s="61">
        <f t="shared" si="0"/>
        <v>58</v>
      </c>
      <c r="J16" s="48">
        <v>9401444006</v>
      </c>
      <c r="K16" s="48" t="s">
        <v>608</v>
      </c>
      <c r="L16" s="48" t="s">
        <v>612</v>
      </c>
      <c r="M16" s="48" t="s">
        <v>613</v>
      </c>
      <c r="N16" s="48"/>
      <c r="O16" s="48"/>
      <c r="P16" s="49">
        <v>43685</v>
      </c>
      <c r="Q16" s="48" t="s">
        <v>104</v>
      </c>
      <c r="R16" s="48"/>
      <c r="S16" s="18" t="s">
        <v>297</v>
      </c>
      <c r="T16" s="18"/>
    </row>
    <row r="17" spans="1:20" ht="33">
      <c r="A17" s="4">
        <v>13</v>
      </c>
      <c r="B17" s="17" t="s">
        <v>62</v>
      </c>
      <c r="C17" s="48" t="s">
        <v>855</v>
      </c>
      <c r="D17" s="48" t="s">
        <v>23</v>
      </c>
      <c r="E17" s="19" t="s">
        <v>856</v>
      </c>
      <c r="F17" s="48" t="s">
        <v>107</v>
      </c>
      <c r="G17" s="19">
        <v>31</v>
      </c>
      <c r="H17" s="19">
        <v>30</v>
      </c>
      <c r="I17" s="61">
        <f t="shared" si="0"/>
        <v>61</v>
      </c>
      <c r="J17" s="48">
        <v>7002523428</v>
      </c>
      <c r="K17" s="48" t="s">
        <v>608</v>
      </c>
      <c r="L17" s="48" t="s">
        <v>609</v>
      </c>
      <c r="M17" s="48" t="s">
        <v>610</v>
      </c>
      <c r="N17" s="48"/>
      <c r="O17" s="48"/>
      <c r="P17" s="49">
        <v>43685</v>
      </c>
      <c r="Q17" s="48" t="s">
        <v>104</v>
      </c>
      <c r="R17" s="48"/>
      <c r="S17" s="18" t="s">
        <v>297</v>
      </c>
      <c r="T17" s="18"/>
    </row>
    <row r="18" spans="1:20">
      <c r="A18" s="4">
        <v>14</v>
      </c>
      <c r="B18" s="17" t="s">
        <v>62</v>
      </c>
      <c r="C18" s="48" t="s">
        <v>857</v>
      </c>
      <c r="D18" s="48" t="s">
        <v>25</v>
      </c>
      <c r="E18" s="19">
        <v>10221</v>
      </c>
      <c r="F18" s="48"/>
      <c r="G18" s="19">
        <v>20</v>
      </c>
      <c r="H18" s="19">
        <v>15</v>
      </c>
      <c r="I18" s="61">
        <f t="shared" si="0"/>
        <v>35</v>
      </c>
      <c r="J18" s="48">
        <v>8196819163</v>
      </c>
      <c r="K18" s="48" t="s">
        <v>1200</v>
      </c>
      <c r="L18" s="48" t="s">
        <v>1201</v>
      </c>
      <c r="M18" s="48" t="s">
        <v>1202</v>
      </c>
      <c r="N18" s="48" t="s">
        <v>1203</v>
      </c>
      <c r="O18" s="48"/>
      <c r="P18" s="49">
        <v>43686</v>
      </c>
      <c r="Q18" s="48" t="s">
        <v>113</v>
      </c>
      <c r="R18" s="48"/>
      <c r="S18" s="18" t="s">
        <v>297</v>
      </c>
      <c r="T18" s="18"/>
    </row>
    <row r="19" spans="1:20">
      <c r="A19" s="4">
        <v>15</v>
      </c>
      <c r="B19" s="17" t="s">
        <v>62</v>
      </c>
      <c r="C19" s="48" t="s">
        <v>858</v>
      </c>
      <c r="D19" s="48" t="s">
        <v>23</v>
      </c>
      <c r="E19" s="19" t="s">
        <v>859</v>
      </c>
      <c r="F19" s="48" t="s">
        <v>107</v>
      </c>
      <c r="G19" s="19">
        <v>14</v>
      </c>
      <c r="H19" s="19">
        <v>10</v>
      </c>
      <c r="I19" s="61">
        <f t="shared" si="0"/>
        <v>24</v>
      </c>
      <c r="J19" s="48">
        <v>9957685188</v>
      </c>
      <c r="K19" s="48" t="s">
        <v>1200</v>
      </c>
      <c r="L19" s="48" t="s">
        <v>1204</v>
      </c>
      <c r="M19" s="48" t="s">
        <v>1205</v>
      </c>
      <c r="N19" s="48"/>
      <c r="O19" s="48"/>
      <c r="P19" s="49">
        <v>43686</v>
      </c>
      <c r="Q19" s="48" t="s">
        <v>113</v>
      </c>
      <c r="R19" s="48"/>
      <c r="S19" s="18" t="s">
        <v>297</v>
      </c>
      <c r="T19" s="18"/>
    </row>
    <row r="20" spans="1:20">
      <c r="A20" s="4">
        <v>16</v>
      </c>
      <c r="B20" s="17" t="s">
        <v>62</v>
      </c>
      <c r="C20" s="48" t="s">
        <v>860</v>
      </c>
      <c r="D20" s="48" t="s">
        <v>23</v>
      </c>
      <c r="E20" s="19" t="s">
        <v>861</v>
      </c>
      <c r="F20" s="48" t="s">
        <v>107</v>
      </c>
      <c r="G20" s="19">
        <v>25</v>
      </c>
      <c r="H20" s="19">
        <v>27</v>
      </c>
      <c r="I20" s="61">
        <f t="shared" si="0"/>
        <v>52</v>
      </c>
      <c r="J20" s="48">
        <v>9101224594</v>
      </c>
      <c r="K20" s="48" t="s">
        <v>1200</v>
      </c>
      <c r="L20" s="48" t="s">
        <v>1204</v>
      </c>
      <c r="M20" s="48" t="s">
        <v>1205</v>
      </c>
      <c r="N20" s="48"/>
      <c r="O20" s="48"/>
      <c r="P20" s="49">
        <v>43686</v>
      </c>
      <c r="Q20" s="48" t="s">
        <v>113</v>
      </c>
      <c r="R20" s="48"/>
      <c r="S20" s="18" t="s">
        <v>297</v>
      </c>
      <c r="T20" s="18"/>
    </row>
    <row r="21" spans="1:20">
      <c r="A21" s="4">
        <v>17</v>
      </c>
      <c r="B21" s="17" t="s">
        <v>62</v>
      </c>
      <c r="C21" s="48" t="s">
        <v>862</v>
      </c>
      <c r="D21" s="48" t="s">
        <v>23</v>
      </c>
      <c r="E21" s="19" t="s">
        <v>863</v>
      </c>
      <c r="F21" s="48" t="s">
        <v>107</v>
      </c>
      <c r="G21" s="19">
        <v>17</v>
      </c>
      <c r="H21" s="19">
        <v>13</v>
      </c>
      <c r="I21" s="61">
        <f t="shared" si="0"/>
        <v>30</v>
      </c>
      <c r="J21" s="48">
        <v>9435366502</v>
      </c>
      <c r="K21" s="48" t="s">
        <v>1200</v>
      </c>
      <c r="L21" s="48" t="s">
        <v>1201</v>
      </c>
      <c r="M21" s="48" t="s">
        <v>1202</v>
      </c>
      <c r="N21" s="48"/>
      <c r="O21" s="48"/>
      <c r="P21" s="49">
        <v>43686</v>
      </c>
      <c r="Q21" s="48" t="s">
        <v>113</v>
      </c>
      <c r="R21" s="48"/>
      <c r="S21" s="18" t="s">
        <v>297</v>
      </c>
      <c r="T21" s="18"/>
    </row>
    <row r="22" spans="1:20">
      <c r="A22" s="4">
        <v>18</v>
      </c>
      <c r="B22" s="17" t="s">
        <v>62</v>
      </c>
      <c r="C22" s="59" t="s">
        <v>864</v>
      </c>
      <c r="D22" s="59" t="s">
        <v>25</v>
      </c>
      <c r="E22" s="17">
        <v>190514</v>
      </c>
      <c r="F22" s="59"/>
      <c r="G22" s="17">
        <v>14</v>
      </c>
      <c r="H22" s="17">
        <v>16</v>
      </c>
      <c r="I22" s="61">
        <f t="shared" si="0"/>
        <v>30</v>
      </c>
      <c r="J22" s="59">
        <v>8011138532</v>
      </c>
      <c r="K22" s="59" t="s">
        <v>601</v>
      </c>
      <c r="L22" s="59" t="s">
        <v>602</v>
      </c>
      <c r="M22" s="59" t="s">
        <v>145</v>
      </c>
      <c r="N22" s="59" t="s">
        <v>1206</v>
      </c>
      <c r="O22" s="59"/>
      <c r="P22" s="49">
        <v>43687</v>
      </c>
      <c r="Q22" s="48" t="s">
        <v>141</v>
      </c>
      <c r="R22" s="48"/>
      <c r="S22" s="18" t="s">
        <v>297</v>
      </c>
      <c r="T22" s="18"/>
    </row>
    <row r="23" spans="1:20">
      <c r="A23" s="4">
        <v>19</v>
      </c>
      <c r="B23" s="17" t="s">
        <v>62</v>
      </c>
      <c r="C23" s="48" t="s">
        <v>865</v>
      </c>
      <c r="D23" s="48" t="s">
        <v>25</v>
      </c>
      <c r="E23" s="19">
        <v>190515</v>
      </c>
      <c r="F23" s="48"/>
      <c r="G23" s="19">
        <v>20</v>
      </c>
      <c r="H23" s="19">
        <v>18</v>
      </c>
      <c r="I23" s="61">
        <f t="shared" si="0"/>
        <v>38</v>
      </c>
      <c r="J23" s="48">
        <v>9707235922</v>
      </c>
      <c r="K23" s="48" t="s">
        <v>601</v>
      </c>
      <c r="L23" s="48" t="s">
        <v>782</v>
      </c>
      <c r="M23" s="48" t="s">
        <v>783</v>
      </c>
      <c r="N23" s="48" t="s">
        <v>810</v>
      </c>
      <c r="O23" s="48"/>
      <c r="P23" s="49">
        <v>43687</v>
      </c>
      <c r="Q23" s="48" t="s">
        <v>141</v>
      </c>
      <c r="R23" s="48"/>
      <c r="S23" s="18" t="s">
        <v>297</v>
      </c>
      <c r="T23" s="18"/>
    </row>
    <row r="24" spans="1:20">
      <c r="A24" s="4">
        <v>20</v>
      </c>
      <c r="B24" s="17" t="s">
        <v>62</v>
      </c>
      <c r="C24" s="59" t="s">
        <v>866</v>
      </c>
      <c r="D24" s="59" t="s">
        <v>23</v>
      </c>
      <c r="E24" s="17" t="s">
        <v>867</v>
      </c>
      <c r="F24" s="59" t="s">
        <v>107</v>
      </c>
      <c r="G24" s="17">
        <v>16</v>
      </c>
      <c r="H24" s="17">
        <v>18</v>
      </c>
      <c r="I24" s="61">
        <f t="shared" si="0"/>
        <v>34</v>
      </c>
      <c r="J24" s="59">
        <v>9954178344</v>
      </c>
      <c r="K24" s="59" t="s">
        <v>601</v>
      </c>
      <c r="L24" s="59" t="s">
        <v>782</v>
      </c>
      <c r="M24" s="59" t="s">
        <v>783</v>
      </c>
      <c r="N24" s="59"/>
      <c r="O24" s="59"/>
      <c r="P24" s="24">
        <v>43687</v>
      </c>
      <c r="Q24" s="18" t="s">
        <v>141</v>
      </c>
      <c r="R24" s="18"/>
      <c r="S24" s="18" t="s">
        <v>297</v>
      </c>
      <c r="T24" s="18"/>
    </row>
    <row r="25" spans="1:20">
      <c r="A25" s="4">
        <v>21</v>
      </c>
      <c r="B25" s="17" t="s">
        <v>62</v>
      </c>
      <c r="C25" s="18" t="s">
        <v>868</v>
      </c>
      <c r="D25" s="18" t="s">
        <v>25</v>
      </c>
      <c r="E25" s="19">
        <v>10242</v>
      </c>
      <c r="F25" s="18"/>
      <c r="G25" s="19">
        <v>7</v>
      </c>
      <c r="H25" s="19">
        <v>7</v>
      </c>
      <c r="I25" s="61">
        <f t="shared" si="0"/>
        <v>14</v>
      </c>
      <c r="J25" s="18">
        <v>8471819818</v>
      </c>
      <c r="K25" s="18" t="s">
        <v>1200</v>
      </c>
      <c r="L25" s="18" t="s">
        <v>1204</v>
      </c>
      <c r="M25" s="18" t="s">
        <v>1205</v>
      </c>
      <c r="N25" s="18" t="s">
        <v>1207</v>
      </c>
      <c r="O25" s="18"/>
      <c r="P25" s="24">
        <v>43690</v>
      </c>
      <c r="Q25" s="18" t="s">
        <v>127</v>
      </c>
      <c r="R25" s="18"/>
      <c r="S25" s="18" t="s">
        <v>297</v>
      </c>
      <c r="T25" s="18"/>
    </row>
    <row r="26" spans="1:20" ht="33">
      <c r="A26" s="4">
        <v>22</v>
      </c>
      <c r="B26" s="17" t="s">
        <v>62</v>
      </c>
      <c r="C26" s="18" t="s">
        <v>869</v>
      </c>
      <c r="D26" s="18" t="s">
        <v>23</v>
      </c>
      <c r="E26" s="19">
        <v>18101004502</v>
      </c>
      <c r="F26" s="18" t="s">
        <v>360</v>
      </c>
      <c r="G26" s="19">
        <v>123</v>
      </c>
      <c r="H26" s="19">
        <v>111</v>
      </c>
      <c r="I26" s="61">
        <f t="shared" si="0"/>
        <v>234</v>
      </c>
      <c r="J26" s="18">
        <v>9678402669</v>
      </c>
      <c r="K26" s="18" t="s">
        <v>597</v>
      </c>
      <c r="L26" s="18" t="s">
        <v>598</v>
      </c>
      <c r="M26" s="18" t="s">
        <v>599</v>
      </c>
      <c r="N26" s="18"/>
      <c r="O26" s="18"/>
      <c r="P26" s="24">
        <v>43690</v>
      </c>
      <c r="Q26" s="18" t="s">
        <v>127</v>
      </c>
      <c r="R26" s="18"/>
      <c r="S26" s="18" t="s">
        <v>297</v>
      </c>
      <c r="T26" s="18"/>
    </row>
    <row r="27" spans="1:20" ht="33">
      <c r="A27" s="4">
        <v>23</v>
      </c>
      <c r="B27" s="17" t="s">
        <v>62</v>
      </c>
      <c r="C27" s="18" t="s">
        <v>869</v>
      </c>
      <c r="D27" s="18" t="s">
        <v>23</v>
      </c>
      <c r="E27" s="19">
        <v>18101004502</v>
      </c>
      <c r="F27" s="18" t="s">
        <v>360</v>
      </c>
      <c r="G27" s="19">
        <v>123</v>
      </c>
      <c r="H27" s="19">
        <v>111</v>
      </c>
      <c r="I27" s="61">
        <f t="shared" si="0"/>
        <v>234</v>
      </c>
      <c r="J27" s="18">
        <v>9678402669</v>
      </c>
      <c r="K27" s="18" t="s">
        <v>597</v>
      </c>
      <c r="L27" s="18" t="s">
        <v>598</v>
      </c>
      <c r="M27" s="18" t="s">
        <v>599</v>
      </c>
      <c r="N27" s="18"/>
      <c r="O27" s="18"/>
      <c r="P27" s="24">
        <v>43691</v>
      </c>
      <c r="Q27" s="18" t="s">
        <v>98</v>
      </c>
      <c r="R27" s="18"/>
      <c r="S27" s="18" t="s">
        <v>297</v>
      </c>
      <c r="T27" s="18"/>
    </row>
    <row r="28" spans="1:20" ht="33">
      <c r="A28" s="4">
        <v>24</v>
      </c>
      <c r="B28" s="17" t="s">
        <v>62</v>
      </c>
      <c r="C28" s="18" t="s">
        <v>870</v>
      </c>
      <c r="D28" s="18" t="s">
        <v>25</v>
      </c>
      <c r="E28" s="19">
        <v>10225</v>
      </c>
      <c r="F28" s="18"/>
      <c r="G28" s="19">
        <v>18</v>
      </c>
      <c r="H28" s="19">
        <v>16</v>
      </c>
      <c r="I28" s="61">
        <f t="shared" si="0"/>
        <v>34</v>
      </c>
      <c r="J28" s="18">
        <v>7896136704</v>
      </c>
      <c r="K28" s="18" t="s">
        <v>601</v>
      </c>
      <c r="L28" s="18" t="s">
        <v>602</v>
      </c>
      <c r="M28" s="18" t="s">
        <v>145</v>
      </c>
      <c r="N28" s="18" t="s">
        <v>1208</v>
      </c>
      <c r="O28" s="18"/>
      <c r="P28" s="24">
        <v>43693</v>
      </c>
      <c r="Q28" s="18" t="s">
        <v>113</v>
      </c>
      <c r="R28" s="18"/>
      <c r="S28" s="18" t="s">
        <v>297</v>
      </c>
      <c r="T28" s="18"/>
    </row>
    <row r="29" spans="1:20">
      <c r="A29" s="4">
        <v>25</v>
      </c>
      <c r="B29" s="17" t="s">
        <v>62</v>
      </c>
      <c r="C29" s="59" t="s">
        <v>871</v>
      </c>
      <c r="D29" s="59" t="s">
        <v>25</v>
      </c>
      <c r="E29" s="17">
        <v>190513</v>
      </c>
      <c r="F29" s="59"/>
      <c r="G29" s="17">
        <v>12</v>
      </c>
      <c r="H29" s="17">
        <v>8</v>
      </c>
      <c r="I29" s="61">
        <f t="shared" si="0"/>
        <v>20</v>
      </c>
      <c r="J29" s="59">
        <v>8011616823</v>
      </c>
      <c r="K29" s="59" t="s">
        <v>597</v>
      </c>
      <c r="L29" s="59" t="s">
        <v>598</v>
      </c>
      <c r="M29" s="59" t="s">
        <v>599</v>
      </c>
      <c r="N29" s="59" t="s">
        <v>1209</v>
      </c>
      <c r="O29" s="59"/>
      <c r="P29" s="24">
        <v>43693</v>
      </c>
      <c r="Q29" s="18" t="s">
        <v>113</v>
      </c>
      <c r="R29" s="18"/>
      <c r="S29" s="18" t="s">
        <v>297</v>
      </c>
      <c r="T29" s="18"/>
    </row>
    <row r="30" spans="1:20">
      <c r="A30" s="4">
        <v>26</v>
      </c>
      <c r="B30" s="17" t="s">
        <v>62</v>
      </c>
      <c r="C30" s="18" t="s">
        <v>872</v>
      </c>
      <c r="D30" s="18" t="s">
        <v>23</v>
      </c>
      <c r="E30" s="19" t="s">
        <v>873</v>
      </c>
      <c r="F30" s="18" t="s">
        <v>107</v>
      </c>
      <c r="G30" s="19">
        <v>11</v>
      </c>
      <c r="H30" s="19">
        <v>14</v>
      </c>
      <c r="I30" s="61">
        <f t="shared" si="0"/>
        <v>25</v>
      </c>
      <c r="J30" s="18">
        <v>8011673874</v>
      </c>
      <c r="K30" s="18" t="s">
        <v>601</v>
      </c>
      <c r="L30" s="18" t="s">
        <v>602</v>
      </c>
      <c r="M30" s="18" t="s">
        <v>145</v>
      </c>
      <c r="N30" s="18"/>
      <c r="O30" s="18"/>
      <c r="P30" s="24">
        <v>43693</v>
      </c>
      <c r="Q30" s="18" t="s">
        <v>113</v>
      </c>
      <c r="R30" s="18"/>
      <c r="S30" s="18" t="s">
        <v>297</v>
      </c>
      <c r="T30" s="18"/>
    </row>
    <row r="31" spans="1:20">
      <c r="A31" s="4">
        <v>27</v>
      </c>
      <c r="B31" s="17" t="s">
        <v>62</v>
      </c>
      <c r="C31" s="18" t="s">
        <v>874</v>
      </c>
      <c r="D31" s="18" t="s">
        <v>23</v>
      </c>
      <c r="E31" s="19" t="s">
        <v>875</v>
      </c>
      <c r="F31" s="18" t="s">
        <v>107</v>
      </c>
      <c r="G31" s="19">
        <v>11</v>
      </c>
      <c r="H31" s="19">
        <v>12</v>
      </c>
      <c r="I31" s="61">
        <f t="shared" si="0"/>
        <v>23</v>
      </c>
      <c r="J31" s="18">
        <v>9706681230</v>
      </c>
      <c r="K31" s="18" t="s">
        <v>601</v>
      </c>
      <c r="L31" s="18" t="s">
        <v>782</v>
      </c>
      <c r="M31" s="18" t="s">
        <v>783</v>
      </c>
      <c r="N31" s="18"/>
      <c r="O31" s="18"/>
      <c r="P31" s="24">
        <v>43693</v>
      </c>
      <c r="Q31" s="18" t="s">
        <v>113</v>
      </c>
      <c r="R31" s="18"/>
      <c r="S31" s="18" t="s">
        <v>297</v>
      </c>
      <c r="T31" s="18"/>
    </row>
    <row r="32" spans="1:20">
      <c r="A32" s="4">
        <v>28</v>
      </c>
      <c r="B32" s="17" t="s">
        <v>62</v>
      </c>
      <c r="C32" s="18" t="s">
        <v>876</v>
      </c>
      <c r="D32" s="18" t="s">
        <v>25</v>
      </c>
      <c r="E32" s="19">
        <v>190223</v>
      </c>
      <c r="F32" s="18"/>
      <c r="G32" s="19">
        <v>19</v>
      </c>
      <c r="H32" s="19">
        <v>13</v>
      </c>
      <c r="I32" s="61">
        <f t="shared" si="0"/>
        <v>32</v>
      </c>
      <c r="J32" s="18">
        <v>9864683765</v>
      </c>
      <c r="K32" s="18" t="s">
        <v>1200</v>
      </c>
      <c r="L32" s="18" t="s">
        <v>1201</v>
      </c>
      <c r="M32" s="18" t="s">
        <v>1202</v>
      </c>
      <c r="N32" s="18" t="s">
        <v>1210</v>
      </c>
      <c r="O32" s="18"/>
      <c r="P32" s="24">
        <v>43694</v>
      </c>
      <c r="Q32" s="18" t="s">
        <v>141</v>
      </c>
      <c r="R32" s="18"/>
      <c r="S32" s="18" t="s">
        <v>297</v>
      </c>
      <c r="T32" s="18"/>
    </row>
    <row r="33" spans="1:20" ht="33">
      <c r="A33" s="4">
        <v>29</v>
      </c>
      <c r="B33" s="17" t="s">
        <v>62</v>
      </c>
      <c r="C33" s="18" t="s">
        <v>877</v>
      </c>
      <c r="D33" s="18" t="s">
        <v>23</v>
      </c>
      <c r="E33" s="19">
        <v>18101003702</v>
      </c>
      <c r="F33" s="18" t="s">
        <v>94</v>
      </c>
      <c r="G33" s="19">
        <v>42</v>
      </c>
      <c r="H33" s="19">
        <v>58</v>
      </c>
      <c r="I33" s="61">
        <f t="shared" si="0"/>
        <v>100</v>
      </c>
      <c r="J33" s="18">
        <v>9435317053</v>
      </c>
      <c r="K33" s="18" t="s">
        <v>1200</v>
      </c>
      <c r="L33" s="18" t="s">
        <v>1201</v>
      </c>
      <c r="M33" s="18" t="s">
        <v>1202</v>
      </c>
      <c r="N33" s="18"/>
      <c r="O33" s="18"/>
      <c r="P33" s="24">
        <v>43694</v>
      </c>
      <c r="Q33" s="18" t="s">
        <v>141</v>
      </c>
      <c r="R33" s="18"/>
      <c r="S33" s="18" t="s">
        <v>297</v>
      </c>
      <c r="T33" s="18"/>
    </row>
    <row r="34" spans="1:20">
      <c r="A34" s="4">
        <v>30</v>
      </c>
      <c r="B34" s="17" t="s">
        <v>62</v>
      </c>
      <c r="C34" s="18" t="s">
        <v>878</v>
      </c>
      <c r="D34" s="18" t="s">
        <v>25</v>
      </c>
      <c r="E34" s="19">
        <v>10222</v>
      </c>
      <c r="F34" s="18"/>
      <c r="G34" s="19">
        <v>14</v>
      </c>
      <c r="H34" s="19">
        <v>8</v>
      </c>
      <c r="I34" s="61">
        <f t="shared" si="0"/>
        <v>22</v>
      </c>
      <c r="J34" s="18">
        <v>9864082310</v>
      </c>
      <c r="K34" s="18" t="s">
        <v>1200</v>
      </c>
      <c r="L34" s="18" t="s">
        <v>1204</v>
      </c>
      <c r="M34" s="18" t="s">
        <v>1205</v>
      </c>
      <c r="N34" s="18" t="s">
        <v>1211</v>
      </c>
      <c r="O34" s="18"/>
      <c r="P34" s="24">
        <v>43696</v>
      </c>
      <c r="Q34" s="18" t="s">
        <v>120</v>
      </c>
      <c r="R34" s="18"/>
      <c r="S34" s="18" t="s">
        <v>297</v>
      </c>
      <c r="T34" s="18"/>
    </row>
    <row r="35" spans="1:20">
      <c r="A35" s="4">
        <v>31</v>
      </c>
      <c r="B35" s="17" t="s">
        <v>62</v>
      </c>
      <c r="C35" s="18" t="s">
        <v>879</v>
      </c>
      <c r="D35" s="18" t="s">
        <v>25</v>
      </c>
      <c r="E35" s="19">
        <v>10223</v>
      </c>
      <c r="F35" s="18"/>
      <c r="G35" s="19">
        <v>14</v>
      </c>
      <c r="H35" s="19">
        <v>17</v>
      </c>
      <c r="I35" s="61">
        <f t="shared" si="0"/>
        <v>31</v>
      </c>
      <c r="J35" s="18" t="s">
        <v>1212</v>
      </c>
      <c r="K35" s="18" t="s">
        <v>1200</v>
      </c>
      <c r="L35" s="18" t="s">
        <v>1201</v>
      </c>
      <c r="M35" s="18" t="s">
        <v>1202</v>
      </c>
      <c r="N35" s="18" t="s">
        <v>1211</v>
      </c>
      <c r="O35" s="18"/>
      <c r="P35" s="24">
        <v>43696</v>
      </c>
      <c r="Q35" s="18" t="s">
        <v>120</v>
      </c>
      <c r="R35" s="18"/>
      <c r="S35" s="18" t="s">
        <v>297</v>
      </c>
      <c r="T35" s="18"/>
    </row>
    <row r="36" spans="1:20" ht="33">
      <c r="A36" s="4">
        <v>32</v>
      </c>
      <c r="B36" s="17" t="s">
        <v>62</v>
      </c>
      <c r="C36" s="18" t="s">
        <v>880</v>
      </c>
      <c r="D36" s="18" t="s">
        <v>23</v>
      </c>
      <c r="E36" s="19">
        <v>18101003706</v>
      </c>
      <c r="F36" s="18" t="s">
        <v>360</v>
      </c>
      <c r="G36" s="19">
        <v>47</v>
      </c>
      <c r="H36" s="19">
        <v>50</v>
      </c>
      <c r="I36" s="61">
        <f t="shared" si="0"/>
        <v>97</v>
      </c>
      <c r="J36" s="18">
        <v>8638687580</v>
      </c>
      <c r="K36" s="18" t="s">
        <v>1200</v>
      </c>
      <c r="L36" s="18" t="s">
        <v>1204</v>
      </c>
      <c r="M36" s="18" t="s">
        <v>1205</v>
      </c>
      <c r="N36" s="18"/>
      <c r="O36" s="18"/>
      <c r="P36" s="24">
        <v>43696</v>
      </c>
      <c r="Q36" s="18" t="s">
        <v>120</v>
      </c>
      <c r="R36" s="18"/>
      <c r="S36" s="18" t="s">
        <v>297</v>
      </c>
      <c r="T36" s="18"/>
    </row>
    <row r="37" spans="1:20" ht="33">
      <c r="A37" s="4">
        <v>33</v>
      </c>
      <c r="B37" s="17" t="s">
        <v>62</v>
      </c>
      <c r="C37" s="18" t="s">
        <v>881</v>
      </c>
      <c r="D37" s="18" t="s">
        <v>25</v>
      </c>
      <c r="E37" s="19">
        <v>10224</v>
      </c>
      <c r="F37" s="18"/>
      <c r="G37" s="19">
        <v>18</v>
      </c>
      <c r="H37" s="19">
        <v>20</v>
      </c>
      <c r="I37" s="61">
        <f t="shared" si="0"/>
        <v>38</v>
      </c>
      <c r="J37" s="18">
        <v>9957486008</v>
      </c>
      <c r="K37" s="18" t="s">
        <v>597</v>
      </c>
      <c r="L37" s="18" t="s">
        <v>598</v>
      </c>
      <c r="M37" s="18" t="s">
        <v>599</v>
      </c>
      <c r="N37" s="18" t="s">
        <v>1213</v>
      </c>
      <c r="O37" s="18"/>
      <c r="P37" s="24">
        <v>43698</v>
      </c>
      <c r="Q37" s="18" t="s">
        <v>98</v>
      </c>
      <c r="R37" s="18"/>
      <c r="S37" s="18" t="s">
        <v>297</v>
      </c>
      <c r="T37" s="18"/>
    </row>
    <row r="38" spans="1:20" ht="33">
      <c r="A38" s="4">
        <v>34</v>
      </c>
      <c r="B38" s="17" t="s">
        <v>62</v>
      </c>
      <c r="C38" s="18" t="s">
        <v>882</v>
      </c>
      <c r="D38" s="18" t="s">
        <v>23</v>
      </c>
      <c r="E38" s="19" t="s">
        <v>883</v>
      </c>
      <c r="F38" s="18" t="s">
        <v>107</v>
      </c>
      <c r="G38" s="19">
        <v>22</v>
      </c>
      <c r="H38" s="19">
        <v>26</v>
      </c>
      <c r="I38" s="61">
        <f t="shared" si="0"/>
        <v>48</v>
      </c>
      <c r="J38" s="18">
        <v>9678209509</v>
      </c>
      <c r="K38" s="18" t="s">
        <v>601</v>
      </c>
      <c r="L38" s="18" t="s">
        <v>602</v>
      </c>
      <c r="M38" s="18" t="s">
        <v>145</v>
      </c>
      <c r="N38" s="18"/>
      <c r="O38" s="18"/>
      <c r="P38" s="24">
        <v>43698</v>
      </c>
      <c r="Q38" s="18" t="s">
        <v>98</v>
      </c>
      <c r="R38" s="18"/>
      <c r="S38" s="18" t="s">
        <v>297</v>
      </c>
      <c r="T38" s="18"/>
    </row>
    <row r="39" spans="1:20" ht="33">
      <c r="A39" s="4">
        <v>35</v>
      </c>
      <c r="B39" s="17" t="s">
        <v>62</v>
      </c>
      <c r="C39" s="18" t="s">
        <v>884</v>
      </c>
      <c r="D39" s="18" t="s">
        <v>23</v>
      </c>
      <c r="E39" s="19" t="s">
        <v>885</v>
      </c>
      <c r="F39" s="18" t="s">
        <v>107</v>
      </c>
      <c r="G39" s="19">
        <v>43</v>
      </c>
      <c r="H39" s="19">
        <v>38</v>
      </c>
      <c r="I39" s="61">
        <f t="shared" si="0"/>
        <v>81</v>
      </c>
      <c r="J39" s="18">
        <v>9957011808</v>
      </c>
      <c r="K39" s="18" t="s">
        <v>1200</v>
      </c>
      <c r="L39" s="18" t="s">
        <v>1201</v>
      </c>
      <c r="M39" s="18" t="s">
        <v>1202</v>
      </c>
      <c r="N39" s="18"/>
      <c r="O39" s="18"/>
      <c r="P39" s="24">
        <v>43698</v>
      </c>
      <c r="Q39" s="18" t="s">
        <v>98</v>
      </c>
      <c r="R39" s="18"/>
      <c r="S39" s="18" t="s">
        <v>297</v>
      </c>
      <c r="T39" s="18"/>
    </row>
    <row r="40" spans="1:20">
      <c r="A40" s="4">
        <v>36</v>
      </c>
      <c r="B40" s="17" t="s">
        <v>62</v>
      </c>
      <c r="C40" s="18" t="s">
        <v>886</v>
      </c>
      <c r="D40" s="18" t="s">
        <v>25</v>
      </c>
      <c r="E40" s="19">
        <v>190516</v>
      </c>
      <c r="F40" s="18"/>
      <c r="G40" s="19">
        <v>17</v>
      </c>
      <c r="H40" s="19">
        <v>25</v>
      </c>
      <c r="I40" s="61">
        <f t="shared" si="0"/>
        <v>42</v>
      </c>
      <c r="J40" s="18">
        <v>8753941708</v>
      </c>
      <c r="K40" s="18" t="s">
        <v>597</v>
      </c>
      <c r="L40" s="18" t="s">
        <v>598</v>
      </c>
      <c r="M40" s="18" t="s">
        <v>599</v>
      </c>
      <c r="N40" s="18" t="s">
        <v>1213</v>
      </c>
      <c r="O40" s="18"/>
      <c r="P40" s="24">
        <v>43699</v>
      </c>
      <c r="Q40" s="18" t="s">
        <v>104</v>
      </c>
      <c r="R40" s="18"/>
      <c r="S40" s="18" t="s">
        <v>297</v>
      </c>
      <c r="T40" s="18"/>
    </row>
    <row r="41" spans="1:20">
      <c r="A41" s="4">
        <v>37</v>
      </c>
      <c r="B41" s="17" t="s">
        <v>62</v>
      </c>
      <c r="C41" s="18" t="s">
        <v>887</v>
      </c>
      <c r="D41" s="18" t="s">
        <v>23</v>
      </c>
      <c r="E41" s="19">
        <v>18101015403</v>
      </c>
      <c r="F41" s="18" t="s">
        <v>360</v>
      </c>
      <c r="G41" s="19">
        <v>31</v>
      </c>
      <c r="H41" s="19">
        <v>60</v>
      </c>
      <c r="I41" s="61">
        <f t="shared" si="0"/>
        <v>91</v>
      </c>
      <c r="J41" s="18">
        <v>9678191208</v>
      </c>
      <c r="K41" s="18" t="s">
        <v>1200</v>
      </c>
      <c r="L41" s="18" t="s">
        <v>1204</v>
      </c>
      <c r="M41" s="18" t="s">
        <v>1205</v>
      </c>
      <c r="N41" s="18"/>
      <c r="O41" s="18"/>
      <c r="P41" s="24">
        <v>43699</v>
      </c>
      <c r="Q41" s="18" t="s">
        <v>104</v>
      </c>
      <c r="R41" s="18"/>
      <c r="S41" s="18" t="s">
        <v>297</v>
      </c>
      <c r="T41" s="18"/>
    </row>
    <row r="42" spans="1:20">
      <c r="A42" s="4">
        <v>38</v>
      </c>
      <c r="B42" s="17" t="s">
        <v>62</v>
      </c>
      <c r="C42" s="18" t="s">
        <v>888</v>
      </c>
      <c r="D42" s="18" t="s">
        <v>25</v>
      </c>
      <c r="E42" s="19">
        <v>190416</v>
      </c>
      <c r="F42" s="18"/>
      <c r="G42" s="19">
        <v>16</v>
      </c>
      <c r="H42" s="19">
        <v>14</v>
      </c>
      <c r="I42" s="61">
        <f t="shared" si="0"/>
        <v>30</v>
      </c>
      <c r="J42" s="18">
        <v>9365838431</v>
      </c>
      <c r="K42" s="18" t="s">
        <v>837</v>
      </c>
      <c r="L42" s="18" t="s">
        <v>1214</v>
      </c>
      <c r="M42" s="18" t="s">
        <v>1215</v>
      </c>
      <c r="N42" s="18" t="s">
        <v>1216</v>
      </c>
      <c r="O42" s="18"/>
      <c r="P42" s="24">
        <v>43700</v>
      </c>
      <c r="Q42" s="18" t="s">
        <v>113</v>
      </c>
      <c r="R42" s="18"/>
      <c r="S42" s="18" t="s">
        <v>297</v>
      </c>
      <c r="T42" s="18"/>
    </row>
    <row r="43" spans="1:20">
      <c r="A43" s="4">
        <v>39</v>
      </c>
      <c r="B43" s="17" t="s">
        <v>62</v>
      </c>
      <c r="C43" s="18" t="s">
        <v>889</v>
      </c>
      <c r="D43" s="18" t="s">
        <v>23</v>
      </c>
      <c r="E43" s="19" t="s">
        <v>890</v>
      </c>
      <c r="F43" s="18" t="s">
        <v>107</v>
      </c>
      <c r="G43" s="19">
        <v>22</v>
      </c>
      <c r="H43" s="19">
        <v>23</v>
      </c>
      <c r="I43" s="61">
        <f t="shared" si="0"/>
        <v>45</v>
      </c>
      <c r="J43" s="18">
        <v>9401162678</v>
      </c>
      <c r="K43" s="18" t="s">
        <v>1161</v>
      </c>
      <c r="L43" s="18" t="s">
        <v>1162</v>
      </c>
      <c r="M43" s="18" t="s">
        <v>1163</v>
      </c>
      <c r="N43" s="18"/>
      <c r="O43" s="18"/>
      <c r="P43" s="24">
        <v>43700</v>
      </c>
      <c r="Q43" s="18" t="s">
        <v>113</v>
      </c>
      <c r="R43" s="18"/>
      <c r="S43" s="18" t="s">
        <v>297</v>
      </c>
      <c r="T43" s="18"/>
    </row>
    <row r="44" spans="1:20">
      <c r="A44" s="4">
        <v>40</v>
      </c>
      <c r="B44" s="17" t="s">
        <v>62</v>
      </c>
      <c r="C44" s="18" t="s">
        <v>891</v>
      </c>
      <c r="D44" s="18" t="s">
        <v>23</v>
      </c>
      <c r="E44" s="19" t="s">
        <v>892</v>
      </c>
      <c r="F44" s="18" t="s">
        <v>107</v>
      </c>
      <c r="G44" s="19">
        <v>19</v>
      </c>
      <c r="H44" s="19">
        <v>31</v>
      </c>
      <c r="I44" s="61">
        <f t="shared" si="0"/>
        <v>50</v>
      </c>
      <c r="J44" s="18">
        <v>9401610009</v>
      </c>
      <c r="K44" s="18" t="s">
        <v>1161</v>
      </c>
      <c r="L44" s="18" t="s">
        <v>1162</v>
      </c>
      <c r="M44" s="18" t="s">
        <v>1163</v>
      </c>
      <c r="N44" s="18"/>
      <c r="O44" s="18"/>
      <c r="P44" s="24">
        <v>43700</v>
      </c>
      <c r="Q44" s="18" t="s">
        <v>113</v>
      </c>
      <c r="R44" s="18"/>
      <c r="S44" s="18" t="s">
        <v>297</v>
      </c>
      <c r="T44" s="18"/>
    </row>
    <row r="45" spans="1:20" ht="33">
      <c r="A45" s="4">
        <v>41</v>
      </c>
      <c r="B45" s="17" t="s">
        <v>62</v>
      </c>
      <c r="C45" s="18" t="s">
        <v>893</v>
      </c>
      <c r="D45" s="18" t="s">
        <v>25</v>
      </c>
      <c r="E45" s="19">
        <v>190418</v>
      </c>
      <c r="F45" s="18"/>
      <c r="G45" s="19">
        <v>42</v>
      </c>
      <c r="H45" s="19">
        <v>37</v>
      </c>
      <c r="I45" s="61">
        <f t="shared" si="0"/>
        <v>79</v>
      </c>
      <c r="J45" s="18">
        <v>8486264442</v>
      </c>
      <c r="K45" s="18" t="s">
        <v>1166</v>
      </c>
      <c r="L45" s="18" t="s">
        <v>1167</v>
      </c>
      <c r="M45" s="18" t="s">
        <v>1168</v>
      </c>
      <c r="N45" s="18" t="s">
        <v>1217</v>
      </c>
      <c r="O45" s="18"/>
      <c r="P45" s="24">
        <v>43703</v>
      </c>
      <c r="Q45" s="18" t="s">
        <v>120</v>
      </c>
      <c r="R45" s="18"/>
      <c r="S45" s="18" t="s">
        <v>297</v>
      </c>
      <c r="T45" s="18"/>
    </row>
    <row r="46" spans="1:20">
      <c r="A46" s="4">
        <v>42</v>
      </c>
      <c r="B46" s="17" t="s">
        <v>62</v>
      </c>
      <c r="C46" s="18" t="s">
        <v>894</v>
      </c>
      <c r="D46" s="18" t="s">
        <v>23</v>
      </c>
      <c r="E46" s="19" t="s">
        <v>895</v>
      </c>
      <c r="F46" s="18" t="s">
        <v>107</v>
      </c>
      <c r="G46" s="19">
        <v>78</v>
      </c>
      <c r="H46" s="19">
        <v>76</v>
      </c>
      <c r="I46" s="61">
        <f t="shared" si="0"/>
        <v>154</v>
      </c>
      <c r="J46" s="18">
        <v>8822508739</v>
      </c>
      <c r="K46" s="18" t="s">
        <v>1166</v>
      </c>
      <c r="L46" s="18" t="s">
        <v>1167</v>
      </c>
      <c r="M46" s="18" t="s">
        <v>1168</v>
      </c>
      <c r="N46" s="18"/>
      <c r="O46" s="18"/>
      <c r="P46" s="24">
        <v>43703</v>
      </c>
      <c r="Q46" s="18" t="s">
        <v>120</v>
      </c>
      <c r="R46" s="18"/>
      <c r="S46" s="18" t="s">
        <v>297</v>
      </c>
      <c r="T46" s="18"/>
    </row>
    <row r="47" spans="1:20">
      <c r="A47" s="4">
        <v>43</v>
      </c>
      <c r="B47" s="17" t="s">
        <v>62</v>
      </c>
      <c r="C47" s="18" t="s">
        <v>896</v>
      </c>
      <c r="D47" s="18" t="s">
        <v>25</v>
      </c>
      <c r="E47" s="19">
        <v>190432</v>
      </c>
      <c r="F47" s="18"/>
      <c r="G47" s="19">
        <v>4</v>
      </c>
      <c r="H47" s="19">
        <v>8</v>
      </c>
      <c r="I47" s="61">
        <f t="shared" si="0"/>
        <v>12</v>
      </c>
      <c r="J47" s="18">
        <v>7896628843</v>
      </c>
      <c r="K47" s="18" t="s">
        <v>1166</v>
      </c>
      <c r="L47" s="18" t="s">
        <v>1167</v>
      </c>
      <c r="M47" s="18" t="s">
        <v>1168</v>
      </c>
      <c r="N47" s="18" t="s">
        <v>1217</v>
      </c>
      <c r="O47" s="18"/>
      <c r="P47" s="24">
        <v>43704</v>
      </c>
      <c r="Q47" s="18" t="s">
        <v>127</v>
      </c>
      <c r="R47" s="18"/>
      <c r="S47" s="18" t="s">
        <v>297</v>
      </c>
      <c r="T47" s="18"/>
    </row>
    <row r="48" spans="1:20">
      <c r="A48" s="4">
        <v>44</v>
      </c>
      <c r="B48" s="17" t="s">
        <v>62</v>
      </c>
      <c r="C48" s="18" t="s">
        <v>894</v>
      </c>
      <c r="D48" s="18" t="s">
        <v>23</v>
      </c>
      <c r="E48" s="19" t="s">
        <v>895</v>
      </c>
      <c r="F48" s="18" t="s">
        <v>107</v>
      </c>
      <c r="G48" s="19">
        <v>78</v>
      </c>
      <c r="H48" s="19">
        <v>76</v>
      </c>
      <c r="I48" s="61">
        <f t="shared" si="0"/>
        <v>154</v>
      </c>
      <c r="J48" s="18">
        <v>8822508739</v>
      </c>
      <c r="K48" s="18" t="s">
        <v>1166</v>
      </c>
      <c r="L48" s="18" t="s">
        <v>1167</v>
      </c>
      <c r="M48" s="18" t="s">
        <v>1168</v>
      </c>
      <c r="N48" s="18"/>
      <c r="O48" s="18"/>
      <c r="P48" s="24">
        <v>43704</v>
      </c>
      <c r="Q48" s="18" t="s">
        <v>127</v>
      </c>
      <c r="R48" s="18"/>
      <c r="S48" s="18" t="s">
        <v>297</v>
      </c>
      <c r="T48" s="18"/>
    </row>
    <row r="49" spans="1:20" ht="33">
      <c r="A49" s="4">
        <v>45</v>
      </c>
      <c r="B49" s="17" t="s">
        <v>62</v>
      </c>
      <c r="C49" s="18" t="s">
        <v>897</v>
      </c>
      <c r="D49" s="18" t="s">
        <v>25</v>
      </c>
      <c r="E49" s="19">
        <v>190421</v>
      </c>
      <c r="F49" s="18"/>
      <c r="G49" s="19">
        <v>47</v>
      </c>
      <c r="H49" s="19">
        <v>46</v>
      </c>
      <c r="I49" s="61">
        <f t="shared" si="0"/>
        <v>93</v>
      </c>
      <c r="J49" s="18">
        <v>7662819920</v>
      </c>
      <c r="K49" s="18" t="s">
        <v>837</v>
      </c>
      <c r="L49" s="18" t="s">
        <v>838</v>
      </c>
      <c r="M49" s="18" t="s">
        <v>816</v>
      </c>
      <c r="N49" s="18" t="s">
        <v>1218</v>
      </c>
      <c r="O49" s="18"/>
      <c r="P49" s="24">
        <v>43705</v>
      </c>
      <c r="Q49" s="18" t="s">
        <v>98</v>
      </c>
      <c r="R49" s="18"/>
      <c r="S49" s="18" t="s">
        <v>297</v>
      </c>
      <c r="T49" s="18"/>
    </row>
    <row r="50" spans="1:20" ht="33">
      <c r="A50" s="4">
        <v>46</v>
      </c>
      <c r="B50" s="17" t="s">
        <v>62</v>
      </c>
      <c r="C50" s="18" t="s">
        <v>898</v>
      </c>
      <c r="D50" s="18" t="s">
        <v>25</v>
      </c>
      <c r="E50" s="19">
        <v>190429</v>
      </c>
      <c r="F50" s="18"/>
      <c r="G50" s="19">
        <v>73</v>
      </c>
      <c r="H50" s="19">
        <v>47</v>
      </c>
      <c r="I50" s="61">
        <f t="shared" si="0"/>
        <v>120</v>
      </c>
      <c r="J50" s="18">
        <v>9707408847</v>
      </c>
      <c r="K50" s="18" t="s">
        <v>1166</v>
      </c>
      <c r="L50" s="18" t="s">
        <v>1167</v>
      </c>
      <c r="M50" s="18" t="s">
        <v>1168</v>
      </c>
      <c r="N50" s="18" t="s">
        <v>777</v>
      </c>
      <c r="O50" s="18"/>
      <c r="P50" s="24">
        <v>43705</v>
      </c>
      <c r="Q50" s="18" t="s">
        <v>98</v>
      </c>
      <c r="R50" s="18"/>
      <c r="S50" s="18" t="s">
        <v>297</v>
      </c>
      <c r="T50" s="18"/>
    </row>
    <row r="51" spans="1:20" ht="33">
      <c r="A51" s="4">
        <v>47</v>
      </c>
      <c r="B51" s="17" t="s">
        <v>62</v>
      </c>
      <c r="C51" s="18" t="s">
        <v>899</v>
      </c>
      <c r="D51" s="18" t="s">
        <v>25</v>
      </c>
      <c r="E51" s="19">
        <v>190424</v>
      </c>
      <c r="F51" s="18"/>
      <c r="G51" s="19">
        <v>44</v>
      </c>
      <c r="H51" s="19">
        <v>44</v>
      </c>
      <c r="I51" s="61">
        <f t="shared" si="0"/>
        <v>88</v>
      </c>
      <c r="J51" s="18" t="s">
        <v>1219</v>
      </c>
      <c r="K51" s="18" t="s">
        <v>1166</v>
      </c>
      <c r="L51" s="18" t="s">
        <v>1167</v>
      </c>
      <c r="M51" s="18" t="s">
        <v>1168</v>
      </c>
      <c r="N51" s="18" t="s">
        <v>780</v>
      </c>
      <c r="O51" s="18"/>
      <c r="P51" s="24">
        <v>43706</v>
      </c>
      <c r="Q51" s="18" t="s">
        <v>104</v>
      </c>
      <c r="R51" s="18"/>
      <c r="S51" s="18" t="s">
        <v>297</v>
      </c>
      <c r="T51" s="18"/>
    </row>
    <row r="52" spans="1:20">
      <c r="A52" s="4">
        <v>48</v>
      </c>
      <c r="B52" s="17" t="s">
        <v>62</v>
      </c>
      <c r="C52" s="18" t="s">
        <v>900</v>
      </c>
      <c r="D52" s="18" t="s">
        <v>23</v>
      </c>
      <c r="E52" s="19">
        <v>18101007101</v>
      </c>
      <c r="F52" s="18" t="s">
        <v>94</v>
      </c>
      <c r="G52" s="19">
        <v>95</v>
      </c>
      <c r="H52" s="19">
        <v>125</v>
      </c>
      <c r="I52" s="61">
        <f t="shared" si="0"/>
        <v>220</v>
      </c>
      <c r="J52" s="18">
        <v>9706737423</v>
      </c>
      <c r="K52" s="18" t="s">
        <v>1166</v>
      </c>
      <c r="L52" s="18" t="s">
        <v>1167</v>
      </c>
      <c r="M52" s="18" t="s">
        <v>1168</v>
      </c>
      <c r="N52" s="18"/>
      <c r="O52" s="18"/>
      <c r="P52" s="24">
        <v>43706</v>
      </c>
      <c r="Q52" s="18" t="s">
        <v>104</v>
      </c>
      <c r="R52" s="18"/>
      <c r="S52" s="18" t="s">
        <v>297</v>
      </c>
      <c r="T52" s="18"/>
    </row>
    <row r="53" spans="1:20">
      <c r="A53" s="4">
        <v>49</v>
      </c>
      <c r="B53" s="17" t="s">
        <v>62</v>
      </c>
      <c r="C53" s="59" t="s">
        <v>901</v>
      </c>
      <c r="D53" s="59" t="s">
        <v>25</v>
      </c>
      <c r="E53" s="17">
        <v>190417</v>
      </c>
      <c r="F53" s="59"/>
      <c r="G53" s="17">
        <v>15</v>
      </c>
      <c r="H53" s="17">
        <v>16</v>
      </c>
      <c r="I53" s="61">
        <f t="shared" si="0"/>
        <v>31</v>
      </c>
      <c r="J53" s="59">
        <v>9435368279</v>
      </c>
      <c r="K53" s="59" t="s">
        <v>1161</v>
      </c>
      <c r="L53" s="59" t="s">
        <v>1162</v>
      </c>
      <c r="M53" s="59" t="s">
        <v>1163</v>
      </c>
      <c r="N53" s="59" t="s">
        <v>1220</v>
      </c>
      <c r="O53" s="59"/>
      <c r="P53" s="24">
        <v>43707</v>
      </c>
      <c r="Q53" s="18" t="s">
        <v>113</v>
      </c>
      <c r="R53" s="18"/>
      <c r="S53" s="18" t="s">
        <v>297</v>
      </c>
      <c r="T53" s="18"/>
    </row>
    <row r="54" spans="1:20">
      <c r="A54" s="4">
        <v>50</v>
      </c>
      <c r="B54" s="17" t="s">
        <v>62</v>
      </c>
      <c r="C54" s="18" t="s">
        <v>900</v>
      </c>
      <c r="D54" s="18" t="s">
        <v>23</v>
      </c>
      <c r="E54" s="19">
        <v>18101007101</v>
      </c>
      <c r="F54" s="18" t="s">
        <v>94</v>
      </c>
      <c r="G54" s="19">
        <v>95</v>
      </c>
      <c r="H54" s="19">
        <v>125</v>
      </c>
      <c r="I54" s="61">
        <f t="shared" si="0"/>
        <v>220</v>
      </c>
      <c r="J54" s="18">
        <v>9706737423</v>
      </c>
      <c r="K54" s="18" t="s">
        <v>1166</v>
      </c>
      <c r="L54" s="18" t="s">
        <v>1167</v>
      </c>
      <c r="M54" s="18" t="s">
        <v>1168</v>
      </c>
      <c r="N54" s="18"/>
      <c r="O54" s="18"/>
      <c r="P54" s="24">
        <v>43707</v>
      </c>
      <c r="Q54" s="18" t="s">
        <v>113</v>
      </c>
      <c r="R54" s="18"/>
      <c r="S54" s="18" t="s">
        <v>297</v>
      </c>
      <c r="T54" s="18"/>
    </row>
    <row r="55" spans="1:20">
      <c r="A55" s="4">
        <v>51</v>
      </c>
      <c r="B55" s="17" t="s">
        <v>62</v>
      </c>
      <c r="C55" s="18" t="s">
        <v>902</v>
      </c>
      <c r="D55" s="18" t="s">
        <v>25</v>
      </c>
      <c r="E55" s="19">
        <v>190431</v>
      </c>
      <c r="F55" s="18"/>
      <c r="G55" s="19">
        <v>51</v>
      </c>
      <c r="H55" s="19">
        <v>37</v>
      </c>
      <c r="I55" s="61">
        <f t="shared" si="0"/>
        <v>88</v>
      </c>
      <c r="J55" s="18">
        <v>7664970410</v>
      </c>
      <c r="K55" s="18" t="s">
        <v>1166</v>
      </c>
      <c r="L55" s="18" t="s">
        <v>1167</v>
      </c>
      <c r="M55" s="18" t="s">
        <v>1168</v>
      </c>
      <c r="N55" s="18" t="s">
        <v>780</v>
      </c>
      <c r="O55" s="18"/>
      <c r="P55" s="24">
        <v>43708</v>
      </c>
      <c r="Q55" s="18" t="s">
        <v>141</v>
      </c>
      <c r="R55" s="18"/>
      <c r="S55" s="18" t="s">
        <v>297</v>
      </c>
      <c r="T55" s="18"/>
    </row>
    <row r="56" spans="1:20">
      <c r="A56" s="4">
        <v>52</v>
      </c>
      <c r="B56" s="17" t="s">
        <v>62</v>
      </c>
      <c r="C56" s="18" t="s">
        <v>903</v>
      </c>
      <c r="D56" s="18" t="s">
        <v>25</v>
      </c>
      <c r="E56" s="19">
        <v>190430</v>
      </c>
      <c r="F56" s="18"/>
      <c r="G56" s="19">
        <v>46</v>
      </c>
      <c r="H56" s="19">
        <v>52</v>
      </c>
      <c r="I56" s="61">
        <f t="shared" si="0"/>
        <v>98</v>
      </c>
      <c r="J56" s="18">
        <v>9864648307</v>
      </c>
      <c r="K56" s="18" t="s">
        <v>1166</v>
      </c>
      <c r="L56" s="18" t="s">
        <v>1167</v>
      </c>
      <c r="M56" s="18" t="s">
        <v>1168</v>
      </c>
      <c r="N56" s="18" t="s">
        <v>1221</v>
      </c>
      <c r="O56" s="18"/>
      <c r="P56" s="24">
        <v>43708</v>
      </c>
      <c r="Q56" s="18" t="s">
        <v>141</v>
      </c>
      <c r="R56" s="18"/>
      <c r="S56" s="18" t="s">
        <v>297</v>
      </c>
      <c r="T56" s="18"/>
    </row>
    <row r="57" spans="1:20">
      <c r="A57" s="4">
        <v>53</v>
      </c>
      <c r="B57" s="17" t="s">
        <v>63</v>
      </c>
      <c r="C57" s="18" t="s">
        <v>1061</v>
      </c>
      <c r="D57" s="18" t="s">
        <v>25</v>
      </c>
      <c r="E57" s="19">
        <v>10205</v>
      </c>
      <c r="F57" s="18"/>
      <c r="G57" s="19">
        <v>13</v>
      </c>
      <c r="H57" s="19">
        <v>18</v>
      </c>
      <c r="I57" s="61">
        <f t="shared" si="0"/>
        <v>31</v>
      </c>
      <c r="J57" s="18">
        <v>7896225507</v>
      </c>
      <c r="K57" s="18" t="s">
        <v>143</v>
      </c>
      <c r="L57" s="18" t="s">
        <v>144</v>
      </c>
      <c r="M57" s="18" t="s">
        <v>145</v>
      </c>
      <c r="N57" s="18" t="s">
        <v>1222</v>
      </c>
      <c r="O57" s="18">
        <v>9957956211</v>
      </c>
      <c r="P57" s="24">
        <v>43678</v>
      </c>
      <c r="Q57" s="18" t="s">
        <v>209</v>
      </c>
      <c r="R57" s="18"/>
      <c r="S57" s="18" t="s">
        <v>298</v>
      </c>
      <c r="T57" s="18"/>
    </row>
    <row r="58" spans="1:20">
      <c r="A58" s="4">
        <v>54</v>
      </c>
      <c r="B58" s="17" t="s">
        <v>63</v>
      </c>
      <c r="C58" s="18" t="s">
        <v>1062</v>
      </c>
      <c r="D58" s="18" t="s">
        <v>25</v>
      </c>
      <c r="E58" s="19">
        <v>190335</v>
      </c>
      <c r="F58" s="18"/>
      <c r="G58" s="19">
        <v>8</v>
      </c>
      <c r="H58" s="19">
        <v>10</v>
      </c>
      <c r="I58" s="61">
        <f t="shared" si="0"/>
        <v>18</v>
      </c>
      <c r="J58" s="18">
        <v>9365266795</v>
      </c>
      <c r="K58" s="18" t="s">
        <v>143</v>
      </c>
      <c r="L58" s="18" t="s">
        <v>491</v>
      </c>
      <c r="M58" s="18" t="s">
        <v>492</v>
      </c>
      <c r="N58" s="18" t="s">
        <v>1223</v>
      </c>
      <c r="O58" s="18"/>
      <c r="P58" s="24">
        <v>43678</v>
      </c>
      <c r="Q58" s="18" t="s">
        <v>209</v>
      </c>
      <c r="R58" s="18"/>
      <c r="S58" s="18" t="s">
        <v>298</v>
      </c>
      <c r="T58" s="18"/>
    </row>
    <row r="59" spans="1:20">
      <c r="A59" s="4">
        <v>55</v>
      </c>
      <c r="B59" s="17" t="s">
        <v>63</v>
      </c>
      <c r="C59" s="18" t="s">
        <v>1063</v>
      </c>
      <c r="D59" s="18" t="s">
        <v>23</v>
      </c>
      <c r="E59" s="19" t="s">
        <v>1064</v>
      </c>
      <c r="F59" s="18" t="s">
        <v>107</v>
      </c>
      <c r="G59" s="19">
        <v>28</v>
      </c>
      <c r="H59" s="19">
        <v>30</v>
      </c>
      <c r="I59" s="61">
        <f t="shared" si="0"/>
        <v>58</v>
      </c>
      <c r="J59" s="18">
        <v>9435922556</v>
      </c>
      <c r="K59" s="18" t="s">
        <v>143</v>
      </c>
      <c r="L59" s="18" t="s">
        <v>144</v>
      </c>
      <c r="M59" s="18" t="s">
        <v>145</v>
      </c>
      <c r="N59" s="18"/>
      <c r="O59" s="18"/>
      <c r="P59" s="24">
        <v>43678</v>
      </c>
      <c r="Q59" s="18" t="s">
        <v>209</v>
      </c>
      <c r="R59" s="18"/>
      <c r="S59" s="18" t="s">
        <v>298</v>
      </c>
      <c r="T59" s="18"/>
    </row>
    <row r="60" spans="1:20" ht="33">
      <c r="A60" s="4">
        <v>56</v>
      </c>
      <c r="B60" s="17" t="s">
        <v>63</v>
      </c>
      <c r="C60" s="18" t="s">
        <v>1065</v>
      </c>
      <c r="D60" s="18" t="s">
        <v>25</v>
      </c>
      <c r="E60" s="19">
        <v>10236</v>
      </c>
      <c r="F60" s="18"/>
      <c r="G60" s="19">
        <v>14</v>
      </c>
      <c r="H60" s="19">
        <v>16</v>
      </c>
      <c r="I60" s="61">
        <f t="shared" si="0"/>
        <v>30</v>
      </c>
      <c r="J60" s="18">
        <v>7896812770</v>
      </c>
      <c r="K60" s="18" t="s">
        <v>116</v>
      </c>
      <c r="L60" s="18" t="s">
        <v>488</v>
      </c>
      <c r="M60" s="18" t="s">
        <v>489</v>
      </c>
      <c r="N60" s="18" t="s">
        <v>112</v>
      </c>
      <c r="O60" s="18"/>
      <c r="P60" s="24">
        <v>43679</v>
      </c>
      <c r="Q60" s="18" t="s">
        <v>228</v>
      </c>
      <c r="R60" s="18"/>
      <c r="S60" s="18" t="s">
        <v>298</v>
      </c>
      <c r="T60" s="18"/>
    </row>
    <row r="61" spans="1:20">
      <c r="A61" s="4">
        <v>57</v>
      </c>
      <c r="B61" s="17" t="s">
        <v>63</v>
      </c>
      <c r="C61" s="18" t="s">
        <v>1066</v>
      </c>
      <c r="D61" s="18" t="s">
        <v>23</v>
      </c>
      <c r="E61" s="19">
        <v>18101003003</v>
      </c>
      <c r="F61" s="18" t="s">
        <v>360</v>
      </c>
      <c r="G61" s="19">
        <v>81</v>
      </c>
      <c r="H61" s="19">
        <v>132</v>
      </c>
      <c r="I61" s="61">
        <f t="shared" si="0"/>
        <v>213</v>
      </c>
      <c r="J61" s="18">
        <v>9864457089</v>
      </c>
      <c r="K61" s="18"/>
      <c r="L61" s="18"/>
      <c r="M61" s="18"/>
      <c r="N61" s="18"/>
      <c r="O61" s="18"/>
      <c r="P61" s="24">
        <v>43679</v>
      </c>
      <c r="Q61" s="18" t="s">
        <v>228</v>
      </c>
      <c r="R61" s="18"/>
      <c r="S61" s="18" t="s">
        <v>298</v>
      </c>
      <c r="T61" s="18"/>
    </row>
    <row r="62" spans="1:20">
      <c r="A62" s="4">
        <v>58</v>
      </c>
      <c r="B62" s="17" t="s">
        <v>63</v>
      </c>
      <c r="C62" s="18" t="s">
        <v>1066</v>
      </c>
      <c r="D62" s="18" t="s">
        <v>23</v>
      </c>
      <c r="E62" s="19">
        <v>18101003003</v>
      </c>
      <c r="F62" s="18" t="s">
        <v>360</v>
      </c>
      <c r="G62" s="19">
        <v>81</v>
      </c>
      <c r="H62" s="19">
        <v>132</v>
      </c>
      <c r="I62" s="61">
        <f t="shared" si="0"/>
        <v>213</v>
      </c>
      <c r="J62" s="18">
        <v>9864457089</v>
      </c>
      <c r="K62" s="18"/>
      <c r="L62" s="18"/>
      <c r="M62" s="18"/>
      <c r="N62" s="18"/>
      <c r="O62" s="18"/>
      <c r="P62" s="24">
        <v>43680</v>
      </c>
      <c r="Q62" s="18" t="s">
        <v>242</v>
      </c>
      <c r="R62" s="18"/>
      <c r="S62" s="18" t="s">
        <v>298</v>
      </c>
      <c r="T62" s="18"/>
    </row>
    <row r="63" spans="1:20" ht="33">
      <c r="A63" s="4">
        <v>59</v>
      </c>
      <c r="B63" s="17" t="s">
        <v>63</v>
      </c>
      <c r="C63" s="18" t="s">
        <v>1067</v>
      </c>
      <c r="D63" s="18" t="s">
        <v>23</v>
      </c>
      <c r="E63" s="19" t="s">
        <v>1068</v>
      </c>
      <c r="F63" s="18" t="s">
        <v>94</v>
      </c>
      <c r="G63" s="19">
        <v>40</v>
      </c>
      <c r="H63" s="19">
        <v>37</v>
      </c>
      <c r="I63" s="61">
        <f t="shared" si="0"/>
        <v>77</v>
      </c>
      <c r="J63" s="18">
        <v>9401088171</v>
      </c>
      <c r="K63" s="18" t="s">
        <v>143</v>
      </c>
      <c r="L63" s="18" t="s">
        <v>144</v>
      </c>
      <c r="M63" s="18" t="s">
        <v>145</v>
      </c>
      <c r="N63" s="18"/>
      <c r="O63" s="18"/>
      <c r="P63" s="24">
        <v>43682</v>
      </c>
      <c r="Q63" s="18" t="s">
        <v>190</v>
      </c>
      <c r="R63" s="18"/>
      <c r="S63" s="18" t="s">
        <v>298</v>
      </c>
      <c r="T63" s="18"/>
    </row>
    <row r="64" spans="1:20">
      <c r="A64" s="4">
        <v>60</v>
      </c>
      <c r="B64" s="17" t="s">
        <v>63</v>
      </c>
      <c r="C64" s="18" t="s">
        <v>1069</v>
      </c>
      <c r="D64" s="18" t="s">
        <v>23</v>
      </c>
      <c r="E64" s="19" t="s">
        <v>1070</v>
      </c>
      <c r="F64" s="18" t="s">
        <v>94</v>
      </c>
      <c r="G64" s="19">
        <v>16</v>
      </c>
      <c r="H64" s="19">
        <v>24</v>
      </c>
      <c r="I64" s="61">
        <f t="shared" si="0"/>
        <v>40</v>
      </c>
      <c r="J64" s="18">
        <v>8011997093</v>
      </c>
      <c r="K64" s="18" t="s">
        <v>143</v>
      </c>
      <c r="L64" s="18" t="s">
        <v>491</v>
      </c>
      <c r="M64" s="18" t="s">
        <v>492</v>
      </c>
      <c r="N64" s="18"/>
      <c r="O64" s="18"/>
      <c r="P64" s="24">
        <v>43682</v>
      </c>
      <c r="Q64" s="18" t="s">
        <v>190</v>
      </c>
      <c r="R64" s="18"/>
      <c r="S64" s="18" t="s">
        <v>298</v>
      </c>
      <c r="T64" s="18"/>
    </row>
    <row r="65" spans="1:20">
      <c r="A65" s="4">
        <v>61</v>
      </c>
      <c r="B65" s="17" t="s">
        <v>63</v>
      </c>
      <c r="C65" s="18" t="s">
        <v>1071</v>
      </c>
      <c r="D65" s="18" t="s">
        <v>25</v>
      </c>
      <c r="E65" s="19">
        <v>190305</v>
      </c>
      <c r="F65" s="18"/>
      <c r="G65" s="19">
        <v>26</v>
      </c>
      <c r="H65" s="19">
        <v>21</v>
      </c>
      <c r="I65" s="61">
        <f t="shared" si="0"/>
        <v>47</v>
      </c>
      <c r="J65" s="18">
        <v>9508574801</v>
      </c>
      <c r="K65" s="18" t="s">
        <v>116</v>
      </c>
      <c r="L65" s="18" t="s">
        <v>488</v>
      </c>
      <c r="M65" s="18" t="s">
        <v>489</v>
      </c>
      <c r="N65" s="18" t="s">
        <v>286</v>
      </c>
      <c r="O65" s="18">
        <v>9707034369</v>
      </c>
      <c r="P65" s="24">
        <v>43683</v>
      </c>
      <c r="Q65" s="18" t="s">
        <v>197</v>
      </c>
      <c r="R65" s="18"/>
      <c r="S65" s="18" t="s">
        <v>298</v>
      </c>
      <c r="T65" s="18"/>
    </row>
    <row r="66" spans="1:20">
      <c r="A66" s="4">
        <v>62</v>
      </c>
      <c r="B66" s="17" t="s">
        <v>63</v>
      </c>
      <c r="C66" s="18" t="s">
        <v>1072</v>
      </c>
      <c r="D66" s="18" t="s">
        <v>23</v>
      </c>
      <c r="E66" s="19">
        <v>18101001007</v>
      </c>
      <c r="F66" s="18" t="s">
        <v>94</v>
      </c>
      <c r="G66" s="19">
        <v>87</v>
      </c>
      <c r="H66" s="19">
        <v>68</v>
      </c>
      <c r="I66" s="61">
        <f t="shared" si="0"/>
        <v>155</v>
      </c>
      <c r="J66" s="18">
        <v>9707369582</v>
      </c>
      <c r="K66" s="18" t="s">
        <v>116</v>
      </c>
      <c r="L66" s="18" t="s">
        <v>117</v>
      </c>
      <c r="M66" s="18" t="s">
        <v>118</v>
      </c>
      <c r="N66" s="18"/>
      <c r="O66" s="18">
        <v>42133</v>
      </c>
      <c r="P66" s="24">
        <v>43683</v>
      </c>
      <c r="Q66" s="18" t="s">
        <v>197</v>
      </c>
      <c r="R66" s="18"/>
      <c r="S66" s="18" t="s">
        <v>298</v>
      </c>
      <c r="T66" s="18"/>
    </row>
    <row r="67" spans="1:20" ht="33">
      <c r="A67" s="4">
        <v>63</v>
      </c>
      <c r="B67" s="17" t="s">
        <v>63</v>
      </c>
      <c r="C67" s="18" t="s">
        <v>1073</v>
      </c>
      <c r="D67" s="18" t="s">
        <v>23</v>
      </c>
      <c r="E67" s="19" t="s">
        <v>1074</v>
      </c>
      <c r="F67" s="18" t="s">
        <v>107</v>
      </c>
      <c r="G67" s="19">
        <v>61</v>
      </c>
      <c r="H67" s="19">
        <v>68</v>
      </c>
      <c r="I67" s="61">
        <f t="shared" si="0"/>
        <v>129</v>
      </c>
      <c r="J67" s="18">
        <v>9864630745</v>
      </c>
      <c r="K67" s="18" t="s">
        <v>116</v>
      </c>
      <c r="L67" s="18" t="s">
        <v>117</v>
      </c>
      <c r="M67" s="18" t="s">
        <v>118</v>
      </c>
      <c r="N67" s="18"/>
      <c r="O67" s="18"/>
      <c r="P67" s="24">
        <v>43684</v>
      </c>
      <c r="Q67" s="18" t="s">
        <v>206</v>
      </c>
      <c r="R67" s="18"/>
      <c r="S67" s="18" t="s">
        <v>298</v>
      </c>
      <c r="T67" s="18"/>
    </row>
    <row r="68" spans="1:20">
      <c r="A68" s="4">
        <v>64</v>
      </c>
      <c r="B68" s="17" t="s">
        <v>63</v>
      </c>
      <c r="C68" s="18" t="s">
        <v>1075</v>
      </c>
      <c r="D68" s="18" t="s">
        <v>25</v>
      </c>
      <c r="E68" s="19">
        <v>10202</v>
      </c>
      <c r="F68" s="18"/>
      <c r="G68" s="19">
        <v>27</v>
      </c>
      <c r="H68" s="19">
        <v>24</v>
      </c>
      <c r="I68" s="61">
        <f t="shared" si="0"/>
        <v>51</v>
      </c>
      <c r="J68" s="18">
        <v>9954613054</v>
      </c>
      <c r="K68" s="18" t="s">
        <v>143</v>
      </c>
      <c r="L68" s="18" t="s">
        <v>144</v>
      </c>
      <c r="M68" s="18" t="s">
        <v>145</v>
      </c>
      <c r="N68" s="18" t="s">
        <v>103</v>
      </c>
      <c r="O68" s="18"/>
      <c r="P68" s="24">
        <v>43685</v>
      </c>
      <c r="Q68" s="18" t="s">
        <v>209</v>
      </c>
      <c r="R68" s="18"/>
      <c r="S68" s="18" t="s">
        <v>298</v>
      </c>
      <c r="T68" s="18"/>
    </row>
    <row r="69" spans="1:20">
      <c r="A69" s="4">
        <v>65</v>
      </c>
      <c r="B69" s="17" t="s">
        <v>63</v>
      </c>
      <c r="C69" s="18" t="s">
        <v>1076</v>
      </c>
      <c r="D69" s="18" t="s">
        <v>23</v>
      </c>
      <c r="E69" s="19">
        <v>18101001002</v>
      </c>
      <c r="F69" s="18" t="s">
        <v>107</v>
      </c>
      <c r="G69" s="19">
        <v>51</v>
      </c>
      <c r="H69" s="19">
        <v>97</v>
      </c>
      <c r="I69" s="61">
        <f t="shared" si="0"/>
        <v>148</v>
      </c>
      <c r="J69" s="18">
        <v>9435590311</v>
      </c>
      <c r="K69" s="18" t="s">
        <v>143</v>
      </c>
      <c r="L69" s="18" t="s">
        <v>144</v>
      </c>
      <c r="M69" s="18" t="s">
        <v>145</v>
      </c>
      <c r="N69" s="18"/>
      <c r="O69" s="18"/>
      <c r="P69" s="24">
        <v>43685</v>
      </c>
      <c r="Q69" s="18" t="s">
        <v>209</v>
      </c>
      <c r="R69" s="18"/>
      <c r="S69" s="18" t="s">
        <v>298</v>
      </c>
      <c r="T69" s="18"/>
    </row>
    <row r="70" spans="1:20" ht="33">
      <c r="A70" s="4">
        <v>66</v>
      </c>
      <c r="B70" s="17" t="s">
        <v>63</v>
      </c>
      <c r="C70" s="18" t="s">
        <v>1077</v>
      </c>
      <c r="D70" s="18" t="s">
        <v>25</v>
      </c>
      <c r="E70" s="19">
        <v>10231</v>
      </c>
      <c r="F70" s="18"/>
      <c r="G70" s="19">
        <v>16</v>
      </c>
      <c r="H70" s="19">
        <v>13</v>
      </c>
      <c r="I70" s="61">
        <f t="shared" ref="I70:I133" si="1">SUM(G70:H70)</f>
        <v>29</v>
      </c>
      <c r="J70" s="18" t="s">
        <v>1224</v>
      </c>
      <c r="K70" s="18" t="s">
        <v>143</v>
      </c>
      <c r="L70" s="18" t="s">
        <v>144</v>
      </c>
      <c r="M70" s="18" t="s">
        <v>145</v>
      </c>
      <c r="N70" s="18" t="s">
        <v>1225</v>
      </c>
      <c r="O70" s="18"/>
      <c r="P70" s="24">
        <v>43686</v>
      </c>
      <c r="Q70" s="18" t="s">
        <v>228</v>
      </c>
      <c r="R70" s="18"/>
      <c r="S70" s="18" t="s">
        <v>298</v>
      </c>
      <c r="T70" s="18"/>
    </row>
    <row r="71" spans="1:20">
      <c r="A71" s="4">
        <v>67</v>
      </c>
      <c r="B71" s="17" t="s">
        <v>63</v>
      </c>
      <c r="C71" s="18" t="s">
        <v>1078</v>
      </c>
      <c r="D71" s="18" t="s">
        <v>23</v>
      </c>
      <c r="E71" s="19">
        <v>18101001010</v>
      </c>
      <c r="F71" s="18" t="s">
        <v>107</v>
      </c>
      <c r="G71" s="19">
        <v>79</v>
      </c>
      <c r="H71" s="19">
        <v>102</v>
      </c>
      <c r="I71" s="61">
        <f t="shared" si="1"/>
        <v>181</v>
      </c>
      <c r="J71" s="18">
        <v>9365226295</v>
      </c>
      <c r="K71" s="18" t="s">
        <v>116</v>
      </c>
      <c r="L71" s="18" t="s">
        <v>117</v>
      </c>
      <c r="M71" s="18" t="s">
        <v>118</v>
      </c>
      <c r="N71" s="18"/>
      <c r="O71" s="18"/>
      <c r="P71" s="24">
        <v>43686</v>
      </c>
      <c r="Q71" s="18" t="s">
        <v>228</v>
      </c>
      <c r="R71" s="18"/>
      <c r="S71" s="18" t="s">
        <v>298</v>
      </c>
      <c r="T71" s="18"/>
    </row>
    <row r="72" spans="1:20">
      <c r="A72" s="4">
        <v>68</v>
      </c>
      <c r="B72" s="17" t="s">
        <v>63</v>
      </c>
      <c r="C72" s="18" t="s">
        <v>1078</v>
      </c>
      <c r="D72" s="18" t="s">
        <v>23</v>
      </c>
      <c r="E72" s="19">
        <v>18101001010</v>
      </c>
      <c r="F72" s="18" t="s">
        <v>107</v>
      </c>
      <c r="G72" s="19">
        <v>79</v>
      </c>
      <c r="H72" s="19">
        <v>102</v>
      </c>
      <c r="I72" s="61">
        <f t="shared" si="1"/>
        <v>181</v>
      </c>
      <c r="J72" s="18">
        <v>9365226295</v>
      </c>
      <c r="K72" s="18" t="s">
        <v>116</v>
      </c>
      <c r="L72" s="18" t="s">
        <v>117</v>
      </c>
      <c r="M72" s="18" t="s">
        <v>118</v>
      </c>
      <c r="N72" s="18"/>
      <c r="O72" s="18"/>
      <c r="P72" s="24">
        <v>43687</v>
      </c>
      <c r="Q72" s="18" t="s">
        <v>242</v>
      </c>
      <c r="R72" s="18"/>
      <c r="S72" s="18" t="s">
        <v>298</v>
      </c>
      <c r="T72" s="18"/>
    </row>
    <row r="73" spans="1:20">
      <c r="A73" s="4">
        <v>69</v>
      </c>
      <c r="B73" s="17" t="s">
        <v>63</v>
      </c>
      <c r="C73" s="18" t="s">
        <v>1079</v>
      </c>
      <c r="D73" s="18" t="s">
        <v>25</v>
      </c>
      <c r="E73" s="19">
        <v>10203</v>
      </c>
      <c r="F73" s="18"/>
      <c r="G73" s="19">
        <v>21</v>
      </c>
      <c r="H73" s="19">
        <v>23</v>
      </c>
      <c r="I73" s="61">
        <f t="shared" si="1"/>
        <v>44</v>
      </c>
      <c r="J73" s="18">
        <v>9708397352</v>
      </c>
      <c r="K73" s="18" t="s">
        <v>143</v>
      </c>
      <c r="L73" s="18" t="s">
        <v>491</v>
      </c>
      <c r="M73" s="18" t="s">
        <v>492</v>
      </c>
      <c r="N73" s="18" t="s">
        <v>1226</v>
      </c>
      <c r="O73" s="18"/>
      <c r="P73" s="24">
        <v>43690</v>
      </c>
      <c r="Q73" s="18" t="s">
        <v>197</v>
      </c>
      <c r="R73" s="18"/>
      <c r="S73" s="18" t="s">
        <v>298</v>
      </c>
      <c r="T73" s="18"/>
    </row>
    <row r="74" spans="1:20">
      <c r="A74" s="4">
        <v>70</v>
      </c>
      <c r="B74" s="17" t="s">
        <v>63</v>
      </c>
      <c r="C74" s="18" t="s">
        <v>1080</v>
      </c>
      <c r="D74" s="18" t="s">
        <v>23</v>
      </c>
      <c r="E74" s="19" t="s">
        <v>1081</v>
      </c>
      <c r="F74" s="18" t="s">
        <v>107</v>
      </c>
      <c r="G74" s="19">
        <v>65</v>
      </c>
      <c r="H74" s="19">
        <v>63</v>
      </c>
      <c r="I74" s="61">
        <f t="shared" si="1"/>
        <v>128</v>
      </c>
      <c r="J74" s="18">
        <v>6000409219</v>
      </c>
      <c r="K74" s="18" t="s">
        <v>109</v>
      </c>
      <c r="L74" s="18" t="s">
        <v>173</v>
      </c>
      <c r="M74" s="18" t="s">
        <v>174</v>
      </c>
      <c r="N74" s="18"/>
      <c r="O74" s="18"/>
      <c r="P74" s="24">
        <v>43690</v>
      </c>
      <c r="Q74" s="18" t="s">
        <v>197</v>
      </c>
      <c r="R74" s="18"/>
      <c r="S74" s="18" t="s">
        <v>298</v>
      </c>
      <c r="T74" s="18"/>
    </row>
    <row r="75" spans="1:20" ht="33">
      <c r="A75" s="4">
        <v>71</v>
      </c>
      <c r="B75" s="17" t="s">
        <v>63</v>
      </c>
      <c r="C75" s="18" t="s">
        <v>1082</v>
      </c>
      <c r="D75" s="18" t="s">
        <v>23</v>
      </c>
      <c r="E75" s="19" t="s">
        <v>1083</v>
      </c>
      <c r="F75" s="18" t="s">
        <v>94</v>
      </c>
      <c r="G75" s="19">
        <v>74</v>
      </c>
      <c r="H75" s="19">
        <v>72</v>
      </c>
      <c r="I75" s="61">
        <f t="shared" si="1"/>
        <v>146</v>
      </c>
      <c r="J75" s="18">
        <v>9435805088</v>
      </c>
      <c r="K75" s="18" t="s">
        <v>143</v>
      </c>
      <c r="L75" s="18" t="s">
        <v>491</v>
      </c>
      <c r="M75" s="18" t="s">
        <v>492</v>
      </c>
      <c r="N75" s="18"/>
      <c r="O75" s="18"/>
      <c r="P75" s="24">
        <v>43691</v>
      </c>
      <c r="Q75" s="18" t="s">
        <v>206</v>
      </c>
      <c r="R75" s="18"/>
      <c r="S75" s="18" t="s">
        <v>298</v>
      </c>
      <c r="T75" s="18"/>
    </row>
    <row r="76" spans="1:20" ht="33">
      <c r="A76" s="4">
        <v>72</v>
      </c>
      <c r="B76" s="17" t="s">
        <v>63</v>
      </c>
      <c r="C76" s="18" t="s">
        <v>1084</v>
      </c>
      <c r="D76" s="18" t="s">
        <v>25</v>
      </c>
      <c r="E76" s="19">
        <v>190302</v>
      </c>
      <c r="F76" s="18"/>
      <c r="G76" s="19">
        <v>43</v>
      </c>
      <c r="H76" s="19">
        <v>27</v>
      </c>
      <c r="I76" s="61">
        <f t="shared" si="1"/>
        <v>70</v>
      </c>
      <c r="J76" s="18">
        <v>8812818201</v>
      </c>
      <c r="K76" s="18" t="s">
        <v>143</v>
      </c>
      <c r="L76" s="18" t="s">
        <v>491</v>
      </c>
      <c r="M76" s="18" t="s">
        <v>492</v>
      </c>
      <c r="N76" s="18" t="s">
        <v>1223</v>
      </c>
      <c r="O76" s="18"/>
      <c r="P76" s="24">
        <v>43693</v>
      </c>
      <c r="Q76" s="18" t="s">
        <v>228</v>
      </c>
      <c r="R76" s="18"/>
      <c r="S76" s="18" t="s">
        <v>298</v>
      </c>
      <c r="T76" s="18"/>
    </row>
    <row r="77" spans="1:20" ht="33">
      <c r="A77" s="4">
        <v>73</v>
      </c>
      <c r="B77" s="17" t="s">
        <v>63</v>
      </c>
      <c r="C77" s="18" t="s">
        <v>1085</v>
      </c>
      <c r="D77" s="18" t="s">
        <v>25</v>
      </c>
      <c r="E77" s="19">
        <v>10237</v>
      </c>
      <c r="F77" s="18"/>
      <c r="G77" s="19">
        <v>7</v>
      </c>
      <c r="H77" s="19">
        <v>6</v>
      </c>
      <c r="I77" s="61">
        <f t="shared" si="1"/>
        <v>13</v>
      </c>
      <c r="J77" s="18">
        <v>9101980894</v>
      </c>
      <c r="K77" s="18" t="s">
        <v>143</v>
      </c>
      <c r="L77" s="18" t="s">
        <v>144</v>
      </c>
      <c r="M77" s="18" t="s">
        <v>145</v>
      </c>
      <c r="N77" s="18" t="s">
        <v>1227</v>
      </c>
      <c r="O77" s="18"/>
      <c r="P77" s="24">
        <v>43693</v>
      </c>
      <c r="Q77" s="18" t="s">
        <v>228</v>
      </c>
      <c r="R77" s="18"/>
      <c r="S77" s="18" t="s">
        <v>298</v>
      </c>
      <c r="T77" s="18"/>
    </row>
    <row r="78" spans="1:20" ht="33">
      <c r="A78" s="4">
        <v>74</v>
      </c>
      <c r="B78" s="17" t="s">
        <v>63</v>
      </c>
      <c r="C78" s="48" t="s">
        <v>1086</v>
      </c>
      <c r="D78" s="48" t="s">
        <v>25</v>
      </c>
      <c r="E78" s="19">
        <v>10232</v>
      </c>
      <c r="F78" s="48"/>
      <c r="G78" s="19">
        <v>30</v>
      </c>
      <c r="H78" s="19">
        <v>11</v>
      </c>
      <c r="I78" s="61">
        <f t="shared" si="1"/>
        <v>41</v>
      </c>
      <c r="J78" s="48">
        <v>9707307400</v>
      </c>
      <c r="K78" s="48" t="s">
        <v>143</v>
      </c>
      <c r="L78" s="48" t="s">
        <v>491</v>
      </c>
      <c r="M78" s="48" t="s">
        <v>492</v>
      </c>
      <c r="N78" s="48" t="s">
        <v>1228</v>
      </c>
      <c r="O78" s="48"/>
      <c r="P78" s="24">
        <v>43693</v>
      </c>
      <c r="Q78" s="18" t="s">
        <v>228</v>
      </c>
      <c r="R78" s="18"/>
      <c r="S78" s="18" t="s">
        <v>298</v>
      </c>
      <c r="T78" s="18"/>
    </row>
    <row r="79" spans="1:20">
      <c r="A79" s="4">
        <v>75</v>
      </c>
      <c r="B79" s="17" t="s">
        <v>63</v>
      </c>
      <c r="C79" s="18" t="s">
        <v>1087</v>
      </c>
      <c r="D79" s="18" t="s">
        <v>25</v>
      </c>
      <c r="E79" s="19">
        <v>190304</v>
      </c>
      <c r="F79" s="18"/>
      <c r="G79" s="19">
        <v>37</v>
      </c>
      <c r="H79" s="19">
        <v>33</v>
      </c>
      <c r="I79" s="61">
        <f t="shared" si="1"/>
        <v>70</v>
      </c>
      <c r="J79" s="18">
        <v>7578833035</v>
      </c>
      <c r="K79" s="18" t="s">
        <v>143</v>
      </c>
      <c r="L79" s="18" t="s">
        <v>491</v>
      </c>
      <c r="M79" s="18" t="s">
        <v>492</v>
      </c>
      <c r="N79" s="18" t="s">
        <v>1229</v>
      </c>
      <c r="O79" s="18"/>
      <c r="P79" s="24">
        <v>43694</v>
      </c>
      <c r="Q79" s="18" t="s">
        <v>242</v>
      </c>
      <c r="R79" s="18"/>
      <c r="S79" s="18" t="s">
        <v>298</v>
      </c>
      <c r="T79" s="18"/>
    </row>
    <row r="80" spans="1:20">
      <c r="A80" s="4">
        <v>76</v>
      </c>
      <c r="B80" s="17" t="s">
        <v>63</v>
      </c>
      <c r="C80" s="18" t="s">
        <v>1088</v>
      </c>
      <c r="D80" s="18" t="s">
        <v>23</v>
      </c>
      <c r="E80" s="19" t="s">
        <v>1089</v>
      </c>
      <c r="F80" s="18" t="s">
        <v>107</v>
      </c>
      <c r="G80" s="19">
        <v>26</v>
      </c>
      <c r="H80" s="19">
        <v>31</v>
      </c>
      <c r="I80" s="61">
        <f t="shared" si="1"/>
        <v>57</v>
      </c>
      <c r="J80" s="18">
        <v>8724036453</v>
      </c>
      <c r="K80" s="18" t="s">
        <v>143</v>
      </c>
      <c r="L80" s="18" t="s">
        <v>144</v>
      </c>
      <c r="M80" s="18" t="s">
        <v>145</v>
      </c>
      <c r="N80" s="18"/>
      <c r="O80" s="18"/>
      <c r="P80" s="24">
        <v>43694</v>
      </c>
      <c r="Q80" s="18" t="s">
        <v>242</v>
      </c>
      <c r="R80" s="18"/>
      <c r="S80" s="18" t="s">
        <v>298</v>
      </c>
      <c r="T80" s="18"/>
    </row>
    <row r="81" spans="1:20">
      <c r="A81" s="4">
        <v>77</v>
      </c>
      <c r="B81" s="17" t="s">
        <v>63</v>
      </c>
      <c r="C81" s="18" t="s">
        <v>1090</v>
      </c>
      <c r="D81" s="18" t="s">
        <v>23</v>
      </c>
      <c r="E81" s="19" t="s">
        <v>1091</v>
      </c>
      <c r="F81" s="18" t="s">
        <v>107</v>
      </c>
      <c r="G81" s="19">
        <v>15</v>
      </c>
      <c r="H81" s="19">
        <v>19</v>
      </c>
      <c r="I81" s="61">
        <f t="shared" si="1"/>
        <v>34</v>
      </c>
      <c r="J81" s="18">
        <v>9707325793</v>
      </c>
      <c r="K81" s="18" t="s">
        <v>143</v>
      </c>
      <c r="L81" s="18" t="s">
        <v>491</v>
      </c>
      <c r="M81" s="18" t="s">
        <v>492</v>
      </c>
      <c r="N81" s="18"/>
      <c r="O81" s="18"/>
      <c r="P81" s="24">
        <v>43696</v>
      </c>
      <c r="Q81" s="18" t="s">
        <v>190</v>
      </c>
      <c r="R81" s="18"/>
      <c r="S81" s="18" t="s">
        <v>298</v>
      </c>
      <c r="T81" s="18"/>
    </row>
    <row r="82" spans="1:20">
      <c r="A82" s="4">
        <v>78</v>
      </c>
      <c r="B82" s="17" t="s">
        <v>63</v>
      </c>
      <c r="C82" s="18" t="s">
        <v>1092</v>
      </c>
      <c r="D82" s="18" t="s">
        <v>23</v>
      </c>
      <c r="E82" s="19" t="s">
        <v>1093</v>
      </c>
      <c r="F82" s="18" t="s">
        <v>107</v>
      </c>
      <c r="G82" s="19">
        <v>50</v>
      </c>
      <c r="H82" s="19">
        <v>53</v>
      </c>
      <c r="I82" s="61">
        <f t="shared" si="1"/>
        <v>103</v>
      </c>
      <c r="J82" s="18">
        <v>8638133792</v>
      </c>
      <c r="K82" s="18" t="s">
        <v>143</v>
      </c>
      <c r="L82" s="18" t="s">
        <v>491</v>
      </c>
      <c r="M82" s="18" t="s">
        <v>492</v>
      </c>
      <c r="N82" s="18"/>
      <c r="O82" s="18"/>
      <c r="P82" s="24">
        <v>43696</v>
      </c>
      <c r="Q82" s="18" t="s">
        <v>190</v>
      </c>
      <c r="R82" s="18"/>
      <c r="S82" s="18" t="s">
        <v>298</v>
      </c>
      <c r="T82" s="18"/>
    </row>
    <row r="83" spans="1:20" ht="33">
      <c r="A83" s="4">
        <v>79</v>
      </c>
      <c r="B83" s="17" t="s">
        <v>63</v>
      </c>
      <c r="C83" s="18" t="s">
        <v>1094</v>
      </c>
      <c r="D83" s="18" t="s">
        <v>25</v>
      </c>
      <c r="E83" s="19">
        <v>10204</v>
      </c>
      <c r="F83" s="18"/>
      <c r="G83" s="19">
        <v>38</v>
      </c>
      <c r="H83" s="19">
        <v>30</v>
      </c>
      <c r="I83" s="61">
        <f t="shared" si="1"/>
        <v>68</v>
      </c>
      <c r="J83" s="18">
        <v>9954881048</v>
      </c>
      <c r="K83" s="18" t="s">
        <v>143</v>
      </c>
      <c r="L83" s="18" t="s">
        <v>491</v>
      </c>
      <c r="M83" s="18" t="s">
        <v>492</v>
      </c>
      <c r="N83" s="18" t="s">
        <v>1226</v>
      </c>
      <c r="O83" s="18"/>
      <c r="P83" s="24">
        <v>43698</v>
      </c>
      <c r="Q83" s="18" t="s">
        <v>206</v>
      </c>
      <c r="R83" s="18"/>
      <c r="S83" s="18" t="s">
        <v>298</v>
      </c>
      <c r="T83" s="18"/>
    </row>
    <row r="84" spans="1:20" ht="33">
      <c r="A84" s="4">
        <v>80</v>
      </c>
      <c r="B84" s="17" t="s">
        <v>63</v>
      </c>
      <c r="C84" s="18" t="s">
        <v>1095</v>
      </c>
      <c r="D84" s="18" t="s">
        <v>25</v>
      </c>
      <c r="E84" s="19">
        <v>10207</v>
      </c>
      <c r="F84" s="18"/>
      <c r="G84" s="19">
        <v>6</v>
      </c>
      <c r="H84" s="19">
        <v>18</v>
      </c>
      <c r="I84" s="61">
        <f t="shared" si="1"/>
        <v>24</v>
      </c>
      <c r="J84" s="18">
        <v>9508445832</v>
      </c>
      <c r="K84" s="18" t="s">
        <v>143</v>
      </c>
      <c r="L84" s="18" t="s">
        <v>144</v>
      </c>
      <c r="M84" s="18" t="s">
        <v>145</v>
      </c>
      <c r="N84" s="18" t="s">
        <v>1230</v>
      </c>
      <c r="O84" s="18"/>
      <c r="P84" s="24">
        <v>43698</v>
      </c>
      <c r="Q84" s="18" t="s">
        <v>206</v>
      </c>
      <c r="R84" s="18"/>
      <c r="S84" s="18" t="s">
        <v>298</v>
      </c>
      <c r="T84" s="18"/>
    </row>
    <row r="85" spans="1:20" ht="33">
      <c r="A85" s="4">
        <v>81</v>
      </c>
      <c r="B85" s="17" t="s">
        <v>63</v>
      </c>
      <c r="C85" s="18" t="s">
        <v>1096</v>
      </c>
      <c r="D85" s="18" t="s">
        <v>25</v>
      </c>
      <c r="E85" s="19">
        <v>10235</v>
      </c>
      <c r="F85" s="18"/>
      <c r="G85" s="19">
        <v>22</v>
      </c>
      <c r="H85" s="19">
        <v>20</v>
      </c>
      <c r="I85" s="61">
        <f t="shared" si="1"/>
        <v>42</v>
      </c>
      <c r="J85" s="18">
        <v>8638299948</v>
      </c>
      <c r="K85" s="18" t="s">
        <v>116</v>
      </c>
      <c r="L85" s="18" t="s">
        <v>488</v>
      </c>
      <c r="M85" s="18" t="s">
        <v>489</v>
      </c>
      <c r="N85" s="18" t="s">
        <v>1231</v>
      </c>
      <c r="O85" s="18"/>
      <c r="P85" s="24">
        <v>43698</v>
      </c>
      <c r="Q85" s="18" t="s">
        <v>206</v>
      </c>
      <c r="R85" s="18"/>
      <c r="S85" s="18" t="s">
        <v>298</v>
      </c>
      <c r="T85" s="18"/>
    </row>
    <row r="86" spans="1:20">
      <c r="A86" s="4">
        <v>82</v>
      </c>
      <c r="B86" s="17" t="s">
        <v>63</v>
      </c>
      <c r="C86" s="18" t="s">
        <v>1097</v>
      </c>
      <c r="D86" s="18" t="s">
        <v>25</v>
      </c>
      <c r="E86" s="19">
        <v>190301</v>
      </c>
      <c r="F86" s="18"/>
      <c r="G86" s="19">
        <v>17</v>
      </c>
      <c r="H86" s="19">
        <v>21</v>
      </c>
      <c r="I86" s="61">
        <f t="shared" si="1"/>
        <v>38</v>
      </c>
      <c r="J86" s="18">
        <v>9401242628</v>
      </c>
      <c r="K86" s="18" t="s">
        <v>143</v>
      </c>
      <c r="L86" s="18" t="s">
        <v>144</v>
      </c>
      <c r="M86" s="18" t="s">
        <v>145</v>
      </c>
      <c r="N86" s="18" t="s">
        <v>1232</v>
      </c>
      <c r="O86" s="18">
        <v>9859345910</v>
      </c>
      <c r="P86" s="24">
        <v>43699</v>
      </c>
      <c r="Q86" s="18" t="s">
        <v>209</v>
      </c>
      <c r="R86" s="18"/>
      <c r="S86" s="18" t="s">
        <v>298</v>
      </c>
      <c r="T86" s="18"/>
    </row>
    <row r="87" spans="1:20">
      <c r="A87" s="4">
        <v>83</v>
      </c>
      <c r="B87" s="17" t="s">
        <v>63</v>
      </c>
      <c r="C87" s="18" t="s">
        <v>1098</v>
      </c>
      <c r="D87" s="18" t="s">
        <v>25</v>
      </c>
      <c r="E87" s="19">
        <v>190511</v>
      </c>
      <c r="F87" s="18"/>
      <c r="G87" s="19">
        <v>11</v>
      </c>
      <c r="H87" s="19">
        <v>12</v>
      </c>
      <c r="I87" s="61">
        <f t="shared" si="1"/>
        <v>23</v>
      </c>
      <c r="J87" s="18">
        <v>9957097521</v>
      </c>
      <c r="K87" s="18" t="s">
        <v>143</v>
      </c>
      <c r="L87" s="18" t="s">
        <v>144</v>
      </c>
      <c r="M87" s="18" t="s">
        <v>145</v>
      </c>
      <c r="N87" s="18" t="s">
        <v>1233</v>
      </c>
      <c r="O87" s="18"/>
      <c r="P87" s="24">
        <v>43699</v>
      </c>
      <c r="Q87" s="18" t="s">
        <v>209</v>
      </c>
      <c r="R87" s="18"/>
      <c r="S87" s="18" t="s">
        <v>298</v>
      </c>
      <c r="T87" s="18"/>
    </row>
    <row r="88" spans="1:20">
      <c r="A88" s="4">
        <v>84</v>
      </c>
      <c r="B88" s="17" t="s">
        <v>63</v>
      </c>
      <c r="C88" s="18" t="s">
        <v>1099</v>
      </c>
      <c r="D88" s="18" t="s">
        <v>25</v>
      </c>
      <c r="E88" s="19">
        <v>190719</v>
      </c>
      <c r="F88" s="18"/>
      <c r="G88" s="19">
        <v>11</v>
      </c>
      <c r="H88" s="19">
        <v>10</v>
      </c>
      <c r="I88" s="61">
        <f t="shared" si="1"/>
        <v>21</v>
      </c>
      <c r="J88" s="18">
        <v>9954018091</v>
      </c>
      <c r="K88" s="18" t="s">
        <v>143</v>
      </c>
      <c r="L88" s="18" t="s">
        <v>491</v>
      </c>
      <c r="M88" s="18" t="s">
        <v>492</v>
      </c>
      <c r="N88" s="18" t="s">
        <v>1234</v>
      </c>
      <c r="O88" s="18"/>
      <c r="P88" s="24">
        <v>43699</v>
      </c>
      <c r="Q88" s="18" t="s">
        <v>209</v>
      </c>
      <c r="R88" s="18"/>
      <c r="S88" s="18" t="s">
        <v>298</v>
      </c>
      <c r="T88" s="18"/>
    </row>
    <row r="89" spans="1:20" ht="33">
      <c r="A89" s="4">
        <v>85</v>
      </c>
      <c r="B89" s="17" t="s">
        <v>63</v>
      </c>
      <c r="C89" s="18" t="s">
        <v>1100</v>
      </c>
      <c r="D89" s="18" t="s">
        <v>25</v>
      </c>
      <c r="E89" s="19">
        <v>10248</v>
      </c>
      <c r="F89" s="18"/>
      <c r="G89" s="19">
        <v>3</v>
      </c>
      <c r="H89" s="19">
        <v>6</v>
      </c>
      <c r="I89" s="61">
        <f t="shared" si="1"/>
        <v>9</v>
      </c>
      <c r="J89" s="18">
        <v>9678715962</v>
      </c>
      <c r="K89" s="18" t="s">
        <v>143</v>
      </c>
      <c r="L89" s="18" t="s">
        <v>491</v>
      </c>
      <c r="M89" s="18" t="s">
        <v>492</v>
      </c>
      <c r="N89" s="18" t="s">
        <v>1235</v>
      </c>
      <c r="O89" s="18"/>
      <c r="P89" s="24">
        <v>43699</v>
      </c>
      <c r="Q89" s="18" t="s">
        <v>209</v>
      </c>
      <c r="R89" s="18"/>
      <c r="S89" s="18" t="s">
        <v>298</v>
      </c>
      <c r="T89" s="18"/>
    </row>
    <row r="90" spans="1:20" ht="33">
      <c r="A90" s="4">
        <v>86</v>
      </c>
      <c r="B90" s="17" t="s">
        <v>63</v>
      </c>
      <c r="C90" s="18" t="s">
        <v>1101</v>
      </c>
      <c r="D90" s="18" t="s">
        <v>25</v>
      </c>
      <c r="E90" s="19">
        <v>10234</v>
      </c>
      <c r="F90" s="18"/>
      <c r="G90" s="19">
        <v>30</v>
      </c>
      <c r="H90" s="19">
        <v>22</v>
      </c>
      <c r="I90" s="61">
        <f t="shared" si="1"/>
        <v>52</v>
      </c>
      <c r="J90" s="18">
        <v>9859635130</v>
      </c>
      <c r="K90" s="18" t="s">
        <v>143</v>
      </c>
      <c r="L90" s="18" t="s">
        <v>491</v>
      </c>
      <c r="M90" s="18" t="s">
        <v>492</v>
      </c>
      <c r="N90" s="18" t="s">
        <v>1236</v>
      </c>
      <c r="O90" s="18"/>
      <c r="P90" s="24">
        <v>43699</v>
      </c>
      <c r="Q90" s="18" t="s">
        <v>209</v>
      </c>
      <c r="R90" s="18"/>
      <c r="S90" s="18" t="s">
        <v>298</v>
      </c>
      <c r="T90" s="18"/>
    </row>
    <row r="91" spans="1:20" ht="33">
      <c r="A91" s="4">
        <v>87</v>
      </c>
      <c r="B91" s="17" t="s">
        <v>63</v>
      </c>
      <c r="C91" s="18" t="s">
        <v>1102</v>
      </c>
      <c r="D91" s="18" t="s">
        <v>25</v>
      </c>
      <c r="E91" s="19">
        <v>190320</v>
      </c>
      <c r="F91" s="18"/>
      <c r="G91" s="19">
        <v>38</v>
      </c>
      <c r="H91" s="19">
        <v>41</v>
      </c>
      <c r="I91" s="61">
        <f t="shared" si="1"/>
        <v>79</v>
      </c>
      <c r="J91" s="18">
        <v>7896627747</v>
      </c>
      <c r="K91" s="18" t="s">
        <v>116</v>
      </c>
      <c r="L91" s="18" t="s">
        <v>117</v>
      </c>
      <c r="M91" s="18" t="s">
        <v>118</v>
      </c>
      <c r="N91" s="18" t="s">
        <v>266</v>
      </c>
      <c r="O91" s="18">
        <v>9957623791</v>
      </c>
      <c r="P91" s="24">
        <v>43700</v>
      </c>
      <c r="Q91" s="18" t="s">
        <v>228</v>
      </c>
      <c r="R91" s="18"/>
      <c r="S91" s="18" t="s">
        <v>298</v>
      </c>
      <c r="T91" s="18"/>
    </row>
    <row r="92" spans="1:20">
      <c r="A92" s="4">
        <v>88</v>
      </c>
      <c r="B92" s="17" t="s">
        <v>63</v>
      </c>
      <c r="C92" s="18" t="s">
        <v>1103</v>
      </c>
      <c r="D92" s="18" t="s">
        <v>23</v>
      </c>
      <c r="E92" s="19" t="s">
        <v>1104</v>
      </c>
      <c r="F92" s="18" t="s">
        <v>107</v>
      </c>
      <c r="G92" s="19">
        <v>33</v>
      </c>
      <c r="H92" s="19">
        <v>50</v>
      </c>
      <c r="I92" s="61">
        <f t="shared" si="1"/>
        <v>83</v>
      </c>
      <c r="J92" s="18">
        <v>9401523125</v>
      </c>
      <c r="K92" s="18" t="s">
        <v>143</v>
      </c>
      <c r="L92" s="18" t="s">
        <v>491</v>
      </c>
      <c r="M92" s="18" t="s">
        <v>492</v>
      </c>
      <c r="N92" s="18"/>
      <c r="O92" s="18"/>
      <c r="P92" s="24">
        <v>43700</v>
      </c>
      <c r="Q92" s="18" t="s">
        <v>228</v>
      </c>
      <c r="R92" s="18"/>
      <c r="S92" s="18" t="s">
        <v>298</v>
      </c>
      <c r="T92" s="18"/>
    </row>
    <row r="93" spans="1:20">
      <c r="A93" s="4">
        <v>89</v>
      </c>
      <c r="B93" s="17" t="s">
        <v>63</v>
      </c>
      <c r="C93" s="18" t="s">
        <v>1105</v>
      </c>
      <c r="D93" s="18" t="s">
        <v>25</v>
      </c>
      <c r="E93" s="19">
        <v>10208</v>
      </c>
      <c r="F93" s="18"/>
      <c r="G93" s="19">
        <v>43</v>
      </c>
      <c r="H93" s="19">
        <v>42</v>
      </c>
      <c r="I93" s="61">
        <f t="shared" si="1"/>
        <v>85</v>
      </c>
      <c r="J93" s="18">
        <v>9365802850</v>
      </c>
      <c r="K93" s="18" t="s">
        <v>116</v>
      </c>
      <c r="L93" s="18" t="s">
        <v>488</v>
      </c>
      <c r="M93" s="18" t="s">
        <v>489</v>
      </c>
      <c r="N93" s="18" t="s">
        <v>1237</v>
      </c>
      <c r="O93" s="18"/>
      <c r="P93" s="24">
        <v>43703</v>
      </c>
      <c r="Q93" s="18" t="s">
        <v>190</v>
      </c>
      <c r="R93" s="18"/>
      <c r="S93" s="18" t="s">
        <v>298</v>
      </c>
      <c r="T93" s="18"/>
    </row>
    <row r="94" spans="1:20" ht="33">
      <c r="A94" s="4">
        <v>90</v>
      </c>
      <c r="B94" s="17" t="s">
        <v>63</v>
      </c>
      <c r="C94" s="18" t="s">
        <v>1106</v>
      </c>
      <c r="D94" s="18" t="s">
        <v>25</v>
      </c>
      <c r="E94" s="19">
        <v>190311</v>
      </c>
      <c r="F94" s="18"/>
      <c r="G94" s="19">
        <v>16</v>
      </c>
      <c r="H94" s="19">
        <v>14</v>
      </c>
      <c r="I94" s="61">
        <f t="shared" si="1"/>
        <v>30</v>
      </c>
      <c r="J94" s="18">
        <v>9957168165</v>
      </c>
      <c r="K94" s="18" t="s">
        <v>143</v>
      </c>
      <c r="L94" s="18" t="s">
        <v>144</v>
      </c>
      <c r="M94" s="18" t="s">
        <v>145</v>
      </c>
      <c r="N94" s="18" t="s">
        <v>1238</v>
      </c>
      <c r="O94" s="18"/>
      <c r="P94" s="24">
        <v>43703</v>
      </c>
      <c r="Q94" s="18" t="s">
        <v>190</v>
      </c>
      <c r="R94" s="18"/>
      <c r="S94" s="18" t="s">
        <v>298</v>
      </c>
      <c r="T94" s="18"/>
    </row>
    <row r="95" spans="1:20" ht="33">
      <c r="A95" s="4">
        <v>91</v>
      </c>
      <c r="B95" s="17" t="s">
        <v>63</v>
      </c>
      <c r="C95" s="18" t="s">
        <v>1107</v>
      </c>
      <c r="D95" s="18" t="s">
        <v>25</v>
      </c>
      <c r="E95" s="19">
        <v>190306</v>
      </c>
      <c r="F95" s="18"/>
      <c r="G95" s="19">
        <v>25</v>
      </c>
      <c r="H95" s="19">
        <v>30</v>
      </c>
      <c r="I95" s="61">
        <f t="shared" si="1"/>
        <v>55</v>
      </c>
      <c r="J95" s="18">
        <v>9707304459</v>
      </c>
      <c r="K95" s="18" t="s">
        <v>143</v>
      </c>
      <c r="L95" s="18" t="s">
        <v>491</v>
      </c>
      <c r="M95" s="18" t="s">
        <v>492</v>
      </c>
      <c r="N95" s="18" t="s">
        <v>1239</v>
      </c>
      <c r="O95" s="18"/>
      <c r="P95" s="24">
        <v>43704</v>
      </c>
      <c r="Q95" s="18" t="s">
        <v>197</v>
      </c>
      <c r="R95" s="18"/>
      <c r="S95" s="18" t="s">
        <v>298</v>
      </c>
      <c r="T95" s="18"/>
    </row>
    <row r="96" spans="1:20">
      <c r="A96" s="4">
        <v>92</v>
      </c>
      <c r="B96" s="17" t="s">
        <v>63</v>
      </c>
      <c r="C96" s="18" t="s">
        <v>1108</v>
      </c>
      <c r="D96" s="18" t="s">
        <v>25</v>
      </c>
      <c r="E96" s="19">
        <v>190033</v>
      </c>
      <c r="F96" s="18"/>
      <c r="G96" s="19">
        <v>29</v>
      </c>
      <c r="H96" s="19">
        <v>28</v>
      </c>
      <c r="I96" s="61">
        <f t="shared" si="1"/>
        <v>57</v>
      </c>
      <c r="J96" s="18">
        <v>7578824965</v>
      </c>
      <c r="K96" s="18" t="s">
        <v>143</v>
      </c>
      <c r="L96" s="18" t="s">
        <v>491</v>
      </c>
      <c r="M96" s="18" t="s">
        <v>492</v>
      </c>
      <c r="N96" s="18" t="s">
        <v>1240</v>
      </c>
      <c r="O96" s="18"/>
      <c r="P96" s="24">
        <v>43704</v>
      </c>
      <c r="Q96" s="18" t="s">
        <v>197</v>
      </c>
      <c r="R96" s="18"/>
      <c r="S96" s="18" t="s">
        <v>298</v>
      </c>
      <c r="T96" s="18"/>
    </row>
    <row r="97" spans="1:20" ht="33">
      <c r="A97" s="4">
        <v>93</v>
      </c>
      <c r="B97" s="17" t="s">
        <v>63</v>
      </c>
      <c r="C97" s="18" t="s">
        <v>1109</v>
      </c>
      <c r="D97" s="18" t="s">
        <v>23</v>
      </c>
      <c r="E97" s="19" t="s">
        <v>1110</v>
      </c>
      <c r="F97" s="18" t="s">
        <v>107</v>
      </c>
      <c r="G97" s="19">
        <v>20</v>
      </c>
      <c r="H97" s="19">
        <v>30</v>
      </c>
      <c r="I97" s="61">
        <f t="shared" si="1"/>
        <v>50</v>
      </c>
      <c r="J97" s="18" t="s">
        <v>1241</v>
      </c>
      <c r="K97" s="18" t="s">
        <v>180</v>
      </c>
      <c r="L97" s="18" t="s">
        <v>181</v>
      </c>
      <c r="M97" s="18" t="s">
        <v>182</v>
      </c>
      <c r="N97" s="18"/>
      <c r="O97" s="18"/>
      <c r="P97" s="24">
        <v>43704</v>
      </c>
      <c r="Q97" s="18" t="s">
        <v>197</v>
      </c>
      <c r="R97" s="18"/>
      <c r="S97" s="18" t="s">
        <v>298</v>
      </c>
      <c r="T97" s="18"/>
    </row>
    <row r="98" spans="1:20" ht="33">
      <c r="A98" s="4">
        <v>94</v>
      </c>
      <c r="B98" s="17" t="s">
        <v>63</v>
      </c>
      <c r="C98" s="18" t="s">
        <v>1111</v>
      </c>
      <c r="D98" s="18" t="s">
        <v>25</v>
      </c>
      <c r="E98" s="19">
        <v>10230</v>
      </c>
      <c r="F98" s="18"/>
      <c r="G98" s="19">
        <v>21</v>
      </c>
      <c r="H98" s="19">
        <v>20</v>
      </c>
      <c r="I98" s="61">
        <f t="shared" si="1"/>
        <v>41</v>
      </c>
      <c r="J98" s="18">
        <v>7663941384</v>
      </c>
      <c r="K98" s="18" t="s">
        <v>143</v>
      </c>
      <c r="L98" s="18" t="s">
        <v>491</v>
      </c>
      <c r="M98" s="18" t="s">
        <v>492</v>
      </c>
      <c r="N98" s="18" t="s">
        <v>286</v>
      </c>
      <c r="O98" s="18"/>
      <c r="P98" s="24">
        <v>43705</v>
      </c>
      <c r="Q98" s="18" t="s">
        <v>206</v>
      </c>
      <c r="R98" s="18"/>
      <c r="S98" s="18" t="s">
        <v>298</v>
      </c>
      <c r="T98" s="18"/>
    </row>
    <row r="99" spans="1:20" ht="33">
      <c r="A99" s="4">
        <v>95</v>
      </c>
      <c r="B99" s="17" t="s">
        <v>63</v>
      </c>
      <c r="C99" s="18" t="s">
        <v>1112</v>
      </c>
      <c r="D99" s="18" t="s">
        <v>25</v>
      </c>
      <c r="E99" s="19">
        <v>10233</v>
      </c>
      <c r="F99" s="18"/>
      <c r="G99" s="19">
        <v>19</v>
      </c>
      <c r="H99" s="19">
        <v>24</v>
      </c>
      <c r="I99" s="61">
        <f t="shared" si="1"/>
        <v>43</v>
      </c>
      <c r="J99" s="18">
        <v>7664053123</v>
      </c>
      <c r="K99" s="18" t="s">
        <v>143</v>
      </c>
      <c r="L99" s="18" t="s">
        <v>144</v>
      </c>
      <c r="M99" s="18" t="s">
        <v>145</v>
      </c>
      <c r="N99" s="18" t="s">
        <v>1242</v>
      </c>
      <c r="O99" s="18"/>
      <c r="P99" s="24">
        <v>43705</v>
      </c>
      <c r="Q99" s="18" t="s">
        <v>206</v>
      </c>
      <c r="R99" s="18"/>
      <c r="S99" s="18" t="s">
        <v>298</v>
      </c>
      <c r="T99" s="18"/>
    </row>
    <row r="100" spans="1:20" ht="33">
      <c r="A100" s="4">
        <v>96</v>
      </c>
      <c r="B100" s="17" t="s">
        <v>63</v>
      </c>
      <c r="C100" s="18" t="s">
        <v>1113</v>
      </c>
      <c r="D100" s="18" t="s">
        <v>23</v>
      </c>
      <c r="E100" s="19" t="s">
        <v>1114</v>
      </c>
      <c r="F100" s="18" t="s">
        <v>107</v>
      </c>
      <c r="G100" s="19">
        <v>28</v>
      </c>
      <c r="H100" s="19">
        <v>17</v>
      </c>
      <c r="I100" s="61">
        <f t="shared" si="1"/>
        <v>45</v>
      </c>
      <c r="J100" s="18">
        <v>9954783871</v>
      </c>
      <c r="K100" s="18" t="s">
        <v>143</v>
      </c>
      <c r="L100" s="18" t="s">
        <v>491</v>
      </c>
      <c r="M100" s="18" t="s">
        <v>492</v>
      </c>
      <c r="N100" s="18"/>
      <c r="O100" s="18"/>
      <c r="P100" s="24">
        <v>43705</v>
      </c>
      <c r="Q100" s="18" t="s">
        <v>206</v>
      </c>
      <c r="R100" s="18"/>
      <c r="S100" s="18" t="s">
        <v>298</v>
      </c>
      <c r="T100" s="18"/>
    </row>
    <row r="101" spans="1:20">
      <c r="A101" s="4">
        <v>97</v>
      </c>
      <c r="B101" s="17" t="s">
        <v>63</v>
      </c>
      <c r="C101" s="18" t="s">
        <v>1115</v>
      </c>
      <c r="D101" s="18" t="s">
        <v>23</v>
      </c>
      <c r="E101" s="19" t="s">
        <v>1116</v>
      </c>
      <c r="F101" s="18" t="s">
        <v>107</v>
      </c>
      <c r="G101" s="19">
        <v>43</v>
      </c>
      <c r="H101" s="19">
        <v>29</v>
      </c>
      <c r="I101" s="61">
        <f t="shared" si="1"/>
        <v>72</v>
      </c>
      <c r="J101" s="18">
        <v>9678551063</v>
      </c>
      <c r="K101" s="18" t="s">
        <v>143</v>
      </c>
      <c r="L101" s="18" t="s">
        <v>144</v>
      </c>
      <c r="M101" s="18" t="s">
        <v>145</v>
      </c>
      <c r="N101" s="18"/>
      <c r="O101" s="18"/>
      <c r="P101" s="24">
        <v>43706</v>
      </c>
      <c r="Q101" s="18" t="s">
        <v>209</v>
      </c>
      <c r="R101" s="18"/>
      <c r="S101" s="18" t="s">
        <v>298</v>
      </c>
      <c r="T101" s="18"/>
    </row>
    <row r="102" spans="1:20" ht="33">
      <c r="A102" s="4">
        <v>98</v>
      </c>
      <c r="B102" s="17" t="s">
        <v>63</v>
      </c>
      <c r="C102" s="18" t="s">
        <v>1117</v>
      </c>
      <c r="D102" s="18" t="s">
        <v>25</v>
      </c>
      <c r="E102" s="19">
        <v>190307</v>
      </c>
      <c r="F102" s="18"/>
      <c r="G102" s="19">
        <v>30</v>
      </c>
      <c r="H102" s="19">
        <v>30</v>
      </c>
      <c r="I102" s="61">
        <f t="shared" si="1"/>
        <v>60</v>
      </c>
      <c r="J102" s="18">
        <v>6001310715</v>
      </c>
      <c r="K102" s="18" t="s">
        <v>143</v>
      </c>
      <c r="L102" s="18" t="s">
        <v>144</v>
      </c>
      <c r="M102" s="18" t="s">
        <v>145</v>
      </c>
      <c r="N102" s="18" t="s">
        <v>1226</v>
      </c>
      <c r="O102" s="18"/>
      <c r="P102" s="24">
        <v>43706</v>
      </c>
      <c r="Q102" s="18" t="s">
        <v>209</v>
      </c>
      <c r="R102" s="18"/>
      <c r="S102" s="18" t="s">
        <v>298</v>
      </c>
      <c r="T102" s="18"/>
    </row>
    <row r="103" spans="1:20">
      <c r="A103" s="4">
        <v>99</v>
      </c>
      <c r="B103" s="17" t="s">
        <v>63</v>
      </c>
      <c r="C103" s="18" t="s">
        <v>1118</v>
      </c>
      <c r="D103" s="18" t="s">
        <v>23</v>
      </c>
      <c r="E103" s="19" t="s">
        <v>1119</v>
      </c>
      <c r="F103" s="18" t="s">
        <v>107</v>
      </c>
      <c r="G103" s="19">
        <v>124</v>
      </c>
      <c r="H103" s="19">
        <v>126</v>
      </c>
      <c r="I103" s="61">
        <f t="shared" si="1"/>
        <v>250</v>
      </c>
      <c r="J103" s="18">
        <v>9401023620</v>
      </c>
      <c r="K103" s="18" t="s">
        <v>180</v>
      </c>
      <c r="L103" s="18" t="s">
        <v>269</v>
      </c>
      <c r="M103" s="18" t="s">
        <v>270</v>
      </c>
      <c r="N103" s="18"/>
      <c r="O103" s="18"/>
      <c r="P103" s="24">
        <v>43707</v>
      </c>
      <c r="Q103" s="18" t="s">
        <v>228</v>
      </c>
      <c r="R103" s="18"/>
      <c r="S103" s="18" t="s">
        <v>298</v>
      </c>
      <c r="T103" s="18"/>
    </row>
    <row r="104" spans="1:20">
      <c r="A104" s="4">
        <v>100</v>
      </c>
      <c r="B104" s="17" t="s">
        <v>63</v>
      </c>
      <c r="C104" s="18" t="s">
        <v>1118</v>
      </c>
      <c r="D104" s="18" t="s">
        <v>23</v>
      </c>
      <c r="E104" s="19" t="s">
        <v>1119</v>
      </c>
      <c r="F104" s="18" t="s">
        <v>107</v>
      </c>
      <c r="G104" s="19">
        <v>124</v>
      </c>
      <c r="H104" s="19">
        <v>126</v>
      </c>
      <c r="I104" s="61">
        <f t="shared" si="1"/>
        <v>250</v>
      </c>
      <c r="J104" s="18">
        <v>9401023620</v>
      </c>
      <c r="K104" s="18" t="s">
        <v>180</v>
      </c>
      <c r="L104" s="18" t="s">
        <v>269</v>
      </c>
      <c r="M104" s="18" t="s">
        <v>270</v>
      </c>
      <c r="N104" s="18"/>
      <c r="O104" s="18"/>
      <c r="P104" s="24">
        <v>43708</v>
      </c>
      <c r="Q104" s="18" t="s">
        <v>242</v>
      </c>
      <c r="R104" s="18"/>
      <c r="S104" s="18" t="s">
        <v>298</v>
      </c>
      <c r="T104" s="18"/>
    </row>
    <row r="105" spans="1:20">
      <c r="A105" s="4">
        <v>101</v>
      </c>
      <c r="B105" s="17"/>
      <c r="C105" s="18"/>
      <c r="D105" s="18"/>
      <c r="E105" s="19"/>
      <c r="F105" s="18"/>
      <c r="G105" s="19"/>
      <c r="H105" s="19"/>
      <c r="I105" s="61">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1">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1">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1">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1">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1">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1">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1">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1">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1">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1">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1">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1">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1">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1">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1">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1">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1">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1">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1">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1">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1">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1">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1">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1">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1">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1">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1">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1">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1">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1">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1">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1">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1">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1">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1">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1">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1">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1">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1">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1">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1">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1">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1">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1">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1">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1">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1">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1">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1">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1">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1">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1">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1">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1">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1">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1">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1">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1">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1">
        <f t="shared" si="2"/>
        <v>0</v>
      </c>
      <c r="J164" s="18"/>
      <c r="K164" s="18"/>
      <c r="L164" s="18"/>
      <c r="M164" s="18"/>
      <c r="N164" s="18"/>
      <c r="O164" s="18"/>
      <c r="P164" s="24"/>
      <c r="Q164" s="18"/>
      <c r="R164" s="18"/>
      <c r="S164" s="18"/>
      <c r="T164" s="18"/>
    </row>
    <row r="165" spans="1:20">
      <c r="A165" s="21" t="s">
        <v>11</v>
      </c>
      <c r="B165" s="39"/>
      <c r="C165" s="21">
        <f>COUNTIFS(C5:C164,"*")</f>
        <v>100</v>
      </c>
      <c r="D165" s="21"/>
      <c r="E165" s="13"/>
      <c r="F165" s="21"/>
      <c r="G165" s="62">
        <f>SUM(G5:G164)</f>
        <v>3992</v>
      </c>
      <c r="H165" s="62">
        <f>SUM(H5:H164)</f>
        <v>4217</v>
      </c>
      <c r="I165" s="62">
        <f>SUM(I5:I164)</f>
        <v>8209</v>
      </c>
      <c r="J165" s="21"/>
      <c r="K165" s="21"/>
      <c r="L165" s="21"/>
      <c r="M165" s="21"/>
      <c r="N165" s="21"/>
      <c r="O165" s="21"/>
      <c r="P165" s="14"/>
      <c r="Q165" s="21"/>
      <c r="R165" s="21"/>
      <c r="S165" s="21"/>
      <c r="T165" s="12"/>
    </row>
    <row r="166" spans="1:20">
      <c r="A166" s="44" t="s">
        <v>62</v>
      </c>
      <c r="B166" s="10">
        <f>COUNTIF(B$5:B$164,"Team 1")</f>
        <v>52</v>
      </c>
      <c r="C166" s="44" t="s">
        <v>25</v>
      </c>
      <c r="D166" s="10">
        <f>COUNTIF(D5:D164,"Anganwadi")</f>
        <v>52</v>
      </c>
    </row>
    <row r="167" spans="1:20">
      <c r="A167" s="44" t="s">
        <v>63</v>
      </c>
      <c r="B167" s="10">
        <f>COUNTIF(B$6:B$164,"Team 2")</f>
        <v>48</v>
      </c>
      <c r="C167" s="44" t="s">
        <v>23</v>
      </c>
      <c r="D167" s="10">
        <f>COUNTIF(D5:D164,"School")</f>
        <v>48</v>
      </c>
    </row>
  </sheetData>
  <sheetProtection password="8527" sheet="1" objects="1" scenarios="1"/>
  <mergeCells count="20">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H13" sqref="H13"/>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26" t="s">
        <v>70</v>
      </c>
      <c r="B1" s="126"/>
      <c r="C1" s="126"/>
      <c r="D1" s="57"/>
      <c r="E1" s="57"/>
      <c r="F1" s="57"/>
      <c r="G1" s="57"/>
      <c r="H1" s="57"/>
      <c r="I1" s="57"/>
      <c r="J1" s="57"/>
      <c r="K1" s="57"/>
      <c r="L1" s="57"/>
      <c r="M1" s="128"/>
      <c r="N1" s="128"/>
      <c r="O1" s="128"/>
      <c r="P1" s="128"/>
      <c r="Q1" s="128"/>
      <c r="R1" s="128"/>
      <c r="S1" s="128"/>
      <c r="T1" s="128"/>
    </row>
    <row r="2" spans="1:20">
      <c r="A2" s="120" t="s">
        <v>59</v>
      </c>
      <c r="B2" s="121"/>
      <c r="C2" s="121"/>
      <c r="D2" s="25">
        <v>43709</v>
      </c>
      <c r="E2" s="22"/>
      <c r="F2" s="22"/>
      <c r="G2" s="22"/>
      <c r="H2" s="22"/>
      <c r="I2" s="22"/>
      <c r="J2" s="22"/>
      <c r="K2" s="22"/>
      <c r="L2" s="22"/>
      <c r="M2" s="22"/>
      <c r="N2" s="22"/>
      <c r="O2" s="22"/>
      <c r="P2" s="22"/>
      <c r="Q2" s="22"/>
      <c r="R2" s="22"/>
      <c r="S2" s="22"/>
    </row>
    <row r="3" spans="1:20" ht="24" customHeight="1">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c r="A4" s="122"/>
      <c r="B4" s="125"/>
      <c r="C4" s="123"/>
      <c r="D4" s="123"/>
      <c r="E4" s="123"/>
      <c r="F4" s="124"/>
      <c r="G4" s="23" t="s">
        <v>9</v>
      </c>
      <c r="H4" s="23" t="s">
        <v>10</v>
      </c>
      <c r="I4" s="23" t="s">
        <v>11</v>
      </c>
      <c r="J4" s="123"/>
      <c r="K4" s="119"/>
      <c r="L4" s="119"/>
      <c r="M4" s="119"/>
      <c r="N4" s="119"/>
      <c r="O4" s="119"/>
      <c r="P4" s="122"/>
      <c r="Q4" s="122"/>
      <c r="R4" s="123"/>
      <c r="S4" s="123"/>
      <c r="T4" s="123"/>
    </row>
    <row r="5" spans="1:20">
      <c r="A5" s="4">
        <v>1</v>
      </c>
      <c r="B5" s="17" t="s">
        <v>62</v>
      </c>
      <c r="C5" s="59" t="s">
        <v>904</v>
      </c>
      <c r="D5" s="48" t="s">
        <v>25</v>
      </c>
      <c r="E5" s="17">
        <v>190423</v>
      </c>
      <c r="F5" s="59"/>
      <c r="G5" s="17">
        <v>23</v>
      </c>
      <c r="H5" s="17">
        <v>20</v>
      </c>
      <c r="I5" s="63">
        <f>SUM(G5:H5)</f>
        <v>43</v>
      </c>
      <c r="J5" s="59">
        <v>9864085861</v>
      </c>
      <c r="K5" s="59" t="s">
        <v>1161</v>
      </c>
      <c r="L5" s="59" t="s">
        <v>1162</v>
      </c>
      <c r="M5" s="59" t="s">
        <v>1163</v>
      </c>
      <c r="N5" s="59" t="s">
        <v>1164</v>
      </c>
      <c r="O5" s="59"/>
      <c r="P5" s="49">
        <v>43710</v>
      </c>
      <c r="Q5" s="48" t="s">
        <v>120</v>
      </c>
      <c r="R5" s="48"/>
      <c r="S5" s="18" t="s">
        <v>297</v>
      </c>
      <c r="T5" s="18"/>
    </row>
    <row r="6" spans="1:20" ht="33">
      <c r="A6" s="4">
        <v>2</v>
      </c>
      <c r="B6" s="17" t="s">
        <v>62</v>
      </c>
      <c r="C6" s="48" t="s">
        <v>905</v>
      </c>
      <c r="D6" s="48" t="s">
        <v>25</v>
      </c>
      <c r="E6" s="19">
        <v>190422</v>
      </c>
      <c r="F6" s="48"/>
      <c r="G6" s="19">
        <v>8</v>
      </c>
      <c r="H6" s="19">
        <v>8</v>
      </c>
      <c r="I6" s="63">
        <f t="shared" ref="I6:I69" si="0">SUM(G6:H6)</f>
        <v>16</v>
      </c>
      <c r="J6" s="48">
        <v>8721089718</v>
      </c>
      <c r="K6" s="48" t="s">
        <v>1161</v>
      </c>
      <c r="L6" s="48" t="s">
        <v>1162</v>
      </c>
      <c r="M6" s="48" t="s">
        <v>1163</v>
      </c>
      <c r="N6" s="48" t="s">
        <v>1165</v>
      </c>
      <c r="O6" s="48"/>
      <c r="P6" s="49">
        <v>43710</v>
      </c>
      <c r="Q6" s="48" t="s">
        <v>120</v>
      </c>
      <c r="R6" s="48"/>
      <c r="S6" s="18" t="s">
        <v>297</v>
      </c>
      <c r="T6" s="18"/>
    </row>
    <row r="7" spans="1:20">
      <c r="A7" s="4">
        <v>3</v>
      </c>
      <c r="B7" s="17" t="s">
        <v>62</v>
      </c>
      <c r="C7" s="48" t="s">
        <v>906</v>
      </c>
      <c r="D7" s="48" t="s">
        <v>23</v>
      </c>
      <c r="E7" s="19" t="s">
        <v>907</v>
      </c>
      <c r="F7" s="48" t="s">
        <v>107</v>
      </c>
      <c r="G7" s="19">
        <v>50</v>
      </c>
      <c r="H7" s="19">
        <v>64</v>
      </c>
      <c r="I7" s="63">
        <f t="shared" si="0"/>
        <v>114</v>
      </c>
      <c r="J7" s="48">
        <v>9435368279</v>
      </c>
      <c r="K7" s="48" t="s">
        <v>1161</v>
      </c>
      <c r="L7" s="48" t="s">
        <v>1162</v>
      </c>
      <c r="M7" s="48" t="s">
        <v>1163</v>
      </c>
      <c r="N7" s="48"/>
      <c r="O7" s="48"/>
      <c r="P7" s="49">
        <v>43710</v>
      </c>
      <c r="Q7" s="48" t="s">
        <v>120</v>
      </c>
      <c r="R7" s="48"/>
      <c r="S7" s="18" t="s">
        <v>297</v>
      </c>
      <c r="T7" s="18"/>
    </row>
    <row r="8" spans="1:20">
      <c r="A8" s="4">
        <v>4</v>
      </c>
      <c r="B8" s="17" t="s">
        <v>62</v>
      </c>
      <c r="C8" s="48" t="s">
        <v>908</v>
      </c>
      <c r="D8" s="48" t="s">
        <v>23</v>
      </c>
      <c r="E8" s="19" t="s">
        <v>909</v>
      </c>
      <c r="F8" s="48" t="s">
        <v>107</v>
      </c>
      <c r="G8" s="19">
        <v>65</v>
      </c>
      <c r="H8" s="19">
        <v>65</v>
      </c>
      <c r="I8" s="63">
        <f t="shared" si="0"/>
        <v>130</v>
      </c>
      <c r="J8" s="17">
        <v>9401445222</v>
      </c>
      <c r="K8" s="48" t="s">
        <v>1166</v>
      </c>
      <c r="L8" s="48" t="s">
        <v>1167</v>
      </c>
      <c r="M8" s="48" t="s">
        <v>1168</v>
      </c>
      <c r="N8" s="48"/>
      <c r="O8" s="48"/>
      <c r="P8" s="49">
        <v>43711</v>
      </c>
      <c r="Q8" s="48" t="s">
        <v>127</v>
      </c>
      <c r="R8" s="48"/>
      <c r="S8" s="18" t="s">
        <v>297</v>
      </c>
      <c r="T8" s="18"/>
    </row>
    <row r="9" spans="1:20" ht="33">
      <c r="A9" s="4">
        <v>5</v>
      </c>
      <c r="B9" s="17" t="s">
        <v>62</v>
      </c>
      <c r="C9" s="48" t="s">
        <v>910</v>
      </c>
      <c r="D9" s="48" t="s">
        <v>25</v>
      </c>
      <c r="E9" s="19">
        <v>190419</v>
      </c>
      <c r="F9" s="48"/>
      <c r="G9" s="19">
        <v>52</v>
      </c>
      <c r="H9" s="19">
        <v>63</v>
      </c>
      <c r="I9" s="63">
        <f t="shared" si="0"/>
        <v>115</v>
      </c>
      <c r="J9" s="48">
        <v>7663806537</v>
      </c>
      <c r="K9" s="48" t="s">
        <v>1166</v>
      </c>
      <c r="L9" s="48" t="s">
        <v>1167</v>
      </c>
      <c r="M9" s="48" t="s">
        <v>1168</v>
      </c>
      <c r="N9" s="48" t="s">
        <v>1169</v>
      </c>
      <c r="O9" s="48"/>
      <c r="P9" s="49">
        <v>43712</v>
      </c>
      <c r="Q9" s="48" t="s">
        <v>98</v>
      </c>
      <c r="R9" s="48"/>
      <c r="S9" s="18" t="s">
        <v>297</v>
      </c>
      <c r="T9" s="18"/>
    </row>
    <row r="10" spans="1:20" ht="33">
      <c r="A10" s="4">
        <v>6</v>
      </c>
      <c r="B10" s="17" t="s">
        <v>62</v>
      </c>
      <c r="C10" s="48" t="s">
        <v>911</v>
      </c>
      <c r="D10" s="48" t="s">
        <v>23</v>
      </c>
      <c r="E10" s="19" t="s">
        <v>912</v>
      </c>
      <c r="F10" s="48" t="s">
        <v>107</v>
      </c>
      <c r="G10" s="19">
        <v>144</v>
      </c>
      <c r="H10" s="19">
        <v>147</v>
      </c>
      <c r="I10" s="63">
        <f t="shared" si="0"/>
        <v>291</v>
      </c>
      <c r="J10" s="48" t="s">
        <v>1170</v>
      </c>
      <c r="K10" s="48" t="s">
        <v>1166</v>
      </c>
      <c r="L10" s="48" t="s">
        <v>1167</v>
      </c>
      <c r="M10" s="48" t="s">
        <v>1168</v>
      </c>
      <c r="N10" s="48"/>
      <c r="O10" s="48"/>
      <c r="P10" s="49">
        <v>43712</v>
      </c>
      <c r="Q10" s="48" t="s">
        <v>98</v>
      </c>
      <c r="R10" s="48"/>
      <c r="S10" s="18" t="s">
        <v>297</v>
      </c>
      <c r="T10" s="18"/>
    </row>
    <row r="11" spans="1:20" ht="33">
      <c r="A11" s="4">
        <v>7</v>
      </c>
      <c r="B11" s="17" t="s">
        <v>62</v>
      </c>
      <c r="C11" s="48" t="s">
        <v>911</v>
      </c>
      <c r="D11" s="48" t="s">
        <v>23</v>
      </c>
      <c r="E11" s="19" t="s">
        <v>912</v>
      </c>
      <c r="F11" s="48" t="s">
        <v>107</v>
      </c>
      <c r="G11" s="19">
        <v>144</v>
      </c>
      <c r="H11" s="19">
        <v>147</v>
      </c>
      <c r="I11" s="63">
        <f t="shared" si="0"/>
        <v>291</v>
      </c>
      <c r="J11" s="48" t="s">
        <v>1170</v>
      </c>
      <c r="K11" s="48" t="s">
        <v>1166</v>
      </c>
      <c r="L11" s="48" t="s">
        <v>1167</v>
      </c>
      <c r="M11" s="48" t="s">
        <v>1168</v>
      </c>
      <c r="N11" s="48"/>
      <c r="O11" s="48"/>
      <c r="P11" s="49">
        <v>43713</v>
      </c>
      <c r="Q11" s="48" t="s">
        <v>104</v>
      </c>
      <c r="R11" s="48"/>
      <c r="S11" s="18" t="s">
        <v>297</v>
      </c>
      <c r="T11" s="18"/>
    </row>
    <row r="12" spans="1:20">
      <c r="A12" s="4">
        <v>8</v>
      </c>
      <c r="B12" s="17" t="s">
        <v>62</v>
      </c>
      <c r="C12" s="59" t="s">
        <v>913</v>
      </c>
      <c r="D12" s="59" t="s">
        <v>25</v>
      </c>
      <c r="E12" s="17">
        <v>190433</v>
      </c>
      <c r="F12" s="59"/>
      <c r="G12" s="17">
        <v>38</v>
      </c>
      <c r="H12" s="17">
        <v>34</v>
      </c>
      <c r="I12" s="63">
        <f t="shared" si="0"/>
        <v>72</v>
      </c>
      <c r="J12" s="59">
        <v>9435637850</v>
      </c>
      <c r="K12" s="59" t="s">
        <v>109</v>
      </c>
      <c r="L12" s="59" t="s">
        <v>110</v>
      </c>
      <c r="M12" s="59" t="s">
        <v>111</v>
      </c>
      <c r="N12" s="59" t="s">
        <v>1171</v>
      </c>
      <c r="O12" s="59"/>
      <c r="P12" s="49">
        <v>43714</v>
      </c>
      <c r="Q12" s="48" t="s">
        <v>113</v>
      </c>
      <c r="R12" s="48"/>
      <c r="S12" s="18" t="s">
        <v>297</v>
      </c>
      <c r="T12" s="18"/>
    </row>
    <row r="13" spans="1:20">
      <c r="A13" s="4">
        <v>9</v>
      </c>
      <c r="B13" s="17" t="s">
        <v>62</v>
      </c>
      <c r="C13" s="48" t="s">
        <v>914</v>
      </c>
      <c r="D13" s="48" t="s">
        <v>23</v>
      </c>
      <c r="E13" s="19" t="s">
        <v>915</v>
      </c>
      <c r="F13" s="48" t="s">
        <v>107</v>
      </c>
      <c r="G13" s="19">
        <v>52</v>
      </c>
      <c r="H13" s="19">
        <v>53</v>
      </c>
      <c r="I13" s="63">
        <f t="shared" si="0"/>
        <v>105</v>
      </c>
      <c r="J13" s="48">
        <v>9854033864</v>
      </c>
      <c r="K13" s="48" t="s">
        <v>1172</v>
      </c>
      <c r="L13" s="48" t="s">
        <v>1173</v>
      </c>
      <c r="M13" s="48" t="s">
        <v>1174</v>
      </c>
      <c r="N13" s="48"/>
      <c r="O13" s="48"/>
      <c r="P13" s="49">
        <v>43714</v>
      </c>
      <c r="Q13" s="48" t="s">
        <v>113</v>
      </c>
      <c r="R13" s="48"/>
      <c r="S13" s="18" t="s">
        <v>297</v>
      </c>
      <c r="T13" s="18"/>
    </row>
    <row r="14" spans="1:20">
      <c r="A14" s="4">
        <v>10</v>
      </c>
      <c r="B14" s="17" t="s">
        <v>62</v>
      </c>
      <c r="C14" s="48" t="s">
        <v>916</v>
      </c>
      <c r="D14" s="48" t="s">
        <v>25</v>
      </c>
      <c r="E14" s="19">
        <v>190420</v>
      </c>
      <c r="F14" s="48"/>
      <c r="G14" s="19">
        <v>44</v>
      </c>
      <c r="H14" s="19">
        <v>28</v>
      </c>
      <c r="I14" s="63">
        <f t="shared" si="0"/>
        <v>72</v>
      </c>
      <c r="J14" s="48" t="s">
        <v>1175</v>
      </c>
      <c r="K14" s="48" t="s">
        <v>1161</v>
      </c>
      <c r="L14" s="48" t="s">
        <v>1162</v>
      </c>
      <c r="M14" s="48" t="s">
        <v>1163</v>
      </c>
      <c r="N14" s="48" t="s">
        <v>1176</v>
      </c>
      <c r="O14" s="48"/>
      <c r="P14" s="49">
        <v>43715</v>
      </c>
      <c r="Q14" s="48" t="s">
        <v>141</v>
      </c>
      <c r="R14" s="48"/>
      <c r="S14" s="18" t="s">
        <v>297</v>
      </c>
      <c r="T14" s="18"/>
    </row>
    <row r="15" spans="1:20">
      <c r="A15" s="4">
        <v>11</v>
      </c>
      <c r="B15" s="17" t="s">
        <v>62</v>
      </c>
      <c r="C15" s="48" t="s">
        <v>917</v>
      </c>
      <c r="D15" s="48" t="s">
        <v>23</v>
      </c>
      <c r="E15" s="19" t="s">
        <v>918</v>
      </c>
      <c r="F15" s="48" t="s">
        <v>258</v>
      </c>
      <c r="G15" s="19">
        <v>65</v>
      </c>
      <c r="H15" s="19">
        <v>97</v>
      </c>
      <c r="I15" s="63">
        <f t="shared" si="0"/>
        <v>162</v>
      </c>
      <c r="J15" s="48">
        <v>9101333215</v>
      </c>
      <c r="K15" s="48" t="s">
        <v>1172</v>
      </c>
      <c r="L15" s="48" t="s">
        <v>1173</v>
      </c>
      <c r="M15" s="48" t="s">
        <v>1174</v>
      </c>
      <c r="N15" s="48"/>
      <c r="O15" s="48"/>
      <c r="P15" s="49">
        <v>43715</v>
      </c>
      <c r="Q15" s="48" t="s">
        <v>141</v>
      </c>
      <c r="R15" s="48"/>
      <c r="S15" s="18" t="s">
        <v>297</v>
      </c>
      <c r="T15" s="18"/>
    </row>
    <row r="16" spans="1:20" ht="33">
      <c r="A16" s="4">
        <v>12</v>
      </c>
      <c r="B16" s="17" t="s">
        <v>62</v>
      </c>
      <c r="C16" s="48" t="s">
        <v>919</v>
      </c>
      <c r="D16" s="48" t="s">
        <v>25</v>
      </c>
      <c r="E16" s="19">
        <v>190425</v>
      </c>
      <c r="F16" s="48"/>
      <c r="G16" s="19">
        <v>45</v>
      </c>
      <c r="H16" s="19">
        <v>56</v>
      </c>
      <c r="I16" s="63">
        <f t="shared" si="0"/>
        <v>101</v>
      </c>
      <c r="J16" s="48">
        <v>9957374899</v>
      </c>
      <c r="K16" s="48" t="s">
        <v>1161</v>
      </c>
      <c r="L16" s="48" t="s">
        <v>1162</v>
      </c>
      <c r="M16" s="48" t="s">
        <v>1163</v>
      </c>
      <c r="N16" s="48" t="s">
        <v>1177</v>
      </c>
      <c r="O16" s="48"/>
      <c r="P16" s="49">
        <v>43717</v>
      </c>
      <c r="Q16" s="48" t="s">
        <v>120</v>
      </c>
      <c r="R16" s="48"/>
      <c r="S16" s="18" t="s">
        <v>297</v>
      </c>
      <c r="T16" s="18"/>
    </row>
    <row r="17" spans="1:20">
      <c r="A17" s="4">
        <v>13</v>
      </c>
      <c r="B17" s="17" t="s">
        <v>62</v>
      </c>
      <c r="C17" s="48" t="s">
        <v>917</v>
      </c>
      <c r="D17" s="48" t="s">
        <v>23</v>
      </c>
      <c r="E17" s="19" t="s">
        <v>918</v>
      </c>
      <c r="F17" s="48" t="s">
        <v>258</v>
      </c>
      <c r="G17" s="19">
        <v>65</v>
      </c>
      <c r="H17" s="19">
        <v>97</v>
      </c>
      <c r="I17" s="63">
        <f t="shared" si="0"/>
        <v>162</v>
      </c>
      <c r="J17" s="48">
        <v>9101333215</v>
      </c>
      <c r="K17" s="48" t="s">
        <v>1172</v>
      </c>
      <c r="L17" s="48" t="s">
        <v>1173</v>
      </c>
      <c r="M17" s="48" t="s">
        <v>1174</v>
      </c>
      <c r="N17" s="48"/>
      <c r="O17" s="48"/>
      <c r="P17" s="49">
        <v>43717</v>
      </c>
      <c r="Q17" s="48" t="s">
        <v>120</v>
      </c>
      <c r="R17" s="48"/>
      <c r="S17" s="18" t="s">
        <v>297</v>
      </c>
      <c r="T17" s="18"/>
    </row>
    <row r="18" spans="1:20">
      <c r="A18" s="4">
        <v>14</v>
      </c>
      <c r="B18" s="17" t="s">
        <v>62</v>
      </c>
      <c r="C18" s="48" t="s">
        <v>920</v>
      </c>
      <c r="D18" s="48" t="s">
        <v>23</v>
      </c>
      <c r="E18" s="19" t="s">
        <v>921</v>
      </c>
      <c r="F18" s="48" t="s">
        <v>107</v>
      </c>
      <c r="G18" s="19">
        <v>38</v>
      </c>
      <c r="H18" s="19">
        <v>31</v>
      </c>
      <c r="I18" s="63">
        <f t="shared" si="0"/>
        <v>69</v>
      </c>
      <c r="J18" s="48">
        <v>9435010966</v>
      </c>
      <c r="K18" s="48" t="s">
        <v>601</v>
      </c>
      <c r="L18" s="48" t="s">
        <v>782</v>
      </c>
      <c r="M18" s="48" t="s">
        <v>783</v>
      </c>
      <c r="N18" s="48"/>
      <c r="O18" s="48"/>
      <c r="P18" s="49">
        <v>43718</v>
      </c>
      <c r="Q18" s="48" t="s">
        <v>127</v>
      </c>
      <c r="R18" s="48"/>
      <c r="S18" s="18" t="s">
        <v>297</v>
      </c>
      <c r="T18" s="18"/>
    </row>
    <row r="19" spans="1:20" ht="33">
      <c r="A19" s="4">
        <v>15</v>
      </c>
      <c r="B19" s="17" t="s">
        <v>62</v>
      </c>
      <c r="C19" s="48" t="s">
        <v>922</v>
      </c>
      <c r="D19" s="48" t="s">
        <v>23</v>
      </c>
      <c r="E19" s="19" t="s">
        <v>923</v>
      </c>
      <c r="F19" s="48" t="s">
        <v>94</v>
      </c>
      <c r="G19" s="19">
        <v>12</v>
      </c>
      <c r="H19" s="19">
        <v>3</v>
      </c>
      <c r="I19" s="63">
        <f t="shared" si="0"/>
        <v>15</v>
      </c>
      <c r="J19" s="48">
        <v>9435162055</v>
      </c>
      <c r="K19" s="48" t="s">
        <v>1172</v>
      </c>
      <c r="L19" s="48" t="s">
        <v>1173</v>
      </c>
      <c r="M19" s="48" t="s">
        <v>1174</v>
      </c>
      <c r="N19" s="48"/>
      <c r="O19" s="48"/>
      <c r="P19" s="49">
        <v>43718</v>
      </c>
      <c r="Q19" s="48" t="s">
        <v>127</v>
      </c>
      <c r="R19" s="48"/>
      <c r="S19" s="18" t="s">
        <v>297</v>
      </c>
      <c r="T19" s="18"/>
    </row>
    <row r="20" spans="1:20" ht="33">
      <c r="A20" s="4">
        <v>16</v>
      </c>
      <c r="B20" s="17" t="s">
        <v>62</v>
      </c>
      <c r="C20" s="48" t="s">
        <v>924</v>
      </c>
      <c r="D20" s="48" t="s">
        <v>23</v>
      </c>
      <c r="E20" s="19" t="s">
        <v>925</v>
      </c>
      <c r="F20" s="48" t="s">
        <v>107</v>
      </c>
      <c r="G20" s="19">
        <v>10</v>
      </c>
      <c r="H20" s="19">
        <v>13</v>
      </c>
      <c r="I20" s="63">
        <f t="shared" si="0"/>
        <v>23</v>
      </c>
      <c r="J20" s="48">
        <v>9365288243</v>
      </c>
      <c r="K20" s="48" t="s">
        <v>1172</v>
      </c>
      <c r="L20" s="48" t="s">
        <v>1173</v>
      </c>
      <c r="M20" s="48" t="s">
        <v>1174</v>
      </c>
      <c r="N20" s="48"/>
      <c r="O20" s="48"/>
      <c r="P20" s="49">
        <v>43718</v>
      </c>
      <c r="Q20" s="48" t="s">
        <v>127</v>
      </c>
      <c r="R20" s="48"/>
      <c r="S20" s="18" t="s">
        <v>297</v>
      </c>
      <c r="T20" s="18"/>
    </row>
    <row r="21" spans="1:20" ht="33">
      <c r="A21" s="4">
        <v>17</v>
      </c>
      <c r="B21" s="17" t="s">
        <v>62</v>
      </c>
      <c r="C21" s="48" t="s">
        <v>926</v>
      </c>
      <c r="D21" s="48" t="s">
        <v>25</v>
      </c>
      <c r="E21" s="19">
        <v>190715</v>
      </c>
      <c r="F21" s="48"/>
      <c r="G21" s="19">
        <v>23</v>
      </c>
      <c r="H21" s="19">
        <v>10</v>
      </c>
      <c r="I21" s="63">
        <f t="shared" si="0"/>
        <v>33</v>
      </c>
      <c r="J21" s="48">
        <v>9435209707</v>
      </c>
      <c r="K21" s="48" t="s">
        <v>1161</v>
      </c>
      <c r="L21" s="48" t="s">
        <v>1162</v>
      </c>
      <c r="M21" s="48" t="s">
        <v>1163</v>
      </c>
      <c r="N21" s="48" t="s">
        <v>797</v>
      </c>
      <c r="O21" s="48"/>
      <c r="P21" s="49">
        <v>43719</v>
      </c>
      <c r="Q21" s="48" t="s">
        <v>98</v>
      </c>
      <c r="R21" s="48"/>
      <c r="S21" s="18" t="s">
        <v>297</v>
      </c>
      <c r="T21" s="18"/>
    </row>
    <row r="22" spans="1:20" ht="33">
      <c r="A22" s="4">
        <v>18</v>
      </c>
      <c r="B22" s="17" t="s">
        <v>62</v>
      </c>
      <c r="C22" s="48" t="s">
        <v>927</v>
      </c>
      <c r="D22" s="48" t="s">
        <v>25</v>
      </c>
      <c r="E22" s="19">
        <v>190724</v>
      </c>
      <c r="F22" s="48"/>
      <c r="G22" s="19">
        <v>13</v>
      </c>
      <c r="H22" s="19">
        <v>14</v>
      </c>
      <c r="I22" s="63">
        <f t="shared" si="0"/>
        <v>27</v>
      </c>
      <c r="J22" s="48">
        <v>7086570290</v>
      </c>
      <c r="K22" s="48" t="s">
        <v>814</v>
      </c>
      <c r="L22" s="48" t="s">
        <v>818</v>
      </c>
      <c r="M22" s="48"/>
      <c r="N22" s="48" t="s">
        <v>819</v>
      </c>
      <c r="O22" s="48"/>
      <c r="P22" s="49">
        <v>43719</v>
      </c>
      <c r="Q22" s="48" t="s">
        <v>98</v>
      </c>
      <c r="R22" s="48"/>
      <c r="S22" s="18" t="s">
        <v>297</v>
      </c>
      <c r="T22" s="18"/>
    </row>
    <row r="23" spans="1:20" ht="33">
      <c r="A23" s="4">
        <v>19</v>
      </c>
      <c r="B23" s="17" t="s">
        <v>62</v>
      </c>
      <c r="C23" s="48" t="s">
        <v>928</v>
      </c>
      <c r="D23" s="48" t="s">
        <v>25</v>
      </c>
      <c r="E23" s="19">
        <v>190725</v>
      </c>
      <c r="F23" s="48"/>
      <c r="G23" s="19">
        <v>25</v>
      </c>
      <c r="H23" s="19">
        <v>18</v>
      </c>
      <c r="I23" s="63">
        <f t="shared" si="0"/>
        <v>43</v>
      </c>
      <c r="J23" s="48">
        <v>9365533598</v>
      </c>
      <c r="K23" s="48" t="s">
        <v>1172</v>
      </c>
      <c r="L23" s="48" t="s">
        <v>1173</v>
      </c>
      <c r="M23" s="48" t="s">
        <v>1174</v>
      </c>
      <c r="N23" s="48" t="s">
        <v>786</v>
      </c>
      <c r="O23" s="48"/>
      <c r="P23" s="49">
        <v>43719</v>
      </c>
      <c r="Q23" s="48" t="s">
        <v>98</v>
      </c>
      <c r="R23" s="48"/>
      <c r="S23" s="18" t="s">
        <v>297</v>
      </c>
      <c r="T23" s="18"/>
    </row>
    <row r="24" spans="1:20" ht="33">
      <c r="A24" s="4">
        <v>20</v>
      </c>
      <c r="B24" s="17" t="s">
        <v>62</v>
      </c>
      <c r="C24" s="48" t="s">
        <v>929</v>
      </c>
      <c r="D24" s="48" t="s">
        <v>25</v>
      </c>
      <c r="E24" s="19">
        <v>190726</v>
      </c>
      <c r="F24" s="48"/>
      <c r="G24" s="19">
        <v>9</v>
      </c>
      <c r="H24" s="19">
        <v>9</v>
      </c>
      <c r="I24" s="63">
        <f t="shared" si="0"/>
        <v>18</v>
      </c>
      <c r="J24" s="48">
        <v>9401003258</v>
      </c>
      <c r="K24" s="48" t="s">
        <v>1161</v>
      </c>
      <c r="L24" s="48" t="s">
        <v>1162</v>
      </c>
      <c r="M24" s="48" t="s">
        <v>1163</v>
      </c>
      <c r="N24" s="48" t="s">
        <v>797</v>
      </c>
      <c r="O24" s="48"/>
      <c r="P24" s="49">
        <v>43719</v>
      </c>
      <c r="Q24" s="48" t="s">
        <v>98</v>
      </c>
      <c r="R24" s="48"/>
      <c r="S24" s="18" t="s">
        <v>297</v>
      </c>
      <c r="T24" s="18"/>
    </row>
    <row r="25" spans="1:20">
      <c r="A25" s="4">
        <v>21</v>
      </c>
      <c r="B25" s="17" t="s">
        <v>62</v>
      </c>
      <c r="C25" s="48" t="s">
        <v>930</v>
      </c>
      <c r="D25" s="48" t="s">
        <v>25</v>
      </c>
      <c r="E25" s="19">
        <v>190435</v>
      </c>
      <c r="F25" s="48"/>
      <c r="G25" s="19">
        <v>34</v>
      </c>
      <c r="H25" s="19">
        <v>31</v>
      </c>
      <c r="I25" s="63">
        <f t="shared" si="0"/>
        <v>65</v>
      </c>
      <c r="J25" s="48">
        <v>9085773014</v>
      </c>
      <c r="K25" s="48" t="s">
        <v>109</v>
      </c>
      <c r="L25" s="48" t="s">
        <v>173</v>
      </c>
      <c r="M25" s="48" t="s">
        <v>174</v>
      </c>
      <c r="N25" s="48" t="s">
        <v>776</v>
      </c>
      <c r="O25" s="48"/>
      <c r="P25" s="49">
        <v>43720</v>
      </c>
      <c r="Q25" s="48" t="s">
        <v>104</v>
      </c>
      <c r="R25" s="48"/>
      <c r="S25" s="18" t="s">
        <v>297</v>
      </c>
      <c r="T25" s="18"/>
    </row>
    <row r="26" spans="1:20">
      <c r="A26" s="4">
        <v>22</v>
      </c>
      <c r="B26" s="17" t="s">
        <v>62</v>
      </c>
      <c r="C26" s="59" t="s">
        <v>931</v>
      </c>
      <c r="D26" s="59" t="s">
        <v>23</v>
      </c>
      <c r="E26" s="17" t="s">
        <v>932</v>
      </c>
      <c r="F26" s="59" t="s">
        <v>94</v>
      </c>
      <c r="G26" s="17">
        <v>48</v>
      </c>
      <c r="H26" s="17">
        <v>58</v>
      </c>
      <c r="I26" s="63">
        <f t="shared" si="0"/>
        <v>106</v>
      </c>
      <c r="J26" s="59" t="s">
        <v>1178</v>
      </c>
      <c r="K26" s="59" t="s">
        <v>109</v>
      </c>
      <c r="L26" s="59" t="s">
        <v>173</v>
      </c>
      <c r="M26" s="59" t="s">
        <v>174</v>
      </c>
      <c r="N26" s="59"/>
      <c r="O26" s="59"/>
      <c r="P26" s="49">
        <v>43720</v>
      </c>
      <c r="Q26" s="48" t="s">
        <v>104</v>
      </c>
      <c r="R26" s="48"/>
      <c r="S26" s="18" t="s">
        <v>297</v>
      </c>
      <c r="T26" s="18"/>
    </row>
    <row r="27" spans="1:20" ht="33">
      <c r="A27" s="4">
        <v>23</v>
      </c>
      <c r="B27" s="17" t="s">
        <v>62</v>
      </c>
      <c r="C27" s="48" t="s">
        <v>933</v>
      </c>
      <c r="D27" s="48" t="s">
        <v>25</v>
      </c>
      <c r="E27" s="19">
        <v>190922</v>
      </c>
      <c r="F27" s="48"/>
      <c r="G27" s="19">
        <v>45</v>
      </c>
      <c r="H27" s="19">
        <v>43</v>
      </c>
      <c r="I27" s="63">
        <f t="shared" si="0"/>
        <v>88</v>
      </c>
      <c r="J27" s="48">
        <v>9401243095</v>
      </c>
      <c r="K27" s="48" t="s">
        <v>109</v>
      </c>
      <c r="L27" s="48" t="s">
        <v>173</v>
      </c>
      <c r="M27" s="48" t="s">
        <v>174</v>
      </c>
      <c r="N27" s="48" t="s">
        <v>1179</v>
      </c>
      <c r="O27" s="48"/>
      <c r="P27" s="49">
        <v>43721</v>
      </c>
      <c r="Q27" s="48" t="s">
        <v>113</v>
      </c>
      <c r="R27" s="48"/>
      <c r="S27" s="18" t="s">
        <v>297</v>
      </c>
      <c r="T27" s="18"/>
    </row>
    <row r="28" spans="1:20" ht="33">
      <c r="A28" s="4">
        <v>24</v>
      </c>
      <c r="B28" s="17" t="s">
        <v>62</v>
      </c>
      <c r="C28" s="48" t="s">
        <v>934</v>
      </c>
      <c r="D28" s="48" t="s">
        <v>23</v>
      </c>
      <c r="E28" s="19" t="s">
        <v>935</v>
      </c>
      <c r="F28" s="48" t="s">
        <v>107</v>
      </c>
      <c r="G28" s="19">
        <v>27</v>
      </c>
      <c r="H28" s="19">
        <v>16</v>
      </c>
      <c r="I28" s="63">
        <f t="shared" si="0"/>
        <v>43</v>
      </c>
      <c r="J28" s="48">
        <v>9401243095</v>
      </c>
      <c r="K28" s="48" t="s">
        <v>1161</v>
      </c>
      <c r="L28" s="48" t="s">
        <v>1162</v>
      </c>
      <c r="M28" s="48" t="s">
        <v>1163</v>
      </c>
      <c r="N28" s="48"/>
      <c r="O28" s="48"/>
      <c r="P28" s="49">
        <v>43721</v>
      </c>
      <c r="Q28" s="48" t="s">
        <v>113</v>
      </c>
      <c r="R28" s="48"/>
      <c r="S28" s="18" t="s">
        <v>297</v>
      </c>
      <c r="T28" s="18"/>
    </row>
    <row r="29" spans="1:20" ht="33">
      <c r="A29" s="4">
        <v>25</v>
      </c>
      <c r="B29" s="17" t="s">
        <v>62</v>
      </c>
      <c r="C29" s="48" t="s">
        <v>936</v>
      </c>
      <c r="D29" s="48" t="s">
        <v>25</v>
      </c>
      <c r="E29" s="19">
        <v>190440</v>
      </c>
      <c r="F29" s="48"/>
      <c r="G29" s="19">
        <v>29</v>
      </c>
      <c r="H29" s="19">
        <v>27</v>
      </c>
      <c r="I29" s="63">
        <f t="shared" si="0"/>
        <v>56</v>
      </c>
      <c r="J29" s="48" t="s">
        <v>1180</v>
      </c>
      <c r="K29" s="48" t="s">
        <v>109</v>
      </c>
      <c r="L29" s="48" t="s">
        <v>173</v>
      </c>
      <c r="M29" s="48" t="s">
        <v>174</v>
      </c>
      <c r="N29" s="48" t="s">
        <v>1181</v>
      </c>
      <c r="O29" s="48"/>
      <c r="P29" s="49">
        <v>43722</v>
      </c>
      <c r="Q29" s="48" t="s">
        <v>141</v>
      </c>
      <c r="R29" s="48"/>
      <c r="S29" s="18" t="s">
        <v>297</v>
      </c>
      <c r="T29" s="18"/>
    </row>
    <row r="30" spans="1:20">
      <c r="A30" s="4">
        <v>26</v>
      </c>
      <c r="B30" s="17" t="s">
        <v>62</v>
      </c>
      <c r="C30" s="48" t="s">
        <v>937</v>
      </c>
      <c r="D30" s="48" t="s">
        <v>23</v>
      </c>
      <c r="E30" s="19" t="s">
        <v>938</v>
      </c>
      <c r="F30" s="48" t="s">
        <v>107</v>
      </c>
      <c r="G30" s="19">
        <v>64</v>
      </c>
      <c r="H30" s="19">
        <v>55</v>
      </c>
      <c r="I30" s="63">
        <f t="shared" si="0"/>
        <v>119</v>
      </c>
      <c r="J30" s="48">
        <v>9678922488</v>
      </c>
      <c r="K30" s="48" t="s">
        <v>1161</v>
      </c>
      <c r="L30" s="48" t="s">
        <v>1162</v>
      </c>
      <c r="M30" s="48" t="s">
        <v>1163</v>
      </c>
      <c r="N30" s="48"/>
      <c r="O30" s="48"/>
      <c r="P30" s="49">
        <v>43722</v>
      </c>
      <c r="Q30" s="48" t="s">
        <v>141</v>
      </c>
      <c r="R30" s="48"/>
      <c r="S30" s="18" t="s">
        <v>297</v>
      </c>
      <c r="T30" s="18"/>
    </row>
    <row r="31" spans="1:20" ht="33">
      <c r="A31" s="4">
        <v>27</v>
      </c>
      <c r="B31" s="17" t="s">
        <v>62</v>
      </c>
      <c r="C31" s="48" t="s">
        <v>939</v>
      </c>
      <c r="D31" s="48" t="s">
        <v>23</v>
      </c>
      <c r="E31" s="19">
        <v>18101007509</v>
      </c>
      <c r="F31" s="48" t="s">
        <v>107</v>
      </c>
      <c r="G31" s="19">
        <v>57</v>
      </c>
      <c r="H31" s="19">
        <v>58</v>
      </c>
      <c r="I31" s="63">
        <f t="shared" si="0"/>
        <v>115</v>
      </c>
      <c r="J31" s="48">
        <v>9678177962</v>
      </c>
      <c r="K31" s="48" t="s">
        <v>1166</v>
      </c>
      <c r="L31" s="48" t="s">
        <v>1167</v>
      </c>
      <c r="M31" s="48" t="s">
        <v>1168</v>
      </c>
      <c r="N31" s="48"/>
      <c r="O31" s="48"/>
      <c r="P31" s="49">
        <v>43724</v>
      </c>
      <c r="Q31" s="48" t="s">
        <v>120</v>
      </c>
      <c r="R31" s="48"/>
      <c r="S31" s="18" t="s">
        <v>297</v>
      </c>
      <c r="T31" s="18"/>
    </row>
    <row r="32" spans="1:20">
      <c r="A32" s="4">
        <v>28</v>
      </c>
      <c r="B32" s="17" t="s">
        <v>62</v>
      </c>
      <c r="C32" s="48" t="s">
        <v>940</v>
      </c>
      <c r="D32" s="48" t="s">
        <v>23</v>
      </c>
      <c r="E32" s="19" t="s">
        <v>941</v>
      </c>
      <c r="F32" s="48" t="s">
        <v>258</v>
      </c>
      <c r="G32" s="19">
        <v>14</v>
      </c>
      <c r="H32" s="19">
        <v>18</v>
      </c>
      <c r="I32" s="63">
        <f t="shared" si="0"/>
        <v>32</v>
      </c>
      <c r="J32" s="48">
        <v>9678731321</v>
      </c>
      <c r="K32" s="48" t="s">
        <v>1161</v>
      </c>
      <c r="L32" s="48" t="s">
        <v>1162</v>
      </c>
      <c r="M32" s="48" t="s">
        <v>1163</v>
      </c>
      <c r="N32" s="48"/>
      <c r="O32" s="48"/>
      <c r="P32" s="49">
        <v>43724</v>
      </c>
      <c r="Q32" s="48" t="s">
        <v>120</v>
      </c>
      <c r="R32" s="48"/>
      <c r="S32" s="18" t="s">
        <v>297</v>
      </c>
      <c r="T32" s="18"/>
    </row>
    <row r="33" spans="1:20">
      <c r="A33" s="4">
        <v>29</v>
      </c>
      <c r="B33" s="17" t="s">
        <v>62</v>
      </c>
      <c r="C33" s="59" t="s">
        <v>942</v>
      </c>
      <c r="D33" s="59" t="s">
        <v>23</v>
      </c>
      <c r="E33" s="17" t="s">
        <v>943</v>
      </c>
      <c r="F33" s="59" t="s">
        <v>107</v>
      </c>
      <c r="G33" s="17">
        <v>33</v>
      </c>
      <c r="H33" s="17">
        <v>49</v>
      </c>
      <c r="I33" s="63">
        <f t="shared" si="0"/>
        <v>82</v>
      </c>
      <c r="J33" s="59">
        <v>7002604133</v>
      </c>
      <c r="K33" s="59" t="s">
        <v>1166</v>
      </c>
      <c r="L33" s="59" t="s">
        <v>1167</v>
      </c>
      <c r="M33" s="59" t="s">
        <v>1168</v>
      </c>
      <c r="N33" s="59"/>
      <c r="O33" s="59"/>
      <c r="P33" s="49">
        <v>43725</v>
      </c>
      <c r="Q33" s="48" t="s">
        <v>127</v>
      </c>
      <c r="R33" s="48"/>
      <c r="S33" s="18" t="s">
        <v>297</v>
      </c>
      <c r="T33" s="18"/>
    </row>
    <row r="34" spans="1:20" ht="33">
      <c r="A34" s="4">
        <v>30</v>
      </c>
      <c r="B34" s="17" t="s">
        <v>62</v>
      </c>
      <c r="C34" s="48" t="s">
        <v>944</v>
      </c>
      <c r="D34" s="48" t="s">
        <v>23</v>
      </c>
      <c r="E34" s="19" t="s">
        <v>945</v>
      </c>
      <c r="F34" s="48" t="s">
        <v>94</v>
      </c>
      <c r="G34" s="19">
        <v>31</v>
      </c>
      <c r="H34" s="19">
        <v>37</v>
      </c>
      <c r="I34" s="63">
        <f t="shared" si="0"/>
        <v>68</v>
      </c>
      <c r="J34" s="48">
        <v>9365823535</v>
      </c>
      <c r="K34" s="48" t="s">
        <v>1166</v>
      </c>
      <c r="L34" s="48" t="s">
        <v>1167</v>
      </c>
      <c r="M34" s="48" t="s">
        <v>1168</v>
      </c>
      <c r="N34" s="48"/>
      <c r="O34" s="48"/>
      <c r="P34" s="49">
        <v>43725</v>
      </c>
      <c r="Q34" s="48" t="s">
        <v>127</v>
      </c>
      <c r="R34" s="48"/>
      <c r="S34" s="18" t="s">
        <v>297</v>
      </c>
      <c r="T34" s="18"/>
    </row>
    <row r="35" spans="1:20" ht="33">
      <c r="A35" s="4">
        <v>31</v>
      </c>
      <c r="B35" s="17" t="s">
        <v>62</v>
      </c>
      <c r="C35" s="48" t="s">
        <v>946</v>
      </c>
      <c r="D35" s="48" t="s">
        <v>23</v>
      </c>
      <c r="E35" s="19" t="s">
        <v>947</v>
      </c>
      <c r="F35" s="48" t="s">
        <v>107</v>
      </c>
      <c r="G35" s="19">
        <v>57</v>
      </c>
      <c r="H35" s="19">
        <v>73</v>
      </c>
      <c r="I35" s="63">
        <f t="shared" si="0"/>
        <v>130</v>
      </c>
      <c r="J35" s="48">
        <v>9954122505</v>
      </c>
      <c r="K35" s="48" t="s">
        <v>109</v>
      </c>
      <c r="L35" s="48" t="s">
        <v>173</v>
      </c>
      <c r="M35" s="48" t="s">
        <v>174</v>
      </c>
      <c r="N35" s="48"/>
      <c r="O35" s="48"/>
      <c r="P35" s="49">
        <v>43726</v>
      </c>
      <c r="Q35" s="48" t="s">
        <v>98</v>
      </c>
      <c r="R35" s="48"/>
      <c r="S35" s="18" t="s">
        <v>297</v>
      </c>
      <c r="T35" s="18"/>
    </row>
    <row r="36" spans="1:20">
      <c r="A36" s="4">
        <v>32</v>
      </c>
      <c r="B36" s="17" t="s">
        <v>62</v>
      </c>
      <c r="C36" s="48" t="s">
        <v>948</v>
      </c>
      <c r="D36" s="48" t="s">
        <v>25</v>
      </c>
      <c r="E36" s="19">
        <v>190436</v>
      </c>
      <c r="F36" s="48"/>
      <c r="G36" s="19">
        <v>49</v>
      </c>
      <c r="H36" s="19">
        <v>44</v>
      </c>
      <c r="I36" s="63">
        <f t="shared" si="0"/>
        <v>93</v>
      </c>
      <c r="J36" s="48">
        <v>9365773904</v>
      </c>
      <c r="K36" s="48" t="s">
        <v>109</v>
      </c>
      <c r="L36" s="48" t="s">
        <v>110</v>
      </c>
      <c r="M36" s="48" t="s">
        <v>111</v>
      </c>
      <c r="N36" s="48" t="s">
        <v>1182</v>
      </c>
      <c r="O36" s="48"/>
      <c r="P36" s="49">
        <v>43727</v>
      </c>
      <c r="Q36" s="48" t="s">
        <v>104</v>
      </c>
      <c r="R36" s="48"/>
      <c r="S36" s="18" t="s">
        <v>297</v>
      </c>
      <c r="T36" s="18"/>
    </row>
    <row r="37" spans="1:20" ht="33">
      <c r="A37" s="4">
        <v>33</v>
      </c>
      <c r="B37" s="17" t="s">
        <v>62</v>
      </c>
      <c r="C37" s="48" t="s">
        <v>949</v>
      </c>
      <c r="D37" s="48" t="s">
        <v>23</v>
      </c>
      <c r="E37" s="19" t="s">
        <v>950</v>
      </c>
      <c r="F37" s="48" t="s">
        <v>107</v>
      </c>
      <c r="G37" s="19">
        <v>35</v>
      </c>
      <c r="H37" s="19">
        <v>42</v>
      </c>
      <c r="I37" s="63">
        <f t="shared" si="0"/>
        <v>77</v>
      </c>
      <c r="J37" s="48">
        <v>8761867051</v>
      </c>
      <c r="K37" s="48" t="s">
        <v>109</v>
      </c>
      <c r="L37" s="48" t="s">
        <v>110</v>
      </c>
      <c r="M37" s="48" t="s">
        <v>111</v>
      </c>
      <c r="N37" s="48"/>
      <c r="O37" s="48"/>
      <c r="P37" s="49">
        <v>43727</v>
      </c>
      <c r="Q37" s="48" t="s">
        <v>104</v>
      </c>
      <c r="R37" s="48"/>
      <c r="S37" s="18" t="s">
        <v>297</v>
      </c>
      <c r="T37" s="18"/>
    </row>
    <row r="38" spans="1:20">
      <c r="A38" s="4">
        <v>34</v>
      </c>
      <c r="B38" s="17" t="s">
        <v>62</v>
      </c>
      <c r="C38" s="48" t="s">
        <v>951</v>
      </c>
      <c r="D38" s="48" t="s">
        <v>23</v>
      </c>
      <c r="E38" s="19" t="s">
        <v>952</v>
      </c>
      <c r="F38" s="48" t="s">
        <v>107</v>
      </c>
      <c r="G38" s="19">
        <v>70</v>
      </c>
      <c r="H38" s="19">
        <v>86</v>
      </c>
      <c r="I38" s="63">
        <f t="shared" si="0"/>
        <v>156</v>
      </c>
      <c r="J38" s="48">
        <v>8753862259</v>
      </c>
      <c r="K38" s="48" t="s">
        <v>109</v>
      </c>
      <c r="L38" s="48" t="s">
        <v>110</v>
      </c>
      <c r="M38" s="48" t="s">
        <v>111</v>
      </c>
      <c r="N38" s="48"/>
      <c r="O38" s="48"/>
      <c r="P38" s="49">
        <v>43728</v>
      </c>
      <c r="Q38" s="48" t="s">
        <v>113</v>
      </c>
      <c r="R38" s="48"/>
      <c r="S38" s="18" t="s">
        <v>297</v>
      </c>
      <c r="T38" s="18"/>
    </row>
    <row r="39" spans="1:20" ht="33">
      <c r="A39" s="4">
        <v>35</v>
      </c>
      <c r="B39" s="17" t="s">
        <v>62</v>
      </c>
      <c r="C39" s="48" t="s">
        <v>953</v>
      </c>
      <c r="D39" s="48" t="s">
        <v>25</v>
      </c>
      <c r="E39" s="19">
        <v>190823</v>
      </c>
      <c r="F39" s="48"/>
      <c r="G39" s="19">
        <v>20</v>
      </c>
      <c r="H39" s="19">
        <v>19</v>
      </c>
      <c r="I39" s="63">
        <f t="shared" si="0"/>
        <v>39</v>
      </c>
      <c r="J39" s="48">
        <v>9954319226</v>
      </c>
      <c r="K39" s="48" t="s">
        <v>109</v>
      </c>
      <c r="L39" s="48" t="s">
        <v>110</v>
      </c>
      <c r="M39" s="48" t="s">
        <v>111</v>
      </c>
      <c r="N39" s="48" t="s">
        <v>1183</v>
      </c>
      <c r="O39" s="48"/>
      <c r="P39" s="49">
        <v>43729</v>
      </c>
      <c r="Q39" s="48" t="s">
        <v>141</v>
      </c>
      <c r="R39" s="48"/>
      <c r="S39" s="18" t="s">
        <v>297</v>
      </c>
      <c r="T39" s="18"/>
    </row>
    <row r="40" spans="1:20">
      <c r="A40" s="4">
        <v>36</v>
      </c>
      <c r="B40" s="17" t="s">
        <v>62</v>
      </c>
      <c r="C40" s="48" t="s">
        <v>954</v>
      </c>
      <c r="D40" s="48" t="s">
        <v>23</v>
      </c>
      <c r="E40" s="19" t="s">
        <v>955</v>
      </c>
      <c r="F40" s="48" t="s">
        <v>533</v>
      </c>
      <c r="G40" s="19">
        <v>22</v>
      </c>
      <c r="H40" s="19">
        <v>18</v>
      </c>
      <c r="I40" s="63">
        <f t="shared" si="0"/>
        <v>40</v>
      </c>
      <c r="J40" s="48">
        <v>9854049864</v>
      </c>
      <c r="K40" s="48" t="s">
        <v>109</v>
      </c>
      <c r="L40" s="48" t="s">
        <v>110</v>
      </c>
      <c r="M40" s="48" t="s">
        <v>111</v>
      </c>
      <c r="N40" s="48"/>
      <c r="O40" s="48"/>
      <c r="P40" s="49">
        <v>43729</v>
      </c>
      <c r="Q40" s="48" t="s">
        <v>141</v>
      </c>
      <c r="R40" s="48"/>
      <c r="S40" s="18" t="s">
        <v>297</v>
      </c>
      <c r="T40" s="18"/>
    </row>
    <row r="41" spans="1:20" ht="33">
      <c r="A41" s="4">
        <v>37</v>
      </c>
      <c r="B41" s="17" t="s">
        <v>62</v>
      </c>
      <c r="C41" s="48" t="s">
        <v>956</v>
      </c>
      <c r="D41" s="48" t="s">
        <v>23</v>
      </c>
      <c r="E41" s="19" t="s">
        <v>957</v>
      </c>
      <c r="F41" s="48" t="s">
        <v>107</v>
      </c>
      <c r="G41" s="19">
        <v>38</v>
      </c>
      <c r="H41" s="19">
        <v>28</v>
      </c>
      <c r="I41" s="63">
        <f t="shared" si="0"/>
        <v>66</v>
      </c>
      <c r="J41" s="48">
        <v>7637035874</v>
      </c>
      <c r="K41" s="48" t="s">
        <v>109</v>
      </c>
      <c r="L41" s="48" t="s">
        <v>173</v>
      </c>
      <c r="M41" s="48" t="s">
        <v>174</v>
      </c>
      <c r="N41" s="48"/>
      <c r="O41" s="48"/>
      <c r="P41" s="49">
        <v>43729</v>
      </c>
      <c r="Q41" s="48" t="s">
        <v>141</v>
      </c>
      <c r="R41" s="48"/>
      <c r="S41" s="18" t="s">
        <v>297</v>
      </c>
      <c r="T41" s="18"/>
    </row>
    <row r="42" spans="1:20">
      <c r="A42" s="4">
        <v>38</v>
      </c>
      <c r="B42" s="17" t="s">
        <v>62</v>
      </c>
      <c r="C42" s="59" t="s">
        <v>958</v>
      </c>
      <c r="D42" s="59" t="s">
        <v>25</v>
      </c>
      <c r="E42" s="17">
        <v>190921</v>
      </c>
      <c r="F42" s="59"/>
      <c r="G42" s="17">
        <v>52</v>
      </c>
      <c r="H42" s="17">
        <v>39</v>
      </c>
      <c r="I42" s="63">
        <f t="shared" si="0"/>
        <v>91</v>
      </c>
      <c r="J42" s="59" t="s">
        <v>1184</v>
      </c>
      <c r="K42" s="59" t="s">
        <v>109</v>
      </c>
      <c r="L42" s="59" t="s">
        <v>173</v>
      </c>
      <c r="M42" s="59" t="s">
        <v>174</v>
      </c>
      <c r="N42" s="59" t="s">
        <v>1185</v>
      </c>
      <c r="O42" s="59"/>
      <c r="P42" s="49">
        <v>43731</v>
      </c>
      <c r="Q42" s="48" t="s">
        <v>120</v>
      </c>
      <c r="R42" s="48"/>
      <c r="S42" s="18" t="s">
        <v>297</v>
      </c>
      <c r="T42" s="18"/>
    </row>
    <row r="43" spans="1:20" ht="33">
      <c r="A43" s="4">
        <v>39</v>
      </c>
      <c r="B43" s="17" t="s">
        <v>62</v>
      </c>
      <c r="C43" s="48" t="s">
        <v>959</v>
      </c>
      <c r="D43" s="48" t="s">
        <v>23</v>
      </c>
      <c r="E43" s="19" t="s">
        <v>960</v>
      </c>
      <c r="F43" s="48" t="s">
        <v>94</v>
      </c>
      <c r="G43" s="19">
        <v>23</v>
      </c>
      <c r="H43" s="19">
        <v>31</v>
      </c>
      <c r="I43" s="63">
        <f t="shared" si="0"/>
        <v>54</v>
      </c>
      <c r="J43" s="48">
        <v>7002581068</v>
      </c>
      <c r="K43" s="48" t="s">
        <v>109</v>
      </c>
      <c r="L43" s="48" t="s">
        <v>110</v>
      </c>
      <c r="M43" s="48" t="s">
        <v>111</v>
      </c>
      <c r="N43" s="48"/>
      <c r="O43" s="48"/>
      <c r="P43" s="49">
        <v>43731</v>
      </c>
      <c r="Q43" s="48" t="s">
        <v>120</v>
      </c>
      <c r="R43" s="48"/>
      <c r="S43" s="18" t="s">
        <v>297</v>
      </c>
      <c r="T43" s="18"/>
    </row>
    <row r="44" spans="1:20">
      <c r="A44" s="4">
        <v>40</v>
      </c>
      <c r="B44" s="17" t="s">
        <v>62</v>
      </c>
      <c r="C44" s="48" t="s">
        <v>961</v>
      </c>
      <c r="D44" s="48" t="s">
        <v>25</v>
      </c>
      <c r="E44" s="19">
        <v>190442</v>
      </c>
      <c r="F44" s="48"/>
      <c r="G44" s="19">
        <v>33</v>
      </c>
      <c r="H44" s="19">
        <v>28</v>
      </c>
      <c r="I44" s="63">
        <f t="shared" si="0"/>
        <v>61</v>
      </c>
      <c r="J44" s="48">
        <v>7896353612</v>
      </c>
      <c r="K44" s="48" t="s">
        <v>109</v>
      </c>
      <c r="L44" s="48" t="s">
        <v>173</v>
      </c>
      <c r="M44" s="48" t="s">
        <v>174</v>
      </c>
      <c r="N44" s="48" t="s">
        <v>1186</v>
      </c>
      <c r="O44" s="48"/>
      <c r="P44" s="49">
        <v>43732</v>
      </c>
      <c r="Q44" s="48" t="s">
        <v>127</v>
      </c>
      <c r="R44" s="48"/>
      <c r="S44" s="18" t="s">
        <v>297</v>
      </c>
      <c r="T44" s="18"/>
    </row>
    <row r="45" spans="1:20">
      <c r="A45" s="4">
        <v>41</v>
      </c>
      <c r="B45" s="17" t="s">
        <v>62</v>
      </c>
      <c r="C45" s="48" t="s">
        <v>962</v>
      </c>
      <c r="D45" s="48" t="s">
        <v>23</v>
      </c>
      <c r="E45" s="19" t="s">
        <v>963</v>
      </c>
      <c r="F45" s="48" t="s">
        <v>107</v>
      </c>
      <c r="G45" s="19">
        <v>52</v>
      </c>
      <c r="H45" s="19">
        <v>35</v>
      </c>
      <c r="I45" s="63">
        <f t="shared" si="0"/>
        <v>87</v>
      </c>
      <c r="J45" s="48">
        <v>9678178087</v>
      </c>
      <c r="K45" s="48" t="s">
        <v>1161</v>
      </c>
      <c r="L45" s="48" t="s">
        <v>1162</v>
      </c>
      <c r="M45" s="48" t="s">
        <v>1163</v>
      </c>
      <c r="N45" s="48"/>
      <c r="O45" s="48"/>
      <c r="P45" s="49">
        <v>43732</v>
      </c>
      <c r="Q45" s="48" t="s">
        <v>127</v>
      </c>
      <c r="R45" s="48"/>
      <c r="S45" s="18" t="s">
        <v>297</v>
      </c>
      <c r="T45" s="18"/>
    </row>
    <row r="46" spans="1:20" ht="33">
      <c r="A46" s="4">
        <v>42</v>
      </c>
      <c r="B46" s="17" t="s">
        <v>62</v>
      </c>
      <c r="C46" s="48" t="s">
        <v>964</v>
      </c>
      <c r="D46" s="48" t="s">
        <v>25</v>
      </c>
      <c r="E46" s="19">
        <v>190444</v>
      </c>
      <c r="F46" s="48"/>
      <c r="G46" s="19">
        <v>49</v>
      </c>
      <c r="H46" s="19">
        <v>42</v>
      </c>
      <c r="I46" s="63">
        <f t="shared" si="0"/>
        <v>91</v>
      </c>
      <c r="J46" s="48">
        <v>7086806221</v>
      </c>
      <c r="K46" s="48" t="s">
        <v>109</v>
      </c>
      <c r="L46" s="48" t="s">
        <v>173</v>
      </c>
      <c r="M46" s="48" t="s">
        <v>174</v>
      </c>
      <c r="N46" s="48" t="s">
        <v>1187</v>
      </c>
      <c r="O46" s="48"/>
      <c r="P46" s="49">
        <v>43733</v>
      </c>
      <c r="Q46" s="48" t="s">
        <v>98</v>
      </c>
      <c r="R46" s="48"/>
      <c r="S46" s="18" t="s">
        <v>297</v>
      </c>
      <c r="T46" s="18"/>
    </row>
    <row r="47" spans="1:20" ht="33">
      <c r="A47" s="4">
        <v>43</v>
      </c>
      <c r="B47" s="17" t="s">
        <v>62</v>
      </c>
      <c r="C47" s="48" t="s">
        <v>965</v>
      </c>
      <c r="D47" s="48" t="s">
        <v>23</v>
      </c>
      <c r="E47" s="19" t="s">
        <v>966</v>
      </c>
      <c r="F47" s="48" t="s">
        <v>107</v>
      </c>
      <c r="G47" s="19">
        <v>26</v>
      </c>
      <c r="H47" s="19">
        <v>24</v>
      </c>
      <c r="I47" s="63">
        <f t="shared" si="0"/>
        <v>50</v>
      </c>
      <c r="J47" s="48">
        <v>7896812881</v>
      </c>
      <c r="K47" s="48" t="s">
        <v>109</v>
      </c>
      <c r="L47" s="48" t="s">
        <v>110</v>
      </c>
      <c r="M47" s="48" t="s">
        <v>111</v>
      </c>
      <c r="N47" s="48"/>
      <c r="O47" s="48"/>
      <c r="P47" s="49">
        <v>43733</v>
      </c>
      <c r="Q47" s="48" t="s">
        <v>98</v>
      </c>
      <c r="R47" s="48"/>
      <c r="S47" s="18" t="s">
        <v>297</v>
      </c>
      <c r="T47" s="18"/>
    </row>
    <row r="48" spans="1:20" ht="33">
      <c r="A48" s="4">
        <v>44</v>
      </c>
      <c r="B48" s="17" t="s">
        <v>62</v>
      </c>
      <c r="C48" s="48" t="s">
        <v>967</v>
      </c>
      <c r="D48" s="48" t="s">
        <v>25</v>
      </c>
      <c r="E48" s="19">
        <v>190448</v>
      </c>
      <c r="F48" s="48"/>
      <c r="G48" s="19">
        <v>43</v>
      </c>
      <c r="H48" s="19">
        <v>33</v>
      </c>
      <c r="I48" s="63">
        <f t="shared" si="0"/>
        <v>76</v>
      </c>
      <c r="J48" s="48" t="s">
        <v>1188</v>
      </c>
      <c r="K48" s="48" t="s">
        <v>109</v>
      </c>
      <c r="L48" s="48" t="s">
        <v>173</v>
      </c>
      <c r="M48" s="48" t="s">
        <v>174</v>
      </c>
      <c r="N48" s="48" t="s">
        <v>1189</v>
      </c>
      <c r="O48" s="48"/>
      <c r="P48" s="49">
        <v>43734</v>
      </c>
      <c r="Q48" s="48" t="s">
        <v>104</v>
      </c>
      <c r="R48" s="48"/>
      <c r="S48" s="18" t="s">
        <v>297</v>
      </c>
      <c r="T48" s="18"/>
    </row>
    <row r="49" spans="1:20">
      <c r="A49" s="4">
        <v>45</v>
      </c>
      <c r="B49" s="17" t="s">
        <v>62</v>
      </c>
      <c r="C49" s="48" t="s">
        <v>968</v>
      </c>
      <c r="D49" s="48" t="s">
        <v>23</v>
      </c>
      <c r="E49" s="19" t="s">
        <v>969</v>
      </c>
      <c r="F49" s="48" t="s">
        <v>107</v>
      </c>
      <c r="G49" s="19">
        <v>37</v>
      </c>
      <c r="H49" s="19">
        <v>41</v>
      </c>
      <c r="I49" s="63">
        <f t="shared" si="0"/>
        <v>78</v>
      </c>
      <c r="J49" s="48">
        <v>9085467927</v>
      </c>
      <c r="K49" s="48" t="s">
        <v>109</v>
      </c>
      <c r="L49" s="48" t="s">
        <v>173</v>
      </c>
      <c r="M49" s="48" t="s">
        <v>174</v>
      </c>
      <c r="N49" s="48"/>
      <c r="O49" s="48"/>
      <c r="P49" s="49">
        <v>43734</v>
      </c>
      <c r="Q49" s="48" t="s">
        <v>104</v>
      </c>
      <c r="R49" s="48"/>
      <c r="S49" s="18" t="s">
        <v>297</v>
      </c>
      <c r="T49" s="18"/>
    </row>
    <row r="50" spans="1:20">
      <c r="A50" s="4">
        <v>46</v>
      </c>
      <c r="B50" s="17" t="s">
        <v>62</v>
      </c>
      <c r="C50" s="48" t="s">
        <v>970</v>
      </c>
      <c r="D50" s="48" t="s">
        <v>25</v>
      </c>
      <c r="E50" s="19">
        <v>190820</v>
      </c>
      <c r="F50" s="48"/>
      <c r="G50" s="19">
        <v>25</v>
      </c>
      <c r="H50" s="19">
        <v>20</v>
      </c>
      <c r="I50" s="63">
        <f t="shared" si="0"/>
        <v>45</v>
      </c>
      <c r="J50" s="48">
        <v>8812045122</v>
      </c>
      <c r="K50" s="48" t="s">
        <v>109</v>
      </c>
      <c r="L50" s="48" t="s">
        <v>110</v>
      </c>
      <c r="M50" s="48" t="s">
        <v>111</v>
      </c>
      <c r="N50" s="48" t="s">
        <v>1190</v>
      </c>
      <c r="O50" s="48"/>
      <c r="P50" s="49">
        <v>43735</v>
      </c>
      <c r="Q50" s="48" t="s">
        <v>113</v>
      </c>
      <c r="R50" s="48"/>
      <c r="S50" s="18" t="s">
        <v>297</v>
      </c>
      <c r="T50" s="18"/>
    </row>
    <row r="51" spans="1:20">
      <c r="A51" s="4">
        <v>47</v>
      </c>
      <c r="B51" s="17" t="s">
        <v>62</v>
      </c>
      <c r="C51" s="48" t="s">
        <v>971</v>
      </c>
      <c r="D51" s="48" t="s">
        <v>23</v>
      </c>
      <c r="E51" s="19" t="s">
        <v>972</v>
      </c>
      <c r="F51" s="48" t="s">
        <v>107</v>
      </c>
      <c r="G51" s="19">
        <v>79</v>
      </c>
      <c r="H51" s="19">
        <v>94</v>
      </c>
      <c r="I51" s="63">
        <f t="shared" si="0"/>
        <v>173</v>
      </c>
      <c r="J51" s="48">
        <v>9864665631</v>
      </c>
      <c r="K51" s="48" t="s">
        <v>109</v>
      </c>
      <c r="L51" s="48" t="s">
        <v>110</v>
      </c>
      <c r="M51" s="48" t="s">
        <v>111</v>
      </c>
      <c r="N51" s="48"/>
      <c r="O51" s="48"/>
      <c r="P51" s="49">
        <v>43735</v>
      </c>
      <c r="Q51" s="48" t="s">
        <v>113</v>
      </c>
      <c r="R51" s="48"/>
      <c r="S51" s="18" t="s">
        <v>297</v>
      </c>
      <c r="T51" s="18"/>
    </row>
    <row r="52" spans="1:20">
      <c r="A52" s="4">
        <v>48</v>
      </c>
      <c r="B52" s="17" t="s">
        <v>62</v>
      </c>
      <c r="C52" s="48" t="s">
        <v>971</v>
      </c>
      <c r="D52" s="48" t="s">
        <v>23</v>
      </c>
      <c r="E52" s="19" t="s">
        <v>972</v>
      </c>
      <c r="F52" s="48" t="s">
        <v>107</v>
      </c>
      <c r="G52" s="19">
        <v>79</v>
      </c>
      <c r="H52" s="19">
        <v>94</v>
      </c>
      <c r="I52" s="63">
        <f t="shared" si="0"/>
        <v>173</v>
      </c>
      <c r="J52" s="48">
        <v>9864665631</v>
      </c>
      <c r="K52" s="48" t="s">
        <v>109</v>
      </c>
      <c r="L52" s="48" t="s">
        <v>110</v>
      </c>
      <c r="M52" s="48" t="s">
        <v>111</v>
      </c>
      <c r="N52" s="48"/>
      <c r="O52" s="48"/>
      <c r="P52" s="49">
        <v>43736</v>
      </c>
      <c r="Q52" s="48" t="s">
        <v>141</v>
      </c>
      <c r="R52" s="48"/>
      <c r="S52" s="18" t="s">
        <v>297</v>
      </c>
      <c r="T52" s="18"/>
    </row>
    <row r="53" spans="1:20" ht="33">
      <c r="A53" s="4">
        <v>49</v>
      </c>
      <c r="B53" s="17" t="s">
        <v>62</v>
      </c>
      <c r="C53" s="48" t="s">
        <v>973</v>
      </c>
      <c r="D53" s="48" t="s">
        <v>23</v>
      </c>
      <c r="E53" s="19" t="s">
        <v>974</v>
      </c>
      <c r="F53" s="48" t="s">
        <v>94</v>
      </c>
      <c r="G53" s="19">
        <v>28</v>
      </c>
      <c r="H53" s="19">
        <v>38</v>
      </c>
      <c r="I53" s="63">
        <f t="shared" si="0"/>
        <v>66</v>
      </c>
      <c r="J53" s="48" t="s">
        <v>1191</v>
      </c>
      <c r="K53" s="48" t="s">
        <v>109</v>
      </c>
      <c r="L53" s="48" t="s">
        <v>173</v>
      </c>
      <c r="M53" s="48" t="s">
        <v>174</v>
      </c>
      <c r="N53" s="48"/>
      <c r="O53" s="48"/>
      <c r="P53" s="49">
        <v>43736</v>
      </c>
      <c r="Q53" s="48" t="s">
        <v>141</v>
      </c>
      <c r="R53" s="48"/>
      <c r="S53" s="18" t="s">
        <v>297</v>
      </c>
      <c r="T53" s="18"/>
    </row>
    <row r="54" spans="1:20">
      <c r="A54" s="4">
        <v>50</v>
      </c>
      <c r="B54" s="17" t="s">
        <v>62</v>
      </c>
      <c r="C54" s="48" t="s">
        <v>975</v>
      </c>
      <c r="D54" s="48" t="s">
        <v>25</v>
      </c>
      <c r="E54" s="19">
        <v>190716</v>
      </c>
      <c r="F54" s="48"/>
      <c r="G54" s="19">
        <v>17</v>
      </c>
      <c r="H54" s="19">
        <v>13</v>
      </c>
      <c r="I54" s="63">
        <f t="shared" si="0"/>
        <v>30</v>
      </c>
      <c r="J54" s="48">
        <v>9435405008</v>
      </c>
      <c r="K54" s="48" t="s">
        <v>109</v>
      </c>
      <c r="L54" s="48" t="s">
        <v>110</v>
      </c>
      <c r="M54" s="48" t="s">
        <v>111</v>
      </c>
      <c r="N54" s="48" t="s">
        <v>797</v>
      </c>
      <c r="O54" s="48"/>
      <c r="P54" s="49">
        <v>43738</v>
      </c>
      <c r="Q54" s="48" t="s">
        <v>120</v>
      </c>
      <c r="R54" s="48"/>
      <c r="S54" s="18" t="s">
        <v>297</v>
      </c>
      <c r="T54" s="18"/>
    </row>
    <row r="55" spans="1:20">
      <c r="A55" s="4">
        <v>51</v>
      </c>
      <c r="B55" s="17" t="s">
        <v>62</v>
      </c>
      <c r="C55" s="48" t="s">
        <v>976</v>
      </c>
      <c r="D55" s="48" t="s">
        <v>25</v>
      </c>
      <c r="E55" s="19">
        <v>190441</v>
      </c>
      <c r="F55" s="48"/>
      <c r="G55" s="19">
        <v>51</v>
      </c>
      <c r="H55" s="19">
        <v>51</v>
      </c>
      <c r="I55" s="63">
        <f t="shared" si="0"/>
        <v>102</v>
      </c>
      <c r="J55" s="48">
        <v>7662018704</v>
      </c>
      <c r="K55" s="48" t="s">
        <v>109</v>
      </c>
      <c r="L55" s="48" t="s">
        <v>110</v>
      </c>
      <c r="M55" s="48" t="s">
        <v>111</v>
      </c>
      <c r="N55" s="48" t="s">
        <v>1192</v>
      </c>
      <c r="O55" s="48"/>
      <c r="P55" s="49">
        <v>43738</v>
      </c>
      <c r="Q55" s="48" t="s">
        <v>120</v>
      </c>
      <c r="R55" s="48"/>
      <c r="S55" s="18" t="s">
        <v>297</v>
      </c>
      <c r="T55" s="18"/>
    </row>
    <row r="56" spans="1:20">
      <c r="A56" s="4">
        <v>52</v>
      </c>
      <c r="B56" s="17" t="s">
        <v>63</v>
      </c>
      <c r="C56" s="59" t="s">
        <v>1120</v>
      </c>
      <c r="D56" s="59" t="s">
        <v>25</v>
      </c>
      <c r="E56" s="17">
        <v>190219</v>
      </c>
      <c r="F56" s="59"/>
      <c r="G56" s="17">
        <v>55</v>
      </c>
      <c r="H56" s="17">
        <v>47</v>
      </c>
      <c r="I56" s="63">
        <f t="shared" si="0"/>
        <v>102</v>
      </c>
      <c r="J56" s="59">
        <v>8761847276</v>
      </c>
      <c r="K56" s="59" t="s">
        <v>180</v>
      </c>
      <c r="L56" s="59" t="s">
        <v>181</v>
      </c>
      <c r="M56" s="59" t="s">
        <v>182</v>
      </c>
      <c r="N56" s="59" t="s">
        <v>1243</v>
      </c>
      <c r="O56" s="59"/>
      <c r="P56" s="49">
        <v>43710</v>
      </c>
      <c r="Q56" s="48" t="s">
        <v>190</v>
      </c>
      <c r="R56" s="48"/>
      <c r="S56" s="18" t="s">
        <v>298</v>
      </c>
      <c r="T56" s="18"/>
    </row>
    <row r="57" spans="1:20" ht="33">
      <c r="A57" s="4">
        <v>53</v>
      </c>
      <c r="B57" s="17" t="s">
        <v>63</v>
      </c>
      <c r="C57" s="48" t="s">
        <v>1121</v>
      </c>
      <c r="D57" s="48" t="s">
        <v>25</v>
      </c>
      <c r="E57" s="19">
        <v>190707</v>
      </c>
      <c r="F57" s="48"/>
      <c r="G57" s="19">
        <v>41</v>
      </c>
      <c r="H57" s="19">
        <v>30</v>
      </c>
      <c r="I57" s="63">
        <f t="shared" si="0"/>
        <v>71</v>
      </c>
      <c r="J57" s="48" t="s">
        <v>1244</v>
      </c>
      <c r="K57" s="48" t="s">
        <v>180</v>
      </c>
      <c r="L57" s="48" t="s">
        <v>181</v>
      </c>
      <c r="M57" s="48" t="s">
        <v>182</v>
      </c>
      <c r="N57" s="48" t="s">
        <v>1245</v>
      </c>
      <c r="O57" s="48"/>
      <c r="P57" s="49">
        <v>43710</v>
      </c>
      <c r="Q57" s="48" t="s">
        <v>190</v>
      </c>
      <c r="R57" s="48"/>
      <c r="S57" s="18" t="s">
        <v>298</v>
      </c>
      <c r="T57" s="18"/>
    </row>
    <row r="58" spans="1:20" ht="33">
      <c r="A58" s="4">
        <v>54</v>
      </c>
      <c r="B58" s="17" t="s">
        <v>63</v>
      </c>
      <c r="C58" s="48" t="s">
        <v>1122</v>
      </c>
      <c r="D58" s="48" t="s">
        <v>23</v>
      </c>
      <c r="E58" s="19" t="s">
        <v>1123</v>
      </c>
      <c r="F58" s="48" t="s">
        <v>94</v>
      </c>
      <c r="G58" s="19">
        <v>95</v>
      </c>
      <c r="H58" s="19">
        <v>46</v>
      </c>
      <c r="I58" s="63">
        <f t="shared" si="0"/>
        <v>141</v>
      </c>
      <c r="J58" s="48">
        <v>9435807752</v>
      </c>
      <c r="K58" s="48" t="s">
        <v>180</v>
      </c>
      <c r="L58" s="48" t="s">
        <v>269</v>
      </c>
      <c r="M58" s="48" t="s">
        <v>270</v>
      </c>
      <c r="N58" s="48"/>
      <c r="O58" s="48"/>
      <c r="P58" s="49">
        <v>43711</v>
      </c>
      <c r="Q58" s="48" t="s">
        <v>197</v>
      </c>
      <c r="R58" s="48"/>
      <c r="S58" s="18" t="s">
        <v>298</v>
      </c>
      <c r="T58" s="18"/>
    </row>
    <row r="59" spans="1:20" ht="33">
      <c r="A59" s="4">
        <v>55</v>
      </c>
      <c r="B59" s="17" t="s">
        <v>63</v>
      </c>
      <c r="C59" s="48" t="s">
        <v>1124</v>
      </c>
      <c r="D59" s="48" t="s">
        <v>25</v>
      </c>
      <c r="E59" s="19">
        <v>190229</v>
      </c>
      <c r="F59" s="48"/>
      <c r="G59" s="19">
        <v>46</v>
      </c>
      <c r="H59" s="19">
        <v>47</v>
      </c>
      <c r="I59" s="63">
        <f t="shared" si="0"/>
        <v>93</v>
      </c>
      <c r="J59" s="48">
        <v>6000927873</v>
      </c>
      <c r="K59" s="48" t="s">
        <v>180</v>
      </c>
      <c r="L59" s="48" t="s">
        <v>269</v>
      </c>
      <c r="M59" s="48" t="s">
        <v>270</v>
      </c>
      <c r="N59" s="48" t="s">
        <v>1246</v>
      </c>
      <c r="O59" s="48"/>
      <c r="P59" s="49">
        <v>43712</v>
      </c>
      <c r="Q59" s="48" t="s">
        <v>206</v>
      </c>
      <c r="R59" s="48"/>
      <c r="S59" s="18" t="s">
        <v>298</v>
      </c>
      <c r="T59" s="18"/>
    </row>
    <row r="60" spans="1:20" ht="33">
      <c r="A60" s="4">
        <v>56</v>
      </c>
      <c r="B60" s="17" t="s">
        <v>63</v>
      </c>
      <c r="C60" s="48" t="s">
        <v>1125</v>
      </c>
      <c r="D60" s="48" t="s">
        <v>23</v>
      </c>
      <c r="E60" s="19" t="s">
        <v>1126</v>
      </c>
      <c r="F60" s="48" t="s">
        <v>107</v>
      </c>
      <c r="G60" s="19">
        <v>55</v>
      </c>
      <c r="H60" s="19">
        <v>49</v>
      </c>
      <c r="I60" s="63">
        <f t="shared" si="0"/>
        <v>104</v>
      </c>
      <c r="J60" s="48">
        <v>9101743608</v>
      </c>
      <c r="K60" s="48" t="s">
        <v>180</v>
      </c>
      <c r="L60" s="48" t="s">
        <v>269</v>
      </c>
      <c r="M60" s="48" t="s">
        <v>270</v>
      </c>
      <c r="N60" s="48"/>
      <c r="O60" s="48"/>
      <c r="P60" s="49">
        <v>43712</v>
      </c>
      <c r="Q60" s="48" t="s">
        <v>206</v>
      </c>
      <c r="R60" s="48"/>
      <c r="S60" s="18" t="s">
        <v>298</v>
      </c>
      <c r="T60" s="18"/>
    </row>
    <row r="61" spans="1:20">
      <c r="A61" s="4">
        <v>57</v>
      </c>
      <c r="B61" s="17" t="s">
        <v>63</v>
      </c>
      <c r="C61" s="48" t="s">
        <v>1127</v>
      </c>
      <c r="D61" s="48" t="s">
        <v>25</v>
      </c>
      <c r="E61" s="19">
        <v>190224</v>
      </c>
      <c r="F61" s="48">
        <v>24</v>
      </c>
      <c r="G61" s="19">
        <v>50</v>
      </c>
      <c r="H61" s="19">
        <v>37</v>
      </c>
      <c r="I61" s="63">
        <f t="shared" si="0"/>
        <v>87</v>
      </c>
      <c r="J61" s="48">
        <v>6000309802</v>
      </c>
      <c r="K61" s="48" t="s">
        <v>180</v>
      </c>
      <c r="L61" s="48" t="s">
        <v>269</v>
      </c>
      <c r="M61" s="48" t="s">
        <v>270</v>
      </c>
      <c r="N61" s="48" t="s">
        <v>1247</v>
      </c>
      <c r="O61" s="48"/>
      <c r="P61" s="49">
        <v>43713</v>
      </c>
      <c r="Q61" s="48" t="s">
        <v>209</v>
      </c>
      <c r="R61" s="48"/>
      <c r="S61" s="18" t="s">
        <v>298</v>
      </c>
      <c r="T61" s="18"/>
    </row>
    <row r="62" spans="1:20">
      <c r="A62" s="4">
        <v>58</v>
      </c>
      <c r="B62" s="17" t="s">
        <v>63</v>
      </c>
      <c r="C62" s="48" t="s">
        <v>1128</v>
      </c>
      <c r="D62" s="48" t="s">
        <v>25</v>
      </c>
      <c r="E62" s="19">
        <v>190224</v>
      </c>
      <c r="F62" s="48"/>
      <c r="G62" s="19">
        <v>41</v>
      </c>
      <c r="H62" s="19">
        <v>47</v>
      </c>
      <c r="I62" s="63">
        <f t="shared" si="0"/>
        <v>88</v>
      </c>
      <c r="J62" s="48">
        <v>9613478975</v>
      </c>
      <c r="K62" s="48" t="s">
        <v>180</v>
      </c>
      <c r="L62" s="48" t="s">
        <v>269</v>
      </c>
      <c r="M62" s="48" t="s">
        <v>270</v>
      </c>
      <c r="N62" s="48" t="s">
        <v>1247</v>
      </c>
      <c r="O62" s="48"/>
      <c r="P62" s="49">
        <v>43713</v>
      </c>
      <c r="Q62" s="48" t="s">
        <v>209</v>
      </c>
      <c r="R62" s="48"/>
      <c r="S62" s="18" t="s">
        <v>298</v>
      </c>
      <c r="T62" s="18"/>
    </row>
    <row r="63" spans="1:20">
      <c r="A63" s="4">
        <v>59</v>
      </c>
      <c r="B63" s="17" t="s">
        <v>63</v>
      </c>
      <c r="C63" s="59" t="s">
        <v>1129</v>
      </c>
      <c r="D63" s="59" t="s">
        <v>25</v>
      </c>
      <c r="E63" s="17">
        <v>190326</v>
      </c>
      <c r="F63" s="59"/>
      <c r="G63" s="17">
        <v>50</v>
      </c>
      <c r="H63" s="17">
        <v>40</v>
      </c>
      <c r="I63" s="63">
        <f t="shared" si="0"/>
        <v>90</v>
      </c>
      <c r="J63" s="59">
        <v>9707132880</v>
      </c>
      <c r="K63" s="59" t="s">
        <v>180</v>
      </c>
      <c r="L63" s="59" t="s">
        <v>269</v>
      </c>
      <c r="M63" s="59" t="s">
        <v>270</v>
      </c>
      <c r="N63" s="59" t="s">
        <v>779</v>
      </c>
      <c r="O63" s="59"/>
      <c r="P63" s="49">
        <v>43714</v>
      </c>
      <c r="Q63" s="48" t="s">
        <v>228</v>
      </c>
      <c r="R63" s="48"/>
      <c r="S63" s="18" t="s">
        <v>298</v>
      </c>
      <c r="T63" s="18"/>
    </row>
    <row r="64" spans="1:20" ht="33">
      <c r="A64" s="4">
        <v>60</v>
      </c>
      <c r="B64" s="17" t="s">
        <v>63</v>
      </c>
      <c r="C64" s="48" t="s">
        <v>1130</v>
      </c>
      <c r="D64" s="48" t="s">
        <v>23</v>
      </c>
      <c r="E64" s="19" t="s">
        <v>1131</v>
      </c>
      <c r="F64" s="48" t="s">
        <v>107</v>
      </c>
      <c r="G64" s="19">
        <v>88</v>
      </c>
      <c r="H64" s="19">
        <v>78</v>
      </c>
      <c r="I64" s="63">
        <f t="shared" si="0"/>
        <v>166</v>
      </c>
      <c r="J64" s="48">
        <v>9401092041</v>
      </c>
      <c r="K64" s="48" t="s">
        <v>180</v>
      </c>
      <c r="L64" s="48" t="s">
        <v>269</v>
      </c>
      <c r="M64" s="48" t="s">
        <v>270</v>
      </c>
      <c r="N64" s="48"/>
      <c r="O64" s="48"/>
      <c r="P64" s="49">
        <v>43714</v>
      </c>
      <c r="Q64" s="48" t="s">
        <v>228</v>
      </c>
      <c r="R64" s="48"/>
      <c r="S64" s="18" t="s">
        <v>298</v>
      </c>
      <c r="T64" s="18"/>
    </row>
    <row r="65" spans="1:20" ht="33">
      <c r="A65" s="4">
        <v>61</v>
      </c>
      <c r="B65" s="17" t="s">
        <v>63</v>
      </c>
      <c r="C65" s="48" t="s">
        <v>1130</v>
      </c>
      <c r="D65" s="48" t="s">
        <v>23</v>
      </c>
      <c r="E65" s="19" t="s">
        <v>1131</v>
      </c>
      <c r="F65" s="48" t="s">
        <v>107</v>
      </c>
      <c r="G65" s="19">
        <v>88</v>
      </c>
      <c r="H65" s="19">
        <v>78</v>
      </c>
      <c r="I65" s="63">
        <f t="shared" si="0"/>
        <v>166</v>
      </c>
      <c r="J65" s="48">
        <v>9401092041</v>
      </c>
      <c r="K65" s="48" t="s">
        <v>180</v>
      </c>
      <c r="L65" s="48" t="s">
        <v>269</v>
      </c>
      <c r="M65" s="48" t="s">
        <v>270</v>
      </c>
      <c r="N65" s="48"/>
      <c r="O65" s="48"/>
      <c r="P65" s="49">
        <v>43715</v>
      </c>
      <c r="Q65" s="48" t="s">
        <v>242</v>
      </c>
      <c r="R65" s="48"/>
      <c r="S65" s="18" t="s">
        <v>298</v>
      </c>
      <c r="T65" s="18"/>
    </row>
    <row r="66" spans="1:20">
      <c r="A66" s="4">
        <v>62</v>
      </c>
      <c r="B66" s="17" t="s">
        <v>63</v>
      </c>
      <c r="C66" s="48" t="s">
        <v>1132</v>
      </c>
      <c r="D66" s="48" t="s">
        <v>25</v>
      </c>
      <c r="E66" s="19">
        <v>190223</v>
      </c>
      <c r="F66" s="48"/>
      <c r="G66" s="19">
        <v>65</v>
      </c>
      <c r="H66" s="19">
        <v>46</v>
      </c>
      <c r="I66" s="63">
        <f t="shared" si="0"/>
        <v>111</v>
      </c>
      <c r="J66" s="48">
        <v>9161013751</v>
      </c>
      <c r="K66" s="48" t="s">
        <v>180</v>
      </c>
      <c r="L66" s="48" t="s">
        <v>181</v>
      </c>
      <c r="M66" s="48" t="s">
        <v>182</v>
      </c>
      <c r="N66" s="48" t="s">
        <v>1248</v>
      </c>
      <c r="O66" s="48"/>
      <c r="P66" s="49">
        <v>43717</v>
      </c>
      <c r="Q66" s="48" t="s">
        <v>190</v>
      </c>
      <c r="R66" s="48"/>
      <c r="S66" s="18" t="s">
        <v>298</v>
      </c>
      <c r="T66" s="18"/>
    </row>
    <row r="67" spans="1:20" ht="33">
      <c r="A67" s="4">
        <v>63</v>
      </c>
      <c r="B67" s="17" t="s">
        <v>63</v>
      </c>
      <c r="C67" s="48" t="s">
        <v>1133</v>
      </c>
      <c r="D67" s="48" t="s">
        <v>25</v>
      </c>
      <c r="E67" s="19">
        <v>190215</v>
      </c>
      <c r="F67" s="48"/>
      <c r="G67" s="19">
        <v>39</v>
      </c>
      <c r="H67" s="19">
        <v>45</v>
      </c>
      <c r="I67" s="63">
        <f t="shared" si="0"/>
        <v>84</v>
      </c>
      <c r="J67" s="48" t="s">
        <v>1249</v>
      </c>
      <c r="K67" s="48" t="s">
        <v>180</v>
      </c>
      <c r="L67" s="48" t="s">
        <v>181</v>
      </c>
      <c r="M67" s="48" t="s">
        <v>182</v>
      </c>
      <c r="N67" s="48" t="s">
        <v>486</v>
      </c>
      <c r="O67" s="48"/>
      <c r="P67" s="49">
        <v>43718</v>
      </c>
      <c r="Q67" s="48" t="s">
        <v>197</v>
      </c>
      <c r="R67" s="48"/>
      <c r="S67" s="18" t="s">
        <v>298</v>
      </c>
      <c r="T67" s="18"/>
    </row>
    <row r="68" spans="1:20" ht="33">
      <c r="A68" s="4">
        <v>64</v>
      </c>
      <c r="B68" s="17" t="s">
        <v>63</v>
      </c>
      <c r="C68" s="48" t="s">
        <v>1134</v>
      </c>
      <c r="D68" s="48" t="s">
        <v>23</v>
      </c>
      <c r="E68" s="19" t="s">
        <v>1135</v>
      </c>
      <c r="F68" s="48" t="s">
        <v>107</v>
      </c>
      <c r="G68" s="19">
        <v>75</v>
      </c>
      <c r="H68" s="19">
        <v>100</v>
      </c>
      <c r="I68" s="63">
        <f t="shared" si="0"/>
        <v>175</v>
      </c>
      <c r="J68" s="48">
        <v>9678250355</v>
      </c>
      <c r="K68" s="48" t="s">
        <v>180</v>
      </c>
      <c r="L68" s="48" t="s">
        <v>181</v>
      </c>
      <c r="M68" s="48" t="s">
        <v>182</v>
      </c>
      <c r="N68" s="48"/>
      <c r="O68" s="48"/>
      <c r="P68" s="49">
        <v>43718</v>
      </c>
      <c r="Q68" s="48" t="s">
        <v>197</v>
      </c>
      <c r="R68" s="48"/>
      <c r="S68" s="18" t="s">
        <v>298</v>
      </c>
      <c r="T68" s="18"/>
    </row>
    <row r="69" spans="1:20" ht="33">
      <c r="A69" s="4">
        <v>65</v>
      </c>
      <c r="B69" s="17" t="s">
        <v>63</v>
      </c>
      <c r="C69" s="48" t="s">
        <v>1134</v>
      </c>
      <c r="D69" s="48" t="s">
        <v>23</v>
      </c>
      <c r="E69" s="19" t="s">
        <v>1135</v>
      </c>
      <c r="F69" s="48" t="s">
        <v>107</v>
      </c>
      <c r="G69" s="19">
        <v>75</v>
      </c>
      <c r="H69" s="19">
        <v>100</v>
      </c>
      <c r="I69" s="63">
        <f t="shared" si="0"/>
        <v>175</v>
      </c>
      <c r="J69" s="48">
        <v>9678250355</v>
      </c>
      <c r="K69" s="48" t="s">
        <v>180</v>
      </c>
      <c r="L69" s="48" t="s">
        <v>181</v>
      </c>
      <c r="M69" s="48" t="s">
        <v>182</v>
      </c>
      <c r="N69" s="48"/>
      <c r="O69" s="48"/>
      <c r="P69" s="49">
        <v>43719</v>
      </c>
      <c r="Q69" s="48" t="s">
        <v>206</v>
      </c>
      <c r="R69" s="48"/>
      <c r="S69" s="18" t="s">
        <v>298</v>
      </c>
      <c r="T69" s="18"/>
    </row>
    <row r="70" spans="1:20">
      <c r="A70" s="4">
        <v>66</v>
      </c>
      <c r="B70" s="17" t="s">
        <v>63</v>
      </c>
      <c r="C70" s="48" t="s">
        <v>1136</v>
      </c>
      <c r="D70" s="48" t="s">
        <v>25</v>
      </c>
      <c r="E70" s="19">
        <v>190218</v>
      </c>
      <c r="F70" s="48"/>
      <c r="G70" s="19">
        <v>46</v>
      </c>
      <c r="H70" s="19">
        <v>33</v>
      </c>
      <c r="I70" s="63">
        <f t="shared" ref="I70:I133" si="1">SUM(G70:H70)</f>
        <v>79</v>
      </c>
      <c r="J70" s="48">
        <v>6001710829</v>
      </c>
      <c r="K70" s="48" t="s">
        <v>180</v>
      </c>
      <c r="L70" s="48" t="s">
        <v>269</v>
      </c>
      <c r="M70" s="48" t="s">
        <v>270</v>
      </c>
      <c r="N70" s="48" t="s">
        <v>1250</v>
      </c>
      <c r="O70" s="48"/>
      <c r="P70" s="49">
        <v>43720</v>
      </c>
      <c r="Q70" s="48" t="s">
        <v>209</v>
      </c>
      <c r="R70" s="48"/>
      <c r="S70" s="18" t="s">
        <v>298</v>
      </c>
      <c r="T70" s="18"/>
    </row>
    <row r="71" spans="1:20">
      <c r="A71" s="4">
        <v>67</v>
      </c>
      <c r="B71" s="17" t="s">
        <v>63</v>
      </c>
      <c r="C71" s="48" t="s">
        <v>1137</v>
      </c>
      <c r="D71" s="48" t="s">
        <v>23</v>
      </c>
      <c r="E71" s="19" t="s">
        <v>1138</v>
      </c>
      <c r="F71" s="48" t="s">
        <v>107</v>
      </c>
      <c r="G71" s="19">
        <v>30</v>
      </c>
      <c r="H71" s="19">
        <v>38</v>
      </c>
      <c r="I71" s="63">
        <f t="shared" si="1"/>
        <v>68</v>
      </c>
      <c r="J71" s="48">
        <v>9101823159</v>
      </c>
      <c r="K71" s="48" t="s">
        <v>180</v>
      </c>
      <c r="L71" s="48" t="s">
        <v>181</v>
      </c>
      <c r="M71" s="48" t="s">
        <v>182</v>
      </c>
      <c r="N71" s="48"/>
      <c r="O71" s="48"/>
      <c r="P71" s="49">
        <v>43720</v>
      </c>
      <c r="Q71" s="48" t="s">
        <v>209</v>
      </c>
      <c r="R71" s="48"/>
      <c r="S71" s="18" t="s">
        <v>298</v>
      </c>
      <c r="T71" s="18"/>
    </row>
    <row r="72" spans="1:20">
      <c r="A72" s="4">
        <v>68</v>
      </c>
      <c r="B72" s="17" t="s">
        <v>63</v>
      </c>
      <c r="C72" s="48" t="s">
        <v>1139</v>
      </c>
      <c r="D72" s="48" t="s">
        <v>25</v>
      </c>
      <c r="E72" s="19">
        <v>190709</v>
      </c>
      <c r="F72" s="48"/>
      <c r="G72" s="19">
        <v>47</v>
      </c>
      <c r="H72" s="19">
        <v>55</v>
      </c>
      <c r="I72" s="63">
        <f t="shared" si="1"/>
        <v>102</v>
      </c>
      <c r="J72" s="48">
        <v>9435799164</v>
      </c>
      <c r="K72" s="48" t="s">
        <v>180</v>
      </c>
      <c r="L72" s="48" t="s">
        <v>269</v>
      </c>
      <c r="M72" s="48" t="s">
        <v>270</v>
      </c>
      <c r="N72" s="48" t="s">
        <v>112</v>
      </c>
      <c r="O72" s="48"/>
      <c r="P72" s="49">
        <v>43721</v>
      </c>
      <c r="Q72" s="48" t="s">
        <v>228</v>
      </c>
      <c r="R72" s="48"/>
      <c r="S72" s="18" t="s">
        <v>298</v>
      </c>
      <c r="T72" s="18"/>
    </row>
    <row r="73" spans="1:20">
      <c r="A73" s="4">
        <v>69</v>
      </c>
      <c r="B73" s="17" t="s">
        <v>63</v>
      </c>
      <c r="C73" s="18" t="s">
        <v>1140</v>
      </c>
      <c r="D73" s="18" t="s">
        <v>23</v>
      </c>
      <c r="E73" s="19" t="s">
        <v>1141</v>
      </c>
      <c r="F73" s="18" t="s">
        <v>107</v>
      </c>
      <c r="G73" s="19">
        <v>101</v>
      </c>
      <c r="H73" s="19">
        <v>116</v>
      </c>
      <c r="I73" s="63">
        <f t="shared" si="1"/>
        <v>217</v>
      </c>
      <c r="J73" s="18">
        <v>8638729165</v>
      </c>
      <c r="K73" s="18" t="s">
        <v>180</v>
      </c>
      <c r="L73" s="18" t="s">
        <v>181</v>
      </c>
      <c r="M73" s="18" t="s">
        <v>182</v>
      </c>
      <c r="N73" s="18"/>
      <c r="O73" s="18"/>
      <c r="P73" s="24">
        <v>43721</v>
      </c>
      <c r="Q73" s="18" t="s">
        <v>228</v>
      </c>
      <c r="R73" s="18"/>
      <c r="S73" s="18" t="s">
        <v>298</v>
      </c>
      <c r="T73" s="18"/>
    </row>
    <row r="74" spans="1:20">
      <c r="A74" s="4">
        <v>70</v>
      </c>
      <c r="B74" s="17" t="s">
        <v>63</v>
      </c>
      <c r="C74" s="18" t="s">
        <v>1140</v>
      </c>
      <c r="D74" s="18" t="s">
        <v>23</v>
      </c>
      <c r="E74" s="19" t="s">
        <v>1141</v>
      </c>
      <c r="F74" s="18" t="s">
        <v>107</v>
      </c>
      <c r="G74" s="19">
        <v>101</v>
      </c>
      <c r="H74" s="19">
        <v>116</v>
      </c>
      <c r="I74" s="63">
        <f t="shared" si="1"/>
        <v>217</v>
      </c>
      <c r="J74" s="18">
        <v>8638729165</v>
      </c>
      <c r="K74" s="18" t="s">
        <v>180</v>
      </c>
      <c r="L74" s="18" t="s">
        <v>181</v>
      </c>
      <c r="M74" s="18" t="s">
        <v>182</v>
      </c>
      <c r="N74" s="18"/>
      <c r="O74" s="18"/>
      <c r="P74" s="24">
        <v>43722</v>
      </c>
      <c r="Q74" s="18" t="s">
        <v>242</v>
      </c>
      <c r="R74" s="18"/>
      <c r="S74" s="18" t="s">
        <v>298</v>
      </c>
      <c r="T74" s="18"/>
    </row>
    <row r="75" spans="1:20">
      <c r="A75" s="4">
        <v>71</v>
      </c>
      <c r="B75" s="17" t="s">
        <v>63</v>
      </c>
      <c r="C75" s="18" t="s">
        <v>1142</v>
      </c>
      <c r="D75" s="18" t="s">
        <v>25</v>
      </c>
      <c r="E75" s="19">
        <v>190214</v>
      </c>
      <c r="F75" s="18"/>
      <c r="G75" s="19">
        <v>38</v>
      </c>
      <c r="H75" s="19">
        <v>53</v>
      </c>
      <c r="I75" s="63">
        <f t="shared" si="1"/>
        <v>91</v>
      </c>
      <c r="J75" s="18">
        <v>7662084548</v>
      </c>
      <c r="K75" s="18" t="s">
        <v>180</v>
      </c>
      <c r="L75" s="18" t="s">
        <v>181</v>
      </c>
      <c r="M75" s="18" t="s">
        <v>182</v>
      </c>
      <c r="N75" s="18" t="s">
        <v>777</v>
      </c>
      <c r="O75" s="18"/>
      <c r="P75" s="24">
        <v>43724</v>
      </c>
      <c r="Q75" s="18" t="s">
        <v>190</v>
      </c>
      <c r="R75" s="18"/>
      <c r="S75" s="18" t="s">
        <v>298</v>
      </c>
      <c r="T75" s="18"/>
    </row>
    <row r="76" spans="1:20">
      <c r="A76" s="4">
        <v>72</v>
      </c>
      <c r="B76" s="17" t="s">
        <v>63</v>
      </c>
      <c r="C76" s="18" t="s">
        <v>1143</v>
      </c>
      <c r="D76" s="18" t="s">
        <v>25</v>
      </c>
      <c r="E76" s="19">
        <v>190226</v>
      </c>
      <c r="F76" s="18"/>
      <c r="G76" s="19">
        <v>51</v>
      </c>
      <c r="H76" s="19">
        <v>61</v>
      </c>
      <c r="I76" s="63">
        <f t="shared" si="1"/>
        <v>112</v>
      </c>
      <c r="J76" s="18">
        <v>9101827209</v>
      </c>
      <c r="K76" s="18" t="s">
        <v>180</v>
      </c>
      <c r="L76" s="18" t="s">
        <v>181</v>
      </c>
      <c r="M76" s="18" t="s">
        <v>182</v>
      </c>
      <c r="N76" s="18" t="s">
        <v>1246</v>
      </c>
      <c r="O76" s="18"/>
      <c r="P76" s="24">
        <v>43724</v>
      </c>
      <c r="Q76" s="18" t="s">
        <v>190</v>
      </c>
      <c r="R76" s="18"/>
      <c r="S76" s="18" t="s">
        <v>298</v>
      </c>
      <c r="T76" s="18"/>
    </row>
    <row r="77" spans="1:20" ht="33">
      <c r="A77" s="4">
        <v>73</v>
      </c>
      <c r="B77" s="17" t="s">
        <v>63</v>
      </c>
      <c r="C77" s="18" t="s">
        <v>1144</v>
      </c>
      <c r="D77" s="18" t="s">
        <v>25</v>
      </c>
      <c r="E77" s="19">
        <v>190225</v>
      </c>
      <c r="F77" s="18"/>
      <c r="G77" s="19">
        <v>65</v>
      </c>
      <c r="H77" s="19">
        <v>67</v>
      </c>
      <c r="I77" s="63">
        <f t="shared" si="1"/>
        <v>132</v>
      </c>
      <c r="J77" s="18">
        <v>6000159596</v>
      </c>
      <c r="K77" s="18" t="s">
        <v>180</v>
      </c>
      <c r="L77" s="18" t="s">
        <v>181</v>
      </c>
      <c r="M77" s="18" t="s">
        <v>182</v>
      </c>
      <c r="N77" s="18" t="s">
        <v>1251</v>
      </c>
      <c r="O77" s="18"/>
      <c r="P77" s="24">
        <v>43725</v>
      </c>
      <c r="Q77" s="18" t="s">
        <v>197</v>
      </c>
      <c r="R77" s="18"/>
      <c r="S77" s="18" t="s">
        <v>298</v>
      </c>
      <c r="T77" s="18"/>
    </row>
    <row r="78" spans="1:20" ht="33">
      <c r="A78" s="4">
        <v>74</v>
      </c>
      <c r="B78" s="17" t="s">
        <v>63</v>
      </c>
      <c r="C78" s="18" t="s">
        <v>1145</v>
      </c>
      <c r="D78" s="18" t="s">
        <v>25</v>
      </c>
      <c r="E78" s="19">
        <v>190217</v>
      </c>
      <c r="F78" s="18"/>
      <c r="G78" s="19">
        <v>62</v>
      </c>
      <c r="H78" s="19">
        <v>65</v>
      </c>
      <c r="I78" s="63">
        <f t="shared" si="1"/>
        <v>127</v>
      </c>
      <c r="J78" s="18">
        <v>9401656618</v>
      </c>
      <c r="K78" s="18" t="s">
        <v>180</v>
      </c>
      <c r="L78" s="18" t="s">
        <v>269</v>
      </c>
      <c r="M78" s="18" t="s">
        <v>270</v>
      </c>
      <c r="N78" s="18" t="s">
        <v>1252</v>
      </c>
      <c r="O78" s="18"/>
      <c r="P78" s="24">
        <v>43726</v>
      </c>
      <c r="Q78" s="18" t="s">
        <v>206</v>
      </c>
      <c r="R78" s="18"/>
      <c r="S78" s="18" t="s">
        <v>298</v>
      </c>
      <c r="T78" s="18"/>
    </row>
    <row r="79" spans="1:20">
      <c r="A79" s="4">
        <v>75</v>
      </c>
      <c r="B79" s="17" t="s">
        <v>63</v>
      </c>
      <c r="C79" s="18" t="s">
        <v>1146</v>
      </c>
      <c r="D79" s="18" t="s">
        <v>23</v>
      </c>
      <c r="E79" s="19" t="s">
        <v>1147</v>
      </c>
      <c r="F79" s="18" t="s">
        <v>94</v>
      </c>
      <c r="G79" s="19">
        <v>156</v>
      </c>
      <c r="H79" s="19">
        <v>190</v>
      </c>
      <c r="I79" s="63">
        <f t="shared" si="1"/>
        <v>346</v>
      </c>
      <c r="J79" s="18">
        <v>9101772275</v>
      </c>
      <c r="K79" s="18" t="s">
        <v>180</v>
      </c>
      <c r="L79" s="18" t="s">
        <v>181</v>
      </c>
      <c r="M79" s="18" t="s">
        <v>182</v>
      </c>
      <c r="N79" s="18"/>
      <c r="O79" s="18"/>
      <c r="P79" s="24">
        <v>43727</v>
      </c>
      <c r="Q79" s="18" t="s">
        <v>209</v>
      </c>
      <c r="R79" s="18"/>
      <c r="S79" s="18" t="s">
        <v>298</v>
      </c>
      <c r="T79" s="18"/>
    </row>
    <row r="80" spans="1:20">
      <c r="A80" s="4">
        <v>76</v>
      </c>
      <c r="B80" s="17" t="s">
        <v>63</v>
      </c>
      <c r="C80" s="18" t="s">
        <v>1146</v>
      </c>
      <c r="D80" s="18" t="s">
        <v>23</v>
      </c>
      <c r="E80" s="19" t="s">
        <v>1147</v>
      </c>
      <c r="F80" s="18" t="s">
        <v>94</v>
      </c>
      <c r="G80" s="19">
        <v>156</v>
      </c>
      <c r="H80" s="19">
        <v>190</v>
      </c>
      <c r="I80" s="63">
        <f t="shared" si="1"/>
        <v>346</v>
      </c>
      <c r="J80" s="18">
        <v>9101772275</v>
      </c>
      <c r="K80" s="18" t="s">
        <v>180</v>
      </c>
      <c r="L80" s="18" t="s">
        <v>181</v>
      </c>
      <c r="M80" s="18" t="s">
        <v>182</v>
      </c>
      <c r="N80" s="18"/>
      <c r="O80" s="18"/>
      <c r="P80" s="24">
        <v>43728</v>
      </c>
      <c r="Q80" s="18" t="s">
        <v>228</v>
      </c>
      <c r="R80" s="18"/>
      <c r="S80" s="18" t="s">
        <v>298</v>
      </c>
      <c r="T80" s="18"/>
    </row>
    <row r="81" spans="1:20">
      <c r="A81" s="4">
        <v>77</v>
      </c>
      <c r="B81" s="17" t="s">
        <v>63</v>
      </c>
      <c r="C81" s="18" t="s">
        <v>1148</v>
      </c>
      <c r="D81" s="18" t="s">
        <v>25</v>
      </c>
      <c r="E81" s="19">
        <v>190227</v>
      </c>
      <c r="F81" s="18"/>
      <c r="G81" s="19">
        <v>31</v>
      </c>
      <c r="H81" s="19">
        <v>37</v>
      </c>
      <c r="I81" s="63">
        <f t="shared" si="1"/>
        <v>68</v>
      </c>
      <c r="J81" s="18">
        <v>6001781679</v>
      </c>
      <c r="K81" s="18" t="s">
        <v>180</v>
      </c>
      <c r="L81" s="18" t="s">
        <v>269</v>
      </c>
      <c r="M81" s="18" t="s">
        <v>270</v>
      </c>
      <c r="N81" s="18" t="s">
        <v>1245</v>
      </c>
      <c r="O81" s="18"/>
      <c r="P81" s="24">
        <v>43729</v>
      </c>
      <c r="Q81" s="18" t="s">
        <v>242</v>
      </c>
      <c r="R81" s="18"/>
      <c r="S81" s="18" t="s">
        <v>298</v>
      </c>
      <c r="T81" s="18"/>
    </row>
    <row r="82" spans="1:20">
      <c r="A82" s="4">
        <v>78</v>
      </c>
      <c r="B82" s="17" t="s">
        <v>63</v>
      </c>
      <c r="C82" s="18" t="s">
        <v>1146</v>
      </c>
      <c r="D82" s="18" t="s">
        <v>23</v>
      </c>
      <c r="E82" s="19" t="s">
        <v>1147</v>
      </c>
      <c r="F82" s="18" t="s">
        <v>94</v>
      </c>
      <c r="G82" s="19">
        <v>156</v>
      </c>
      <c r="H82" s="19">
        <v>190</v>
      </c>
      <c r="I82" s="63">
        <f t="shared" si="1"/>
        <v>346</v>
      </c>
      <c r="J82" s="18">
        <v>9101772275</v>
      </c>
      <c r="K82" s="18" t="s">
        <v>180</v>
      </c>
      <c r="L82" s="18" t="s">
        <v>181</v>
      </c>
      <c r="M82" s="18" t="s">
        <v>182</v>
      </c>
      <c r="N82" s="18"/>
      <c r="O82" s="18"/>
      <c r="P82" s="24">
        <v>43729</v>
      </c>
      <c r="Q82" s="18" t="s">
        <v>242</v>
      </c>
      <c r="R82" s="18"/>
      <c r="S82" s="18" t="s">
        <v>298</v>
      </c>
      <c r="T82" s="18"/>
    </row>
    <row r="83" spans="1:20">
      <c r="A83" s="4">
        <v>79</v>
      </c>
      <c r="B83" s="17" t="s">
        <v>63</v>
      </c>
      <c r="C83" s="18" t="s">
        <v>1149</v>
      </c>
      <c r="D83" s="18" t="s">
        <v>23</v>
      </c>
      <c r="E83" s="19" t="s">
        <v>1150</v>
      </c>
      <c r="F83" s="18" t="s">
        <v>94</v>
      </c>
      <c r="G83" s="19">
        <v>66</v>
      </c>
      <c r="H83" s="19">
        <v>121</v>
      </c>
      <c r="I83" s="63">
        <f t="shared" si="1"/>
        <v>187</v>
      </c>
      <c r="J83" s="18">
        <v>9864922439</v>
      </c>
      <c r="K83" s="18" t="s">
        <v>180</v>
      </c>
      <c r="L83" s="18" t="s">
        <v>181</v>
      </c>
      <c r="M83" s="18" t="s">
        <v>182</v>
      </c>
      <c r="N83" s="18"/>
      <c r="O83" s="18"/>
      <c r="P83" s="24">
        <v>43731</v>
      </c>
      <c r="Q83" s="18" t="s">
        <v>190</v>
      </c>
      <c r="R83" s="18"/>
      <c r="S83" s="18" t="s">
        <v>298</v>
      </c>
      <c r="T83" s="18"/>
    </row>
    <row r="84" spans="1:20">
      <c r="A84" s="4">
        <v>80</v>
      </c>
      <c r="B84" s="17" t="s">
        <v>63</v>
      </c>
      <c r="C84" s="18" t="s">
        <v>1151</v>
      </c>
      <c r="D84" s="18" t="s">
        <v>23</v>
      </c>
      <c r="E84" s="19" t="s">
        <v>1152</v>
      </c>
      <c r="F84" s="18" t="s">
        <v>107</v>
      </c>
      <c r="G84" s="19">
        <v>95</v>
      </c>
      <c r="H84" s="19">
        <v>90</v>
      </c>
      <c r="I84" s="63">
        <f t="shared" si="1"/>
        <v>185</v>
      </c>
      <c r="J84" s="18">
        <v>8638408239</v>
      </c>
      <c r="K84" s="18" t="s">
        <v>180</v>
      </c>
      <c r="L84" s="18" t="s">
        <v>181</v>
      </c>
      <c r="M84" s="18" t="s">
        <v>182</v>
      </c>
      <c r="N84" s="18"/>
      <c r="O84" s="18"/>
      <c r="P84" s="24">
        <v>43732</v>
      </c>
      <c r="Q84" s="18" t="s">
        <v>197</v>
      </c>
      <c r="R84" s="18"/>
      <c r="S84" s="18" t="s">
        <v>298</v>
      </c>
      <c r="T84" s="18"/>
    </row>
    <row r="85" spans="1:20" ht="33">
      <c r="A85" s="4">
        <v>81</v>
      </c>
      <c r="B85" s="17" t="s">
        <v>63</v>
      </c>
      <c r="C85" s="18" t="s">
        <v>1153</v>
      </c>
      <c r="D85" s="18" t="s">
        <v>25</v>
      </c>
      <c r="E85" s="19">
        <v>190216</v>
      </c>
      <c r="F85" s="18"/>
      <c r="G85" s="19">
        <v>38</v>
      </c>
      <c r="H85" s="19">
        <v>70</v>
      </c>
      <c r="I85" s="63">
        <f t="shared" si="1"/>
        <v>108</v>
      </c>
      <c r="J85" s="18">
        <v>8638669875</v>
      </c>
      <c r="K85" s="18" t="s">
        <v>180</v>
      </c>
      <c r="L85" s="18" t="s">
        <v>269</v>
      </c>
      <c r="M85" s="18" t="s">
        <v>270</v>
      </c>
      <c r="N85" s="18" t="s">
        <v>1251</v>
      </c>
      <c r="O85" s="18"/>
      <c r="P85" s="24">
        <v>43733</v>
      </c>
      <c r="Q85" s="18" t="s">
        <v>206</v>
      </c>
      <c r="R85" s="18"/>
      <c r="S85" s="18" t="s">
        <v>298</v>
      </c>
      <c r="T85" s="18"/>
    </row>
    <row r="86" spans="1:20" ht="33">
      <c r="A86" s="4">
        <v>82</v>
      </c>
      <c r="B86" s="17" t="s">
        <v>63</v>
      </c>
      <c r="C86" s="18" t="s">
        <v>1154</v>
      </c>
      <c r="D86" s="18" t="s">
        <v>23</v>
      </c>
      <c r="E86" s="19" t="s">
        <v>1155</v>
      </c>
      <c r="F86" s="18" t="s">
        <v>107</v>
      </c>
      <c r="G86" s="19">
        <v>94</v>
      </c>
      <c r="H86" s="19">
        <v>116</v>
      </c>
      <c r="I86" s="63">
        <f t="shared" si="1"/>
        <v>210</v>
      </c>
      <c r="J86" s="18">
        <v>9365983150</v>
      </c>
      <c r="K86" s="18" t="s">
        <v>180</v>
      </c>
      <c r="L86" s="18" t="s">
        <v>269</v>
      </c>
      <c r="M86" s="18" t="s">
        <v>270</v>
      </c>
      <c r="N86" s="18"/>
      <c r="O86" s="18"/>
      <c r="P86" s="24">
        <v>43733</v>
      </c>
      <c r="Q86" s="18" t="s">
        <v>206</v>
      </c>
      <c r="R86" s="18"/>
      <c r="S86" s="18" t="s">
        <v>298</v>
      </c>
      <c r="T86" s="18"/>
    </row>
    <row r="87" spans="1:20" ht="33">
      <c r="A87" s="4">
        <v>83</v>
      </c>
      <c r="B87" s="17" t="s">
        <v>63</v>
      </c>
      <c r="C87" s="18" t="s">
        <v>1154</v>
      </c>
      <c r="D87" s="18" t="s">
        <v>23</v>
      </c>
      <c r="E87" s="19" t="s">
        <v>1155</v>
      </c>
      <c r="F87" s="18" t="s">
        <v>107</v>
      </c>
      <c r="G87" s="19">
        <v>94</v>
      </c>
      <c r="H87" s="19">
        <v>116</v>
      </c>
      <c r="I87" s="63">
        <f t="shared" si="1"/>
        <v>210</v>
      </c>
      <c r="J87" s="18">
        <v>9365983150</v>
      </c>
      <c r="K87" s="18" t="s">
        <v>180</v>
      </c>
      <c r="L87" s="18" t="s">
        <v>269</v>
      </c>
      <c r="M87" s="18" t="s">
        <v>270</v>
      </c>
      <c r="N87" s="18"/>
      <c r="O87" s="18"/>
      <c r="P87" s="24">
        <v>43734</v>
      </c>
      <c r="Q87" s="18" t="s">
        <v>209</v>
      </c>
      <c r="R87" s="18"/>
      <c r="S87" s="18" t="s">
        <v>298</v>
      </c>
      <c r="T87" s="18"/>
    </row>
    <row r="88" spans="1:20">
      <c r="A88" s="4">
        <v>84</v>
      </c>
      <c r="B88" s="17" t="s">
        <v>63</v>
      </c>
      <c r="C88" s="18" t="s">
        <v>1156</v>
      </c>
      <c r="D88" s="18" t="s">
        <v>23</v>
      </c>
      <c r="E88" s="19" t="s">
        <v>1157</v>
      </c>
      <c r="F88" s="18" t="s">
        <v>94</v>
      </c>
      <c r="G88" s="19">
        <v>101</v>
      </c>
      <c r="H88" s="19">
        <v>82</v>
      </c>
      <c r="I88" s="63">
        <f t="shared" si="1"/>
        <v>183</v>
      </c>
      <c r="J88" s="18">
        <v>8784749351</v>
      </c>
      <c r="K88" s="18" t="s">
        <v>1161</v>
      </c>
      <c r="L88" s="18" t="s">
        <v>1162</v>
      </c>
      <c r="M88" s="18" t="s">
        <v>1163</v>
      </c>
      <c r="N88" s="18"/>
      <c r="O88" s="18"/>
      <c r="P88" s="24">
        <v>43735</v>
      </c>
      <c r="Q88" s="18" t="s">
        <v>228</v>
      </c>
      <c r="R88" s="18"/>
      <c r="S88" s="18" t="s">
        <v>298</v>
      </c>
      <c r="T88" s="18"/>
    </row>
    <row r="89" spans="1:20">
      <c r="A89" s="4">
        <v>85</v>
      </c>
      <c r="B89" s="17" t="s">
        <v>63</v>
      </c>
      <c r="C89" s="18" t="s">
        <v>1156</v>
      </c>
      <c r="D89" s="18" t="s">
        <v>23</v>
      </c>
      <c r="E89" s="19" t="s">
        <v>1157</v>
      </c>
      <c r="F89" s="18" t="s">
        <v>94</v>
      </c>
      <c r="G89" s="19">
        <v>101</v>
      </c>
      <c r="H89" s="19">
        <v>82</v>
      </c>
      <c r="I89" s="63">
        <f t="shared" si="1"/>
        <v>183</v>
      </c>
      <c r="J89" s="18">
        <v>8784749351</v>
      </c>
      <c r="K89" s="18" t="s">
        <v>1161</v>
      </c>
      <c r="L89" s="18" t="s">
        <v>1162</v>
      </c>
      <c r="M89" s="18" t="s">
        <v>1163</v>
      </c>
      <c r="N89" s="18"/>
      <c r="O89" s="18"/>
      <c r="P89" s="24">
        <v>43736</v>
      </c>
      <c r="Q89" s="18" t="s">
        <v>242</v>
      </c>
      <c r="R89" s="18"/>
      <c r="S89" s="18" t="s">
        <v>298</v>
      </c>
      <c r="T89" s="18"/>
    </row>
    <row r="90" spans="1:20">
      <c r="A90" s="4">
        <v>86</v>
      </c>
      <c r="B90" s="17" t="s">
        <v>63</v>
      </c>
      <c r="C90" s="18" t="s">
        <v>1158</v>
      </c>
      <c r="D90" s="18" t="s">
        <v>23</v>
      </c>
      <c r="E90" s="19">
        <v>18101006909</v>
      </c>
      <c r="F90" s="18" t="s">
        <v>360</v>
      </c>
      <c r="G90" s="19">
        <v>35</v>
      </c>
      <c r="H90" s="19">
        <v>67</v>
      </c>
      <c r="I90" s="63">
        <f t="shared" si="1"/>
        <v>102</v>
      </c>
      <c r="J90" s="18">
        <v>9101612257</v>
      </c>
      <c r="K90" s="18" t="s">
        <v>239</v>
      </c>
      <c r="L90" s="18" t="s">
        <v>693</v>
      </c>
      <c r="M90" s="18" t="s">
        <v>694</v>
      </c>
      <c r="N90" s="18"/>
      <c r="O90" s="18"/>
      <c r="P90" s="24">
        <v>43736</v>
      </c>
      <c r="Q90" s="18" t="s">
        <v>242</v>
      </c>
      <c r="R90" s="18"/>
      <c r="S90" s="18" t="s">
        <v>298</v>
      </c>
      <c r="T90" s="18"/>
    </row>
    <row r="91" spans="1:20">
      <c r="A91" s="4">
        <v>87</v>
      </c>
      <c r="B91" s="17" t="s">
        <v>63</v>
      </c>
      <c r="C91" s="18" t="s">
        <v>1159</v>
      </c>
      <c r="D91" s="18" t="s">
        <v>23</v>
      </c>
      <c r="E91" s="19" t="s">
        <v>1160</v>
      </c>
      <c r="F91" s="18" t="s">
        <v>107</v>
      </c>
      <c r="G91" s="19">
        <v>54</v>
      </c>
      <c r="H91" s="19">
        <v>77</v>
      </c>
      <c r="I91" s="63">
        <f t="shared" si="1"/>
        <v>131</v>
      </c>
      <c r="J91" s="18">
        <v>9435395648</v>
      </c>
      <c r="K91" s="18" t="s">
        <v>1161</v>
      </c>
      <c r="L91" s="18" t="s">
        <v>1162</v>
      </c>
      <c r="M91" s="18" t="s">
        <v>1163</v>
      </c>
      <c r="N91" s="18"/>
      <c r="O91" s="18"/>
      <c r="P91" s="24">
        <v>43738</v>
      </c>
      <c r="Q91" s="18" t="s">
        <v>190</v>
      </c>
      <c r="R91" s="18"/>
      <c r="S91" s="18" t="s">
        <v>298</v>
      </c>
      <c r="T91" s="18"/>
    </row>
    <row r="92" spans="1:20">
      <c r="A92" s="4">
        <v>88</v>
      </c>
      <c r="B92" s="17"/>
      <c r="C92" s="18"/>
      <c r="D92" s="18"/>
      <c r="E92" s="19"/>
      <c r="F92" s="18"/>
      <c r="G92" s="19"/>
      <c r="H92" s="19"/>
      <c r="I92" s="63">
        <f t="shared" si="1"/>
        <v>0</v>
      </c>
      <c r="J92" s="18"/>
      <c r="K92" s="18"/>
      <c r="L92" s="18"/>
      <c r="M92" s="18"/>
      <c r="N92" s="18"/>
      <c r="O92" s="18"/>
      <c r="P92" s="24"/>
      <c r="Q92" s="18"/>
      <c r="R92" s="18"/>
      <c r="S92" s="18"/>
      <c r="T92" s="18"/>
    </row>
    <row r="93" spans="1:20">
      <c r="A93" s="4">
        <v>89</v>
      </c>
      <c r="B93" s="17"/>
      <c r="C93" s="18"/>
      <c r="D93" s="18"/>
      <c r="E93" s="19"/>
      <c r="F93" s="18"/>
      <c r="G93" s="19"/>
      <c r="H93" s="19"/>
      <c r="I93" s="63">
        <f t="shared" si="1"/>
        <v>0</v>
      </c>
      <c r="J93" s="18"/>
      <c r="K93" s="18"/>
      <c r="L93" s="18"/>
      <c r="M93" s="18"/>
      <c r="N93" s="18"/>
      <c r="O93" s="18"/>
      <c r="P93" s="24"/>
      <c r="Q93" s="18"/>
      <c r="R93" s="18"/>
      <c r="S93" s="18"/>
      <c r="T93" s="18"/>
    </row>
    <row r="94" spans="1:20">
      <c r="A94" s="4">
        <v>90</v>
      </c>
      <c r="B94" s="17"/>
      <c r="C94" s="18"/>
      <c r="D94" s="18"/>
      <c r="E94" s="19"/>
      <c r="F94" s="18"/>
      <c r="G94" s="19"/>
      <c r="H94" s="19"/>
      <c r="I94" s="63">
        <f t="shared" si="1"/>
        <v>0</v>
      </c>
      <c r="J94" s="18"/>
      <c r="K94" s="18"/>
      <c r="L94" s="18"/>
      <c r="M94" s="18"/>
      <c r="N94" s="18"/>
      <c r="O94" s="18"/>
      <c r="P94" s="24"/>
      <c r="Q94" s="18"/>
      <c r="R94" s="18"/>
      <c r="S94" s="18"/>
      <c r="T94" s="18"/>
    </row>
    <row r="95" spans="1:20">
      <c r="A95" s="4">
        <v>91</v>
      </c>
      <c r="B95" s="17"/>
      <c r="C95" s="18"/>
      <c r="D95" s="18"/>
      <c r="E95" s="19"/>
      <c r="F95" s="18"/>
      <c r="G95" s="19"/>
      <c r="H95" s="19"/>
      <c r="I95" s="63">
        <f t="shared" si="1"/>
        <v>0</v>
      </c>
      <c r="J95" s="18"/>
      <c r="K95" s="18"/>
      <c r="L95" s="18"/>
      <c r="M95" s="18"/>
      <c r="N95" s="18"/>
      <c r="O95" s="18"/>
      <c r="P95" s="24"/>
      <c r="Q95" s="18"/>
      <c r="R95" s="18"/>
      <c r="S95" s="18"/>
      <c r="T95" s="18"/>
    </row>
    <row r="96" spans="1:20">
      <c r="A96" s="4">
        <v>92</v>
      </c>
      <c r="B96" s="17"/>
      <c r="C96" s="18"/>
      <c r="D96" s="18"/>
      <c r="E96" s="19"/>
      <c r="F96" s="18"/>
      <c r="G96" s="19"/>
      <c r="H96" s="19"/>
      <c r="I96" s="63">
        <f t="shared" si="1"/>
        <v>0</v>
      </c>
      <c r="J96" s="18"/>
      <c r="K96" s="18"/>
      <c r="L96" s="18"/>
      <c r="M96" s="18"/>
      <c r="N96" s="18"/>
      <c r="O96" s="18"/>
      <c r="P96" s="24"/>
      <c r="Q96" s="18"/>
      <c r="R96" s="18"/>
      <c r="S96" s="18"/>
      <c r="T96" s="18"/>
    </row>
    <row r="97" spans="1:20">
      <c r="A97" s="4">
        <v>93</v>
      </c>
      <c r="B97" s="17"/>
      <c r="C97" s="18"/>
      <c r="D97" s="18"/>
      <c r="E97" s="19"/>
      <c r="F97" s="18"/>
      <c r="G97" s="19"/>
      <c r="H97" s="19"/>
      <c r="I97" s="63">
        <f t="shared" si="1"/>
        <v>0</v>
      </c>
      <c r="J97" s="18"/>
      <c r="K97" s="18"/>
      <c r="L97" s="18"/>
      <c r="M97" s="18"/>
      <c r="N97" s="18"/>
      <c r="O97" s="18"/>
      <c r="P97" s="24"/>
      <c r="Q97" s="18"/>
      <c r="R97" s="18"/>
      <c r="S97" s="18"/>
      <c r="T97" s="18"/>
    </row>
    <row r="98" spans="1:20">
      <c r="A98" s="4">
        <v>94</v>
      </c>
      <c r="B98" s="17"/>
      <c r="C98" s="48"/>
      <c r="D98" s="48"/>
      <c r="E98" s="19"/>
      <c r="F98" s="48"/>
      <c r="G98" s="19"/>
      <c r="H98" s="19"/>
      <c r="I98" s="63">
        <f t="shared" si="1"/>
        <v>0</v>
      </c>
      <c r="J98" s="48"/>
      <c r="K98" s="48"/>
      <c r="L98" s="48"/>
      <c r="M98" s="48"/>
      <c r="N98" s="48"/>
      <c r="O98" s="48"/>
      <c r="P98" s="24"/>
      <c r="Q98" s="18"/>
      <c r="R98" s="18"/>
      <c r="S98" s="18"/>
      <c r="T98" s="18"/>
    </row>
    <row r="99" spans="1:20">
      <c r="A99" s="4">
        <v>95</v>
      </c>
      <c r="B99" s="17"/>
      <c r="C99" s="18"/>
      <c r="D99" s="18"/>
      <c r="E99" s="19"/>
      <c r="F99" s="18"/>
      <c r="G99" s="19"/>
      <c r="H99" s="19"/>
      <c r="I99" s="63">
        <f t="shared" si="1"/>
        <v>0</v>
      </c>
      <c r="J99" s="18"/>
      <c r="K99" s="18"/>
      <c r="L99" s="18"/>
      <c r="M99" s="18"/>
      <c r="N99" s="18"/>
      <c r="O99" s="18"/>
      <c r="P99" s="24"/>
      <c r="Q99" s="18"/>
      <c r="R99" s="18"/>
      <c r="S99" s="18"/>
      <c r="T99" s="18"/>
    </row>
    <row r="100" spans="1:20">
      <c r="A100" s="4">
        <v>96</v>
      </c>
      <c r="B100" s="17"/>
      <c r="C100" s="18"/>
      <c r="D100" s="18"/>
      <c r="E100" s="19"/>
      <c r="F100" s="18"/>
      <c r="G100" s="19"/>
      <c r="H100" s="19"/>
      <c r="I100" s="63">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3">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3">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3">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3">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3">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3">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3">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3">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3">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3">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3">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3">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3">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3">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3">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3">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3">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3">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3">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3">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3">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3">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3">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3">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3">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3">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3">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3">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3">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3">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3">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3">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3">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3">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3">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3">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3">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3">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3">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3">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3">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3">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3">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3">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3">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3">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3">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3">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3">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3">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3">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3">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3">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3">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3">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3">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3">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3">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3">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3">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3">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3">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3">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3">
        <f t="shared" si="2"/>
        <v>0</v>
      </c>
      <c r="J164" s="18"/>
      <c r="K164" s="18"/>
      <c r="L164" s="18"/>
      <c r="M164" s="18"/>
      <c r="N164" s="18"/>
      <c r="O164" s="18"/>
      <c r="P164" s="24"/>
      <c r="Q164" s="18"/>
      <c r="R164" s="18"/>
      <c r="S164" s="18"/>
      <c r="T164" s="18"/>
    </row>
    <row r="165" spans="1:20">
      <c r="A165" s="21" t="s">
        <v>11</v>
      </c>
      <c r="B165" s="39"/>
      <c r="C165" s="21">
        <f>COUNTIFS(C6:C164,"*")</f>
        <v>86</v>
      </c>
      <c r="D165" s="21"/>
      <c r="E165" s="13"/>
      <c r="F165" s="21"/>
      <c r="G165" s="62">
        <f>SUM(G6:G164)</f>
        <v>4750</v>
      </c>
      <c r="H165" s="62">
        <f>SUM(H6:H164)</f>
        <v>5064</v>
      </c>
      <c r="I165" s="62">
        <f>SUM(I6:I164)</f>
        <v>9814</v>
      </c>
      <c r="J165" s="21"/>
      <c r="K165" s="21"/>
      <c r="L165" s="21"/>
      <c r="M165" s="21"/>
      <c r="N165" s="21"/>
      <c r="O165" s="21"/>
      <c r="P165" s="14"/>
      <c r="Q165" s="21"/>
      <c r="R165" s="21"/>
      <c r="S165" s="21"/>
      <c r="T165" s="12"/>
    </row>
    <row r="166" spans="1:20">
      <c r="A166" s="44" t="s">
        <v>62</v>
      </c>
      <c r="B166" s="10">
        <f>COUNTIF(B$5:B$164,"Team 1")</f>
        <v>51</v>
      </c>
      <c r="C166" s="44" t="s">
        <v>25</v>
      </c>
      <c r="D166" s="10">
        <f>COUNTIF(D6:D164,"Anganwadi")</f>
        <v>37</v>
      </c>
    </row>
    <row r="167" spans="1:20">
      <c r="A167" s="44" t="s">
        <v>63</v>
      </c>
      <c r="B167" s="10">
        <f>COUNTIF(B$6:B$164,"Team 2")</f>
        <v>36</v>
      </c>
      <c r="C167" s="44" t="s">
        <v>23</v>
      </c>
      <c r="D167" s="10">
        <f>COUNTIF(D6:D164,"School")</f>
        <v>49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C21" sqref="C21"/>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38" t="s">
        <v>71</v>
      </c>
      <c r="B1" s="138"/>
      <c r="C1" s="138"/>
      <c r="D1" s="138"/>
      <c r="E1" s="138"/>
      <c r="F1" s="139"/>
      <c r="G1" s="139"/>
      <c r="H1" s="139"/>
      <c r="I1" s="139"/>
      <c r="J1" s="139"/>
    </row>
    <row r="2" spans="1:11" ht="25.5">
      <c r="A2" s="140" t="s">
        <v>0</v>
      </c>
      <c r="B2" s="141"/>
      <c r="C2" s="142" t="str">
        <f>'Block at a Glance'!C2:D2</f>
        <v>ASSAM</v>
      </c>
      <c r="D2" s="143"/>
      <c r="E2" s="27" t="s">
        <v>1</v>
      </c>
      <c r="F2" s="144"/>
      <c r="G2" s="145"/>
      <c r="H2" s="28" t="s">
        <v>24</v>
      </c>
      <c r="I2" s="144"/>
      <c r="J2" s="145"/>
    </row>
    <row r="3" spans="1:11" ht="28.5" customHeight="1">
      <c r="A3" s="149" t="s">
        <v>66</v>
      </c>
      <c r="B3" s="149"/>
      <c r="C3" s="149"/>
      <c r="D3" s="149"/>
      <c r="E3" s="149"/>
      <c r="F3" s="149"/>
      <c r="G3" s="149"/>
      <c r="H3" s="149"/>
      <c r="I3" s="149"/>
      <c r="J3" s="149"/>
    </row>
    <row r="4" spans="1:11">
      <c r="A4" s="148" t="s">
        <v>27</v>
      </c>
      <c r="B4" s="147" t="s">
        <v>28</v>
      </c>
      <c r="C4" s="146" t="s">
        <v>29</v>
      </c>
      <c r="D4" s="146" t="s">
        <v>36</v>
      </c>
      <c r="E4" s="146"/>
      <c r="F4" s="146"/>
      <c r="G4" s="146" t="s">
        <v>30</v>
      </c>
      <c r="H4" s="146" t="s">
        <v>37</v>
      </c>
      <c r="I4" s="146"/>
      <c r="J4" s="146"/>
    </row>
    <row r="5" spans="1:11" ht="22.5" customHeight="1">
      <c r="A5" s="148"/>
      <c r="B5" s="147"/>
      <c r="C5" s="146"/>
      <c r="D5" s="29" t="s">
        <v>9</v>
      </c>
      <c r="E5" s="29" t="s">
        <v>10</v>
      </c>
      <c r="F5" s="29" t="s">
        <v>11</v>
      </c>
      <c r="G5" s="146"/>
      <c r="H5" s="29" t="s">
        <v>9</v>
      </c>
      <c r="I5" s="29" t="s">
        <v>10</v>
      </c>
      <c r="J5" s="29" t="s">
        <v>11</v>
      </c>
    </row>
    <row r="6" spans="1:11" ht="22.5" customHeight="1">
      <c r="A6" s="45">
        <v>1</v>
      </c>
      <c r="B6" s="64">
        <v>43556</v>
      </c>
      <c r="C6" s="31">
        <f>COUNTIFS('April-19'!D$5:D$164,"Anganwadi")</f>
        <v>31</v>
      </c>
      <c r="D6" s="32">
        <f>SUMIF('April-19'!$D$5:$D$164,"Anganwadi",'April-19'!$G$5:$G$164)</f>
        <v>1027</v>
      </c>
      <c r="E6" s="32">
        <f>SUMIF('April-19'!$D$5:$D$164,"Anganwadi",'April-19'!$H$5:$H$164)</f>
        <v>977</v>
      </c>
      <c r="F6" s="32">
        <f>+D6+E6</f>
        <v>2004</v>
      </c>
      <c r="G6" s="31">
        <f>COUNTIF('April-19'!D5:D164,"School")</f>
        <v>43</v>
      </c>
      <c r="H6" s="32">
        <f>SUMIF('April-19'!$D$5:$D$164,"School",'April-19'!$G$5:$G$164)</f>
        <v>3137</v>
      </c>
      <c r="I6" s="32">
        <f>SUMIF('April-19'!$D$5:$D$164,"School",'April-19'!$H$5:$H$164)</f>
        <v>3494</v>
      </c>
      <c r="J6" s="32">
        <f>+H6+I6</f>
        <v>6631</v>
      </c>
      <c r="K6" s="33"/>
    </row>
    <row r="7" spans="1:11" ht="22.5" customHeight="1">
      <c r="A7" s="30">
        <v>2</v>
      </c>
      <c r="B7" s="65">
        <v>43601</v>
      </c>
      <c r="C7" s="31">
        <f>COUNTIF('May-19'!D5:D164,"Anganwadi")</f>
        <v>58</v>
      </c>
      <c r="D7" s="32">
        <f>SUMIF('May-19'!$D$5:$D$164,"Anganwadi",'May-19'!$G$5:$G$164)</f>
        <v>1307</v>
      </c>
      <c r="E7" s="32">
        <f>SUMIF('May-19'!$D$5:$D$164,"Anganwadi",'May-19'!$H$5:$H$164)</f>
        <v>1315</v>
      </c>
      <c r="F7" s="32">
        <f t="shared" ref="F7:F11" si="0">+D7+E7</f>
        <v>2622</v>
      </c>
      <c r="G7" s="31">
        <f>COUNTIF('May-19'!D5:D164,"School")</f>
        <v>50</v>
      </c>
      <c r="H7" s="32">
        <f>SUMIF('May-19'!$D$5:$D$164,"School",'May-19'!$G$5:$G$164)</f>
        <v>5802</v>
      </c>
      <c r="I7" s="32">
        <f>SUMIF('May-19'!$D$5:$D$164,"School",'May-19'!$H$5:$H$164)</f>
        <v>6067</v>
      </c>
      <c r="J7" s="32">
        <f t="shared" ref="J7:J11" si="1">+H7+I7</f>
        <v>11869</v>
      </c>
    </row>
    <row r="8" spans="1:11" ht="22.5" customHeight="1">
      <c r="A8" s="30">
        <v>3</v>
      </c>
      <c r="B8" s="65">
        <v>43632</v>
      </c>
      <c r="C8" s="31">
        <f>COUNTIF('Jun-19'!D5:D164,"Anganwadi")</f>
        <v>50</v>
      </c>
      <c r="D8" s="32">
        <f>SUMIF('Jun-19'!$D$5:$D$164,"Anganwadi",'Jun-19'!$G$5:$G$164)</f>
        <v>1279</v>
      </c>
      <c r="E8" s="32">
        <f>SUMIF('Jun-19'!$D$5:$D$164,"Anganwadi",'Jun-19'!$H$5:$H$164)</f>
        <v>1263</v>
      </c>
      <c r="F8" s="32">
        <f t="shared" si="0"/>
        <v>2542</v>
      </c>
      <c r="G8" s="31">
        <f>COUNTIF('Jun-19'!D5:D164,"School")</f>
        <v>48</v>
      </c>
      <c r="H8" s="32">
        <f>SUMIF('Jun-19'!$D$5:$D$164,"School",'Jun-19'!$G$5:$G$164)</f>
        <v>3732</v>
      </c>
      <c r="I8" s="32">
        <f>SUMIF('Jun-19'!$D$5:$D$164,"School",'Jun-19'!$H$5:$H$164)</f>
        <v>4326</v>
      </c>
      <c r="J8" s="32">
        <f t="shared" si="1"/>
        <v>8058</v>
      </c>
    </row>
    <row r="9" spans="1:11" ht="22.5" customHeight="1">
      <c r="A9" s="30">
        <v>4</v>
      </c>
      <c r="B9" s="65">
        <v>43662</v>
      </c>
      <c r="C9" s="31">
        <f>COUNTIF('Jul-19'!D5:D164,"Anganwadi")</f>
        <v>135</v>
      </c>
      <c r="D9" s="32">
        <f>SUMIF('Jul-19'!$D$5:$D$164,"Anganwadi",'Jul-19'!$G$5:$G$164)</f>
        <v>3510</v>
      </c>
      <c r="E9" s="32">
        <f>SUMIF('Jul-19'!$D$5:$D$164,"Anganwadi",'Jul-19'!$H$5:$H$164)</f>
        <v>3493</v>
      </c>
      <c r="F9" s="32">
        <f t="shared" si="0"/>
        <v>7003</v>
      </c>
      <c r="G9" s="31">
        <f>COUNTIF('Jul-19'!D5:D164,"School")</f>
        <v>0</v>
      </c>
      <c r="H9" s="32">
        <f>SUMIF('Jul-19'!$D$5:$D$164,"School",'Jul-19'!$G$5:$G$164)</f>
        <v>0</v>
      </c>
      <c r="I9" s="32">
        <f>SUMIF('Jul-19'!$D$5:$D$164,"School",'Jul-19'!$H$5:$H$164)</f>
        <v>0</v>
      </c>
      <c r="J9" s="32">
        <f t="shared" si="1"/>
        <v>0</v>
      </c>
    </row>
    <row r="10" spans="1:11" ht="22.5" customHeight="1">
      <c r="A10" s="30">
        <v>5</v>
      </c>
      <c r="B10" s="65">
        <v>43693</v>
      </c>
      <c r="C10" s="31">
        <f>COUNTIF('Aug-19'!D5:D164,"Anganwadi")</f>
        <v>52</v>
      </c>
      <c r="D10" s="32">
        <f>SUMIF('Aug-19'!$D$5:$D$164,"Anganwadi",'Aug-19'!$G$5:$G$164)</f>
        <v>1277</v>
      </c>
      <c r="E10" s="32">
        <f>SUMIF('Aug-19'!$D$5:$D$164,"Anganwadi",'Aug-19'!$H$5:$H$164)</f>
        <v>1172</v>
      </c>
      <c r="F10" s="32">
        <f t="shared" si="0"/>
        <v>2449</v>
      </c>
      <c r="G10" s="31">
        <f>COUNTIF('Aug-19'!D5:D164,"School")</f>
        <v>48</v>
      </c>
      <c r="H10" s="32">
        <f>SUMIF('Aug-19'!$D$5:$D$164,"School",'Aug-19'!$G$5:$G$164)</f>
        <v>2715</v>
      </c>
      <c r="I10" s="32">
        <f>SUMIF('Aug-19'!$D$5:$D$164,"School",'Aug-19'!$H$5:$H$164)</f>
        <v>3045</v>
      </c>
      <c r="J10" s="32">
        <f t="shared" si="1"/>
        <v>5760</v>
      </c>
    </row>
    <row r="11" spans="1:11" ht="22.5" customHeight="1">
      <c r="A11" s="30">
        <v>6</v>
      </c>
      <c r="B11" s="65">
        <v>43724</v>
      </c>
      <c r="C11" s="31">
        <f>COUNTIF('Sep-19'!D6:D164,"Anganwadi")</f>
        <v>37</v>
      </c>
      <c r="D11" s="32">
        <f>SUMIF('Sep-19'!$D$6:$D$164,"Anganwadi",'Sep-19'!$G$6:$G$164)</f>
        <v>1469</v>
      </c>
      <c r="E11" s="32">
        <f>SUMIF('Sep-19'!$D$6:$D$164,"Anganwadi",'Sep-19'!$H$6:$H$164)</f>
        <v>1410</v>
      </c>
      <c r="F11" s="32">
        <f t="shared" si="0"/>
        <v>2879</v>
      </c>
      <c r="G11" s="31">
        <f>COUNTIF('Sep-19'!D6:D164,"School")</f>
        <v>49</v>
      </c>
      <c r="H11" s="32">
        <f>SUMIF('Sep-19'!$D$6:$D$164,"School",'Sep-19'!$G$6:$G$164)</f>
        <v>3281</v>
      </c>
      <c r="I11" s="32">
        <f>SUMIF('Sep-19'!$D$6:$D$164,"School",'Sep-19'!$H$6:$H$164)</f>
        <v>3654</v>
      </c>
      <c r="J11" s="32">
        <f t="shared" si="1"/>
        <v>6935</v>
      </c>
    </row>
    <row r="12" spans="1:11" ht="19.5" customHeight="1">
      <c r="A12" s="137" t="s">
        <v>38</v>
      </c>
      <c r="B12" s="137"/>
      <c r="C12" s="34">
        <f>SUM(C6:C11)</f>
        <v>363</v>
      </c>
      <c r="D12" s="34">
        <f t="shared" ref="D12:J12" si="2">SUM(D6:D11)</f>
        <v>9869</v>
      </c>
      <c r="E12" s="34">
        <f t="shared" si="2"/>
        <v>9630</v>
      </c>
      <c r="F12" s="34">
        <f t="shared" si="2"/>
        <v>19499</v>
      </c>
      <c r="G12" s="34">
        <f t="shared" si="2"/>
        <v>238</v>
      </c>
      <c r="H12" s="34">
        <f t="shared" si="2"/>
        <v>18667</v>
      </c>
      <c r="I12" s="34">
        <f t="shared" si="2"/>
        <v>20586</v>
      </c>
      <c r="J12" s="34">
        <f t="shared" si="2"/>
        <v>39253</v>
      </c>
    </row>
    <row r="14" spans="1:11">
      <c r="A14" s="132" t="s">
        <v>67</v>
      </c>
      <c r="B14" s="132"/>
      <c r="C14" s="132"/>
      <c r="D14" s="132"/>
      <c r="E14" s="132"/>
      <c r="F14" s="132"/>
    </row>
    <row r="15" spans="1:11" ht="82.5">
      <c r="A15" s="43" t="s">
        <v>27</v>
      </c>
      <c r="B15" s="42" t="s">
        <v>28</v>
      </c>
      <c r="C15" s="46" t="s">
        <v>64</v>
      </c>
      <c r="D15" s="41" t="s">
        <v>29</v>
      </c>
      <c r="E15" s="41" t="s">
        <v>30</v>
      </c>
      <c r="F15" s="41" t="s">
        <v>65</v>
      </c>
    </row>
    <row r="16" spans="1:11">
      <c r="A16" s="135">
        <v>1</v>
      </c>
      <c r="B16" s="133">
        <v>43571</v>
      </c>
      <c r="C16" s="47" t="s">
        <v>62</v>
      </c>
      <c r="D16" s="31">
        <f>COUNTIFS('April-19'!B$5:B$164,"Team 1",'April-19'!D$5:D$164,"Anganwadi")</f>
        <v>20</v>
      </c>
      <c r="E16" s="31">
        <f>COUNTIFS('April-19'!B$5:B$164,"Team 1",'April-19'!D$5:D$164,"School")</f>
        <v>17</v>
      </c>
      <c r="F16" s="32">
        <f>SUMIF('April-19'!$B$5:$B$164,"Team 1",'April-19'!$I$5:$I$164)</f>
        <v>4158</v>
      </c>
    </row>
    <row r="17" spans="1:6">
      <c r="A17" s="136"/>
      <c r="B17" s="134"/>
      <c r="C17" s="47" t="s">
        <v>63</v>
      </c>
      <c r="D17" s="31">
        <f>COUNTIFS('April-19'!B$5:B$164,"Team 2",'April-19'!D$5:D$164,"Anganwadi")</f>
        <v>11</v>
      </c>
      <c r="E17" s="31">
        <f>COUNTIFS('April-19'!B$5:B$164,"Team 2",'April-19'!D$5:D$164,"School")</f>
        <v>26</v>
      </c>
      <c r="F17" s="32">
        <f>SUMIF('April-19'!$B$5:$B$164,"Team 2",'April-19'!$I$5:$I$164)</f>
        <v>4479</v>
      </c>
    </row>
    <row r="18" spans="1:6">
      <c r="A18" s="135">
        <v>2</v>
      </c>
      <c r="B18" s="133">
        <v>43601</v>
      </c>
      <c r="C18" s="47" t="s">
        <v>62</v>
      </c>
      <c r="D18" s="31">
        <f>COUNTIFS('May-19'!B$5:B$164,"Team 1",'May-19'!D$5:D$164,"Anganwadi")</f>
        <v>37</v>
      </c>
      <c r="E18" s="31">
        <f>COUNTIFS('May-19'!B$5:B$164,"Team 1",'May-19'!D$5:D$164,"School")</f>
        <v>27</v>
      </c>
      <c r="F18" s="32">
        <f>SUMIF('May-19'!$B$5:$B$164,"Team 1",'May-19'!$I$5:$I$164)</f>
        <v>6528</v>
      </c>
    </row>
    <row r="19" spans="1:6">
      <c r="A19" s="136"/>
      <c r="B19" s="134"/>
      <c r="C19" s="47" t="s">
        <v>63</v>
      </c>
      <c r="D19" s="31">
        <f>COUNTIFS('May-19'!B$5:B$164,"Team 2",'May-19'!D$5:D$164,"Anganwadi")</f>
        <v>21</v>
      </c>
      <c r="E19" s="31">
        <f>COUNTIFS('May-19'!B$5:B$164,"Team 2",'May-19'!D$5:D$164,"School")</f>
        <v>23</v>
      </c>
      <c r="F19" s="32">
        <f>SUMIF('May-19'!$B$5:$B$164,"Team 2",'May-19'!$I$5:$I$164)</f>
        <v>7963</v>
      </c>
    </row>
    <row r="20" spans="1:6">
      <c r="A20" s="135">
        <v>3</v>
      </c>
      <c r="B20" s="133">
        <v>43632</v>
      </c>
      <c r="C20" s="47" t="s">
        <v>62</v>
      </c>
      <c r="D20" s="31">
        <f>COUNTIFS('Jun-19'!B$5:B$164,"Team 1",'Jun-19'!D$5:D$164,"Anganwadi")</f>
        <v>28</v>
      </c>
      <c r="E20" s="31">
        <f>COUNTIFS('Jun-19'!B$5:B$164,"Team 1",'Jun-19'!D$5:D$164,"School")</f>
        <v>25</v>
      </c>
      <c r="F20" s="32">
        <f>SUMIF('Jun-19'!$B$5:$B$164,"Team 1",'Jun-19'!$I$5:$I$164)</f>
        <v>4005</v>
      </c>
    </row>
    <row r="21" spans="1:6">
      <c r="A21" s="136"/>
      <c r="B21" s="134"/>
      <c r="C21" s="47" t="s">
        <v>63</v>
      </c>
      <c r="D21" s="31">
        <f>COUNTIFS('Jun-19'!B$5:B$164,"Team 2",'Jun-19'!D$5:D$164,"Anganwadi")</f>
        <v>22</v>
      </c>
      <c r="E21" s="31">
        <f>COUNTIFS('Jun-19'!B$5:B$164,"Team 2",'Jun-19'!D$5:D$164,"School")</f>
        <v>23</v>
      </c>
      <c r="F21" s="32">
        <f>SUMIF('Jun-19'!$B$5:$B$164,"Team 2",'Jun-19'!$I$5:$I$164)</f>
        <v>6595</v>
      </c>
    </row>
    <row r="22" spans="1:6">
      <c r="A22" s="135">
        <v>4</v>
      </c>
      <c r="B22" s="133">
        <v>43662</v>
      </c>
      <c r="C22" s="47" t="s">
        <v>62</v>
      </c>
      <c r="D22" s="31">
        <f>COUNTIFS('Jul-19'!B$5:B$164,"Team 1",'Jul-19'!D$5:D$164,"Anganwadi")</f>
        <v>80</v>
      </c>
      <c r="E22" s="31">
        <f>COUNTIFS('Jul-19'!B$5:B$164,"Team 1",'Jul-19'!D$5:D$164,"School")</f>
        <v>0</v>
      </c>
      <c r="F22" s="32">
        <f>SUMIF('Jul-19'!$B$5:$B$164,"Team 1",'Jul-19'!$I$5:$I$164)</f>
        <v>3121</v>
      </c>
    </row>
    <row r="23" spans="1:6">
      <c r="A23" s="136"/>
      <c r="B23" s="134"/>
      <c r="C23" s="47" t="s">
        <v>63</v>
      </c>
      <c r="D23" s="31">
        <f>COUNTIFS('Jul-19'!B$5:B$164,"Team 2",'Jul-19'!D$5:D$164,"Anganwadi")</f>
        <v>55</v>
      </c>
      <c r="E23" s="31">
        <f>COUNTIFS('Jul-19'!B$5:B$164,"Team 2",'Jul-19'!D$5:D$164,"School")</f>
        <v>0</v>
      </c>
      <c r="F23" s="32">
        <f>SUMIF('Jul-19'!$B$5:$B$164,"Team 2",'Jul-19'!$I$5:$I$164)</f>
        <v>3882</v>
      </c>
    </row>
    <row r="24" spans="1:6">
      <c r="A24" s="135">
        <v>5</v>
      </c>
      <c r="B24" s="133">
        <v>43693</v>
      </c>
      <c r="C24" s="47" t="s">
        <v>62</v>
      </c>
      <c r="D24" s="31">
        <f>COUNTIFS('Aug-19'!B$5:B$164,"Team 1",'Aug-19'!D$5:D$164,"Anganwadi")</f>
        <v>25</v>
      </c>
      <c r="E24" s="31">
        <f>COUNTIFS('Aug-19'!B$5:B$164,"Team 1",'Aug-19'!D$5:D$164,"School")</f>
        <v>27</v>
      </c>
      <c r="F24" s="32">
        <f>SUMIF('Aug-19'!$B$5:$B$164,"Team 1",'Aug-19'!$I$5:$I$164)</f>
        <v>4425</v>
      </c>
    </row>
    <row r="25" spans="1:6">
      <c r="A25" s="136"/>
      <c r="B25" s="134"/>
      <c r="C25" s="47" t="s">
        <v>63</v>
      </c>
      <c r="D25" s="31">
        <f>COUNTIFS('Aug-19'!B$5:B$164,"Team 2",'Aug-19'!D$5:D$164,"Anganwadi")</f>
        <v>27</v>
      </c>
      <c r="E25" s="31">
        <f>COUNTIFS('Aug-19'!B$5:B$164,"Team 2",'Aug-19'!D$5:D$164,"School")</f>
        <v>21</v>
      </c>
      <c r="F25" s="32">
        <f>SUMIF('Aug-19'!$B$5:$B$164,"Team 2",'Aug-19'!$I$5:$I$164)</f>
        <v>3784</v>
      </c>
    </row>
    <row r="26" spans="1:6">
      <c r="A26" s="135">
        <v>6</v>
      </c>
      <c r="B26" s="133">
        <v>43724</v>
      </c>
      <c r="C26" s="47" t="s">
        <v>62</v>
      </c>
      <c r="D26" s="31">
        <f>COUNTIFS('Sep-19'!B$5:B$164,"Team 1",'Sep-19'!D$5:D$164,"Anganwadi")</f>
        <v>22</v>
      </c>
      <c r="E26" s="31">
        <f>COUNTIFS('Sep-19'!B$5:B$164,"Team 1",'Sep-19'!D$5:D$164,"School")</f>
        <v>29</v>
      </c>
      <c r="F26" s="32">
        <f>SUMIF('Sep-19'!$B$5:$B$164,"Team 1",'Sep-19'!$I$5:$I$164)</f>
        <v>4454</v>
      </c>
    </row>
    <row r="27" spans="1:6">
      <c r="A27" s="136"/>
      <c r="B27" s="134"/>
      <c r="C27" s="47" t="s">
        <v>63</v>
      </c>
      <c r="D27" s="31">
        <f>COUNTIFS('Sep-19'!B$5:B$164,"Team 2",'Sep-19'!D$5:D$164,"Anganwadi")</f>
        <v>16</v>
      </c>
      <c r="E27" s="31">
        <f>COUNTIFS('Sep-19'!B$5:B$164,"Team 2",'Sep-19'!D$5:D$164,"School")</f>
        <v>20</v>
      </c>
      <c r="F27" s="32">
        <f>SUMIF('Sep-19'!$B$5:$B$164,"Team 2",'Sep-19'!$I$5:$I$164)</f>
        <v>5403</v>
      </c>
    </row>
    <row r="28" spans="1:6">
      <c r="A28" s="129" t="s">
        <v>38</v>
      </c>
      <c r="B28" s="130"/>
      <c r="C28" s="131"/>
      <c r="D28" s="40">
        <f>SUM(D16:D27)</f>
        <v>364</v>
      </c>
      <c r="E28" s="40">
        <f>SUM(E16:E27)</f>
        <v>238</v>
      </c>
      <c r="F28" s="40">
        <f>SUM(F16:F27)</f>
        <v>58797</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2019-05-04T07:30:04Z</dcterms:modified>
</cp:coreProperties>
</file>