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44" i="5"/>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<sst xmlns="http://schemas.openxmlformats.org/spreadsheetml/2006/main" count="4245" uniqueCount="938">
  <si>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</si>
  <si>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</si>
  <si>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</si>
  <si>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</si>
  <si>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</si>
  <si>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</si>
  <si>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</si>
  <si>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</si>
  <si>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</si>
  <si>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</si>
  <si>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</si>
  <si>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</si>
  <si>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</si>
  <si>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</si>
  <si>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</si>
  <si>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</si>
  <si>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</si>
  <si>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</si>
  <si>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</si>
  <si>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</si>
  <si>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</si>
  <si>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</si>
  <si>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</si>
  <si>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</si>
  <si>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</si>
  <si>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</si>
  <si>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</si>
  <si>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</si>
  <si>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</si>
  <si>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</si>
  <si>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</si>
  <si>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</si>
  <si>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</si>
  <si>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</si>
  <si>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</si>
  <si>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</si>
  <si>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</si>
  <si>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</si>
  <si>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</si>
  <si>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</si>
  <si>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</si>
  <si>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</si>
  <si>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</si>
  <si>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</si>
  <si>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</si>
  <si>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</si>
  <si>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</si>
  <si>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</si>
  <si>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</si>
  <si>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</si>
  <si>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</si>
  <si>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</si>
  <si>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</si>
  <si>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</si>
  <si>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</si>
  <si>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</si>
  <si>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</si>
  <si>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</si>
  <si>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</si>
  <si>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</si>
  <si>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</si>
  <si>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</si>
  <si>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</si>
  <si>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</si>
  <si>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</si>
  <si>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</si>
  <si>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</si>
  <si>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</si>
  <si>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</si>
  <si>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</si>
  <si>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</si>
  <si>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</si>
  <si>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Dr.Ngikham Shyam</t>
  </si>
  <si>
    <t>Dr.Priyalakshmi Saikia</t>
  </si>
  <si>
    <t>Abdul Malique</t>
  </si>
  <si>
    <t>Bhanu Kurmi</t>
  </si>
  <si>
    <t>MO</t>
  </si>
  <si>
    <t>mo.ayush.sapekhati@gmail.com</t>
  </si>
  <si>
    <t>Dental Surgeon</t>
  </si>
  <si>
    <t>dentalsurgeon.rbsk.sapekhati@gmail.com</t>
  </si>
  <si>
    <t>Pharmacist</t>
  </si>
  <si>
    <t>pharmacist.rbsk2.sapekhati@gmail.com</t>
  </si>
  <si>
    <t>ANM</t>
  </si>
  <si>
    <t>anm1.rbsk.sapekhati@gmail.com</t>
  </si>
  <si>
    <t>Dr.Poly Hazarika</t>
  </si>
  <si>
    <t>hazarikapolli@gmail.com</t>
  </si>
  <si>
    <t>Akher Hussain</t>
  </si>
  <si>
    <t>pharmacist.rbsk.sapekhati@gmail.com</t>
  </si>
  <si>
    <t>Munmi Saikia</t>
  </si>
  <si>
    <t>anm.rbsk.sapekhati@gmail.com</t>
  </si>
  <si>
    <t>Mr.Lakhi Kalita</t>
  </si>
  <si>
    <t>brcsapekhati@gmail.com</t>
  </si>
  <si>
    <t>Mrs.Purabi Neog</t>
  </si>
  <si>
    <t>SAPEKHATI</t>
  </si>
  <si>
    <t>CHARAIDEO</t>
  </si>
  <si>
    <t>KHERDONGIA LPS</t>
  </si>
  <si>
    <t>LP</t>
  </si>
  <si>
    <t>Raidongia Nakachari SC</t>
  </si>
  <si>
    <t>Tutumoni Borgohain</t>
  </si>
  <si>
    <t>9954340155</t>
  </si>
  <si>
    <t>Punaylata Phukan</t>
  </si>
  <si>
    <t>9854703725</t>
  </si>
  <si>
    <t>WED</t>
  </si>
  <si>
    <t>CAR</t>
  </si>
  <si>
    <t>RAIDONGIA LEKAM HABI LPS</t>
  </si>
  <si>
    <t>Mina Rajuwar</t>
  </si>
  <si>
    <t>9577014866</t>
  </si>
  <si>
    <t>THU</t>
  </si>
  <si>
    <t>RAIDONGIA NA-KACHARI LPS</t>
  </si>
  <si>
    <t>Padumi Gogoi</t>
  </si>
  <si>
    <t>9401450700</t>
  </si>
  <si>
    <t>FRI</t>
  </si>
  <si>
    <t>URANG BASTI PRIMARY SCHOOL</t>
  </si>
  <si>
    <t>RANGAJAN LPS</t>
  </si>
  <si>
    <t>Bekadolong SC</t>
  </si>
  <si>
    <t>Padma Saikia</t>
  </si>
  <si>
    <t>9401450702</t>
  </si>
  <si>
    <t>Nira Gogoi</t>
  </si>
  <si>
    <t>9854216011</t>
  </si>
  <si>
    <t>SAT</t>
  </si>
  <si>
    <t>KAKORA PATHER LPS</t>
  </si>
  <si>
    <t>LPS</t>
  </si>
  <si>
    <t>Balijan Grant SC</t>
  </si>
  <si>
    <t>Pallabi Gogoi</t>
  </si>
  <si>
    <t>9957779469</t>
  </si>
  <si>
    <t>Puspalata Gogoi</t>
  </si>
  <si>
    <t>MON</t>
  </si>
  <si>
    <t>TINGALIBAM GARDEN LPS</t>
  </si>
  <si>
    <t>TUE</t>
  </si>
  <si>
    <t>BANFERA BAGISA GAON LPS</t>
  </si>
  <si>
    <t>MILANPUR LPS</t>
  </si>
  <si>
    <t>Parul Mech Khaklari</t>
  </si>
  <si>
    <t>9678347476</t>
  </si>
  <si>
    <t>Ranu Rajkonwar</t>
  </si>
  <si>
    <t>9859357265</t>
  </si>
  <si>
    <t>tingalibam garden mes</t>
  </si>
  <si>
    <t>mes</t>
  </si>
  <si>
    <t>TINGALIBAM LPS</t>
  </si>
  <si>
    <t>1 No.Kanubari Balijan</t>
  </si>
  <si>
    <t>BALIJAN GRANT SC</t>
  </si>
  <si>
    <t>SARUKAN DEVI</t>
  </si>
  <si>
    <t>2 No.Kanubari Balijan</t>
  </si>
  <si>
    <t>4 No. Kanubari</t>
  </si>
  <si>
    <t>PALLABI GOGOI</t>
  </si>
  <si>
    <t>Tokolimora</t>
  </si>
  <si>
    <t xml:space="preserve">Puspalata Gogoi </t>
  </si>
  <si>
    <t>Naharpukhuri</t>
  </si>
  <si>
    <t>0315</t>
  </si>
  <si>
    <t>NAHAR PUKHURI SC</t>
  </si>
  <si>
    <t>NAHAR MES</t>
  </si>
  <si>
    <t>UP</t>
  </si>
  <si>
    <t>854 NO. BAHOTGURI LPS</t>
  </si>
  <si>
    <t>366 NO GHILAGURI LPS</t>
  </si>
  <si>
    <t>953 NO CHAMOGURI LPS</t>
  </si>
  <si>
    <t>NAHAR PUKHURI CHANGMAI</t>
  </si>
  <si>
    <t>MONJITA DOLEY</t>
  </si>
  <si>
    <t>9508401046</t>
  </si>
  <si>
    <t>TULUPROVA CHANGMAI</t>
  </si>
  <si>
    <t>9954911866</t>
  </si>
  <si>
    <t>Changmai</t>
  </si>
  <si>
    <t>0316</t>
  </si>
  <si>
    <t>187 NO. CHANGMAI LPS</t>
  </si>
  <si>
    <t>KANU LPS</t>
  </si>
  <si>
    <t>9 km</t>
  </si>
  <si>
    <t>1+2 No. Kanugaon</t>
  </si>
  <si>
    <t>BHUGBARI</t>
  </si>
  <si>
    <t>ANU GOGOI</t>
  </si>
  <si>
    <t>10 km</t>
  </si>
  <si>
    <t>2 No. Kanugaon</t>
  </si>
  <si>
    <t>11 km</t>
  </si>
  <si>
    <t>KANU GARDEN LPS</t>
  </si>
  <si>
    <t>15 KM</t>
  </si>
  <si>
    <t>3 No. Kanubari</t>
  </si>
  <si>
    <t>BHUGBARI SC</t>
  </si>
  <si>
    <t xml:space="preserve"> PURNIMA CHETIA</t>
  </si>
  <si>
    <t>URANGBASTI LPS</t>
  </si>
  <si>
    <t>Dipu Dey</t>
  </si>
  <si>
    <t>9954960319</t>
  </si>
  <si>
    <t>NO. 1 JANGALBASTI LPS</t>
  </si>
  <si>
    <t>NIRBILCHUK LPS</t>
  </si>
  <si>
    <t>Nagahat Kachari</t>
  </si>
  <si>
    <t>NAGAHAT</t>
  </si>
  <si>
    <t>ANIMA BORGOHAIN</t>
  </si>
  <si>
    <t>NAGAHAT KACHARI LPS</t>
  </si>
  <si>
    <t>1 No. Kalakata</t>
  </si>
  <si>
    <t>0404</t>
  </si>
  <si>
    <t>Nagahat SC</t>
  </si>
  <si>
    <t>Alien Lahan</t>
  </si>
  <si>
    <t>9401450710</t>
  </si>
  <si>
    <t>Jaya Borgohain</t>
  </si>
  <si>
    <t>8822450895</t>
  </si>
  <si>
    <t>KALAKATA BAGICHA LPS</t>
  </si>
  <si>
    <t>290 NO. NAGAHILL LPS</t>
  </si>
  <si>
    <t>HULUNGAMORA</t>
  </si>
  <si>
    <t>DIPA KURMI</t>
  </si>
  <si>
    <t>7 km</t>
  </si>
  <si>
    <t>513 NO BHOGBARI LPS</t>
  </si>
  <si>
    <t>BHOGBARI</t>
  </si>
  <si>
    <t>NA-PAM LPS</t>
  </si>
  <si>
    <t>Dangorikumar No.1</t>
  </si>
  <si>
    <t>BORBAM LPS</t>
  </si>
  <si>
    <t>1 no. Nagakata Grant</t>
  </si>
  <si>
    <t>NAGAKATA GRANT LPS</t>
  </si>
  <si>
    <t>Sumder No.1</t>
  </si>
  <si>
    <t xml:space="preserve"> 2 no. Nagakata Grant</t>
  </si>
  <si>
    <t>Uttar Sumder No.2</t>
  </si>
  <si>
    <t>Nagakata Bolomiya</t>
  </si>
  <si>
    <t>BOLOMIA LPS</t>
  </si>
  <si>
    <t>PACHIM HULUNGAMARA AWC</t>
  </si>
  <si>
    <t>853 NO. TOKOWBAM LPS</t>
  </si>
  <si>
    <t>TOKOWBAM MILAN LPS</t>
  </si>
  <si>
    <t>Nagakata No.3</t>
  </si>
  <si>
    <t>RAMESWAR CHETIA MES</t>
  </si>
  <si>
    <t>498 NO. NAPAM SUMDAR LPS</t>
  </si>
  <si>
    <t>239 no NAGAKATA LPS</t>
  </si>
  <si>
    <t>TITLAGARH HS</t>
  </si>
  <si>
    <t>BUKAPOTHER AWC</t>
  </si>
  <si>
    <t>2 NO HULUNGAMORA AWC</t>
  </si>
  <si>
    <t>Kachari Pather</t>
  </si>
  <si>
    <t>Deupanihabi</t>
  </si>
  <si>
    <t>Muktabari TE</t>
  </si>
  <si>
    <t>1 NO. LAWJAN AWC</t>
  </si>
  <si>
    <t>1 NO. HULUNGAMORA AWC</t>
  </si>
  <si>
    <t>1 NO. KOLAKOTA AWC</t>
  </si>
  <si>
    <t>Aideobari TE</t>
  </si>
  <si>
    <t>PURANI JOBOKA AWC</t>
  </si>
  <si>
    <t>AIDEOPUKHURI T.E AWC</t>
  </si>
  <si>
    <t>Aideobari Bagisa Gaon</t>
  </si>
  <si>
    <t>AIDEOBARI KATHONI AWC</t>
  </si>
  <si>
    <t>2 NO. KANUBARI BALIJAN GRANT AWC</t>
  </si>
  <si>
    <t>2 NO. BAGHMORIAL AWC</t>
  </si>
  <si>
    <t>646 NO LUKHURAKHAN LPS</t>
  </si>
  <si>
    <t>RAJWAR LPS</t>
  </si>
  <si>
    <t>2 No. Dulakharia</t>
  </si>
  <si>
    <t>1 No. Dulakharia</t>
  </si>
  <si>
    <t>231 NO OUGURI SHYAM LPS</t>
  </si>
  <si>
    <t>DOICHOLONG HS</t>
  </si>
  <si>
    <t>DOICHOLONG LPS</t>
  </si>
  <si>
    <t>Doicholong</t>
  </si>
  <si>
    <t>Lukhurakhan 2 No</t>
  </si>
  <si>
    <t>Lukhurakhan 1 No</t>
  </si>
  <si>
    <t>222 NO CHUNGI PRIMARY SCHOOL</t>
  </si>
  <si>
    <t>Chungi Lukhurakhan</t>
  </si>
  <si>
    <t>OUGURI LUKHURAKHAN MES</t>
  </si>
  <si>
    <t>OUGURI PATHAR LPS</t>
  </si>
  <si>
    <t>Lukhurakhan 3 No</t>
  </si>
  <si>
    <t>BETIJAN GOVT. JBS</t>
  </si>
  <si>
    <t>SINGI BILL LPS</t>
  </si>
  <si>
    <t>BAH BARI NAVAJYOTI LPS</t>
  </si>
  <si>
    <t>Oguripather</t>
  </si>
  <si>
    <t>2 No Bahbari Gaon</t>
  </si>
  <si>
    <t>83 NO. BAHBARI LPS</t>
  </si>
  <si>
    <t>SINGIBIL GIRLS MES</t>
  </si>
  <si>
    <t>No.2 Teokhabi</t>
  </si>
  <si>
    <t>BINAPANI MVS</t>
  </si>
  <si>
    <t>669 NO. DULA KHARIA LPS</t>
  </si>
  <si>
    <t>Haluwa</t>
  </si>
  <si>
    <t>Lefera</t>
  </si>
  <si>
    <t>Modhya Haluwa</t>
  </si>
  <si>
    <t>Lefera No.2</t>
  </si>
  <si>
    <t>Nagahat</t>
  </si>
  <si>
    <t>Bimalapur</t>
  </si>
  <si>
    <t>Dhanakhanahabi</t>
  </si>
  <si>
    <t>Dhanekhana AWC</t>
  </si>
  <si>
    <t>Dabahi Bill</t>
  </si>
  <si>
    <t>Deopani Defela</t>
  </si>
  <si>
    <t>Noga Deopani</t>
  </si>
  <si>
    <t>2 No. Lawjan</t>
  </si>
  <si>
    <t>Lauhaliya</t>
  </si>
  <si>
    <t>Borhat TE No.4</t>
  </si>
  <si>
    <t>Borhat TE No.2</t>
  </si>
  <si>
    <t>0101</t>
  </si>
  <si>
    <t>0208</t>
  </si>
  <si>
    <t>0203</t>
  </si>
  <si>
    <t>0204</t>
  </si>
  <si>
    <t>0201</t>
  </si>
  <si>
    <t>0228</t>
  </si>
  <si>
    <t>0702</t>
  </si>
  <si>
    <t>0718</t>
  </si>
  <si>
    <t>0722</t>
  </si>
  <si>
    <t>0711</t>
  </si>
  <si>
    <t>0715</t>
  </si>
  <si>
    <t>0719</t>
  </si>
  <si>
    <t>0115</t>
  </si>
  <si>
    <t>0113</t>
  </si>
  <si>
    <t>0116</t>
  </si>
  <si>
    <t>0118</t>
  </si>
  <si>
    <t>0123</t>
  </si>
  <si>
    <t>0221</t>
  </si>
  <si>
    <t>0214</t>
  </si>
  <si>
    <t>0110</t>
  </si>
  <si>
    <t>0125</t>
  </si>
  <si>
    <t>0109</t>
  </si>
  <si>
    <t>0327</t>
  </si>
  <si>
    <t>0223</t>
  </si>
  <si>
    <t>0225</t>
  </si>
  <si>
    <t>AWC</t>
  </si>
  <si>
    <t>High</t>
  </si>
  <si>
    <t>HIGH</t>
  </si>
  <si>
    <t>DANGARIKUMAR MPHC</t>
  </si>
  <si>
    <t>LULU GOGOI</t>
  </si>
  <si>
    <t xml:space="preserve">Anu Gogoi </t>
  </si>
  <si>
    <t>TITLAGARH SC</t>
  </si>
  <si>
    <t>SANGITA BORA</t>
  </si>
  <si>
    <t>8486912068</t>
  </si>
  <si>
    <t>Titlagarh SC</t>
  </si>
  <si>
    <t>Kalpana Borgohain</t>
  </si>
  <si>
    <t>8011933622</t>
  </si>
  <si>
    <t>Renu Hazarika</t>
  </si>
  <si>
    <t>8876949827</t>
  </si>
  <si>
    <t>Sangita Bora</t>
  </si>
  <si>
    <t>KALPONA BORGOHAIN</t>
  </si>
  <si>
    <t xml:space="preserve">Moni Mahanta </t>
  </si>
  <si>
    <t>MRIDULA SONOWAL</t>
  </si>
  <si>
    <t>9859352314</t>
  </si>
  <si>
    <t>JAPIHOJIA SC</t>
  </si>
  <si>
    <t>HULUNGAMARA</t>
  </si>
  <si>
    <t>BORHAT MPHC</t>
  </si>
  <si>
    <t>BUKAPOTHER</t>
  </si>
  <si>
    <t>DEOPANIHABI SC</t>
  </si>
  <si>
    <t>BORBARUAKHAT MPHC</t>
  </si>
  <si>
    <t>RUPA CHUTIA</t>
  </si>
  <si>
    <t>MUKTABARI T.E</t>
  </si>
  <si>
    <t>AIDEOBARI</t>
  </si>
  <si>
    <t>RONGSOWAL CHANGMAI SC</t>
  </si>
  <si>
    <t>GITASHREE SAIKIA</t>
  </si>
  <si>
    <t>Dipamoni Gogoi</t>
  </si>
  <si>
    <t>Mrs. Dipamoni Gogoi</t>
  </si>
  <si>
    <t>BAGHMORIAL</t>
  </si>
  <si>
    <t>SIMA DAS</t>
  </si>
  <si>
    <t>LUKHURAKHAN SC</t>
  </si>
  <si>
    <t>Ouguri Lukhurakhan MPHC</t>
  </si>
  <si>
    <t>RIJUMONI BORAH</t>
  </si>
  <si>
    <t>BAMPATHER MPHC</t>
  </si>
  <si>
    <t>ANJU HATIMURIA</t>
  </si>
  <si>
    <t>LukhurakhanSC</t>
  </si>
  <si>
    <t>Kamalini Gogoi</t>
  </si>
  <si>
    <t>9401208979</t>
  </si>
  <si>
    <t>Rupali Gogoi</t>
  </si>
  <si>
    <t>8811866832</t>
  </si>
  <si>
    <t>Anju Hatimuria</t>
  </si>
  <si>
    <t>9957156595</t>
  </si>
  <si>
    <t>Oguri Lukhurakhan MPHC</t>
  </si>
  <si>
    <t>Minakshi Chetia</t>
  </si>
  <si>
    <t>9613701590</t>
  </si>
  <si>
    <t>9859303726</t>
  </si>
  <si>
    <t>PEHIPUKHURI SC</t>
  </si>
  <si>
    <t>Dhrubajyoti Rajkhowa</t>
  </si>
  <si>
    <t>9957967263</t>
  </si>
  <si>
    <t>Lukhurakhon SC</t>
  </si>
  <si>
    <t>Rinamoni Arandhara</t>
  </si>
  <si>
    <t>9859324305</t>
  </si>
  <si>
    <t>Bampather MPHC</t>
  </si>
  <si>
    <t>Binu Lahon</t>
  </si>
  <si>
    <t>9613701600</t>
  </si>
  <si>
    <t>OUGURI LUKHURAKHAN MPHC</t>
  </si>
  <si>
    <t>Bampathar MPHC</t>
  </si>
  <si>
    <t>Anita Puran</t>
  </si>
  <si>
    <t>Mamoni Chetia</t>
  </si>
  <si>
    <t>TIOKIA SC</t>
  </si>
  <si>
    <t xml:space="preserve">Mamoni Gogoi </t>
  </si>
  <si>
    <t>Tiokia SC</t>
  </si>
  <si>
    <t>Pramila Tirkey</t>
  </si>
  <si>
    <t>9854917246</t>
  </si>
  <si>
    <t>Minati Gogoi</t>
  </si>
  <si>
    <t>9859459221</t>
  </si>
  <si>
    <t xml:space="preserve">Jyoti Hatimuria </t>
  </si>
  <si>
    <t>Paulina Lugun</t>
  </si>
  <si>
    <t>9854430556</t>
  </si>
  <si>
    <t>Sumitra Mahali</t>
  </si>
  <si>
    <t>PACHIM NALBARI SC</t>
  </si>
  <si>
    <t>GULAPI DAS</t>
  </si>
  <si>
    <t>9401450692</t>
  </si>
  <si>
    <t>NIRU GOWALA</t>
  </si>
  <si>
    <t>DEOPANIHABI</t>
  </si>
  <si>
    <t>RULI CHANGMAI</t>
  </si>
  <si>
    <t>Borhat MPHC</t>
  </si>
  <si>
    <t>Pratima Duwari</t>
  </si>
  <si>
    <t>Tikmaya Bara</t>
  </si>
  <si>
    <t>8752030013</t>
  </si>
  <si>
    <t>PRATIMA DUWARI</t>
  </si>
  <si>
    <t xml:space="preserve">Uttara Tanti </t>
  </si>
  <si>
    <t>724 NO. AIDEO PUKHURI LPS</t>
  </si>
  <si>
    <t>AIDEOBARI TIOKGHAT LPS</t>
  </si>
  <si>
    <t>SAPEKHATI NEW HIGH SCHOOL</t>
  </si>
  <si>
    <t>Sumden No.1</t>
  </si>
  <si>
    <t>TITLAGARH BAGICHA LPS</t>
  </si>
  <si>
    <t>KANUBARI BALIJAN LPS</t>
  </si>
  <si>
    <t>KANUBARI BALIJAN MES</t>
  </si>
  <si>
    <t>687 NO. PURANI JABOKA LPS</t>
  </si>
  <si>
    <t>PURANI JABOKA MES</t>
  </si>
  <si>
    <t>TOKOLI MORA LPS</t>
  </si>
  <si>
    <t>KANDHA CHUBURI LPS</t>
  </si>
  <si>
    <t>PATARBARI LPS</t>
  </si>
  <si>
    <t>PHUKANORDHAP LPS</t>
  </si>
  <si>
    <t>381 NO. JAPIHAJIA LPS</t>
  </si>
  <si>
    <t>Dharampather</t>
  </si>
  <si>
    <t>0503</t>
  </si>
  <si>
    <t>DHARAM PATHAR LPS</t>
  </si>
  <si>
    <t>815 NO. HULUNGAMORA LPS</t>
  </si>
  <si>
    <t>2 No. Ujanikuri</t>
  </si>
  <si>
    <t>0412</t>
  </si>
  <si>
    <t>NO. 638 UJANIKURI MAJGAON LPS</t>
  </si>
  <si>
    <t>457 NO MORANHABI LPS</t>
  </si>
  <si>
    <t>BORHULA LPS</t>
  </si>
  <si>
    <t>1 No. Ujanikuri</t>
  </si>
  <si>
    <t>0413</t>
  </si>
  <si>
    <t>ujanikuri mvs</t>
  </si>
  <si>
    <t>mvs</t>
  </si>
  <si>
    <t>696 NO. BAGHMURIAL LPS</t>
  </si>
  <si>
    <t>PURANA SAPEKHATI LPS</t>
  </si>
  <si>
    <t>588 NO RAJAPUKHURI LPS</t>
  </si>
  <si>
    <t>RAJAPUKHURI MVS</t>
  </si>
  <si>
    <t>LONGPATIA MVS</t>
  </si>
  <si>
    <t>Moni Mahanta</t>
  </si>
  <si>
    <t>9854718035</t>
  </si>
  <si>
    <t>Mon</t>
  </si>
  <si>
    <t>Balijan grant SC</t>
  </si>
  <si>
    <t>Miss Lotika Kacha</t>
  </si>
  <si>
    <t>8135069803</t>
  </si>
  <si>
    <t>BAGHMORIAL SC</t>
  </si>
  <si>
    <t>Ritu Regan</t>
  </si>
  <si>
    <t>9678460036</t>
  </si>
  <si>
    <t>MAMONI KONWAR</t>
  </si>
  <si>
    <t>Baghmorial SC</t>
  </si>
  <si>
    <t>Sima Das</t>
  </si>
  <si>
    <t>9678318296</t>
  </si>
  <si>
    <t>Mamoni Konwar</t>
  </si>
  <si>
    <t>7896090329</t>
  </si>
  <si>
    <t>8 KM</t>
  </si>
  <si>
    <t>Numali Gogoi</t>
  </si>
  <si>
    <t>9577207205</t>
  </si>
  <si>
    <t>Nipa Gogoi</t>
  </si>
  <si>
    <t>8011302971</t>
  </si>
  <si>
    <t>Moranhabi SC</t>
  </si>
  <si>
    <t>Manju Borgohain</t>
  </si>
  <si>
    <t>Rashmi Hazorika</t>
  </si>
  <si>
    <t>CHATIONAGURI SC</t>
  </si>
  <si>
    <t>Mamoni Rajkhowa</t>
  </si>
  <si>
    <t>9401450701</t>
  </si>
  <si>
    <t>Anima Konwar</t>
  </si>
  <si>
    <t>Saraju Borgohain</t>
  </si>
  <si>
    <t>8474872821</t>
  </si>
  <si>
    <t>LONGPOTIA MPHC</t>
  </si>
  <si>
    <t>Chakliya</t>
  </si>
  <si>
    <t>0206</t>
  </si>
  <si>
    <t>NO 1 PANICHUKI AWC</t>
  </si>
  <si>
    <t>2 NO. PANICHUKI AWC</t>
  </si>
  <si>
    <t>Longpotia 1 No.</t>
  </si>
  <si>
    <t>0623</t>
  </si>
  <si>
    <t>Majlongpotia</t>
  </si>
  <si>
    <t>0621</t>
  </si>
  <si>
    <t>No.2 Longpotia</t>
  </si>
  <si>
    <t>0625</t>
  </si>
  <si>
    <t>1 No.RongsowalChangmai</t>
  </si>
  <si>
    <t>2 No.RongsowalChangmai</t>
  </si>
  <si>
    <t>Borhulabam</t>
  </si>
  <si>
    <t>0704</t>
  </si>
  <si>
    <t>Khagorijan</t>
  </si>
  <si>
    <t>Kothiakhunda No.5</t>
  </si>
  <si>
    <t>0614</t>
  </si>
  <si>
    <t>Kothiakhunda No.7</t>
  </si>
  <si>
    <t>0609</t>
  </si>
  <si>
    <t>Kothiakhunda No.2</t>
  </si>
  <si>
    <t>0613</t>
  </si>
  <si>
    <t>3 NO. KATHIAKHUNDA AWC</t>
  </si>
  <si>
    <t>KONWARI POTHER AWC</t>
  </si>
  <si>
    <t>Ghorajan TE</t>
  </si>
  <si>
    <t>0513</t>
  </si>
  <si>
    <t>kathiakhunda</t>
  </si>
  <si>
    <t>0511</t>
  </si>
  <si>
    <t>KATHIAKHUNDA 6 NO. AWC</t>
  </si>
  <si>
    <t>Atalkathiakhunda</t>
  </si>
  <si>
    <t>Bortimon Bagisa</t>
  </si>
  <si>
    <t>0514</t>
  </si>
  <si>
    <t>Rohonpather No.2</t>
  </si>
  <si>
    <t>0605</t>
  </si>
  <si>
    <t>NO 4 KATHIAKHUNDA AWC</t>
  </si>
  <si>
    <t>Dabaluhabi</t>
  </si>
  <si>
    <t>Bahalhabi</t>
  </si>
  <si>
    <t>0415</t>
  </si>
  <si>
    <t>Baregaon</t>
  </si>
  <si>
    <t>Chationaguri</t>
  </si>
  <si>
    <t>1 No. Balikhatia</t>
  </si>
  <si>
    <t>0419</t>
  </si>
  <si>
    <t>3 NO. HULUNGAMARA</t>
  </si>
  <si>
    <t xml:space="preserve">1 NO. KATHIAKHUNDA  </t>
  </si>
  <si>
    <t>SAPEKHATI BLOCK AWC</t>
  </si>
  <si>
    <t>Changmai AWC</t>
  </si>
  <si>
    <t>Narempather 1</t>
  </si>
  <si>
    <t>0318</t>
  </si>
  <si>
    <t>Paul Basti</t>
  </si>
  <si>
    <t>1 No. Sarupather</t>
  </si>
  <si>
    <t>0708</t>
  </si>
  <si>
    <t>2 No. Sarupather</t>
  </si>
  <si>
    <t>0709</t>
  </si>
  <si>
    <t>Borpather</t>
  </si>
  <si>
    <t>0317</t>
  </si>
  <si>
    <t xml:space="preserve">Purabi Gogoi </t>
  </si>
  <si>
    <t>sapekhati BPHC</t>
  </si>
  <si>
    <t>HIRANYA KONWAR</t>
  </si>
  <si>
    <t>Atal Pather SC</t>
  </si>
  <si>
    <t>Parul Brahma</t>
  </si>
  <si>
    <t>9957010272</t>
  </si>
  <si>
    <t>Bishnumaya Rai</t>
  </si>
  <si>
    <t>7896449707</t>
  </si>
  <si>
    <t>Rohan Tiniali SC</t>
  </si>
  <si>
    <t>Rina Arandhora</t>
  </si>
  <si>
    <t>9401450714</t>
  </si>
  <si>
    <t>Tarulata Bordoloi</t>
  </si>
  <si>
    <t>BINA GOGOI</t>
  </si>
  <si>
    <t>12 km</t>
  </si>
  <si>
    <t xml:space="preserve"> RITU REGON</t>
  </si>
  <si>
    <t xml:space="preserve">Nipa Gogoi </t>
  </si>
  <si>
    <t>CHATIONAGURI</t>
  </si>
  <si>
    <t>NOMITA MIKHAM</t>
  </si>
  <si>
    <t>6 KM</t>
  </si>
  <si>
    <t>MAMONI RAJKHOWA</t>
  </si>
  <si>
    <t xml:space="preserve"> Nirada Borgohain </t>
  </si>
  <si>
    <t>Chatianaguri SC</t>
  </si>
  <si>
    <t>Champa Gogoi</t>
  </si>
  <si>
    <t>9854820171</t>
  </si>
  <si>
    <t>NAHARPUKHURI SC</t>
  </si>
  <si>
    <t>Narempather SC</t>
  </si>
  <si>
    <t>Phulmai Das</t>
  </si>
  <si>
    <t>9954190299</t>
  </si>
  <si>
    <t>Monju Kurmi</t>
  </si>
  <si>
    <t>8876211666</t>
  </si>
  <si>
    <t>SARUPOTHER</t>
  </si>
  <si>
    <t>TITLAGARH</t>
  </si>
  <si>
    <t>1 no. ROHAN POTHER</t>
  </si>
  <si>
    <t>816 NO RAHAN NEPALI LPS</t>
  </si>
  <si>
    <t>818 NO RAHAN DHADUMIA LPS</t>
  </si>
  <si>
    <t>Rohonpather No.3</t>
  </si>
  <si>
    <t>0606</t>
  </si>
  <si>
    <t>195 NO. RAHAN PUKHURI LPS</t>
  </si>
  <si>
    <t>Rohandhadumia</t>
  </si>
  <si>
    <t>288 NO RAHAN PATHAR LPS</t>
  </si>
  <si>
    <t>ROHAN Shyam AWC</t>
  </si>
  <si>
    <t>0818</t>
  </si>
  <si>
    <t>ROHAN GANDHI LPS</t>
  </si>
  <si>
    <t>RAHAN SHYAM LPS</t>
  </si>
  <si>
    <t>Timon Bortani</t>
  </si>
  <si>
    <t>703 NO. TIMONMUKH LPS</t>
  </si>
  <si>
    <t>ROHON MAZHI GAON</t>
  </si>
  <si>
    <t>ROHON HIGH SCHOOL</t>
  </si>
  <si>
    <t>Chawtalbasti</t>
  </si>
  <si>
    <t>1 NO KATHIAKHUNDA CHAWTAL LPS</t>
  </si>
  <si>
    <t>NAPAM Bholokbil</t>
  </si>
  <si>
    <t>RAHAN BANOWA LPS</t>
  </si>
  <si>
    <t>476 NO. RAHAN BORTANI</t>
  </si>
  <si>
    <t>Miripather 1 No.</t>
  </si>
  <si>
    <t>Miripather 2 No.</t>
  </si>
  <si>
    <t>521 NO MIRI PATHAR LPS</t>
  </si>
  <si>
    <t>MIRIPOTHAR MVS</t>
  </si>
  <si>
    <t>KHARANGIBARI AWC</t>
  </si>
  <si>
    <t>KHARANGIBARI LPS</t>
  </si>
  <si>
    <t>1 NO BOGABAGH AWC</t>
  </si>
  <si>
    <t>BOGA BAGH LPS</t>
  </si>
  <si>
    <t>2 NO BOGABAGH AWC</t>
  </si>
  <si>
    <t>1+2 No. Kanugaon AWC</t>
  </si>
  <si>
    <t>KANU MES</t>
  </si>
  <si>
    <t>2 No. Bhugbari</t>
  </si>
  <si>
    <t>0425</t>
  </si>
  <si>
    <t>KANU BHOGBARI HS</t>
  </si>
  <si>
    <t>CHRISTIAN BOSTI BHUGBARI AWC</t>
  </si>
  <si>
    <t>0422</t>
  </si>
  <si>
    <t>LEKAM PATHAR BORBAM LINE LPS</t>
  </si>
  <si>
    <t>BOGABAGH KHERBARI BAGAN MES</t>
  </si>
  <si>
    <t>0426</t>
  </si>
  <si>
    <t>175 NO KANUBARI PRIMARY SCHOOL</t>
  </si>
  <si>
    <t>Borhat Habi 1</t>
  </si>
  <si>
    <t>0325</t>
  </si>
  <si>
    <t>902 NO BORHAT BANGA LPS</t>
  </si>
  <si>
    <t>BORHAT TOWN LPS</t>
  </si>
  <si>
    <t>Borhat Habi 2</t>
  </si>
  <si>
    <t>0326</t>
  </si>
  <si>
    <t>BORHAT GAON LPS</t>
  </si>
  <si>
    <t>Borhathabi Pujabari</t>
  </si>
  <si>
    <t>0324</t>
  </si>
  <si>
    <t>BORHAT NEW HS</t>
  </si>
  <si>
    <t>BORHAT MES</t>
  </si>
  <si>
    <t>Borhat TE No.1</t>
  </si>
  <si>
    <t>0224</t>
  </si>
  <si>
    <t>BORHAT H.S SCHOOL</t>
  </si>
  <si>
    <t>HS</t>
  </si>
  <si>
    <t>Borhat TE No.5</t>
  </si>
  <si>
    <t>0227</t>
  </si>
  <si>
    <t>810 NO. SARUPATHER LPS</t>
  </si>
  <si>
    <t>1 No. Khariabheta</t>
  </si>
  <si>
    <t>2 No. Khariabheta</t>
  </si>
  <si>
    <t>454 NO PACHIM NALBARI LPS</t>
  </si>
  <si>
    <t>255 NO KHARIABHETA LPS</t>
  </si>
  <si>
    <t xml:space="preserve">Sundarpur </t>
  </si>
  <si>
    <t>0308</t>
  </si>
  <si>
    <t>ROHAN POTHER</t>
  </si>
  <si>
    <t>Rita Karmakar</t>
  </si>
  <si>
    <t>9435089239</t>
  </si>
  <si>
    <t>Minoti Hazorika</t>
  </si>
  <si>
    <t>ROHAN TIMUNMUKH</t>
  </si>
  <si>
    <t>Bijoya Borgohain</t>
  </si>
  <si>
    <t>ROHONTINIALI SC</t>
  </si>
  <si>
    <t>NIRU GOWALLA</t>
  </si>
  <si>
    <t>Mamoni Hazarika</t>
  </si>
  <si>
    <t>Rohan Shyam SC</t>
  </si>
  <si>
    <t>Junmoni Borah</t>
  </si>
  <si>
    <t>9957035947</t>
  </si>
  <si>
    <t>Babita Shyam</t>
  </si>
  <si>
    <t>Anjali Gogoi</t>
  </si>
  <si>
    <t>ROHON TIMONMUKH SC</t>
  </si>
  <si>
    <t>MALYA BORUAH</t>
  </si>
  <si>
    <t xml:space="preserve">Bhanu Gogoi </t>
  </si>
  <si>
    <t>Dipali Arondhora</t>
  </si>
  <si>
    <t>9613432741</t>
  </si>
  <si>
    <t xml:space="preserve">Tarulata Bordoloi </t>
  </si>
  <si>
    <t>1 NO ROHON POTHER</t>
  </si>
  <si>
    <t>2 NO ROHON POTHER</t>
  </si>
  <si>
    <t>ROHON SHYAM SC</t>
  </si>
  <si>
    <t xml:space="preserve"> ASMA BEGUM</t>
  </si>
  <si>
    <t>Chenimai Borgohain</t>
  </si>
  <si>
    <t>ROHON SHYAMGAON</t>
  </si>
  <si>
    <t>Asma Begum</t>
  </si>
  <si>
    <t>ROHON TINIALI SC</t>
  </si>
  <si>
    <t xml:space="preserve">Sampawati Gogoi </t>
  </si>
  <si>
    <t>7 KM</t>
  </si>
  <si>
    <t>10 KM</t>
  </si>
  <si>
    <t>Bhogbari SC</t>
  </si>
  <si>
    <t>Jayanti Mohan Boruah</t>
  </si>
  <si>
    <t>9859285475</t>
  </si>
  <si>
    <t>Mitali Boruah</t>
  </si>
  <si>
    <t>7399597290</t>
  </si>
  <si>
    <t>Lusena Baguwar</t>
  </si>
  <si>
    <t>9577321807</t>
  </si>
  <si>
    <t>Sweety Das</t>
  </si>
  <si>
    <t>8011912848</t>
  </si>
  <si>
    <t xml:space="preserve">Sunita Lakra </t>
  </si>
  <si>
    <t>KHARIABHETA MPHC</t>
  </si>
  <si>
    <t>KOMOLINA HORO</t>
  </si>
  <si>
    <t xml:space="preserve">Nabami Kalita </t>
  </si>
  <si>
    <t xml:space="preserve">Anuja Tanti </t>
  </si>
  <si>
    <t>KHERBARI LPS</t>
  </si>
  <si>
    <t>MADHYA BALIKHETIA LPS</t>
  </si>
  <si>
    <t>2 No. Balikhatia</t>
  </si>
  <si>
    <t>POCHIM BALIKHATIA KURMI BOSTI LPS</t>
  </si>
  <si>
    <t>Kurmi Basti</t>
  </si>
  <si>
    <t>Baliyoni pather</t>
  </si>
  <si>
    <t>783 NO KATHALGURI LPS</t>
  </si>
  <si>
    <t>Lakhimipam</t>
  </si>
  <si>
    <t>0529</t>
  </si>
  <si>
    <t>LAKHIMIPAM CHARIALI LPS</t>
  </si>
  <si>
    <t>sapekhati HSS</t>
  </si>
  <si>
    <t>HSS</t>
  </si>
  <si>
    <t>Sapekhati Block</t>
  </si>
  <si>
    <t>0628</t>
  </si>
  <si>
    <t>SAPEKHATI BLOCK LPS</t>
  </si>
  <si>
    <t>Panbari</t>
  </si>
  <si>
    <t>0106</t>
  </si>
  <si>
    <t>PANBARI LPS</t>
  </si>
  <si>
    <t>NAGAON LPS</t>
  </si>
  <si>
    <t>2 No Sumder</t>
  </si>
  <si>
    <t>0104</t>
  </si>
  <si>
    <t>DILLIGHAT LPS</t>
  </si>
  <si>
    <t>Uttar Sumder No.1</t>
  </si>
  <si>
    <t>0205</t>
  </si>
  <si>
    <t>YANGSE NOKTE MES</t>
  </si>
  <si>
    <t>Silani Naga</t>
  </si>
  <si>
    <t>0107</t>
  </si>
  <si>
    <t>276 NO SILONI NAGA LPS</t>
  </si>
  <si>
    <t>Borpatra TE No.1</t>
  </si>
  <si>
    <t>0102</t>
  </si>
  <si>
    <t>BORPATRA GAON LPS</t>
  </si>
  <si>
    <t>Dangorikumar No.2</t>
  </si>
  <si>
    <t>0128</t>
  </si>
  <si>
    <t>488 NO. DANGARI KUMAR LPS</t>
  </si>
  <si>
    <t>DELEHI BORPATRA MES</t>
  </si>
  <si>
    <t>PCB HS</t>
  </si>
  <si>
    <t>SHANTIPUR TEA GARDEN LPS</t>
  </si>
  <si>
    <t>Borachali 1</t>
  </si>
  <si>
    <t>0215</t>
  </si>
  <si>
    <t>HATKHULA LPS</t>
  </si>
  <si>
    <t>Borachali 2</t>
  </si>
  <si>
    <t>0216</t>
  </si>
  <si>
    <t>SUNDARPUR LPS</t>
  </si>
  <si>
    <t>719 NO. LUHALIA LPS</t>
  </si>
  <si>
    <t>Nagakata No.2</t>
  </si>
  <si>
    <t>0202</t>
  </si>
  <si>
    <t>700 NO MICHAJAN LPS</t>
  </si>
  <si>
    <t>Michajan - 1 No.</t>
  </si>
  <si>
    <t>0322</t>
  </si>
  <si>
    <t>RONGBARI LPS</t>
  </si>
  <si>
    <t>Gohaingaon</t>
  </si>
  <si>
    <t>868 NO LALOTI PATHER LPS</t>
  </si>
  <si>
    <t>NATUN GOHAINGAON LPS</t>
  </si>
  <si>
    <t>BIHUBOR LPS</t>
  </si>
  <si>
    <t>1 NO LALOTI PATHAR MAZDUR LPS</t>
  </si>
  <si>
    <t>MORAN HABI MES</t>
  </si>
  <si>
    <t>2 No. Maranhabi</t>
  </si>
  <si>
    <t>0407</t>
  </si>
  <si>
    <t>SALKATHONI GARDEN LPS</t>
  </si>
  <si>
    <t>Panika Basti</t>
  </si>
  <si>
    <t>0211</t>
  </si>
  <si>
    <t>Salkathoni TE</t>
  </si>
  <si>
    <t>SALKATHONI TE MES</t>
  </si>
  <si>
    <t>SALKATHONI KHARIA LINE LPS</t>
  </si>
  <si>
    <t>NEW LINE LPS</t>
  </si>
  <si>
    <t>2 NO MEDELAJAN LPS</t>
  </si>
  <si>
    <t>Medelajan No.2</t>
  </si>
  <si>
    <t>Medelajan No.1</t>
  </si>
  <si>
    <t>Medelajan No.3</t>
  </si>
  <si>
    <t>336 NO NAGAHAT LPS</t>
  </si>
  <si>
    <t>2 No. Charaipung</t>
  </si>
  <si>
    <t>1 NO. CHARAIPUNG LPS</t>
  </si>
  <si>
    <t>NO.2 CHARAIPUNG LPS</t>
  </si>
  <si>
    <t>1 NO. CHARAIPUNG LPS(AP)</t>
  </si>
  <si>
    <t>GOGOI CHUBURI LPS</t>
  </si>
  <si>
    <t>BOGABAGH SC</t>
  </si>
  <si>
    <t>14 KM</t>
  </si>
  <si>
    <t>BINA SAIKIA</t>
  </si>
  <si>
    <t>4.5 km</t>
  </si>
  <si>
    <t>4 KM</t>
  </si>
  <si>
    <t>5 km</t>
  </si>
  <si>
    <t>CHOTIONAGURI</t>
  </si>
  <si>
    <t>NIRU BURAGOHIAN</t>
  </si>
  <si>
    <t>5 KM</t>
  </si>
  <si>
    <t>Sapekhati PHC</t>
  </si>
  <si>
    <t>Purnima Basumotary</t>
  </si>
  <si>
    <t>8876764160</t>
  </si>
  <si>
    <t>Basonti Das</t>
  </si>
  <si>
    <t>SAPEKHATI BPHC</t>
  </si>
  <si>
    <t>Iva Hazarika</t>
  </si>
  <si>
    <t>Rina Rajkhowa</t>
  </si>
  <si>
    <t>O.5</t>
  </si>
  <si>
    <t>Dangorikumar MPHC</t>
  </si>
  <si>
    <t>Lulu Gogoi</t>
  </si>
  <si>
    <t>9401450686</t>
  </si>
  <si>
    <t>Debamaya Sarma</t>
  </si>
  <si>
    <t>9707252258</t>
  </si>
  <si>
    <t xml:space="preserve">Mohila Sonowal </t>
  </si>
  <si>
    <t>Mamoni Gogoi</t>
  </si>
  <si>
    <t>Sunmoni Wangsu</t>
  </si>
  <si>
    <t>9577485401</t>
  </si>
  <si>
    <t xml:space="preserve">Jushna Begum </t>
  </si>
  <si>
    <t xml:space="preserve">Rushmoni Gogoi Duwara </t>
  </si>
  <si>
    <t>PROMILA TIRKY</t>
  </si>
  <si>
    <t xml:space="preserve">Rina Ghosh </t>
  </si>
  <si>
    <t>Rekha Bhakta</t>
  </si>
  <si>
    <t>9859725711</t>
  </si>
  <si>
    <t xml:space="preserve">Marry Begum </t>
  </si>
  <si>
    <t>Bhagawati Das</t>
  </si>
  <si>
    <t>9954694966</t>
  </si>
  <si>
    <t>NAGAHAT SC</t>
  </si>
  <si>
    <t xml:space="preserve"> ALIANJYOTI LAHON</t>
  </si>
  <si>
    <t>Numoli Lahon</t>
  </si>
  <si>
    <t>9957991864</t>
  </si>
  <si>
    <t>Sabita Das</t>
  </si>
  <si>
    <t>9613788767</t>
  </si>
  <si>
    <t>Riju Pegu</t>
  </si>
  <si>
    <t>8011305827</t>
  </si>
  <si>
    <t>Lukhurakhan SC</t>
  </si>
  <si>
    <t>Niru Hazarika</t>
  </si>
  <si>
    <t>Krishna Gogoi</t>
  </si>
  <si>
    <t>9859304993</t>
  </si>
  <si>
    <t>MORANHABI</t>
  </si>
  <si>
    <t>MANJU BORGOHAIN</t>
  </si>
  <si>
    <t>Mohila Gogoi</t>
  </si>
  <si>
    <t>9954715659</t>
  </si>
  <si>
    <t>JYOTI BORDOLOI</t>
  </si>
  <si>
    <t>ARUNA DEY</t>
  </si>
  <si>
    <t>CHARAIPUNG</t>
  </si>
  <si>
    <t>JYOTI SARANG</t>
  </si>
  <si>
    <t>15 km</t>
  </si>
  <si>
    <t>13 km</t>
  </si>
  <si>
    <t>SWARNA LATA KONWAR</t>
  </si>
  <si>
    <t>78/19</t>
  </si>
  <si>
    <t>572 NO. BANHKARI LPS</t>
  </si>
  <si>
    <t>lp</t>
  </si>
  <si>
    <t>2 NO HOW FOW LPS</t>
  </si>
  <si>
    <t>Hatipukhuri</t>
  </si>
  <si>
    <t>0519</t>
  </si>
  <si>
    <t>Hatipukhuri KonwarChuck</t>
  </si>
  <si>
    <t>0626</t>
  </si>
  <si>
    <t>BORAKHOWA RANGSALI LPS</t>
  </si>
  <si>
    <t>No.1 Howfow</t>
  </si>
  <si>
    <t>No.2 Howfow</t>
  </si>
  <si>
    <t>No.3 Howfow</t>
  </si>
  <si>
    <t>Mahpaluwa</t>
  </si>
  <si>
    <t>0520</t>
  </si>
  <si>
    <t>MOHPALUA MES</t>
  </si>
  <si>
    <t>AIDEOHABI NEPALIBARI LPS</t>
  </si>
  <si>
    <t>KHERJAN LINE LPS</t>
  </si>
  <si>
    <t>PUB NALBARIA LPS</t>
  </si>
  <si>
    <t>BILASPURIA LPS</t>
  </si>
  <si>
    <t>Bilashpuria</t>
  </si>
  <si>
    <t>0311</t>
  </si>
  <si>
    <t>TIMON HABI MILLANJYOTI MES</t>
  </si>
  <si>
    <t>1 No. Pachim Nalbari</t>
  </si>
  <si>
    <t>0310</t>
  </si>
  <si>
    <t>1 NO TIMON HABI PRIMARY SCHOOL</t>
  </si>
  <si>
    <t>2 No. Pachim Nalbari</t>
  </si>
  <si>
    <t>0313</t>
  </si>
  <si>
    <t>TIMONHABI BAGISHA LPS</t>
  </si>
  <si>
    <t>PACHIM NALBARI LPS</t>
  </si>
  <si>
    <t>SONAPUR LPS</t>
  </si>
  <si>
    <t>BAKSHU LPS</t>
  </si>
  <si>
    <t>242 NO. ATAL PATHAR LPS</t>
  </si>
  <si>
    <t>ATAL KATHIAKHUNDA MVS</t>
  </si>
  <si>
    <t>Guarula Pather</t>
  </si>
  <si>
    <t>0112</t>
  </si>
  <si>
    <t>Lakali Habi</t>
  </si>
  <si>
    <t>0111</t>
  </si>
  <si>
    <t>Gaonbura Chock</t>
  </si>
  <si>
    <t>0119</t>
  </si>
  <si>
    <t>14KM</t>
  </si>
  <si>
    <t>11KM</t>
  </si>
  <si>
    <t>12KM</t>
  </si>
  <si>
    <t>13KM</t>
  </si>
  <si>
    <t>PAULINA LAGUN</t>
  </si>
  <si>
    <t>15KM</t>
  </si>
  <si>
    <t>3 NO HOWFOW</t>
  </si>
  <si>
    <t xml:space="preserve">Budheswari Gogoi </t>
  </si>
  <si>
    <t xml:space="preserve">Bina Hazarika </t>
  </si>
  <si>
    <t>3 NO HOWFOW SC</t>
  </si>
  <si>
    <t xml:space="preserve">Surabhi Baruah </t>
  </si>
  <si>
    <t>HATIPUKHURI SC</t>
  </si>
  <si>
    <t>Ponchomi Boruah</t>
  </si>
  <si>
    <t>9957799643</t>
  </si>
  <si>
    <t>Archana Hazarika</t>
  </si>
  <si>
    <t>Rongsowal Changmai SC</t>
  </si>
  <si>
    <t>Anju Tanti</t>
  </si>
  <si>
    <t>Domokumari Pradhan</t>
  </si>
  <si>
    <t>SABITA GHATOWAR</t>
  </si>
  <si>
    <t xml:space="preserve">Urmila Ghatowar </t>
  </si>
  <si>
    <t xml:space="preserve">Jitumoni Borgohain </t>
  </si>
  <si>
    <t>ATALPUKHURI SC</t>
  </si>
  <si>
    <t>ABONTI BORGOHAIN</t>
  </si>
  <si>
    <t>7896390301</t>
  </si>
  <si>
    <t>ATAL PATHER SC</t>
  </si>
  <si>
    <t>Bekadolong Bairgihabi</t>
  </si>
  <si>
    <t>0727</t>
  </si>
  <si>
    <t>561 NO NA-KACHARI LPS</t>
  </si>
  <si>
    <t>BEKA DOLONG LPS</t>
  </si>
  <si>
    <t>644 NO BALIJAN LPS</t>
  </si>
  <si>
    <t>575 NO. JUTULONI LPS</t>
  </si>
  <si>
    <t>0724</t>
  </si>
  <si>
    <t>0723</t>
  </si>
  <si>
    <t>866 NO TIOK NEMOBARI LPS</t>
  </si>
  <si>
    <t>No.1 Teokhabi</t>
  </si>
  <si>
    <t>0726</t>
  </si>
  <si>
    <t>0725</t>
  </si>
  <si>
    <t>JALAH LPS</t>
  </si>
  <si>
    <t>809 No Raidongia</t>
  </si>
  <si>
    <t>0328</t>
  </si>
  <si>
    <t>1 No. Bahbari Pather</t>
  </si>
  <si>
    <t>0720</t>
  </si>
  <si>
    <t>Najabaka</t>
  </si>
  <si>
    <t>0710</t>
  </si>
  <si>
    <t>GANAKPATHER BORAMGURI LPS</t>
  </si>
  <si>
    <t>471 NO. NABARI KACHARI LPS</t>
  </si>
  <si>
    <t>BEKADOLONG SC</t>
  </si>
  <si>
    <t>Momi Basumatari</t>
  </si>
  <si>
    <t>Hewali Basumtari</t>
  </si>
  <si>
    <t>9854987298</t>
  </si>
  <si>
    <t>Khoriabheta MPHC</t>
  </si>
  <si>
    <t>Kamalina Horo</t>
  </si>
  <si>
    <t>9435527460</t>
  </si>
  <si>
    <t>Purabi Likson</t>
  </si>
  <si>
    <t>Davanti Nayak</t>
  </si>
  <si>
    <t>Pehipukhuri SC</t>
  </si>
  <si>
    <t>Bimala Borpatragohain</t>
  </si>
  <si>
    <t>9613471677</t>
  </si>
  <si>
    <t>Santana Basumtari</t>
  </si>
  <si>
    <t>9577111071</t>
  </si>
  <si>
    <t>Santana Basumatari</t>
  </si>
  <si>
    <t>Niru Saikia</t>
  </si>
  <si>
    <t>9613771491</t>
  </si>
  <si>
    <t>9706279790</t>
  </si>
  <si>
    <t>Borhat TE No.3</t>
  </si>
  <si>
    <t>0226</t>
  </si>
  <si>
    <t>1 No.Sumden Grant</t>
  </si>
  <si>
    <t>0229</t>
  </si>
  <si>
    <t>Hajan Basti</t>
  </si>
  <si>
    <t>0707</t>
  </si>
  <si>
    <t>Jallah Betijan</t>
  </si>
  <si>
    <t>0706</t>
  </si>
  <si>
    <t>Narempather 2</t>
  </si>
  <si>
    <t>0319</t>
  </si>
  <si>
    <t>Tiokia No.2</t>
  </si>
  <si>
    <t>0117</t>
  </si>
  <si>
    <t>Nagakata Grant</t>
  </si>
  <si>
    <t>Borhat Bagisagaon</t>
  </si>
  <si>
    <t>0222</t>
  </si>
  <si>
    <t>Michajan -2 No.</t>
  </si>
  <si>
    <t>0323</t>
  </si>
  <si>
    <t>Chutiakhari</t>
  </si>
  <si>
    <t>0212</t>
  </si>
  <si>
    <t>Dhanekhana Grant</t>
  </si>
  <si>
    <t>Uttara Tanti</t>
  </si>
  <si>
    <t>9613991944</t>
  </si>
  <si>
    <t>Baby Katoky</t>
  </si>
  <si>
    <t>9859326709</t>
  </si>
  <si>
    <t>Nikunja Bora</t>
  </si>
  <si>
    <t>9854809028</t>
  </si>
  <si>
    <t>Santana Basumatary</t>
  </si>
  <si>
    <t>Dipali Seal</t>
  </si>
  <si>
    <t>9954647969</t>
  </si>
  <si>
    <t>Niru Gowala</t>
  </si>
  <si>
    <t>9859303652</t>
  </si>
  <si>
    <t>Jyoti Hatimuria</t>
  </si>
  <si>
    <t>9577115663</t>
  </si>
  <si>
    <t>Junali Bagh</t>
  </si>
  <si>
    <t>9859603442</t>
  </si>
  <si>
    <t>Anju Nath</t>
  </si>
  <si>
    <t>Rina Ghose</t>
  </si>
  <si>
    <t>9954428864</t>
  </si>
  <si>
    <t>RIMU DUTTA</t>
  </si>
  <si>
    <t>809 No Raidang</t>
  </si>
  <si>
    <t>Sundarpur 2</t>
  </si>
  <si>
    <t>Pratima Borah</t>
  </si>
  <si>
    <t>PODMA SAIKIA</t>
  </si>
  <si>
    <t>ATALPATHER SC</t>
  </si>
  <si>
    <t>PARUL BRAHMA</t>
  </si>
  <si>
    <t xml:space="preserve">Monika Tanti </t>
  </si>
  <si>
    <t xml:space="preserve">       TUE</t>
  </si>
  <si>
    <t xml:space="preserve">      TUE</t>
  </si>
  <si>
    <t xml:space="preserve">      MON</t>
  </si>
  <si>
    <t xml:space="preserve">     MON</t>
  </si>
  <si>
    <t xml:space="preserve">    TUE</t>
  </si>
  <si>
    <t xml:space="preserve">   MON</t>
  </si>
  <si>
    <t xml:space="preserve">    MON</t>
  </si>
  <si>
    <t xml:space="preserve">     SAT</t>
  </si>
  <si>
    <t xml:space="preserve">    SAT</t>
  </si>
  <si>
    <t xml:space="preserve">   8 km</t>
  </si>
  <si>
    <t xml:space="preserve"> 8 km</t>
  </si>
  <si>
    <t xml:space="preserve">  6 km</t>
  </si>
  <si>
    <t xml:space="preserve">  8 km</t>
  </si>
  <si>
    <t>JAPIHOJIA</t>
  </si>
  <si>
    <t>Sivasagar</t>
  </si>
  <si>
    <t>Khelua</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</si>
</sst>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u/>
      <sz val="11"/>
      <color theme="10"/>
      <name val="Calibri"/>
      <family val="2"/>
    </font>
    <font>
      <b/>
      <sz val="11"/>
      <color rgb="FFC00000"/>
      <name val="Cambria"/>
      <family val="1"/>
      <scheme val="major"/>
    </font>
    <font>
      <sz val="10"/>
      <name val="MS Sans Serif"/>
      <family val="2"/>
    </font>
    <font>
      <sz val="10"/>
      <name val="MS Sans Serif"/>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4">
    <xf numFmtId="0" fontId="0" fillId="0" borderId="0"/>
    <xf numFmtId="0" fontId="17" fillId="0" borderId="0" applyNumberFormat="0" applyFill="0" applyBorder="0" applyAlignment="0" applyProtection="0">
      <alignment vertical="top"/>
      <protection locked="0"/>
    </xf>
    <xf numFmtId="0" fontId="19" fillId="0" borderId="0"/>
    <xf numFmtId="0" fontId="20" fillId="0" borderId="0"/>
  </cellStyleXfs>
  <cellXfs count="192">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0" xfId="0" applyFont="1" applyFill="1"/>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7" fillId="0" borderId="1" xfId="1" applyFill="1" applyBorder="1" applyAlignment="1" applyProtection="1">
      <alignment vertical="center"/>
      <protection locked="0"/>
    </xf>
    <xf numFmtId="1" fontId="18" fillId="0" borderId="1" xfId="0" applyNumberFormat="1" applyFont="1" applyBorder="1" applyAlignment="1" applyProtection="1">
      <alignment horizontal="center" vertical="center"/>
      <protection locked="0"/>
    </xf>
    <xf numFmtId="0" fontId="19" fillId="0" borderId="1" xfId="2" applyBorder="1" applyProtection="1">
      <protection locked="0"/>
    </xf>
    <xf numFmtId="0" fontId="0" fillId="10" borderId="11" xfId="0" applyFill="1" applyBorder="1" applyProtection="1">
      <protection locked="0"/>
    </xf>
    <xf numFmtId="0" fontId="3" fillId="0" borderId="11" xfId="0" applyFont="1" applyFill="1" applyBorder="1" applyAlignment="1" applyProtection="1">
      <alignment horizontal="left" vertical="center" wrapText="1"/>
      <protection locked="0"/>
    </xf>
    <xf numFmtId="0" fontId="0" fillId="0" borderId="0" xfId="0" applyProtection="1">
      <protection locked="0"/>
    </xf>
    <xf numFmtId="0" fontId="20" fillId="0" borderId="1" xfId="3" applyBorder="1" applyProtection="1">
      <protection locked="0"/>
    </xf>
    <xf numFmtId="0" fontId="19" fillId="0" borderId="1" xfId="2" applyBorder="1" applyAlignment="1" applyProtection="1">
      <alignment horizontal="center" wrapText="1"/>
      <protection locked="0"/>
    </xf>
    <xf numFmtId="0" fontId="0" fillId="0" borderId="1" xfId="0" applyBorder="1" applyProtection="1">
      <protection locked="0"/>
    </xf>
    <xf numFmtId="0" fontId="19" fillId="0" borderId="1" xfId="2" applyFill="1" applyBorder="1" applyProtection="1">
      <protection locked="0"/>
    </xf>
    <xf numFmtId="0" fontId="19" fillId="0" borderId="4" xfId="2" applyFill="1" applyBorder="1" applyProtection="1">
      <protection locked="0"/>
    </xf>
    <xf numFmtId="0" fontId="19" fillId="0" borderId="0" xfId="2" applyFill="1" applyBorder="1" applyProtection="1">
      <protection locked="0"/>
    </xf>
    <xf numFmtId="1" fontId="3" fillId="0" borderId="11" xfId="0" applyNumberFormat="1" applyFont="1" applyFill="1" applyBorder="1" applyAlignment="1" applyProtection="1">
      <alignment horizontal="center" vertical="center" wrapText="1"/>
      <protection locked="0"/>
    </xf>
    <xf numFmtId="0" fontId="19" fillId="0" borderId="7" xfId="2" applyFill="1" applyBorder="1" applyProtection="1">
      <protection locked="0"/>
    </xf>
    <xf numFmtId="0" fontId="3" fillId="0" borderId="0" xfId="0" applyFont="1" applyProtection="1">
      <protection locked="0"/>
    </xf>
    <xf numFmtId="0" fontId="19" fillId="0" borderId="8" xfId="2" applyFill="1" applyBorder="1" applyProtection="1">
      <protection locked="0"/>
    </xf>
    <xf numFmtId="0" fontId="0" fillId="0" borderId="1" xfId="0" applyFont="1" applyBorder="1" applyAlignment="1" applyProtection="1">
      <alignment horizontal="left" vertical="center" wrapText="1"/>
      <protection locked="0"/>
    </xf>
    <xf numFmtId="0" fontId="0" fillId="0" borderId="6" xfId="0" applyFill="1" applyBorder="1" applyProtection="1">
      <protection locked="0"/>
    </xf>
    <xf numFmtId="1" fontId="3" fillId="0" borderId="6"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left" vertical="center" wrapText="1"/>
      <protection locked="0"/>
    </xf>
    <xf numFmtId="1" fontId="3" fillId="0" borderId="4" xfId="0" applyNumberFormat="1" applyFont="1" applyFill="1" applyBorder="1" applyAlignment="1" applyProtection="1">
      <alignment horizontal="center" vertical="center" wrapText="1"/>
      <protection locked="0"/>
    </xf>
    <xf numFmtId="0" fontId="0" fillId="0" borderId="1" xfId="0" applyFill="1" applyBorder="1" applyProtection="1">
      <protection locked="0"/>
    </xf>
    <xf numFmtId="0" fontId="0" fillId="0" borderId="6" xfId="0" applyBorder="1" applyProtection="1">
      <protection locked="0"/>
    </xf>
    <xf numFmtId="0" fontId="0" fillId="0" borderId="12" xfId="0" applyBorder="1" applyProtection="1">
      <protection locked="0"/>
    </xf>
    <xf numFmtId="0" fontId="0" fillId="0" borderId="4" xfId="0" applyBorder="1" applyProtection="1">
      <protection locked="0"/>
    </xf>
    <xf numFmtId="3" fontId="19" fillId="0" borderId="1" xfId="2" applyNumberFormat="1" applyBorder="1" applyProtection="1">
      <protection locked="0"/>
    </xf>
    <xf numFmtId="0" fontId="20" fillId="0" borderId="1" xfId="3" applyBorder="1" applyAlignment="1" applyProtection="1">
      <alignment horizontal="center"/>
      <protection locked="0"/>
    </xf>
    <xf numFmtId="0" fontId="19" fillId="0" borderId="1" xfId="2" applyBorder="1" applyAlignment="1" applyProtection="1">
      <alignment horizontal="center"/>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top" wrapText="1"/>
      <protection locked="0"/>
    </xf>
    <xf numFmtId="164" fontId="3" fillId="0" borderId="1" xfId="0" applyNumberFormat="1" applyFont="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0" fillId="0" borderId="0" xfId="0" applyAlignment="1" applyProtection="1">
      <alignment horizontal="center"/>
      <protection locked="0"/>
    </xf>
    <xf numFmtId="15"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top" wrapText="1"/>
      <protection locked="0"/>
    </xf>
    <xf numFmtId="164" fontId="3" fillId="0" borderId="1" xfId="0" applyNumberFormat="1" applyFont="1" applyBorder="1" applyAlignment="1" applyProtection="1">
      <alignment horizontal="center" vertical="top" wrapText="1"/>
      <protection locked="0"/>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7" fillId="0" borderId="1" xfId="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4">
    <cellStyle name="Hyperlink" xfId="1" builtinId="8"/>
    <cellStyle name="Normal" xfId="0" builtinId="0"/>
    <cellStyle name="Normal 12" xfId="2"/>
    <cellStyle name="Normal 7"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rcsapekhati@gmail.com" TargetMode="External"/><Relationship Id="rId2" Type="http://schemas.openxmlformats.org/officeDocument/2006/relationships/hyperlink" Target="mailto:pharmacist.rbsk2.sapekhati@gmail.com" TargetMode="External"/><Relationship Id="rId1" Type="http://schemas.openxmlformats.org/officeDocument/2006/relationships/hyperlink" Target="mailto:mo.ayush.sapekhati@gmai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F8" sqref="F8:H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34" t="s">
        <v>69</v>
      </c>
      <c r="B1" s="134"/>
      <c r="C1" s="134"/>
      <c r="D1" s="134"/>
      <c r="E1" s="134"/>
      <c r="F1" s="134"/>
      <c r="G1" s="134"/>
      <c r="H1" s="134"/>
      <c r="I1" s="134"/>
      <c r="J1" s="134"/>
      <c r="K1" s="134"/>
      <c r="L1" s="134"/>
      <c r="M1" s="134"/>
    </row>
    <row r="2" spans="1:14">
      <c r="A2" s="135" t="s">
        <v>0</v>
      </c>
      <c r="B2" s="135"/>
      <c r="C2" s="138" t="s">
        <v>68</v>
      </c>
      <c r="D2" s="139"/>
      <c r="E2" s="2" t="s">
        <v>1</v>
      </c>
      <c r="F2" s="151" t="s">
        <v>94</v>
      </c>
      <c r="G2" s="151"/>
      <c r="H2" s="151"/>
      <c r="I2" s="151"/>
      <c r="J2" s="151"/>
      <c r="K2" s="148" t="s">
        <v>24</v>
      </c>
      <c r="L2" s="148"/>
      <c r="M2" s="36" t="s">
        <v>93</v>
      </c>
    </row>
    <row r="3" spans="1:14" ht="7.5" customHeight="1">
      <c r="A3" s="113"/>
      <c r="B3" s="113"/>
      <c r="C3" s="113"/>
      <c r="D3" s="113"/>
      <c r="E3" s="113"/>
      <c r="F3" s="112"/>
      <c r="G3" s="112"/>
      <c r="H3" s="112"/>
      <c r="I3" s="112"/>
      <c r="J3" s="112"/>
      <c r="K3" s="114"/>
      <c r="L3" s="114"/>
      <c r="M3" s="114"/>
    </row>
    <row r="4" spans="1:14">
      <c r="A4" s="144" t="s">
        <v>2</v>
      </c>
      <c r="B4" s="145"/>
      <c r="C4" s="145"/>
      <c r="D4" s="145"/>
      <c r="E4" s="146"/>
      <c r="F4" s="112"/>
      <c r="G4" s="112"/>
      <c r="H4" s="112"/>
      <c r="I4" s="115" t="s">
        <v>60</v>
      </c>
      <c r="J4" s="115"/>
      <c r="K4" s="115"/>
      <c r="L4" s="115"/>
      <c r="M4" s="115"/>
    </row>
    <row r="5" spans="1:14" ht="18.75" customHeight="1">
      <c r="A5" s="110" t="s">
        <v>4</v>
      </c>
      <c r="B5" s="110"/>
      <c r="C5" s="128" t="s">
        <v>90</v>
      </c>
      <c r="D5" s="147"/>
      <c r="E5" s="129"/>
      <c r="F5" s="112"/>
      <c r="G5" s="112"/>
      <c r="H5" s="112"/>
      <c r="I5" s="140" t="s">
        <v>5</v>
      </c>
      <c r="J5" s="140"/>
      <c r="K5" s="141" t="s">
        <v>92</v>
      </c>
      <c r="L5" s="143"/>
      <c r="M5" s="142"/>
    </row>
    <row r="6" spans="1:14" ht="18.75" customHeight="1">
      <c r="A6" s="111" t="s">
        <v>18</v>
      </c>
      <c r="B6" s="111"/>
      <c r="C6" s="37">
        <v>9954078798</v>
      </c>
      <c r="D6" s="136" t="s">
        <v>91</v>
      </c>
      <c r="E6" s="137"/>
      <c r="F6" s="112"/>
      <c r="G6" s="112"/>
      <c r="H6" s="112"/>
      <c r="I6" s="111" t="s">
        <v>18</v>
      </c>
      <c r="J6" s="111"/>
      <c r="K6" s="141">
        <v>9435157502</v>
      </c>
      <c r="L6" s="142"/>
      <c r="M6" s="149"/>
      <c r="N6" s="142"/>
    </row>
    <row r="7" spans="1:14">
      <c r="A7" s="109" t="s">
        <v>3</v>
      </c>
      <c r="B7" s="109"/>
      <c r="C7" s="109"/>
      <c r="D7" s="109"/>
      <c r="E7" s="109"/>
      <c r="F7" s="109"/>
      <c r="G7" s="109"/>
      <c r="H7" s="109"/>
      <c r="I7" s="109"/>
      <c r="J7" s="109"/>
      <c r="K7" s="109"/>
      <c r="L7" s="109"/>
      <c r="M7" s="109"/>
    </row>
    <row r="8" spans="1:14">
      <c r="A8" s="156" t="s">
        <v>21</v>
      </c>
      <c r="B8" s="157"/>
      <c r="C8" s="158"/>
      <c r="D8" s="3" t="s">
        <v>20</v>
      </c>
      <c r="E8" s="62">
        <v>122400801</v>
      </c>
      <c r="F8" s="119"/>
      <c r="G8" s="120"/>
      <c r="H8" s="120"/>
      <c r="I8" s="156" t="s">
        <v>22</v>
      </c>
      <c r="J8" s="157"/>
      <c r="K8" s="158"/>
      <c r="L8" s="3" t="s">
        <v>20</v>
      </c>
      <c r="M8" s="62">
        <v>122400802</v>
      </c>
    </row>
    <row r="9" spans="1:14">
      <c r="A9" s="124" t="s">
        <v>26</v>
      </c>
      <c r="B9" s="125"/>
      <c r="C9" s="6" t="s">
        <v>6</v>
      </c>
      <c r="D9" s="9" t="s">
        <v>12</v>
      </c>
      <c r="E9" s="5" t="s">
        <v>15</v>
      </c>
      <c r="F9" s="121"/>
      <c r="G9" s="122"/>
      <c r="H9" s="122"/>
      <c r="I9" s="124" t="s">
        <v>26</v>
      </c>
      <c r="J9" s="125"/>
      <c r="K9" s="6" t="s">
        <v>6</v>
      </c>
      <c r="L9" s="9" t="s">
        <v>12</v>
      </c>
      <c r="M9" s="5" t="s">
        <v>15</v>
      </c>
    </row>
    <row r="10" spans="1:14">
      <c r="A10" s="126" t="s">
        <v>72</v>
      </c>
      <c r="B10" s="127"/>
      <c r="C10" s="17" t="s">
        <v>76</v>
      </c>
      <c r="D10" s="37">
        <v>9365447290</v>
      </c>
      <c r="E10" s="61" t="s">
        <v>77</v>
      </c>
      <c r="F10" s="121"/>
      <c r="G10" s="122"/>
      <c r="H10" s="122"/>
      <c r="I10" s="126"/>
      <c r="J10" s="127"/>
      <c r="K10" s="17" t="s">
        <v>76</v>
      </c>
      <c r="L10" s="37"/>
      <c r="M10" s="38"/>
    </row>
    <row r="11" spans="1:14">
      <c r="A11" s="133" t="s">
        <v>73</v>
      </c>
      <c r="B11" s="133"/>
      <c r="C11" s="17" t="s">
        <v>78</v>
      </c>
      <c r="D11" s="37">
        <v>7002848297</v>
      </c>
      <c r="E11" s="38" t="s">
        <v>79</v>
      </c>
      <c r="F11" s="121"/>
      <c r="G11" s="122"/>
      <c r="H11" s="122"/>
      <c r="I11" s="128" t="s">
        <v>84</v>
      </c>
      <c r="J11" s="129"/>
      <c r="K11" s="20" t="s">
        <v>76</v>
      </c>
      <c r="L11" s="37">
        <v>8638705373</v>
      </c>
      <c r="M11" s="38" t="s">
        <v>85</v>
      </c>
    </row>
    <row r="12" spans="1:14">
      <c r="A12" s="133" t="s">
        <v>74</v>
      </c>
      <c r="B12" s="133"/>
      <c r="C12" s="17" t="s">
        <v>80</v>
      </c>
      <c r="D12" s="37">
        <v>9101614048</v>
      </c>
      <c r="E12" s="61" t="s">
        <v>81</v>
      </c>
      <c r="F12" s="121"/>
      <c r="G12" s="122"/>
      <c r="H12" s="122"/>
      <c r="I12" s="126" t="s">
        <v>86</v>
      </c>
      <c r="J12" s="127"/>
      <c r="K12" s="17" t="s">
        <v>80</v>
      </c>
      <c r="L12" s="37">
        <v>8787454077</v>
      </c>
      <c r="M12" s="38" t="s">
        <v>87</v>
      </c>
    </row>
    <row r="13" spans="1:14">
      <c r="A13" s="133" t="s">
        <v>75</v>
      </c>
      <c r="B13" s="133"/>
      <c r="C13" s="17" t="s">
        <v>82</v>
      </c>
      <c r="D13" s="37">
        <v>8011331717</v>
      </c>
      <c r="E13" s="38" t="s">
        <v>83</v>
      </c>
      <c r="F13" s="121"/>
      <c r="G13" s="122"/>
      <c r="H13" s="122"/>
      <c r="I13" s="126" t="s">
        <v>88</v>
      </c>
      <c r="J13" s="127"/>
      <c r="K13" s="17" t="s">
        <v>82</v>
      </c>
      <c r="L13" s="37">
        <v>8486126792</v>
      </c>
      <c r="M13" s="38" t="s">
        <v>89</v>
      </c>
    </row>
    <row r="14" spans="1:14">
      <c r="A14" s="130" t="s">
        <v>19</v>
      </c>
      <c r="B14" s="131"/>
      <c r="C14" s="132"/>
      <c r="D14" s="155"/>
      <c r="E14" s="155"/>
      <c r="F14" s="121"/>
      <c r="G14" s="122"/>
      <c r="H14" s="122"/>
      <c r="I14" s="123"/>
      <c r="J14" s="123"/>
      <c r="K14" s="123"/>
      <c r="L14" s="123"/>
      <c r="M14" s="123"/>
      <c r="N14" s="8"/>
    </row>
    <row r="15" spans="1:14">
      <c r="A15" s="118"/>
      <c r="B15" s="118"/>
      <c r="C15" s="118"/>
      <c r="D15" s="118"/>
      <c r="E15" s="118"/>
      <c r="F15" s="118"/>
      <c r="G15" s="118"/>
      <c r="H15" s="118"/>
      <c r="I15" s="118"/>
      <c r="J15" s="118"/>
      <c r="K15" s="118"/>
      <c r="L15" s="118"/>
      <c r="M15" s="118"/>
    </row>
    <row r="16" spans="1:14">
      <c r="A16" s="117" t="s">
        <v>44</v>
      </c>
      <c r="B16" s="117"/>
      <c r="C16" s="117"/>
      <c r="D16" s="117"/>
      <c r="E16" s="117"/>
      <c r="F16" s="117"/>
      <c r="G16" s="117"/>
      <c r="H16" s="117"/>
      <c r="I16" s="117"/>
      <c r="J16" s="117"/>
      <c r="K16" s="117"/>
      <c r="L16" s="117"/>
      <c r="M16" s="117"/>
    </row>
    <row r="17" spans="1:13" ht="32.25" customHeight="1">
      <c r="A17" s="153" t="s">
        <v>56</v>
      </c>
      <c r="B17" s="153"/>
      <c r="C17" s="153"/>
      <c r="D17" s="153"/>
      <c r="E17" s="153"/>
      <c r="F17" s="153"/>
      <c r="G17" s="153"/>
      <c r="H17" s="153"/>
      <c r="I17" s="153"/>
      <c r="J17" s="153"/>
      <c r="K17" s="153"/>
      <c r="L17" s="153"/>
      <c r="M17" s="153"/>
    </row>
    <row r="18" spans="1:13">
      <c r="A18" s="116" t="s">
        <v>57</v>
      </c>
      <c r="B18" s="116"/>
      <c r="C18" s="116"/>
      <c r="D18" s="116"/>
      <c r="E18" s="116"/>
      <c r="F18" s="116"/>
      <c r="G18" s="116"/>
      <c r="H18" s="116"/>
      <c r="I18" s="116"/>
      <c r="J18" s="116"/>
      <c r="K18" s="116"/>
      <c r="L18" s="116"/>
      <c r="M18" s="116"/>
    </row>
    <row r="19" spans="1:13">
      <c r="A19" s="116" t="s">
        <v>45</v>
      </c>
      <c r="B19" s="116"/>
      <c r="C19" s="116"/>
      <c r="D19" s="116"/>
      <c r="E19" s="116"/>
      <c r="F19" s="116"/>
      <c r="G19" s="116"/>
      <c r="H19" s="116"/>
      <c r="I19" s="116"/>
      <c r="J19" s="116"/>
      <c r="K19" s="116"/>
      <c r="L19" s="116"/>
      <c r="M19" s="116"/>
    </row>
    <row r="20" spans="1:13">
      <c r="A20" s="116" t="s">
        <v>39</v>
      </c>
      <c r="B20" s="116"/>
      <c r="C20" s="116"/>
      <c r="D20" s="116"/>
      <c r="E20" s="116"/>
      <c r="F20" s="116"/>
      <c r="G20" s="116"/>
      <c r="H20" s="116"/>
      <c r="I20" s="116"/>
      <c r="J20" s="116"/>
      <c r="K20" s="116"/>
      <c r="L20" s="116"/>
      <c r="M20" s="116"/>
    </row>
    <row r="21" spans="1:13">
      <c r="A21" s="116" t="s">
        <v>46</v>
      </c>
      <c r="B21" s="116"/>
      <c r="C21" s="116"/>
      <c r="D21" s="116"/>
      <c r="E21" s="116"/>
      <c r="F21" s="116"/>
      <c r="G21" s="116"/>
      <c r="H21" s="116"/>
      <c r="I21" s="116"/>
      <c r="J21" s="116"/>
      <c r="K21" s="116"/>
      <c r="L21" s="116"/>
      <c r="M21" s="116"/>
    </row>
    <row r="22" spans="1:13">
      <c r="A22" s="116" t="s">
        <v>40</v>
      </c>
      <c r="B22" s="116"/>
      <c r="C22" s="116"/>
      <c r="D22" s="116"/>
      <c r="E22" s="116"/>
      <c r="F22" s="116"/>
      <c r="G22" s="116"/>
      <c r="H22" s="116"/>
      <c r="I22" s="116"/>
      <c r="J22" s="116"/>
      <c r="K22" s="116"/>
      <c r="L22" s="116"/>
      <c r="M22" s="116"/>
    </row>
    <row r="23" spans="1:13">
      <c r="A23" s="154" t="s">
        <v>49</v>
      </c>
      <c r="B23" s="154"/>
      <c r="C23" s="154"/>
      <c r="D23" s="154"/>
      <c r="E23" s="154"/>
      <c r="F23" s="154"/>
      <c r="G23" s="154"/>
      <c r="H23" s="154"/>
      <c r="I23" s="154"/>
      <c r="J23" s="154"/>
      <c r="K23" s="154"/>
      <c r="L23" s="154"/>
      <c r="M23" s="154"/>
    </row>
    <row r="24" spans="1:13">
      <c r="A24" s="116" t="s">
        <v>41</v>
      </c>
      <c r="B24" s="116"/>
      <c r="C24" s="116"/>
      <c r="D24" s="116"/>
      <c r="E24" s="116"/>
      <c r="F24" s="116"/>
      <c r="G24" s="116"/>
      <c r="H24" s="116"/>
      <c r="I24" s="116"/>
      <c r="J24" s="116"/>
      <c r="K24" s="116"/>
      <c r="L24" s="116"/>
      <c r="M24" s="116"/>
    </row>
    <row r="25" spans="1:13">
      <c r="A25" s="116" t="s">
        <v>42</v>
      </c>
      <c r="B25" s="116"/>
      <c r="C25" s="116"/>
      <c r="D25" s="116"/>
      <c r="E25" s="116"/>
      <c r="F25" s="116"/>
      <c r="G25" s="116"/>
      <c r="H25" s="116"/>
      <c r="I25" s="116"/>
      <c r="J25" s="116"/>
      <c r="K25" s="116"/>
      <c r="L25" s="116"/>
      <c r="M25" s="116"/>
    </row>
    <row r="26" spans="1:13">
      <c r="A26" s="116" t="s">
        <v>43</v>
      </c>
      <c r="B26" s="116"/>
      <c r="C26" s="116"/>
      <c r="D26" s="116"/>
      <c r="E26" s="116"/>
      <c r="F26" s="116"/>
      <c r="G26" s="116"/>
      <c r="H26" s="116"/>
      <c r="I26" s="116"/>
      <c r="J26" s="116"/>
      <c r="K26" s="116"/>
      <c r="L26" s="116"/>
      <c r="M26" s="116"/>
    </row>
    <row r="27" spans="1:13">
      <c r="A27" s="152" t="s">
        <v>47</v>
      </c>
      <c r="B27" s="152"/>
      <c r="C27" s="152"/>
      <c r="D27" s="152"/>
      <c r="E27" s="152"/>
      <c r="F27" s="152"/>
      <c r="G27" s="152"/>
      <c r="H27" s="152"/>
      <c r="I27" s="152"/>
      <c r="J27" s="152"/>
      <c r="K27" s="152"/>
      <c r="L27" s="152"/>
      <c r="M27" s="152"/>
    </row>
    <row r="28" spans="1:13">
      <c r="A28" s="116" t="s">
        <v>48</v>
      </c>
      <c r="B28" s="116"/>
      <c r="C28" s="116"/>
      <c r="D28" s="116"/>
      <c r="E28" s="116"/>
      <c r="F28" s="116"/>
      <c r="G28" s="116"/>
      <c r="H28" s="116"/>
      <c r="I28" s="116"/>
      <c r="J28" s="116"/>
      <c r="K28" s="116"/>
      <c r="L28" s="116"/>
      <c r="M28" s="116"/>
    </row>
    <row r="29" spans="1:13" ht="44.25" customHeight="1">
      <c r="A29" s="150" t="s">
        <v>58</v>
      </c>
      <c r="B29" s="150"/>
      <c r="C29" s="150"/>
      <c r="D29" s="150"/>
      <c r="E29" s="150"/>
      <c r="F29" s="150"/>
      <c r="G29" s="150"/>
      <c r="H29" s="150"/>
      <c r="I29" s="150"/>
      <c r="J29" s="150"/>
      <c r="K29" s="150"/>
      <c r="L29" s="150"/>
      <c r="M29" s="150"/>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hyperlinks>
    <hyperlink ref="E10" r:id="rId1"/>
    <hyperlink ref="E12" r:id="rId2"/>
    <hyperlink ref="D6" r:id="rId3"/>
  </hyperlinks>
  <printOptions horizontalCentered="1"/>
  <pageMargins left="0.37" right="0.23" top="0.43" bottom="0.45" header="0.3" footer="0.3"/>
  <pageSetup paperSize="9" scale="87" orientation="landscape" horizontalDpi="0" verticalDpi="0" r:id="rId4"/>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M80" activePane="bottomRight" state="frozen"/>
      <selection pane="topRight" activeCell="C1" sqref="C1"/>
      <selection pane="bottomLeft" activeCell="A5" sqref="A5"/>
      <selection pane="bottomRight" activeCell="M96" sqref="M96"/>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1" t="s">
        <v>70</v>
      </c>
      <c r="B1" s="161"/>
      <c r="C1" s="161"/>
      <c r="D1" s="161"/>
      <c r="E1" s="161"/>
      <c r="F1" s="161"/>
      <c r="G1" s="161"/>
      <c r="H1" s="161"/>
      <c r="I1" s="161"/>
      <c r="J1" s="161"/>
      <c r="K1" s="161"/>
      <c r="L1" s="161"/>
      <c r="M1" s="161"/>
      <c r="N1" s="161"/>
      <c r="O1" s="161"/>
      <c r="P1" s="161"/>
      <c r="Q1" s="161"/>
      <c r="R1" s="161"/>
      <c r="S1" s="161"/>
    </row>
    <row r="2" spans="1:20" ht="16.5" customHeight="1">
      <c r="A2" s="164" t="s">
        <v>59</v>
      </c>
      <c r="B2" s="165"/>
      <c r="C2" s="165"/>
      <c r="D2" s="25">
        <v>43556</v>
      </c>
      <c r="E2" s="22"/>
      <c r="F2" s="22"/>
      <c r="G2" s="22"/>
      <c r="H2" s="22"/>
      <c r="I2" s="22"/>
      <c r="J2" s="22"/>
      <c r="K2" s="22"/>
      <c r="L2" s="22"/>
      <c r="M2" s="22"/>
      <c r="N2" s="22"/>
      <c r="O2" s="22"/>
      <c r="P2" s="22"/>
      <c r="Q2" s="22"/>
      <c r="R2" s="22"/>
      <c r="S2" s="22"/>
    </row>
    <row r="3" spans="1:20" ht="24" customHeight="1">
      <c r="A3" s="160" t="s">
        <v>14</v>
      </c>
      <c r="B3" s="162" t="s">
        <v>61</v>
      </c>
      <c r="C3" s="159" t="s">
        <v>7</v>
      </c>
      <c r="D3" s="159" t="s">
        <v>55</v>
      </c>
      <c r="E3" s="159" t="s">
        <v>16</v>
      </c>
      <c r="F3" s="166" t="s">
        <v>17</v>
      </c>
      <c r="G3" s="159" t="s">
        <v>8</v>
      </c>
      <c r="H3" s="159"/>
      <c r="I3" s="159"/>
      <c r="J3" s="159" t="s">
        <v>31</v>
      </c>
      <c r="K3" s="162" t="s">
        <v>33</v>
      </c>
      <c r="L3" s="162" t="s">
        <v>50</v>
      </c>
      <c r="M3" s="162" t="s">
        <v>51</v>
      </c>
      <c r="N3" s="162" t="s">
        <v>34</v>
      </c>
      <c r="O3" s="162" t="s">
        <v>35</v>
      </c>
      <c r="P3" s="160" t="s">
        <v>54</v>
      </c>
      <c r="Q3" s="159" t="s">
        <v>52</v>
      </c>
      <c r="R3" s="159" t="s">
        <v>32</v>
      </c>
      <c r="S3" s="159" t="s">
        <v>53</v>
      </c>
      <c r="T3" s="159" t="s">
        <v>13</v>
      </c>
    </row>
    <row r="4" spans="1:20" ht="25.5" customHeight="1">
      <c r="A4" s="160"/>
      <c r="B4" s="167"/>
      <c r="C4" s="159"/>
      <c r="D4" s="159"/>
      <c r="E4" s="159"/>
      <c r="F4" s="166"/>
      <c r="G4" s="15" t="s">
        <v>9</v>
      </c>
      <c r="H4" s="15" t="s">
        <v>10</v>
      </c>
      <c r="I4" s="11" t="s">
        <v>11</v>
      </c>
      <c r="J4" s="159"/>
      <c r="K4" s="163"/>
      <c r="L4" s="163"/>
      <c r="M4" s="163"/>
      <c r="N4" s="163"/>
      <c r="O4" s="163"/>
      <c r="P4" s="160"/>
      <c r="Q4" s="160"/>
      <c r="R4" s="159"/>
      <c r="S4" s="159"/>
      <c r="T4" s="159"/>
    </row>
    <row r="5" spans="1:20" ht="33">
      <c r="A5" s="4">
        <v>1</v>
      </c>
      <c r="B5" s="17" t="s">
        <v>62</v>
      </c>
      <c r="C5" s="18" t="s">
        <v>95</v>
      </c>
      <c r="D5" s="18" t="s">
        <v>23</v>
      </c>
      <c r="E5" s="19">
        <v>18160110103</v>
      </c>
      <c r="F5" s="18" t="s">
        <v>96</v>
      </c>
      <c r="G5" s="19">
        <v>70</v>
      </c>
      <c r="H5" s="19">
        <v>66</v>
      </c>
      <c r="I5" s="17">
        <v>136</v>
      </c>
      <c r="J5" s="63">
        <v>9957488380</v>
      </c>
      <c r="K5" s="18" t="s">
        <v>97</v>
      </c>
      <c r="L5" s="18" t="s">
        <v>98</v>
      </c>
      <c r="M5" s="18" t="s">
        <v>99</v>
      </c>
      <c r="N5" s="18" t="s">
        <v>100</v>
      </c>
      <c r="O5" s="18" t="s">
        <v>101</v>
      </c>
      <c r="P5" s="92">
        <v>43556</v>
      </c>
      <c r="Q5" s="91" t="s">
        <v>126</v>
      </c>
      <c r="R5" s="91">
        <v>22</v>
      </c>
      <c r="S5" s="91" t="s">
        <v>103</v>
      </c>
      <c r="T5" s="18"/>
    </row>
    <row r="6" spans="1:20" ht="33">
      <c r="A6" s="4">
        <v>2</v>
      </c>
      <c r="B6" s="17" t="s">
        <v>62</v>
      </c>
      <c r="C6" s="18" t="s">
        <v>104</v>
      </c>
      <c r="D6" s="18" t="s">
        <v>23</v>
      </c>
      <c r="E6" s="19">
        <v>18160110101</v>
      </c>
      <c r="F6" s="18" t="s">
        <v>96</v>
      </c>
      <c r="G6" s="19">
        <v>42</v>
      </c>
      <c r="H6" s="19">
        <v>30</v>
      </c>
      <c r="I6" s="17">
        <v>72</v>
      </c>
      <c r="J6" s="63">
        <v>9954987709</v>
      </c>
      <c r="K6" s="18" t="s">
        <v>97</v>
      </c>
      <c r="L6" s="18" t="s">
        <v>98</v>
      </c>
      <c r="M6" s="18" t="s">
        <v>99</v>
      </c>
      <c r="N6" s="18" t="s">
        <v>105</v>
      </c>
      <c r="O6" s="18" t="s">
        <v>106</v>
      </c>
      <c r="P6" s="92">
        <v>43557</v>
      </c>
      <c r="Q6" s="91" t="s">
        <v>128</v>
      </c>
      <c r="R6" s="91">
        <v>24</v>
      </c>
      <c r="S6" s="91" t="s">
        <v>103</v>
      </c>
      <c r="T6" s="18"/>
    </row>
    <row r="7" spans="1:20" ht="33">
      <c r="A7" s="4">
        <v>3</v>
      </c>
      <c r="B7" s="17" t="s">
        <v>62</v>
      </c>
      <c r="C7" s="18" t="s">
        <v>108</v>
      </c>
      <c r="D7" s="18" t="s">
        <v>23</v>
      </c>
      <c r="E7" s="19">
        <v>18160110104</v>
      </c>
      <c r="F7" s="18" t="s">
        <v>96</v>
      </c>
      <c r="G7" s="19">
        <v>42</v>
      </c>
      <c r="H7" s="19">
        <v>43</v>
      </c>
      <c r="I7" s="17">
        <v>85</v>
      </c>
      <c r="J7" s="86">
        <v>9957629374</v>
      </c>
      <c r="K7" s="18" t="s">
        <v>97</v>
      </c>
      <c r="L7" s="18" t="s">
        <v>109</v>
      </c>
      <c r="M7" s="18" t="s">
        <v>110</v>
      </c>
      <c r="N7" s="18" t="s">
        <v>105</v>
      </c>
      <c r="O7" s="18" t="s">
        <v>106</v>
      </c>
      <c r="P7" s="92">
        <v>43558</v>
      </c>
      <c r="Q7" s="91" t="s">
        <v>102</v>
      </c>
      <c r="R7" s="91">
        <v>20</v>
      </c>
      <c r="S7" s="91" t="s">
        <v>103</v>
      </c>
      <c r="T7" s="18"/>
    </row>
    <row r="8" spans="1:20" ht="33">
      <c r="A8" s="4">
        <v>4</v>
      </c>
      <c r="B8" s="17" t="s">
        <v>62</v>
      </c>
      <c r="C8" s="18" t="s">
        <v>112</v>
      </c>
      <c r="D8" s="18" t="s">
        <v>23</v>
      </c>
      <c r="E8" s="19">
        <v>18160110105</v>
      </c>
      <c r="F8" s="18" t="s">
        <v>96</v>
      </c>
      <c r="G8" s="19">
        <v>24</v>
      </c>
      <c r="H8" s="19">
        <v>23</v>
      </c>
      <c r="I8" s="17">
        <v>47</v>
      </c>
      <c r="J8" s="63">
        <v>9954284587</v>
      </c>
      <c r="K8" s="18" t="s">
        <v>97</v>
      </c>
      <c r="L8" s="18" t="s">
        <v>109</v>
      </c>
      <c r="M8" s="18" t="s">
        <v>110</v>
      </c>
      <c r="N8" s="18" t="s">
        <v>105</v>
      </c>
      <c r="O8" s="18" t="s">
        <v>106</v>
      </c>
      <c r="P8" s="92">
        <v>43558</v>
      </c>
      <c r="Q8" s="91" t="s">
        <v>102</v>
      </c>
      <c r="R8" s="91">
        <v>15</v>
      </c>
      <c r="S8" s="91" t="s">
        <v>103</v>
      </c>
      <c r="T8" s="18"/>
    </row>
    <row r="9" spans="1:20">
      <c r="A9" s="4">
        <v>5</v>
      </c>
      <c r="B9" s="17" t="s">
        <v>62</v>
      </c>
      <c r="C9" s="18" t="s">
        <v>113</v>
      </c>
      <c r="D9" s="18" t="s">
        <v>23</v>
      </c>
      <c r="E9" s="19">
        <v>18160110201</v>
      </c>
      <c r="F9" s="18" t="s">
        <v>96</v>
      </c>
      <c r="G9" s="19">
        <v>57</v>
      </c>
      <c r="H9" s="19">
        <v>46</v>
      </c>
      <c r="I9" s="17">
        <v>103</v>
      </c>
      <c r="J9" s="63">
        <v>9101318996</v>
      </c>
      <c r="K9" s="18" t="s">
        <v>114</v>
      </c>
      <c r="L9" s="18" t="s">
        <v>115</v>
      </c>
      <c r="M9" s="18" t="s">
        <v>116</v>
      </c>
      <c r="N9" s="18" t="s">
        <v>117</v>
      </c>
      <c r="O9" s="18" t="s">
        <v>118</v>
      </c>
      <c r="P9" s="92">
        <v>43559</v>
      </c>
      <c r="Q9" s="91" t="s">
        <v>107</v>
      </c>
      <c r="R9" s="91">
        <v>20</v>
      </c>
      <c r="S9" s="91" t="s">
        <v>103</v>
      </c>
      <c r="T9" s="18"/>
    </row>
    <row r="10" spans="1:20">
      <c r="A10" s="4">
        <v>6</v>
      </c>
      <c r="B10" s="17" t="s">
        <v>62</v>
      </c>
      <c r="C10" s="64" t="s">
        <v>120</v>
      </c>
      <c r="D10" s="65" t="s">
        <v>23</v>
      </c>
      <c r="E10" s="66"/>
      <c r="F10" s="18" t="s">
        <v>121</v>
      </c>
      <c r="G10" s="64">
        <v>65</v>
      </c>
      <c r="H10" s="64">
        <v>64</v>
      </c>
      <c r="I10" s="66">
        <v>129</v>
      </c>
      <c r="J10" s="63">
        <v>9365651748</v>
      </c>
      <c r="K10" s="18" t="s">
        <v>122</v>
      </c>
      <c r="L10" s="18" t="s">
        <v>123</v>
      </c>
      <c r="M10" s="18" t="s">
        <v>124</v>
      </c>
      <c r="N10" s="18" t="s">
        <v>125</v>
      </c>
      <c r="O10" s="18"/>
      <c r="P10" s="92">
        <v>43560</v>
      </c>
      <c r="Q10" s="91" t="s">
        <v>111</v>
      </c>
      <c r="R10" s="91">
        <v>19</v>
      </c>
      <c r="S10" s="91" t="s">
        <v>103</v>
      </c>
      <c r="T10" s="18"/>
    </row>
    <row r="11" spans="1:20">
      <c r="A11" s="4">
        <v>7</v>
      </c>
      <c r="B11" s="17" t="s">
        <v>62</v>
      </c>
      <c r="C11" s="18" t="s">
        <v>127</v>
      </c>
      <c r="D11" s="18" t="s">
        <v>23</v>
      </c>
      <c r="E11" s="19"/>
      <c r="F11" s="18" t="s">
        <v>121</v>
      </c>
      <c r="G11" s="19">
        <v>92</v>
      </c>
      <c r="H11" s="19">
        <v>80</v>
      </c>
      <c r="I11" s="17">
        <v>172</v>
      </c>
      <c r="J11" s="63">
        <v>9101723821</v>
      </c>
      <c r="K11" s="18" t="s">
        <v>122</v>
      </c>
      <c r="L11" s="18" t="s">
        <v>123</v>
      </c>
      <c r="M11" s="18" t="s">
        <v>124</v>
      </c>
      <c r="N11" s="18" t="s">
        <v>125</v>
      </c>
      <c r="O11" s="66"/>
      <c r="P11" s="92">
        <v>43561</v>
      </c>
      <c r="Q11" s="93" t="s">
        <v>119</v>
      </c>
      <c r="R11" s="93">
        <v>19</v>
      </c>
      <c r="S11" s="91" t="s">
        <v>103</v>
      </c>
      <c r="T11" s="18"/>
    </row>
    <row r="12" spans="1:20" s="52" customFormat="1">
      <c r="A12" s="49">
        <v>8</v>
      </c>
      <c r="B12" s="17" t="s">
        <v>62</v>
      </c>
      <c r="C12" s="18" t="s">
        <v>127</v>
      </c>
      <c r="D12" s="18" t="s">
        <v>23</v>
      </c>
      <c r="E12" s="19"/>
      <c r="F12" s="18" t="s">
        <v>121</v>
      </c>
      <c r="G12" s="19">
        <v>92</v>
      </c>
      <c r="H12" s="19">
        <v>80</v>
      </c>
      <c r="I12" s="17">
        <v>172</v>
      </c>
      <c r="J12" s="63">
        <v>7002208603</v>
      </c>
      <c r="K12" s="18" t="s">
        <v>122</v>
      </c>
      <c r="L12" s="18" t="s">
        <v>123</v>
      </c>
      <c r="M12" s="18" t="s">
        <v>124</v>
      </c>
      <c r="N12" s="18" t="s">
        <v>125</v>
      </c>
      <c r="O12" s="66"/>
      <c r="P12" s="92">
        <v>43563</v>
      </c>
      <c r="Q12" s="93" t="s">
        <v>126</v>
      </c>
      <c r="R12" s="94">
        <v>19</v>
      </c>
      <c r="S12" s="91" t="s">
        <v>103</v>
      </c>
      <c r="T12" s="50"/>
    </row>
    <row r="13" spans="1:20">
      <c r="A13" s="4">
        <v>9</v>
      </c>
      <c r="B13" s="17" t="s">
        <v>62</v>
      </c>
      <c r="C13" s="67" t="s">
        <v>129</v>
      </c>
      <c r="D13" s="18" t="s">
        <v>23</v>
      </c>
      <c r="E13" s="19"/>
      <c r="F13" s="18" t="s">
        <v>121</v>
      </c>
      <c r="G13" s="19">
        <v>24</v>
      </c>
      <c r="H13" s="19">
        <v>17</v>
      </c>
      <c r="I13" s="17">
        <v>41</v>
      </c>
      <c r="J13" s="63">
        <v>9613358363</v>
      </c>
      <c r="K13" s="18"/>
      <c r="L13" s="18"/>
      <c r="M13" s="18"/>
      <c r="N13" s="18"/>
      <c r="O13" s="18"/>
      <c r="P13" s="92">
        <v>43563</v>
      </c>
      <c r="Q13" s="94" t="s">
        <v>126</v>
      </c>
      <c r="R13" s="91">
        <v>22</v>
      </c>
      <c r="S13" s="91" t="s">
        <v>103</v>
      </c>
      <c r="T13" s="18"/>
    </row>
    <row r="14" spans="1:20">
      <c r="A14" s="4">
        <v>10</v>
      </c>
      <c r="B14" s="17" t="s">
        <v>62</v>
      </c>
      <c r="C14" s="18" t="s">
        <v>130</v>
      </c>
      <c r="D14" s="18" t="s">
        <v>23</v>
      </c>
      <c r="E14" s="19">
        <v>18160110204</v>
      </c>
      <c r="F14" s="18" t="s">
        <v>96</v>
      </c>
      <c r="G14" s="19">
        <v>66</v>
      </c>
      <c r="H14" s="19">
        <v>67</v>
      </c>
      <c r="I14" s="17">
        <v>133</v>
      </c>
      <c r="J14" s="63">
        <v>8638739631</v>
      </c>
      <c r="K14" s="18" t="s">
        <v>114</v>
      </c>
      <c r="L14" s="18" t="s">
        <v>131</v>
      </c>
      <c r="M14" s="18" t="s">
        <v>132</v>
      </c>
      <c r="N14" s="18" t="s">
        <v>133</v>
      </c>
      <c r="O14" s="18" t="s">
        <v>134</v>
      </c>
      <c r="P14" s="92">
        <v>43564</v>
      </c>
      <c r="Q14" s="91" t="s">
        <v>128</v>
      </c>
      <c r="R14" s="91">
        <v>15</v>
      </c>
      <c r="S14" s="91" t="s">
        <v>103</v>
      </c>
      <c r="T14" s="18"/>
    </row>
    <row r="15" spans="1:20">
      <c r="A15" s="4">
        <v>11</v>
      </c>
      <c r="B15" s="17" t="s">
        <v>62</v>
      </c>
      <c r="C15" s="18" t="s">
        <v>135</v>
      </c>
      <c r="D15" s="18" t="s">
        <v>23</v>
      </c>
      <c r="E15" s="19"/>
      <c r="F15" s="18" t="s">
        <v>136</v>
      </c>
      <c r="G15" s="19">
        <v>73</v>
      </c>
      <c r="H15" s="19">
        <v>78</v>
      </c>
      <c r="I15" s="17">
        <v>151</v>
      </c>
      <c r="J15" s="63">
        <v>9101710352</v>
      </c>
      <c r="K15" s="18" t="s">
        <v>122</v>
      </c>
      <c r="L15" s="18" t="s">
        <v>123</v>
      </c>
      <c r="M15" s="18" t="s">
        <v>124</v>
      </c>
      <c r="N15" s="18" t="s">
        <v>125</v>
      </c>
      <c r="O15" s="66"/>
      <c r="P15" s="92">
        <v>43565</v>
      </c>
      <c r="Q15" s="93" t="s">
        <v>102</v>
      </c>
      <c r="R15" s="93">
        <v>19</v>
      </c>
      <c r="S15" s="91" t="s">
        <v>103</v>
      </c>
      <c r="T15" s="18"/>
    </row>
    <row r="16" spans="1:20">
      <c r="A16" s="4">
        <v>12</v>
      </c>
      <c r="B16" s="17" t="s">
        <v>62</v>
      </c>
      <c r="C16" s="18" t="s">
        <v>135</v>
      </c>
      <c r="D16" s="18" t="s">
        <v>23</v>
      </c>
      <c r="E16" s="19"/>
      <c r="F16" s="18" t="s">
        <v>136</v>
      </c>
      <c r="G16" s="19">
        <v>73</v>
      </c>
      <c r="H16" s="19">
        <v>78</v>
      </c>
      <c r="I16" s="17">
        <v>151</v>
      </c>
      <c r="J16" s="63">
        <v>9101710352</v>
      </c>
      <c r="K16" s="18" t="s">
        <v>122</v>
      </c>
      <c r="L16" s="18" t="s">
        <v>123</v>
      </c>
      <c r="M16" s="18" t="s">
        <v>124</v>
      </c>
      <c r="N16" s="18" t="s">
        <v>125</v>
      </c>
      <c r="O16" s="66"/>
      <c r="P16" s="92">
        <v>43566</v>
      </c>
      <c r="Q16" s="93" t="s">
        <v>107</v>
      </c>
      <c r="R16" s="94">
        <v>19</v>
      </c>
      <c r="S16" s="91" t="s">
        <v>103</v>
      </c>
      <c r="T16" s="18"/>
    </row>
    <row r="17" spans="1:20">
      <c r="A17" s="4">
        <v>13</v>
      </c>
      <c r="B17" s="17" t="s">
        <v>62</v>
      </c>
      <c r="C17" s="18" t="s">
        <v>137</v>
      </c>
      <c r="D17" s="18" t="s">
        <v>23</v>
      </c>
      <c r="E17" s="19"/>
      <c r="F17" s="18" t="s">
        <v>121</v>
      </c>
      <c r="G17" s="19">
        <v>27</v>
      </c>
      <c r="H17" s="19">
        <v>19</v>
      </c>
      <c r="I17" s="17">
        <v>46</v>
      </c>
      <c r="J17" s="18"/>
      <c r="K17" s="18" t="s">
        <v>122</v>
      </c>
      <c r="L17" s="18" t="s">
        <v>123</v>
      </c>
      <c r="M17" s="18" t="s">
        <v>124</v>
      </c>
      <c r="N17" s="18" t="s">
        <v>125</v>
      </c>
      <c r="O17" s="18"/>
      <c r="P17" s="92">
        <v>43566</v>
      </c>
      <c r="Q17" s="94" t="s">
        <v>107</v>
      </c>
      <c r="R17" s="91">
        <v>25</v>
      </c>
      <c r="S17" s="91" t="s">
        <v>103</v>
      </c>
      <c r="T17" s="18"/>
    </row>
    <row r="18" spans="1:20">
      <c r="A18" s="4">
        <v>14</v>
      </c>
      <c r="B18" s="17" t="s">
        <v>62</v>
      </c>
      <c r="C18" s="18" t="s">
        <v>138</v>
      </c>
      <c r="D18" s="18" t="s">
        <v>25</v>
      </c>
      <c r="E18" s="19">
        <v>18311070717</v>
      </c>
      <c r="F18" s="18"/>
      <c r="G18" s="19">
        <v>27</v>
      </c>
      <c r="H18" s="19">
        <v>36</v>
      </c>
      <c r="I18" s="17">
        <v>63</v>
      </c>
      <c r="J18" s="18">
        <v>9854866357</v>
      </c>
      <c r="K18" s="18" t="s">
        <v>139</v>
      </c>
      <c r="L18" s="18" t="s">
        <v>140</v>
      </c>
      <c r="M18" s="18">
        <v>9854742348</v>
      </c>
      <c r="N18" s="18"/>
      <c r="O18" s="18"/>
      <c r="P18" s="92">
        <v>43567</v>
      </c>
      <c r="Q18" s="91" t="s">
        <v>111</v>
      </c>
      <c r="R18" s="91">
        <v>19</v>
      </c>
      <c r="S18" s="91" t="s">
        <v>103</v>
      </c>
      <c r="T18" s="18"/>
    </row>
    <row r="19" spans="1:20">
      <c r="A19" s="4">
        <v>15</v>
      </c>
      <c r="B19" s="17" t="s">
        <v>62</v>
      </c>
      <c r="C19" s="18" t="s">
        <v>141</v>
      </c>
      <c r="D19" s="18" t="s">
        <v>25</v>
      </c>
      <c r="E19" s="19">
        <v>18311070716</v>
      </c>
      <c r="F19" s="18"/>
      <c r="G19" s="19">
        <v>37</v>
      </c>
      <c r="H19" s="19">
        <v>46</v>
      </c>
      <c r="I19" s="17">
        <v>83</v>
      </c>
      <c r="J19" s="18">
        <v>9859356167</v>
      </c>
      <c r="K19" s="18" t="s">
        <v>139</v>
      </c>
      <c r="L19" s="18" t="s">
        <v>140</v>
      </c>
      <c r="M19" s="18">
        <v>9854742348</v>
      </c>
      <c r="N19" s="18"/>
      <c r="O19" s="18"/>
      <c r="P19" s="92">
        <v>43567</v>
      </c>
      <c r="Q19" s="91" t="s">
        <v>111</v>
      </c>
      <c r="R19" s="91">
        <v>18</v>
      </c>
      <c r="S19" s="91" t="s">
        <v>103</v>
      </c>
      <c r="T19" s="18"/>
    </row>
    <row r="20" spans="1:20">
      <c r="A20" s="4">
        <v>16</v>
      </c>
      <c r="B20" s="17" t="s">
        <v>62</v>
      </c>
      <c r="C20" s="18" t="s">
        <v>142</v>
      </c>
      <c r="D20" s="18" t="s">
        <v>25</v>
      </c>
      <c r="E20" s="19">
        <v>18311070026</v>
      </c>
      <c r="F20" s="18"/>
      <c r="G20" s="19">
        <v>42</v>
      </c>
      <c r="H20" s="19">
        <v>45</v>
      </c>
      <c r="I20" s="17">
        <v>87</v>
      </c>
      <c r="J20" s="18">
        <v>9577123972</v>
      </c>
      <c r="K20" s="18" t="s">
        <v>139</v>
      </c>
      <c r="L20" s="18" t="s">
        <v>143</v>
      </c>
      <c r="M20" s="18">
        <v>9854243403</v>
      </c>
      <c r="N20" s="18"/>
      <c r="O20" s="18"/>
      <c r="P20" s="92">
        <v>43568</v>
      </c>
      <c r="Q20" s="91" t="s">
        <v>119</v>
      </c>
      <c r="R20" s="91">
        <v>18.5</v>
      </c>
      <c r="S20" s="91" t="s">
        <v>103</v>
      </c>
      <c r="T20" s="18"/>
    </row>
    <row r="21" spans="1:20">
      <c r="A21" s="4">
        <v>17</v>
      </c>
      <c r="B21" s="17" t="s">
        <v>62</v>
      </c>
      <c r="C21" s="18" t="s">
        <v>144</v>
      </c>
      <c r="D21" s="18" t="s">
        <v>25</v>
      </c>
      <c r="E21" s="19">
        <v>18311070718</v>
      </c>
      <c r="F21" s="18"/>
      <c r="G21" s="19">
        <v>23</v>
      </c>
      <c r="H21" s="19">
        <v>22</v>
      </c>
      <c r="I21" s="17">
        <v>45</v>
      </c>
      <c r="J21" s="18">
        <v>8011488549</v>
      </c>
      <c r="K21" s="18" t="s">
        <v>139</v>
      </c>
      <c r="L21" s="18" t="s">
        <v>143</v>
      </c>
      <c r="M21" s="18">
        <v>9854243403</v>
      </c>
      <c r="N21" s="18" t="s">
        <v>145</v>
      </c>
      <c r="O21" s="18"/>
      <c r="P21" s="92">
        <v>43568</v>
      </c>
      <c r="Q21" s="91" t="s">
        <v>119</v>
      </c>
      <c r="R21" s="91">
        <v>15.5</v>
      </c>
      <c r="S21" s="91" t="s">
        <v>103</v>
      </c>
      <c r="T21" s="18"/>
    </row>
    <row r="22" spans="1:20">
      <c r="A22" s="4">
        <v>18</v>
      </c>
      <c r="B22" s="17" t="s">
        <v>62</v>
      </c>
      <c r="C22" s="18" t="s">
        <v>146</v>
      </c>
      <c r="D22" s="18" t="s">
        <v>25</v>
      </c>
      <c r="E22" s="19" t="s">
        <v>147</v>
      </c>
      <c r="F22" s="18"/>
      <c r="G22" s="19">
        <v>27</v>
      </c>
      <c r="H22" s="19">
        <v>20</v>
      </c>
      <c r="I22" s="17">
        <v>47</v>
      </c>
      <c r="J22" s="18">
        <v>8011187456</v>
      </c>
      <c r="K22" s="18" t="s">
        <v>148</v>
      </c>
      <c r="L22" s="18"/>
      <c r="M22" s="18"/>
      <c r="N22" s="18"/>
      <c r="O22" s="18"/>
      <c r="P22" s="92">
        <v>43572</v>
      </c>
      <c r="Q22" s="91" t="s">
        <v>102</v>
      </c>
      <c r="R22" s="91">
        <v>17</v>
      </c>
      <c r="S22" s="91" t="s">
        <v>103</v>
      </c>
      <c r="T22" s="18"/>
    </row>
    <row r="23" spans="1:20">
      <c r="A23" s="4">
        <v>19</v>
      </c>
      <c r="B23" s="17" t="s">
        <v>62</v>
      </c>
      <c r="C23" s="18" t="s">
        <v>149</v>
      </c>
      <c r="D23" s="18" t="s">
        <v>23</v>
      </c>
      <c r="E23" s="19">
        <v>18160107601</v>
      </c>
      <c r="F23" s="18" t="s">
        <v>150</v>
      </c>
      <c r="G23" s="19">
        <v>31</v>
      </c>
      <c r="H23" s="19">
        <v>23</v>
      </c>
      <c r="I23" s="17">
        <v>54</v>
      </c>
      <c r="J23" s="63">
        <v>9435358912</v>
      </c>
      <c r="K23" s="18" t="s">
        <v>148</v>
      </c>
      <c r="L23" s="18"/>
      <c r="M23" s="18"/>
      <c r="N23" s="18"/>
      <c r="O23" s="18"/>
      <c r="P23" s="92">
        <v>43572</v>
      </c>
      <c r="Q23" s="91" t="s">
        <v>102</v>
      </c>
      <c r="R23" s="91">
        <v>17.5</v>
      </c>
      <c r="S23" s="91" t="s">
        <v>103</v>
      </c>
      <c r="T23" s="18"/>
    </row>
    <row r="24" spans="1:20">
      <c r="A24" s="4">
        <v>20</v>
      </c>
      <c r="B24" s="17" t="s">
        <v>62</v>
      </c>
      <c r="C24" s="18" t="s">
        <v>151</v>
      </c>
      <c r="D24" s="18" t="s">
        <v>23</v>
      </c>
      <c r="E24" s="19">
        <v>18160107604</v>
      </c>
      <c r="F24" s="18" t="s">
        <v>96</v>
      </c>
      <c r="G24" s="19">
        <v>14</v>
      </c>
      <c r="H24" s="19">
        <v>14</v>
      </c>
      <c r="I24" s="17">
        <v>28</v>
      </c>
      <c r="J24" s="63">
        <v>8011511690</v>
      </c>
      <c r="K24" s="18"/>
      <c r="L24" s="18"/>
      <c r="M24" s="18"/>
      <c r="N24" s="18"/>
      <c r="O24" s="18"/>
      <c r="P24" s="92">
        <v>43573</v>
      </c>
      <c r="Q24" s="91" t="s">
        <v>107</v>
      </c>
      <c r="R24" s="91">
        <v>17</v>
      </c>
      <c r="S24" s="91" t="s">
        <v>103</v>
      </c>
      <c r="T24" s="18"/>
    </row>
    <row r="25" spans="1:20">
      <c r="A25" s="4">
        <v>21</v>
      </c>
      <c r="B25" s="17" t="s">
        <v>62</v>
      </c>
      <c r="C25" s="18" t="s">
        <v>152</v>
      </c>
      <c r="D25" s="18" t="s">
        <v>23</v>
      </c>
      <c r="E25" s="19">
        <v>18160107606</v>
      </c>
      <c r="F25" s="18" t="s">
        <v>96</v>
      </c>
      <c r="G25" s="19">
        <v>12</v>
      </c>
      <c r="H25" s="19">
        <v>9</v>
      </c>
      <c r="I25" s="17">
        <v>21</v>
      </c>
      <c r="J25" s="63">
        <v>9954966167</v>
      </c>
      <c r="K25" s="18"/>
      <c r="L25" s="18"/>
      <c r="M25" s="18"/>
      <c r="N25" s="18"/>
      <c r="O25" s="18"/>
      <c r="P25" s="92">
        <v>43573</v>
      </c>
      <c r="Q25" s="91" t="s">
        <v>107</v>
      </c>
      <c r="R25" s="91">
        <v>16.5</v>
      </c>
      <c r="S25" s="91" t="s">
        <v>103</v>
      </c>
      <c r="T25" s="18"/>
    </row>
    <row r="26" spans="1:20" ht="33">
      <c r="A26" s="4">
        <v>22</v>
      </c>
      <c r="B26" s="17" t="s">
        <v>62</v>
      </c>
      <c r="C26" s="18" t="s">
        <v>153</v>
      </c>
      <c r="D26" s="18" t="s">
        <v>23</v>
      </c>
      <c r="E26" s="19"/>
      <c r="F26" s="18" t="s">
        <v>121</v>
      </c>
      <c r="G26" s="19">
        <v>20</v>
      </c>
      <c r="H26" s="19">
        <v>13</v>
      </c>
      <c r="I26" s="17">
        <v>33</v>
      </c>
      <c r="J26" s="63">
        <v>9678894054</v>
      </c>
      <c r="K26" s="18" t="s">
        <v>154</v>
      </c>
      <c r="L26" s="18" t="s">
        <v>155</v>
      </c>
      <c r="M26" s="18" t="s">
        <v>156</v>
      </c>
      <c r="N26" s="18" t="s">
        <v>157</v>
      </c>
      <c r="O26" s="18" t="s">
        <v>158</v>
      </c>
      <c r="P26" s="92">
        <v>43573</v>
      </c>
      <c r="Q26" s="91" t="s">
        <v>107</v>
      </c>
      <c r="R26" s="90">
        <v>16</v>
      </c>
      <c r="S26" s="91" t="s">
        <v>103</v>
      </c>
      <c r="T26" s="18"/>
    </row>
    <row r="27" spans="1:20" ht="33">
      <c r="A27" s="4">
        <v>23</v>
      </c>
      <c r="B27" s="17" t="s">
        <v>62</v>
      </c>
      <c r="C27" s="18" t="s">
        <v>159</v>
      </c>
      <c r="D27" s="18" t="s">
        <v>25</v>
      </c>
      <c r="E27" s="19" t="s">
        <v>160</v>
      </c>
      <c r="F27" s="18"/>
      <c r="G27" s="19">
        <v>21</v>
      </c>
      <c r="H27" s="19">
        <v>21</v>
      </c>
      <c r="I27" s="17">
        <v>42</v>
      </c>
      <c r="J27" s="18">
        <v>9508471833</v>
      </c>
      <c r="K27" s="18" t="s">
        <v>154</v>
      </c>
      <c r="L27" s="18" t="s">
        <v>155</v>
      </c>
      <c r="M27" s="18" t="s">
        <v>156</v>
      </c>
      <c r="N27" s="18" t="s">
        <v>157</v>
      </c>
      <c r="O27" s="18" t="s">
        <v>158</v>
      </c>
      <c r="P27" s="92">
        <v>43575</v>
      </c>
      <c r="Q27" s="91" t="s">
        <v>119</v>
      </c>
      <c r="R27" s="90">
        <v>16</v>
      </c>
      <c r="S27" s="91" t="s">
        <v>103</v>
      </c>
      <c r="T27" s="18"/>
    </row>
    <row r="28" spans="1:20" ht="33">
      <c r="A28" s="4">
        <v>24</v>
      </c>
      <c r="B28" s="17" t="s">
        <v>62</v>
      </c>
      <c r="C28" s="18" t="s">
        <v>161</v>
      </c>
      <c r="D28" s="18" t="s">
        <v>23</v>
      </c>
      <c r="E28" s="19">
        <v>18160117202</v>
      </c>
      <c r="F28" s="18"/>
      <c r="G28" s="19">
        <v>9</v>
      </c>
      <c r="H28" s="19">
        <v>16</v>
      </c>
      <c r="I28" s="17">
        <v>25</v>
      </c>
      <c r="J28" s="63">
        <v>8011762836</v>
      </c>
      <c r="K28" s="18" t="s">
        <v>154</v>
      </c>
      <c r="L28" s="18" t="s">
        <v>155</v>
      </c>
      <c r="M28" s="18" t="s">
        <v>156</v>
      </c>
      <c r="N28" s="18" t="s">
        <v>157</v>
      </c>
      <c r="O28" s="18" t="s">
        <v>158</v>
      </c>
      <c r="P28" s="92">
        <v>43575</v>
      </c>
      <c r="Q28" s="91" t="s">
        <v>119</v>
      </c>
      <c r="R28" s="90">
        <v>16</v>
      </c>
      <c r="S28" s="91" t="s">
        <v>103</v>
      </c>
      <c r="T28" s="18"/>
    </row>
    <row r="29" spans="1:20">
      <c r="A29" s="4">
        <v>25</v>
      </c>
      <c r="B29" s="17" t="s">
        <v>62</v>
      </c>
      <c r="C29" s="18" t="s">
        <v>162</v>
      </c>
      <c r="D29" s="18" t="s">
        <v>23</v>
      </c>
      <c r="E29" s="19">
        <v>18160105010</v>
      </c>
      <c r="F29" s="18" t="s">
        <v>96</v>
      </c>
      <c r="G29" s="19">
        <v>66</v>
      </c>
      <c r="H29" s="19">
        <v>73</v>
      </c>
      <c r="I29" s="17">
        <v>139</v>
      </c>
      <c r="J29" s="63">
        <v>8135830640</v>
      </c>
      <c r="K29" s="18"/>
      <c r="L29" s="18"/>
      <c r="M29" s="18"/>
      <c r="N29" s="18"/>
      <c r="O29" s="18"/>
      <c r="P29" s="92">
        <v>43577</v>
      </c>
      <c r="Q29" s="91" t="s">
        <v>126</v>
      </c>
      <c r="R29" s="90" t="s">
        <v>163</v>
      </c>
      <c r="S29" s="91" t="s">
        <v>103</v>
      </c>
      <c r="T29" s="18"/>
    </row>
    <row r="30" spans="1:20">
      <c r="A30" s="4">
        <v>26</v>
      </c>
      <c r="B30" s="17" t="s">
        <v>62</v>
      </c>
      <c r="C30" s="18" t="s">
        <v>164</v>
      </c>
      <c r="D30" s="18" t="s">
        <v>25</v>
      </c>
      <c r="E30" s="19"/>
      <c r="F30" s="18"/>
      <c r="G30" s="19">
        <v>21</v>
      </c>
      <c r="H30" s="19">
        <v>20</v>
      </c>
      <c r="I30" s="17">
        <v>41</v>
      </c>
      <c r="J30" s="18">
        <v>9854839978</v>
      </c>
      <c r="K30" s="18" t="s">
        <v>165</v>
      </c>
      <c r="L30" s="18"/>
      <c r="M30" s="18"/>
      <c r="N30" s="18" t="s">
        <v>166</v>
      </c>
      <c r="O30" s="18">
        <v>9859841189</v>
      </c>
      <c r="P30" s="92">
        <v>43578</v>
      </c>
      <c r="Q30" s="91" t="s">
        <v>128</v>
      </c>
      <c r="R30" s="90" t="s">
        <v>167</v>
      </c>
      <c r="S30" s="91" t="s">
        <v>103</v>
      </c>
      <c r="T30" s="18"/>
    </row>
    <row r="31" spans="1:20">
      <c r="A31" s="4">
        <v>27</v>
      </c>
      <c r="B31" s="17" t="s">
        <v>62</v>
      </c>
      <c r="C31" s="18" t="s">
        <v>168</v>
      </c>
      <c r="D31" s="18" t="s">
        <v>25</v>
      </c>
      <c r="E31" s="19"/>
      <c r="F31" s="18"/>
      <c r="G31" s="19">
        <v>37</v>
      </c>
      <c r="H31" s="19">
        <v>46</v>
      </c>
      <c r="I31" s="17">
        <v>83</v>
      </c>
      <c r="J31" s="18">
        <v>9859356167</v>
      </c>
      <c r="K31" s="18" t="s">
        <v>165</v>
      </c>
      <c r="L31" s="18"/>
      <c r="M31" s="18"/>
      <c r="N31" s="18" t="s">
        <v>166</v>
      </c>
      <c r="O31" s="18">
        <v>9859841189</v>
      </c>
      <c r="P31" s="92">
        <v>43578</v>
      </c>
      <c r="Q31" s="91" t="s">
        <v>128</v>
      </c>
      <c r="R31" s="90" t="s">
        <v>169</v>
      </c>
      <c r="S31" s="91" t="s">
        <v>103</v>
      </c>
      <c r="T31" s="18"/>
    </row>
    <row r="32" spans="1:20">
      <c r="A32" s="4">
        <v>28</v>
      </c>
      <c r="B32" s="17" t="s">
        <v>62</v>
      </c>
      <c r="C32" s="18" t="s">
        <v>170</v>
      </c>
      <c r="D32" s="18" t="s">
        <v>23</v>
      </c>
      <c r="E32" s="19">
        <v>18160105001</v>
      </c>
      <c r="F32" s="18" t="s">
        <v>96</v>
      </c>
      <c r="G32" s="19">
        <v>78</v>
      </c>
      <c r="H32" s="19">
        <v>59</v>
      </c>
      <c r="I32" s="17">
        <v>137</v>
      </c>
      <c r="J32" s="63">
        <v>9854180654</v>
      </c>
      <c r="K32" s="18"/>
      <c r="L32" s="18"/>
      <c r="M32" s="18"/>
      <c r="N32" s="18"/>
      <c r="O32" s="18"/>
      <c r="P32" s="92">
        <v>43579</v>
      </c>
      <c r="Q32" s="91" t="s">
        <v>102</v>
      </c>
      <c r="R32" s="90" t="s">
        <v>171</v>
      </c>
      <c r="S32" s="91" t="s">
        <v>103</v>
      </c>
      <c r="T32" s="18"/>
    </row>
    <row r="33" spans="1:20">
      <c r="A33" s="4">
        <v>29</v>
      </c>
      <c r="B33" s="17" t="s">
        <v>62</v>
      </c>
      <c r="C33" s="18" t="s">
        <v>172</v>
      </c>
      <c r="D33" s="18" t="s">
        <v>25</v>
      </c>
      <c r="E33" s="19">
        <v>18311070027</v>
      </c>
      <c r="F33" s="18"/>
      <c r="G33" s="19">
        <v>42</v>
      </c>
      <c r="H33" s="19">
        <v>30</v>
      </c>
      <c r="I33" s="17">
        <v>72</v>
      </c>
      <c r="J33" s="18">
        <v>9859150679</v>
      </c>
      <c r="K33" s="18" t="s">
        <v>173</v>
      </c>
      <c r="L33" s="18" t="s">
        <v>174</v>
      </c>
      <c r="M33" s="18">
        <v>9613042095</v>
      </c>
      <c r="N33" s="18"/>
      <c r="O33" s="18"/>
      <c r="P33" s="92">
        <v>43580</v>
      </c>
      <c r="Q33" s="91" t="s">
        <v>107</v>
      </c>
      <c r="R33" s="90">
        <v>12</v>
      </c>
      <c r="S33" s="91" t="s">
        <v>103</v>
      </c>
      <c r="T33" s="18"/>
    </row>
    <row r="34" spans="1:20" ht="33">
      <c r="A34" s="4">
        <v>30</v>
      </c>
      <c r="B34" s="17" t="s">
        <v>62</v>
      </c>
      <c r="C34" s="18" t="s">
        <v>175</v>
      </c>
      <c r="D34" s="18" t="s">
        <v>23</v>
      </c>
      <c r="E34" s="19">
        <v>18160100401</v>
      </c>
      <c r="F34" s="18" t="s">
        <v>96</v>
      </c>
      <c r="G34" s="19">
        <v>8</v>
      </c>
      <c r="H34" s="19">
        <v>11</v>
      </c>
      <c r="I34" s="17">
        <v>19</v>
      </c>
      <c r="J34" s="63">
        <v>9678249646</v>
      </c>
      <c r="K34" s="18" t="s">
        <v>97</v>
      </c>
      <c r="L34" s="18" t="s">
        <v>98</v>
      </c>
      <c r="M34" s="18" t="s">
        <v>99</v>
      </c>
      <c r="N34" s="18" t="s">
        <v>176</v>
      </c>
      <c r="O34" s="18" t="s">
        <v>177</v>
      </c>
      <c r="P34" s="92">
        <v>43580</v>
      </c>
      <c r="Q34" s="91" t="s">
        <v>107</v>
      </c>
      <c r="R34" s="90">
        <v>14</v>
      </c>
      <c r="S34" s="91" t="s">
        <v>103</v>
      </c>
      <c r="T34" s="18"/>
    </row>
    <row r="35" spans="1:20">
      <c r="A35" s="4">
        <v>31</v>
      </c>
      <c r="B35" s="17" t="s">
        <v>62</v>
      </c>
      <c r="C35" s="67" t="s">
        <v>178</v>
      </c>
      <c r="D35" s="18" t="s">
        <v>23</v>
      </c>
      <c r="E35" s="19"/>
      <c r="F35" s="18"/>
      <c r="G35" s="19">
        <v>41</v>
      </c>
      <c r="H35" s="19">
        <v>34</v>
      </c>
      <c r="I35" s="17">
        <v>75</v>
      </c>
      <c r="J35" s="63">
        <v>9678813641</v>
      </c>
      <c r="K35" s="18"/>
      <c r="L35" s="18"/>
      <c r="M35" s="18"/>
      <c r="N35" s="18"/>
      <c r="O35" s="18"/>
      <c r="P35" s="92">
        <v>43580</v>
      </c>
      <c r="Q35" s="91" t="s">
        <v>107</v>
      </c>
      <c r="R35" s="90">
        <v>14</v>
      </c>
      <c r="S35" s="91" t="s">
        <v>103</v>
      </c>
      <c r="T35" s="18"/>
    </row>
    <row r="36" spans="1:20">
      <c r="A36" s="4">
        <v>32</v>
      </c>
      <c r="B36" s="17" t="s">
        <v>62</v>
      </c>
      <c r="C36" s="18" t="s">
        <v>179</v>
      </c>
      <c r="D36" s="18" t="s">
        <v>23</v>
      </c>
      <c r="E36" s="19">
        <v>18160107004</v>
      </c>
      <c r="F36" s="18" t="s">
        <v>96</v>
      </c>
      <c r="G36" s="19">
        <v>42</v>
      </c>
      <c r="H36" s="19">
        <v>30</v>
      </c>
      <c r="I36" s="17">
        <v>72</v>
      </c>
      <c r="J36" s="63">
        <v>9435205323</v>
      </c>
      <c r="K36" s="18"/>
      <c r="L36" s="18"/>
      <c r="M36" s="18"/>
      <c r="N36" s="18"/>
      <c r="O36" s="18"/>
      <c r="P36" s="92">
        <v>43581</v>
      </c>
      <c r="Q36" s="91" t="s">
        <v>111</v>
      </c>
      <c r="R36" s="90">
        <v>15</v>
      </c>
      <c r="S36" s="91" t="s">
        <v>103</v>
      </c>
      <c r="T36" s="18"/>
    </row>
    <row r="37" spans="1:20">
      <c r="A37" s="4">
        <v>33</v>
      </c>
      <c r="B37" s="17" t="s">
        <v>62</v>
      </c>
      <c r="C37" s="18" t="s">
        <v>180</v>
      </c>
      <c r="D37" s="18" t="s">
        <v>25</v>
      </c>
      <c r="E37" s="19"/>
      <c r="F37" s="18"/>
      <c r="G37" s="19">
        <v>39</v>
      </c>
      <c r="H37" s="19">
        <v>34</v>
      </c>
      <c r="I37" s="17">
        <v>73</v>
      </c>
      <c r="J37" s="18">
        <v>9401909900</v>
      </c>
      <c r="K37" s="18" t="s">
        <v>181</v>
      </c>
      <c r="L37" s="18"/>
      <c r="M37" s="18"/>
      <c r="N37" s="18" t="s">
        <v>182</v>
      </c>
      <c r="O37" s="18">
        <v>9678132917</v>
      </c>
      <c r="P37" s="92">
        <v>43582</v>
      </c>
      <c r="Q37" s="91" t="s">
        <v>930</v>
      </c>
      <c r="R37" s="90" t="s">
        <v>167</v>
      </c>
      <c r="S37" s="91" t="s">
        <v>103</v>
      </c>
      <c r="T37" s="18"/>
    </row>
    <row r="38" spans="1:20">
      <c r="A38" s="4">
        <v>34</v>
      </c>
      <c r="B38" s="17" t="s">
        <v>62</v>
      </c>
      <c r="C38" s="18" t="s">
        <v>183</v>
      </c>
      <c r="D38" s="18" t="s">
        <v>23</v>
      </c>
      <c r="E38" s="19">
        <v>18160111804</v>
      </c>
      <c r="F38" s="18" t="s">
        <v>96</v>
      </c>
      <c r="G38" s="19">
        <v>23</v>
      </c>
      <c r="H38" s="19">
        <v>17</v>
      </c>
      <c r="I38" s="17">
        <v>40</v>
      </c>
      <c r="J38" s="68">
        <v>7636936305</v>
      </c>
      <c r="K38" s="18"/>
      <c r="L38" s="18"/>
      <c r="M38" s="18"/>
      <c r="N38" s="18"/>
      <c r="O38" s="18"/>
      <c r="P38" s="92">
        <v>43582</v>
      </c>
      <c r="Q38" s="91" t="s">
        <v>929</v>
      </c>
      <c r="R38" s="90" t="s">
        <v>167</v>
      </c>
      <c r="S38" s="91" t="s">
        <v>103</v>
      </c>
      <c r="T38" s="18"/>
    </row>
    <row r="39" spans="1:20">
      <c r="A39" s="4">
        <v>35</v>
      </c>
      <c r="B39" s="17" t="s">
        <v>62</v>
      </c>
      <c r="C39" s="18" t="s">
        <v>184</v>
      </c>
      <c r="D39" s="18" t="s">
        <v>25</v>
      </c>
      <c r="E39" s="19" t="s">
        <v>185</v>
      </c>
      <c r="F39" s="18"/>
      <c r="G39" s="19">
        <v>34</v>
      </c>
      <c r="H39" s="19">
        <v>40</v>
      </c>
      <c r="I39" s="17">
        <v>74</v>
      </c>
      <c r="J39" s="18">
        <v>9854866634</v>
      </c>
      <c r="K39" s="18" t="s">
        <v>186</v>
      </c>
      <c r="L39" s="18" t="s">
        <v>187</v>
      </c>
      <c r="M39" s="18" t="s">
        <v>188</v>
      </c>
      <c r="N39" s="18" t="s">
        <v>189</v>
      </c>
      <c r="O39" s="18" t="s">
        <v>190</v>
      </c>
      <c r="P39" s="92">
        <v>43584</v>
      </c>
      <c r="Q39" s="91" t="s">
        <v>928</v>
      </c>
      <c r="R39" s="90">
        <v>8</v>
      </c>
      <c r="S39" s="91" t="s">
        <v>103</v>
      </c>
      <c r="T39" s="18"/>
    </row>
    <row r="40" spans="1:20">
      <c r="A40" s="4">
        <v>36</v>
      </c>
      <c r="B40" s="17" t="s">
        <v>62</v>
      </c>
      <c r="C40" s="67" t="s">
        <v>191</v>
      </c>
      <c r="D40" s="18" t="s">
        <v>23</v>
      </c>
      <c r="E40" s="19"/>
      <c r="F40" s="18" t="s">
        <v>96</v>
      </c>
      <c r="G40" s="19">
        <v>40</v>
      </c>
      <c r="H40" s="19">
        <v>27</v>
      </c>
      <c r="I40" s="17">
        <v>67</v>
      </c>
      <c r="J40" s="63">
        <v>9954906831</v>
      </c>
      <c r="K40" s="18"/>
      <c r="L40" s="18"/>
      <c r="M40" s="18"/>
      <c r="N40" s="18"/>
      <c r="O40" s="18"/>
      <c r="P40" s="92">
        <v>43584</v>
      </c>
      <c r="Q40" s="91" t="s">
        <v>927</v>
      </c>
      <c r="R40" s="90">
        <v>11</v>
      </c>
      <c r="S40" s="91" t="s">
        <v>103</v>
      </c>
      <c r="T40" s="18"/>
    </row>
    <row r="41" spans="1:20">
      <c r="A41" s="4">
        <v>37</v>
      </c>
      <c r="B41" s="17" t="s">
        <v>62</v>
      </c>
      <c r="C41" s="18" t="s">
        <v>192</v>
      </c>
      <c r="D41" s="18" t="s">
        <v>23</v>
      </c>
      <c r="E41" s="19">
        <v>18160100101</v>
      </c>
      <c r="F41" s="18" t="s">
        <v>96</v>
      </c>
      <c r="G41" s="19">
        <v>46</v>
      </c>
      <c r="H41" s="19">
        <v>44</v>
      </c>
      <c r="I41" s="17">
        <v>90</v>
      </c>
      <c r="J41" s="63">
        <v>8134895674</v>
      </c>
      <c r="K41" s="18" t="s">
        <v>193</v>
      </c>
      <c r="L41" s="18" t="s">
        <v>194</v>
      </c>
      <c r="M41" s="18">
        <v>8753877360</v>
      </c>
      <c r="N41" s="18"/>
      <c r="O41" s="18"/>
      <c r="P41" s="92">
        <v>43585</v>
      </c>
      <c r="Q41" s="91" t="s">
        <v>926</v>
      </c>
      <c r="R41" s="90" t="s">
        <v>195</v>
      </c>
      <c r="S41" s="91" t="s">
        <v>103</v>
      </c>
      <c r="T41" s="18"/>
    </row>
    <row r="42" spans="1:20">
      <c r="A42" s="4">
        <v>38</v>
      </c>
      <c r="B42" s="17" t="s">
        <v>63</v>
      </c>
      <c r="C42" s="18" t="s">
        <v>705</v>
      </c>
      <c r="D42" s="18" t="s">
        <v>23</v>
      </c>
      <c r="E42" s="19">
        <v>18160112501</v>
      </c>
      <c r="F42" s="18" t="s">
        <v>96</v>
      </c>
      <c r="G42" s="19">
        <v>34</v>
      </c>
      <c r="H42" s="19">
        <v>39</v>
      </c>
      <c r="I42" s="17">
        <v>79</v>
      </c>
      <c r="J42" s="17"/>
      <c r="K42" s="18"/>
      <c r="L42" s="18"/>
      <c r="M42" s="18"/>
      <c r="N42" s="18"/>
      <c r="O42" s="18"/>
      <c r="P42" s="92">
        <v>43556</v>
      </c>
      <c r="Q42" s="91" t="s">
        <v>925</v>
      </c>
      <c r="R42" s="90" t="s">
        <v>931</v>
      </c>
      <c r="S42" s="91" t="s">
        <v>103</v>
      </c>
      <c r="T42" s="18"/>
    </row>
    <row r="43" spans="1:20">
      <c r="A43" s="4">
        <v>39</v>
      </c>
      <c r="B43" s="17" t="s">
        <v>63</v>
      </c>
      <c r="C43" s="18" t="s">
        <v>706</v>
      </c>
      <c r="D43" s="18" t="s">
        <v>25</v>
      </c>
      <c r="E43" s="19"/>
      <c r="F43" s="18"/>
      <c r="G43" s="19">
        <v>38</v>
      </c>
      <c r="H43" s="19">
        <v>37</v>
      </c>
      <c r="I43" s="17">
        <v>25</v>
      </c>
      <c r="J43" s="18"/>
      <c r="K43" s="18" t="s">
        <v>762</v>
      </c>
      <c r="L43" s="18"/>
      <c r="M43" s="18"/>
      <c r="N43" s="18" t="s">
        <v>767</v>
      </c>
      <c r="O43" s="18">
        <v>7896053428</v>
      </c>
      <c r="P43" s="92">
        <v>43556</v>
      </c>
      <c r="Q43" s="91" t="s">
        <v>924</v>
      </c>
      <c r="R43" s="90" t="s">
        <v>932</v>
      </c>
      <c r="S43" s="91" t="s">
        <v>103</v>
      </c>
      <c r="T43" s="18"/>
    </row>
    <row r="44" spans="1:20">
      <c r="A44" s="4">
        <v>40</v>
      </c>
      <c r="B44" s="17" t="s">
        <v>63</v>
      </c>
      <c r="C44" s="18" t="s">
        <v>707</v>
      </c>
      <c r="D44" s="18" t="s">
        <v>25</v>
      </c>
      <c r="E44" s="19"/>
      <c r="F44" s="18"/>
      <c r="G44" s="19">
        <v>30</v>
      </c>
      <c r="H44" s="19">
        <v>34</v>
      </c>
      <c r="I44" s="54">
        <f t="shared" ref="I44:I69" si="0">SUM(G44:H44)</f>
        <v>64</v>
      </c>
      <c r="J44" s="18"/>
      <c r="K44" s="18" t="s">
        <v>762</v>
      </c>
      <c r="L44" s="18"/>
      <c r="M44" s="18"/>
      <c r="N44" s="18" t="s">
        <v>767</v>
      </c>
      <c r="O44" s="18">
        <v>7896053428</v>
      </c>
      <c r="P44" s="92">
        <v>43557</v>
      </c>
      <c r="Q44" s="91" t="s">
        <v>923</v>
      </c>
      <c r="R44" s="90" t="s">
        <v>933</v>
      </c>
      <c r="S44" s="91" t="s">
        <v>103</v>
      </c>
      <c r="T44" s="18"/>
    </row>
    <row r="45" spans="1:20">
      <c r="A45" s="4">
        <v>41</v>
      </c>
      <c r="B45" s="17" t="s">
        <v>63</v>
      </c>
      <c r="C45" s="18" t="s">
        <v>708</v>
      </c>
      <c r="D45" s="18" t="s">
        <v>25</v>
      </c>
      <c r="E45" s="19"/>
      <c r="F45" s="18"/>
      <c r="G45" s="19">
        <v>43</v>
      </c>
      <c r="H45" s="19">
        <v>45</v>
      </c>
      <c r="I45" s="54">
        <f t="shared" si="0"/>
        <v>88</v>
      </c>
      <c r="J45" s="18"/>
      <c r="K45" s="18" t="s">
        <v>762</v>
      </c>
      <c r="L45" s="18"/>
      <c r="M45" s="18"/>
      <c r="N45" s="18" t="s">
        <v>767</v>
      </c>
      <c r="O45" s="18">
        <v>7896053428</v>
      </c>
      <c r="P45" s="92">
        <v>43567</v>
      </c>
      <c r="Q45" s="91" t="s">
        <v>922</v>
      </c>
      <c r="R45" s="90" t="s">
        <v>934</v>
      </c>
      <c r="S45" s="91" t="s">
        <v>103</v>
      </c>
      <c r="T45" s="18"/>
    </row>
    <row r="46" spans="1:20">
      <c r="A46" s="4">
        <v>42</v>
      </c>
      <c r="B46" s="17" t="s">
        <v>63</v>
      </c>
      <c r="C46" s="87" t="s">
        <v>774</v>
      </c>
      <c r="D46" s="48" t="s">
        <v>23</v>
      </c>
      <c r="E46" s="19"/>
      <c r="F46" s="48" t="s">
        <v>775</v>
      </c>
      <c r="G46" s="19">
        <v>22</v>
      </c>
      <c r="H46" s="19">
        <v>21</v>
      </c>
      <c r="I46" s="54">
        <f t="shared" si="0"/>
        <v>43</v>
      </c>
      <c r="J46" s="88">
        <v>9854674165</v>
      </c>
      <c r="K46" s="48"/>
      <c r="L46" s="48"/>
      <c r="M46" s="48"/>
      <c r="N46" s="48"/>
      <c r="O46" s="48"/>
      <c r="P46" s="92">
        <v>43558</v>
      </c>
      <c r="Q46" s="91" t="s">
        <v>102</v>
      </c>
      <c r="R46" s="91" t="s">
        <v>812</v>
      </c>
      <c r="S46" s="91" t="s">
        <v>103</v>
      </c>
      <c r="T46" s="18"/>
    </row>
    <row r="47" spans="1:20">
      <c r="A47" s="4">
        <v>43</v>
      </c>
      <c r="B47" s="17" t="s">
        <v>63</v>
      </c>
      <c r="C47" s="48" t="s">
        <v>776</v>
      </c>
      <c r="D47" s="48" t="s">
        <v>23</v>
      </c>
      <c r="E47" s="19">
        <v>18160105202</v>
      </c>
      <c r="F47" s="48" t="s">
        <v>96</v>
      </c>
      <c r="G47" s="19">
        <v>19</v>
      </c>
      <c r="H47" s="19">
        <v>12</v>
      </c>
      <c r="I47" s="54">
        <f t="shared" si="0"/>
        <v>31</v>
      </c>
      <c r="J47" s="48"/>
      <c r="K47" s="48"/>
      <c r="L47" s="48"/>
      <c r="M47" s="48"/>
      <c r="N47" s="48"/>
      <c r="O47" s="48"/>
      <c r="P47" s="92">
        <v>43558</v>
      </c>
      <c r="Q47" s="91" t="s">
        <v>102</v>
      </c>
      <c r="R47" s="91" t="s">
        <v>813</v>
      </c>
      <c r="S47" s="91" t="s">
        <v>103</v>
      </c>
      <c r="T47" s="18"/>
    </row>
    <row r="48" spans="1:20">
      <c r="A48" s="4">
        <v>44</v>
      </c>
      <c r="B48" s="17" t="s">
        <v>63</v>
      </c>
      <c r="C48" s="48" t="s">
        <v>777</v>
      </c>
      <c r="D48" s="48" t="s">
        <v>25</v>
      </c>
      <c r="E48" s="19" t="s">
        <v>778</v>
      </c>
      <c r="F48" s="48" t="s">
        <v>296</v>
      </c>
      <c r="G48" s="19">
        <v>23</v>
      </c>
      <c r="H48" s="19">
        <v>20</v>
      </c>
      <c r="I48" s="54">
        <f t="shared" si="0"/>
        <v>43</v>
      </c>
      <c r="J48" s="48"/>
      <c r="K48" s="48"/>
      <c r="L48" s="48"/>
      <c r="M48" s="48"/>
      <c r="N48" s="48"/>
      <c r="O48" s="48"/>
      <c r="P48" s="92">
        <v>43558</v>
      </c>
      <c r="Q48" s="91" t="s">
        <v>102</v>
      </c>
      <c r="R48" s="91" t="s">
        <v>814</v>
      </c>
      <c r="S48" s="91" t="s">
        <v>103</v>
      </c>
      <c r="T48" s="18"/>
    </row>
    <row r="49" spans="1:20">
      <c r="A49" s="4">
        <v>45</v>
      </c>
      <c r="B49" s="17" t="s">
        <v>63</v>
      </c>
      <c r="C49" s="48" t="s">
        <v>779</v>
      </c>
      <c r="D49" s="48" t="s">
        <v>25</v>
      </c>
      <c r="E49" s="19" t="s">
        <v>780</v>
      </c>
      <c r="F49" s="48" t="s">
        <v>296</v>
      </c>
      <c r="G49" s="19">
        <v>20</v>
      </c>
      <c r="H49" s="19">
        <v>25</v>
      </c>
      <c r="I49" s="54">
        <f t="shared" si="0"/>
        <v>45</v>
      </c>
      <c r="J49" s="48"/>
      <c r="K49" s="48"/>
      <c r="L49" s="48"/>
      <c r="M49" s="48"/>
      <c r="N49" s="48"/>
      <c r="O49" s="48"/>
      <c r="P49" s="92">
        <v>43559</v>
      </c>
      <c r="Q49" s="91" t="s">
        <v>107</v>
      </c>
      <c r="R49" s="91" t="s">
        <v>815</v>
      </c>
      <c r="S49" s="91" t="s">
        <v>103</v>
      </c>
      <c r="T49" s="18"/>
    </row>
    <row r="50" spans="1:20">
      <c r="A50" s="4">
        <v>46</v>
      </c>
      <c r="B50" s="17" t="s">
        <v>63</v>
      </c>
      <c r="C50" s="48" t="s">
        <v>781</v>
      </c>
      <c r="D50" s="48" t="s">
        <v>23</v>
      </c>
      <c r="E50" s="19">
        <v>18160108702</v>
      </c>
      <c r="F50" s="48" t="s">
        <v>96</v>
      </c>
      <c r="G50" s="19">
        <v>18</v>
      </c>
      <c r="H50" s="19">
        <v>15</v>
      </c>
      <c r="I50" s="54">
        <f t="shared" si="0"/>
        <v>33</v>
      </c>
      <c r="J50" s="48">
        <v>9859319017</v>
      </c>
      <c r="K50" s="48" t="s">
        <v>359</v>
      </c>
      <c r="L50" s="48" t="s">
        <v>816</v>
      </c>
      <c r="M50" s="48">
        <v>9854430556</v>
      </c>
      <c r="N50" s="48"/>
      <c r="O50" s="48"/>
      <c r="P50" s="92">
        <v>43559</v>
      </c>
      <c r="Q50" s="91" t="s">
        <v>107</v>
      </c>
      <c r="R50" s="91" t="s">
        <v>817</v>
      </c>
      <c r="S50" s="91" t="s">
        <v>103</v>
      </c>
      <c r="T50" s="18"/>
    </row>
    <row r="51" spans="1:20">
      <c r="A51" s="4">
        <v>47</v>
      </c>
      <c r="B51" s="17" t="s">
        <v>63</v>
      </c>
      <c r="C51" s="48" t="s">
        <v>483</v>
      </c>
      <c r="D51" s="48" t="s">
        <v>25</v>
      </c>
      <c r="E51" s="19"/>
      <c r="F51" s="48" t="s">
        <v>296</v>
      </c>
      <c r="G51" s="19">
        <v>34</v>
      </c>
      <c r="H51" s="19">
        <v>31</v>
      </c>
      <c r="I51" s="54">
        <f t="shared" si="0"/>
        <v>65</v>
      </c>
      <c r="J51" s="48">
        <v>9859376269</v>
      </c>
      <c r="K51" s="48" t="s">
        <v>514</v>
      </c>
      <c r="L51" s="48" t="s">
        <v>517</v>
      </c>
      <c r="M51" s="48">
        <v>9854809368</v>
      </c>
      <c r="N51" s="48" t="s">
        <v>717</v>
      </c>
      <c r="O51" s="48">
        <v>9854703705</v>
      </c>
      <c r="P51" s="92">
        <v>43559</v>
      </c>
      <c r="Q51" s="91" t="s">
        <v>107</v>
      </c>
      <c r="R51" s="91" t="s">
        <v>718</v>
      </c>
      <c r="S51" s="91" t="s">
        <v>103</v>
      </c>
      <c r="T51" s="18"/>
    </row>
    <row r="52" spans="1:20">
      <c r="A52" s="4">
        <v>48</v>
      </c>
      <c r="B52" s="17" t="s">
        <v>63</v>
      </c>
      <c r="C52" s="48" t="s">
        <v>642</v>
      </c>
      <c r="D52" s="48" t="s">
        <v>25</v>
      </c>
      <c r="E52" s="19"/>
      <c r="F52" s="48" t="s">
        <v>296</v>
      </c>
      <c r="G52" s="19">
        <v>33</v>
      </c>
      <c r="H52" s="19">
        <v>26</v>
      </c>
      <c r="I52" s="54">
        <f t="shared" si="0"/>
        <v>59</v>
      </c>
      <c r="J52" s="48">
        <v>9707656389</v>
      </c>
      <c r="K52" s="48" t="s">
        <v>514</v>
      </c>
      <c r="L52" s="48" t="s">
        <v>517</v>
      </c>
      <c r="M52" s="48">
        <v>9854809368</v>
      </c>
      <c r="N52" s="48" t="s">
        <v>717</v>
      </c>
      <c r="O52" s="48">
        <v>9854703705</v>
      </c>
      <c r="P52" s="92">
        <v>43560</v>
      </c>
      <c r="Q52" s="91" t="s">
        <v>111</v>
      </c>
      <c r="R52" s="91" t="s">
        <v>720</v>
      </c>
      <c r="S52" s="91" t="s">
        <v>103</v>
      </c>
      <c r="T52" s="18"/>
    </row>
    <row r="53" spans="1:20">
      <c r="A53" s="4">
        <v>49</v>
      </c>
      <c r="B53" s="17" t="s">
        <v>63</v>
      </c>
      <c r="C53" s="48" t="s">
        <v>782</v>
      </c>
      <c r="D53" s="48" t="s">
        <v>25</v>
      </c>
      <c r="E53" s="19">
        <v>18311070518</v>
      </c>
      <c r="F53" s="48" t="s">
        <v>296</v>
      </c>
      <c r="G53" s="19">
        <v>32</v>
      </c>
      <c r="H53" s="19">
        <v>26</v>
      </c>
      <c r="I53" s="54">
        <f t="shared" si="0"/>
        <v>58</v>
      </c>
      <c r="J53" s="48">
        <v>9859779364</v>
      </c>
      <c r="K53" s="48" t="s">
        <v>818</v>
      </c>
      <c r="L53" s="48" t="s">
        <v>500</v>
      </c>
      <c r="M53" s="48">
        <v>9678612952</v>
      </c>
      <c r="N53" s="48" t="s">
        <v>819</v>
      </c>
      <c r="O53" s="48"/>
      <c r="P53" s="92">
        <v>43560</v>
      </c>
      <c r="Q53" s="91" t="s">
        <v>111</v>
      </c>
      <c r="R53" s="91" t="s">
        <v>813</v>
      </c>
      <c r="S53" s="91" t="s">
        <v>103</v>
      </c>
      <c r="T53" s="18"/>
    </row>
    <row r="54" spans="1:20">
      <c r="A54" s="4">
        <v>50</v>
      </c>
      <c r="B54" s="17" t="s">
        <v>63</v>
      </c>
      <c r="C54" s="48" t="s">
        <v>783</v>
      </c>
      <c r="D54" s="48" t="s">
        <v>25</v>
      </c>
      <c r="E54" s="19">
        <v>18311070515</v>
      </c>
      <c r="F54" s="48" t="s">
        <v>296</v>
      </c>
      <c r="G54" s="19">
        <v>19</v>
      </c>
      <c r="H54" s="19">
        <v>23</v>
      </c>
      <c r="I54" s="54">
        <f t="shared" si="0"/>
        <v>42</v>
      </c>
      <c r="J54" s="48">
        <v>9859869269</v>
      </c>
      <c r="K54" s="48" t="s">
        <v>818</v>
      </c>
      <c r="L54" s="48" t="s">
        <v>500</v>
      </c>
      <c r="M54" s="48">
        <v>9678612952</v>
      </c>
      <c r="N54" s="48" t="s">
        <v>820</v>
      </c>
      <c r="O54" s="48"/>
      <c r="P54" s="92">
        <v>43561</v>
      </c>
      <c r="Q54" s="91" t="s">
        <v>119</v>
      </c>
      <c r="R54" s="91" t="s">
        <v>814</v>
      </c>
      <c r="S54" s="91" t="s">
        <v>103</v>
      </c>
      <c r="T54" s="18"/>
    </row>
    <row r="55" spans="1:20">
      <c r="A55" s="4">
        <v>51</v>
      </c>
      <c r="B55" s="17" t="s">
        <v>63</v>
      </c>
      <c r="C55" s="48" t="s">
        <v>784</v>
      </c>
      <c r="D55" s="48" t="s">
        <v>25</v>
      </c>
      <c r="E55" s="19">
        <v>18311070516</v>
      </c>
      <c r="F55" s="48" t="s">
        <v>296</v>
      </c>
      <c r="G55" s="19">
        <v>41</v>
      </c>
      <c r="H55" s="19">
        <v>39</v>
      </c>
      <c r="I55" s="54">
        <f t="shared" si="0"/>
        <v>80</v>
      </c>
      <c r="J55" s="48">
        <v>9085226613</v>
      </c>
      <c r="K55" s="48" t="s">
        <v>821</v>
      </c>
      <c r="L55" s="48" t="s">
        <v>500</v>
      </c>
      <c r="M55" s="48">
        <v>9678612952</v>
      </c>
      <c r="N55" s="48" t="s">
        <v>822</v>
      </c>
      <c r="O55" s="48"/>
      <c r="P55" s="92">
        <v>43561</v>
      </c>
      <c r="Q55" s="91" t="s">
        <v>119</v>
      </c>
      <c r="R55" s="91" t="s">
        <v>815</v>
      </c>
      <c r="S55" s="91" t="s">
        <v>103</v>
      </c>
      <c r="T55" s="18"/>
    </row>
    <row r="56" spans="1:20">
      <c r="A56" s="4">
        <v>52</v>
      </c>
      <c r="B56" s="17" t="s">
        <v>63</v>
      </c>
      <c r="C56" s="48" t="s">
        <v>785</v>
      </c>
      <c r="D56" s="48" t="s">
        <v>25</v>
      </c>
      <c r="E56" s="19" t="s">
        <v>786</v>
      </c>
      <c r="F56" s="48" t="s">
        <v>296</v>
      </c>
      <c r="G56" s="19">
        <v>32</v>
      </c>
      <c r="H56" s="19">
        <v>24</v>
      </c>
      <c r="I56" s="54">
        <f t="shared" si="0"/>
        <v>56</v>
      </c>
      <c r="J56" s="48">
        <v>9859113350</v>
      </c>
      <c r="K56" s="48" t="s">
        <v>823</v>
      </c>
      <c r="L56" s="48" t="s">
        <v>824</v>
      </c>
      <c r="M56" s="48" t="s">
        <v>825</v>
      </c>
      <c r="N56" s="48" t="s">
        <v>826</v>
      </c>
      <c r="O56" s="48"/>
      <c r="P56" s="92">
        <v>43563</v>
      </c>
      <c r="Q56" s="91" t="s">
        <v>126</v>
      </c>
      <c r="R56" s="91">
        <v>11</v>
      </c>
      <c r="S56" s="91" t="s">
        <v>103</v>
      </c>
      <c r="T56" s="18"/>
    </row>
    <row r="57" spans="1:20">
      <c r="A57" s="4">
        <v>53</v>
      </c>
      <c r="B57" s="17" t="s">
        <v>63</v>
      </c>
      <c r="C57" s="48" t="s">
        <v>787</v>
      </c>
      <c r="D57" s="48" t="s">
        <v>23</v>
      </c>
      <c r="E57" s="19">
        <v>18160105403</v>
      </c>
      <c r="F57" s="48" t="s">
        <v>150</v>
      </c>
      <c r="G57" s="19">
        <v>30</v>
      </c>
      <c r="H57" s="19">
        <v>20</v>
      </c>
      <c r="I57" s="54">
        <f t="shared" si="0"/>
        <v>50</v>
      </c>
      <c r="J57" s="48">
        <v>9854213688</v>
      </c>
      <c r="K57" s="48" t="s">
        <v>823</v>
      </c>
      <c r="L57" s="48" t="s">
        <v>347</v>
      </c>
      <c r="M57" s="48" t="s">
        <v>348</v>
      </c>
      <c r="N57" s="48"/>
      <c r="O57" s="48"/>
      <c r="P57" s="92">
        <v>43563</v>
      </c>
      <c r="Q57" s="91" t="s">
        <v>126</v>
      </c>
      <c r="R57" s="91">
        <v>15</v>
      </c>
      <c r="S57" s="91" t="s">
        <v>103</v>
      </c>
      <c r="T57" s="18"/>
    </row>
    <row r="58" spans="1:20" ht="33">
      <c r="A58" s="4">
        <v>54</v>
      </c>
      <c r="B58" s="17" t="s">
        <v>63</v>
      </c>
      <c r="C58" s="48" t="s">
        <v>788</v>
      </c>
      <c r="D58" s="48" t="s">
        <v>23</v>
      </c>
      <c r="E58" s="19">
        <v>18160110607</v>
      </c>
      <c r="F58" s="48" t="s">
        <v>96</v>
      </c>
      <c r="G58" s="19">
        <v>28</v>
      </c>
      <c r="H58" s="19">
        <v>26</v>
      </c>
      <c r="I58" s="54">
        <f t="shared" si="0"/>
        <v>54</v>
      </c>
      <c r="J58" s="48">
        <v>9957624566</v>
      </c>
      <c r="K58" s="48" t="s">
        <v>827</v>
      </c>
      <c r="L58" s="48" t="s">
        <v>828</v>
      </c>
      <c r="M58" s="48" t="s">
        <v>726</v>
      </c>
      <c r="N58" s="48" t="s">
        <v>829</v>
      </c>
      <c r="O58" s="48"/>
      <c r="P58" s="92">
        <v>43564</v>
      </c>
      <c r="Q58" s="91" t="s">
        <v>128</v>
      </c>
      <c r="R58" s="91">
        <v>15</v>
      </c>
      <c r="S58" s="91" t="s">
        <v>103</v>
      </c>
      <c r="T58" s="18"/>
    </row>
    <row r="59" spans="1:20">
      <c r="A59" s="4">
        <v>55</v>
      </c>
      <c r="B59" s="17" t="s">
        <v>63</v>
      </c>
      <c r="C59" s="48" t="s">
        <v>679</v>
      </c>
      <c r="D59" s="48" t="s">
        <v>23</v>
      </c>
      <c r="E59" s="19">
        <v>18160110004</v>
      </c>
      <c r="F59" s="48" t="s">
        <v>96</v>
      </c>
      <c r="G59" s="19">
        <v>21</v>
      </c>
      <c r="H59" s="19">
        <v>29</v>
      </c>
      <c r="I59" s="54">
        <f t="shared" si="0"/>
        <v>50</v>
      </c>
      <c r="J59" s="48">
        <v>9957482044</v>
      </c>
      <c r="K59" s="48" t="s">
        <v>114</v>
      </c>
      <c r="L59" s="48" t="s">
        <v>131</v>
      </c>
      <c r="M59" s="48" t="s">
        <v>132</v>
      </c>
      <c r="N59" s="48" t="s">
        <v>745</v>
      </c>
      <c r="O59" s="48" t="s">
        <v>746</v>
      </c>
      <c r="P59" s="92">
        <v>43564</v>
      </c>
      <c r="Q59" s="91" t="s">
        <v>128</v>
      </c>
      <c r="R59" s="91">
        <v>17</v>
      </c>
      <c r="S59" s="91" t="s">
        <v>103</v>
      </c>
      <c r="T59" s="18"/>
    </row>
    <row r="60" spans="1:20">
      <c r="A60" s="4">
        <v>56</v>
      </c>
      <c r="B60" s="17" t="s">
        <v>63</v>
      </c>
      <c r="C60" s="48" t="s">
        <v>692</v>
      </c>
      <c r="D60" s="48" t="s">
        <v>23</v>
      </c>
      <c r="E60" s="19">
        <v>18160110008</v>
      </c>
      <c r="F60" s="48" t="s">
        <v>96</v>
      </c>
      <c r="G60" s="19">
        <v>58</v>
      </c>
      <c r="H60" s="19">
        <v>57</v>
      </c>
      <c r="I60" s="54">
        <f t="shared" si="0"/>
        <v>115</v>
      </c>
      <c r="J60" s="48">
        <v>9613788801</v>
      </c>
      <c r="K60" s="48" t="s">
        <v>114</v>
      </c>
      <c r="L60" s="48" t="s">
        <v>115</v>
      </c>
      <c r="M60" s="48" t="s">
        <v>116</v>
      </c>
      <c r="N60" s="48" t="s">
        <v>754</v>
      </c>
      <c r="O60" s="48" t="s">
        <v>755</v>
      </c>
      <c r="P60" s="92">
        <v>43565</v>
      </c>
      <c r="Q60" s="91" t="s">
        <v>102</v>
      </c>
      <c r="R60" s="91">
        <v>20</v>
      </c>
      <c r="S60" s="91" t="s">
        <v>103</v>
      </c>
      <c r="T60" s="18"/>
    </row>
    <row r="61" spans="1:20">
      <c r="A61" s="4">
        <v>57</v>
      </c>
      <c r="B61" s="17" t="s">
        <v>63</v>
      </c>
      <c r="C61" s="48" t="s">
        <v>789</v>
      </c>
      <c r="D61" s="48" t="s">
        <v>23</v>
      </c>
      <c r="E61" s="19">
        <v>18160106402</v>
      </c>
      <c r="F61" s="48" t="s">
        <v>96</v>
      </c>
      <c r="G61" s="19">
        <v>38</v>
      </c>
      <c r="H61" s="19">
        <v>33</v>
      </c>
      <c r="I61" s="54">
        <f t="shared" si="0"/>
        <v>71</v>
      </c>
      <c r="J61" s="48">
        <v>8812948272</v>
      </c>
      <c r="K61" s="48" t="s">
        <v>370</v>
      </c>
      <c r="L61" s="48" t="s">
        <v>371</v>
      </c>
      <c r="M61" s="48"/>
      <c r="N61" s="48"/>
      <c r="O61" s="48"/>
      <c r="P61" s="92">
        <v>43565</v>
      </c>
      <c r="Q61" s="91" t="s">
        <v>102</v>
      </c>
      <c r="R61" s="91">
        <v>13</v>
      </c>
      <c r="S61" s="91" t="s">
        <v>103</v>
      </c>
      <c r="T61" s="18"/>
    </row>
    <row r="62" spans="1:20">
      <c r="A62" s="4">
        <v>58</v>
      </c>
      <c r="B62" s="17" t="s">
        <v>63</v>
      </c>
      <c r="C62" s="48" t="s">
        <v>699</v>
      </c>
      <c r="D62" s="48" t="s">
        <v>25</v>
      </c>
      <c r="E62" s="19" t="s">
        <v>700</v>
      </c>
      <c r="F62" s="48" t="s">
        <v>296</v>
      </c>
      <c r="G62" s="19">
        <v>23</v>
      </c>
      <c r="H62" s="19">
        <v>14</v>
      </c>
      <c r="I62" s="54">
        <f t="shared" si="0"/>
        <v>37</v>
      </c>
      <c r="J62" s="48">
        <v>8812948272</v>
      </c>
      <c r="K62" s="48" t="s">
        <v>370</v>
      </c>
      <c r="L62" s="48" t="s">
        <v>371</v>
      </c>
      <c r="M62" s="48"/>
      <c r="N62" s="48"/>
      <c r="O62" s="48"/>
      <c r="P62" s="92">
        <v>43566</v>
      </c>
      <c r="Q62" s="91" t="s">
        <v>107</v>
      </c>
      <c r="R62" s="91">
        <v>13</v>
      </c>
      <c r="S62" s="91" t="s">
        <v>103</v>
      </c>
      <c r="T62" s="18"/>
    </row>
    <row r="63" spans="1:20">
      <c r="A63" s="4">
        <v>59</v>
      </c>
      <c r="B63" s="17" t="s">
        <v>63</v>
      </c>
      <c r="C63" s="48" t="s">
        <v>790</v>
      </c>
      <c r="D63" s="48" t="s">
        <v>23</v>
      </c>
      <c r="E63" s="19">
        <v>18160114802</v>
      </c>
      <c r="F63" s="48" t="s">
        <v>96</v>
      </c>
      <c r="G63" s="19">
        <v>38</v>
      </c>
      <c r="H63" s="19">
        <v>54</v>
      </c>
      <c r="I63" s="54">
        <f t="shared" si="0"/>
        <v>92</v>
      </c>
      <c r="J63" s="48">
        <v>9864482670</v>
      </c>
      <c r="K63" s="48" t="s">
        <v>370</v>
      </c>
      <c r="L63" s="48" t="s">
        <v>371</v>
      </c>
      <c r="M63" s="48"/>
      <c r="N63" s="48"/>
      <c r="O63" s="48"/>
      <c r="P63" s="92">
        <v>43566</v>
      </c>
      <c r="Q63" s="91" t="s">
        <v>107</v>
      </c>
      <c r="R63" s="91">
        <v>16</v>
      </c>
      <c r="S63" s="91" t="s">
        <v>103</v>
      </c>
      <c r="T63" s="18"/>
    </row>
    <row r="64" spans="1:20" ht="33">
      <c r="A64" s="4">
        <v>60</v>
      </c>
      <c r="B64" s="17" t="s">
        <v>63</v>
      </c>
      <c r="C64" s="48" t="s">
        <v>591</v>
      </c>
      <c r="D64" s="48" t="s">
        <v>23</v>
      </c>
      <c r="E64" s="19">
        <v>18160106401</v>
      </c>
      <c r="F64" s="48" t="s">
        <v>96</v>
      </c>
      <c r="G64" s="19">
        <v>4</v>
      </c>
      <c r="H64" s="19">
        <v>10</v>
      </c>
      <c r="I64" s="54">
        <f t="shared" si="0"/>
        <v>14</v>
      </c>
      <c r="J64" s="48">
        <v>9854384170</v>
      </c>
      <c r="K64" s="48" t="s">
        <v>370</v>
      </c>
      <c r="L64" s="48" t="s">
        <v>371</v>
      </c>
      <c r="M64" s="48"/>
      <c r="N64" s="48"/>
      <c r="O64" s="48"/>
      <c r="P64" s="92">
        <v>43567</v>
      </c>
      <c r="Q64" s="91" t="s">
        <v>111</v>
      </c>
      <c r="R64" s="91">
        <v>16</v>
      </c>
      <c r="S64" s="91" t="s">
        <v>103</v>
      </c>
      <c r="T64" s="18"/>
    </row>
    <row r="65" spans="1:20">
      <c r="A65" s="4">
        <v>61</v>
      </c>
      <c r="B65" s="17" t="s">
        <v>63</v>
      </c>
      <c r="C65" s="48" t="s">
        <v>790</v>
      </c>
      <c r="D65" s="48" t="s">
        <v>23</v>
      </c>
      <c r="E65" s="19">
        <v>18160114802</v>
      </c>
      <c r="F65" s="48" t="s">
        <v>96</v>
      </c>
      <c r="G65" s="19">
        <v>38</v>
      </c>
      <c r="H65" s="19">
        <v>54</v>
      </c>
      <c r="I65" s="54">
        <f t="shared" si="0"/>
        <v>92</v>
      </c>
      <c r="J65" s="48">
        <v>9864482670</v>
      </c>
      <c r="K65" s="48" t="s">
        <v>370</v>
      </c>
      <c r="L65" s="48" t="s">
        <v>371</v>
      </c>
      <c r="M65" s="48"/>
      <c r="N65" s="48"/>
      <c r="O65" s="48"/>
      <c r="P65" s="92">
        <v>43567</v>
      </c>
      <c r="Q65" s="91" t="s">
        <v>111</v>
      </c>
      <c r="R65" s="91">
        <v>15</v>
      </c>
      <c r="S65" s="91" t="s">
        <v>103</v>
      </c>
      <c r="T65" s="18"/>
    </row>
    <row r="66" spans="1:20" ht="33">
      <c r="A66" s="4">
        <v>62</v>
      </c>
      <c r="B66" s="17" t="s">
        <v>63</v>
      </c>
      <c r="C66" s="48" t="s">
        <v>591</v>
      </c>
      <c r="D66" s="48" t="s">
        <v>23</v>
      </c>
      <c r="E66" s="19">
        <v>18160106401</v>
      </c>
      <c r="F66" s="48" t="s">
        <v>96</v>
      </c>
      <c r="G66" s="19">
        <v>4</v>
      </c>
      <c r="H66" s="19">
        <v>10</v>
      </c>
      <c r="I66" s="54">
        <f t="shared" si="0"/>
        <v>14</v>
      </c>
      <c r="J66" s="48">
        <v>9854384170</v>
      </c>
      <c r="K66" s="48" t="s">
        <v>370</v>
      </c>
      <c r="L66" s="48" t="s">
        <v>371</v>
      </c>
      <c r="M66" s="48"/>
      <c r="N66" s="48"/>
      <c r="O66" s="48"/>
      <c r="P66" s="92">
        <v>43567</v>
      </c>
      <c r="Q66" s="91" t="s">
        <v>111</v>
      </c>
      <c r="R66" s="91">
        <v>15</v>
      </c>
      <c r="S66" s="91" t="s">
        <v>103</v>
      </c>
      <c r="T66" s="18"/>
    </row>
    <row r="67" spans="1:20">
      <c r="A67" s="4">
        <v>63</v>
      </c>
      <c r="B67" s="17" t="s">
        <v>63</v>
      </c>
      <c r="C67" s="48" t="s">
        <v>670</v>
      </c>
      <c r="D67" s="48" t="s">
        <v>23</v>
      </c>
      <c r="E67" s="19">
        <v>18160102005</v>
      </c>
      <c r="F67" s="48" t="s">
        <v>96</v>
      </c>
      <c r="G67" s="19">
        <v>20</v>
      </c>
      <c r="H67" s="19">
        <v>25</v>
      </c>
      <c r="I67" s="54">
        <f t="shared" si="0"/>
        <v>45</v>
      </c>
      <c r="J67" s="48">
        <v>9859569523</v>
      </c>
      <c r="K67" s="48" t="s">
        <v>317</v>
      </c>
      <c r="L67" s="48" t="s">
        <v>380</v>
      </c>
      <c r="M67" s="48"/>
      <c r="N67" s="48"/>
      <c r="O67" s="48">
        <v>9954428864</v>
      </c>
      <c r="P67" s="92">
        <v>43568</v>
      </c>
      <c r="Q67" s="91" t="s">
        <v>119</v>
      </c>
      <c r="R67" s="91">
        <v>23</v>
      </c>
      <c r="S67" s="91" t="s">
        <v>103</v>
      </c>
      <c r="T67" s="18"/>
    </row>
    <row r="68" spans="1:20">
      <c r="A68" s="4">
        <v>64</v>
      </c>
      <c r="B68" s="17" t="s">
        <v>63</v>
      </c>
      <c r="C68" s="48" t="s">
        <v>790</v>
      </c>
      <c r="D68" s="48" t="s">
        <v>23</v>
      </c>
      <c r="E68" s="19">
        <v>18160114802</v>
      </c>
      <c r="F68" s="48" t="s">
        <v>96</v>
      </c>
      <c r="G68" s="19">
        <v>38</v>
      </c>
      <c r="H68" s="19">
        <v>54</v>
      </c>
      <c r="I68" s="54">
        <f t="shared" si="0"/>
        <v>92</v>
      </c>
      <c r="J68" s="48">
        <v>9864482670</v>
      </c>
      <c r="K68" s="48" t="s">
        <v>370</v>
      </c>
      <c r="L68" s="48" t="s">
        <v>371</v>
      </c>
      <c r="M68" s="48"/>
      <c r="N68" s="48"/>
      <c r="O68" s="48"/>
      <c r="P68" s="92">
        <v>43572</v>
      </c>
      <c r="Q68" s="91" t="s">
        <v>102</v>
      </c>
      <c r="R68" s="91">
        <v>17</v>
      </c>
      <c r="S68" s="91" t="s">
        <v>103</v>
      </c>
      <c r="T68" s="18"/>
    </row>
    <row r="69" spans="1:20" ht="33">
      <c r="A69" s="4">
        <v>65</v>
      </c>
      <c r="B69" s="17" t="s">
        <v>63</v>
      </c>
      <c r="C69" s="48" t="s">
        <v>591</v>
      </c>
      <c r="D69" s="48" t="s">
        <v>23</v>
      </c>
      <c r="E69" s="19">
        <v>18160106401</v>
      </c>
      <c r="F69" s="48" t="s">
        <v>96</v>
      </c>
      <c r="G69" s="19">
        <v>4</v>
      </c>
      <c r="H69" s="19">
        <v>10</v>
      </c>
      <c r="I69" s="54">
        <f t="shared" si="0"/>
        <v>14</v>
      </c>
      <c r="J69" s="48">
        <v>9854384170</v>
      </c>
      <c r="K69" s="48" t="s">
        <v>370</v>
      </c>
      <c r="L69" s="48" t="s">
        <v>371</v>
      </c>
      <c r="M69" s="48"/>
      <c r="N69" s="48"/>
      <c r="O69" s="48"/>
      <c r="P69" s="92">
        <v>43572</v>
      </c>
      <c r="Q69" s="91" t="s">
        <v>102</v>
      </c>
      <c r="R69" s="91">
        <v>17</v>
      </c>
      <c r="S69" s="91" t="s">
        <v>103</v>
      </c>
      <c r="T69" s="18"/>
    </row>
    <row r="70" spans="1:20">
      <c r="A70" s="4">
        <v>66</v>
      </c>
      <c r="B70" s="17" t="s">
        <v>63</v>
      </c>
      <c r="C70" s="48" t="s">
        <v>699</v>
      </c>
      <c r="D70" s="48" t="s">
        <v>25</v>
      </c>
      <c r="E70" s="19" t="s">
        <v>700</v>
      </c>
      <c r="F70" s="48" t="s">
        <v>296</v>
      </c>
      <c r="G70" s="19">
        <v>23</v>
      </c>
      <c r="H70" s="19">
        <v>14</v>
      </c>
      <c r="I70" s="54">
        <f t="shared" ref="I70:I133" si="1">SUM(G70:H70)</f>
        <v>37</v>
      </c>
      <c r="J70" s="48">
        <v>8812948272</v>
      </c>
      <c r="K70" s="48" t="s">
        <v>370</v>
      </c>
      <c r="L70" s="48" t="s">
        <v>371</v>
      </c>
      <c r="M70" s="48"/>
      <c r="N70" s="48"/>
      <c r="O70" s="48"/>
      <c r="P70" s="92">
        <v>43573</v>
      </c>
      <c r="Q70" s="91" t="s">
        <v>107</v>
      </c>
      <c r="R70" s="91">
        <v>18</v>
      </c>
      <c r="S70" s="91" t="s">
        <v>103</v>
      </c>
      <c r="T70" s="18"/>
    </row>
    <row r="71" spans="1:20">
      <c r="A71" s="4">
        <v>67</v>
      </c>
      <c r="B71" s="17" t="s">
        <v>63</v>
      </c>
      <c r="C71" s="48" t="s">
        <v>791</v>
      </c>
      <c r="D71" s="48" t="s">
        <v>23</v>
      </c>
      <c r="E71" s="19">
        <v>18160106405</v>
      </c>
      <c r="F71" s="48" t="s">
        <v>96</v>
      </c>
      <c r="G71" s="19">
        <v>21</v>
      </c>
      <c r="H71" s="19">
        <v>37</v>
      </c>
      <c r="I71" s="54">
        <f t="shared" si="1"/>
        <v>58</v>
      </c>
      <c r="J71" s="48">
        <v>9678720276</v>
      </c>
      <c r="K71" s="48" t="s">
        <v>370</v>
      </c>
      <c r="L71" s="48" t="s">
        <v>830</v>
      </c>
      <c r="M71" s="48">
        <v>9613784208</v>
      </c>
      <c r="N71" s="48"/>
      <c r="O71" s="48"/>
      <c r="P71" s="92">
        <v>43573</v>
      </c>
      <c r="Q71" s="91" t="s">
        <v>107</v>
      </c>
      <c r="R71" s="91">
        <v>19</v>
      </c>
      <c r="S71" s="91" t="s">
        <v>103</v>
      </c>
      <c r="T71" s="18"/>
    </row>
    <row r="72" spans="1:20">
      <c r="A72" s="4">
        <v>68</v>
      </c>
      <c r="B72" s="17" t="s">
        <v>63</v>
      </c>
      <c r="C72" s="48" t="s">
        <v>806</v>
      </c>
      <c r="D72" s="48" t="s">
        <v>25</v>
      </c>
      <c r="E72" s="19" t="s">
        <v>807</v>
      </c>
      <c r="F72" s="48" t="s">
        <v>296</v>
      </c>
      <c r="G72" s="19">
        <v>33</v>
      </c>
      <c r="H72" s="19">
        <v>27</v>
      </c>
      <c r="I72" s="54">
        <f t="shared" si="1"/>
        <v>60</v>
      </c>
      <c r="J72" s="48">
        <v>9859309790</v>
      </c>
      <c r="K72" s="48" t="s">
        <v>359</v>
      </c>
      <c r="L72" s="48"/>
      <c r="M72" s="48"/>
      <c r="N72" s="48"/>
      <c r="O72" s="48"/>
      <c r="P72" s="92">
        <v>43575</v>
      </c>
      <c r="Q72" s="91" t="s">
        <v>119</v>
      </c>
      <c r="R72" s="91">
        <v>17</v>
      </c>
      <c r="S72" s="91" t="s">
        <v>103</v>
      </c>
      <c r="T72" s="18"/>
    </row>
    <row r="73" spans="1:20">
      <c r="A73" s="4">
        <v>69</v>
      </c>
      <c r="B73" s="17" t="s">
        <v>63</v>
      </c>
      <c r="C73" s="48" t="s">
        <v>808</v>
      </c>
      <c r="D73" s="48" t="s">
        <v>25</v>
      </c>
      <c r="E73" s="19" t="s">
        <v>809</v>
      </c>
      <c r="F73" s="48" t="s">
        <v>296</v>
      </c>
      <c r="G73" s="19">
        <v>24</v>
      </c>
      <c r="H73" s="19">
        <v>24</v>
      </c>
      <c r="I73" s="54">
        <f t="shared" si="1"/>
        <v>48</v>
      </c>
      <c r="J73" s="48">
        <v>9957628564</v>
      </c>
      <c r="K73" s="48" t="s">
        <v>359</v>
      </c>
      <c r="L73" s="48"/>
      <c r="M73" s="48"/>
      <c r="N73" s="48"/>
      <c r="O73" s="48"/>
      <c r="P73" s="92">
        <v>43575</v>
      </c>
      <c r="Q73" s="91" t="s">
        <v>119</v>
      </c>
      <c r="R73" s="91">
        <v>18</v>
      </c>
      <c r="S73" s="91" t="s">
        <v>103</v>
      </c>
      <c r="T73" s="18"/>
    </row>
    <row r="74" spans="1:20">
      <c r="A74" s="4">
        <v>70</v>
      </c>
      <c r="B74" s="17" t="s">
        <v>63</v>
      </c>
      <c r="C74" s="48" t="s">
        <v>810</v>
      </c>
      <c r="D74" s="48" t="s">
        <v>25</v>
      </c>
      <c r="E74" s="19" t="s">
        <v>811</v>
      </c>
      <c r="F74" s="48" t="s">
        <v>296</v>
      </c>
      <c r="G74" s="19">
        <v>19</v>
      </c>
      <c r="H74" s="19">
        <v>22</v>
      </c>
      <c r="I74" s="54">
        <f t="shared" si="1"/>
        <v>41</v>
      </c>
      <c r="J74" s="48">
        <v>9854260388</v>
      </c>
      <c r="K74" s="48" t="s">
        <v>359</v>
      </c>
      <c r="L74" s="48" t="s">
        <v>373</v>
      </c>
      <c r="M74" s="48"/>
      <c r="N74" s="48"/>
      <c r="O74" s="48"/>
      <c r="P74" s="92">
        <v>43575</v>
      </c>
      <c r="Q74" s="91" t="s">
        <v>119</v>
      </c>
      <c r="R74" s="91">
        <v>17</v>
      </c>
      <c r="S74" s="91" t="s">
        <v>103</v>
      </c>
      <c r="T74" s="18"/>
    </row>
    <row r="75" spans="1:20">
      <c r="A75" s="4">
        <v>71</v>
      </c>
      <c r="B75" s="17" t="s">
        <v>63</v>
      </c>
      <c r="C75" s="48" t="s">
        <v>792</v>
      </c>
      <c r="D75" s="48" t="s">
        <v>25</v>
      </c>
      <c r="E75" s="19" t="s">
        <v>793</v>
      </c>
      <c r="F75" s="48" t="s">
        <v>296</v>
      </c>
      <c r="G75" s="19">
        <v>34</v>
      </c>
      <c r="H75" s="19">
        <v>39</v>
      </c>
      <c r="I75" s="54">
        <f t="shared" si="1"/>
        <v>73</v>
      </c>
      <c r="J75" s="48">
        <v>9854431887</v>
      </c>
      <c r="K75" s="48" t="s">
        <v>370</v>
      </c>
      <c r="L75" s="48" t="s">
        <v>830</v>
      </c>
      <c r="M75" s="48">
        <v>9613784208</v>
      </c>
      <c r="N75" s="48"/>
      <c r="O75" s="48"/>
      <c r="P75" s="92">
        <v>43393</v>
      </c>
      <c r="Q75" s="91" t="s">
        <v>119</v>
      </c>
      <c r="R75" s="91">
        <v>19</v>
      </c>
      <c r="S75" s="91" t="s">
        <v>103</v>
      </c>
      <c r="T75" s="18"/>
    </row>
    <row r="76" spans="1:20" ht="33">
      <c r="A76" s="4">
        <v>72</v>
      </c>
      <c r="B76" s="17" t="s">
        <v>63</v>
      </c>
      <c r="C76" s="48" t="s">
        <v>794</v>
      </c>
      <c r="D76" s="48" t="s">
        <v>23</v>
      </c>
      <c r="E76" s="19">
        <v>18160106202</v>
      </c>
      <c r="F76" s="48" t="s">
        <v>150</v>
      </c>
      <c r="G76" s="19">
        <v>57</v>
      </c>
      <c r="H76" s="19">
        <v>69</v>
      </c>
      <c r="I76" s="54">
        <f t="shared" si="1"/>
        <v>126</v>
      </c>
      <c r="J76" s="48">
        <v>9954576299</v>
      </c>
      <c r="K76" s="48" t="s">
        <v>370</v>
      </c>
      <c r="L76" s="48" t="s">
        <v>830</v>
      </c>
      <c r="M76" s="48"/>
      <c r="N76" s="48"/>
      <c r="O76" s="48"/>
      <c r="P76" s="92">
        <v>43577</v>
      </c>
      <c r="Q76" s="91" t="s">
        <v>126</v>
      </c>
      <c r="R76" s="91">
        <v>18</v>
      </c>
      <c r="S76" s="91" t="s">
        <v>103</v>
      </c>
      <c r="T76" s="18"/>
    </row>
    <row r="77" spans="1:20">
      <c r="A77" s="4">
        <v>73</v>
      </c>
      <c r="B77" s="17" t="s">
        <v>63</v>
      </c>
      <c r="C77" s="48" t="s">
        <v>795</v>
      </c>
      <c r="D77" s="48" t="s">
        <v>25</v>
      </c>
      <c r="E77" s="19" t="s">
        <v>796</v>
      </c>
      <c r="F77" s="48" t="s">
        <v>296</v>
      </c>
      <c r="G77" s="19">
        <v>35</v>
      </c>
      <c r="H77" s="19">
        <v>39</v>
      </c>
      <c r="I77" s="54">
        <f t="shared" si="1"/>
        <v>74</v>
      </c>
      <c r="J77" s="48">
        <v>9896017658</v>
      </c>
      <c r="K77" s="48" t="s">
        <v>370</v>
      </c>
      <c r="L77" s="48" t="s">
        <v>830</v>
      </c>
      <c r="M77" s="48"/>
      <c r="N77" s="48" t="s">
        <v>831</v>
      </c>
      <c r="O77" s="48">
        <v>7896104819</v>
      </c>
      <c r="P77" s="92">
        <v>43578</v>
      </c>
      <c r="Q77" s="91" t="s">
        <v>128</v>
      </c>
      <c r="R77" s="91">
        <v>18</v>
      </c>
      <c r="S77" s="91" t="s">
        <v>103</v>
      </c>
      <c r="T77" s="18"/>
    </row>
    <row r="78" spans="1:20" ht="33">
      <c r="A78" s="4">
        <v>74</v>
      </c>
      <c r="B78" s="17" t="s">
        <v>63</v>
      </c>
      <c r="C78" s="48" t="s">
        <v>797</v>
      </c>
      <c r="D78" s="48" t="s">
        <v>23</v>
      </c>
      <c r="E78" s="19">
        <v>18160106203</v>
      </c>
      <c r="F78" s="48" t="s">
        <v>96</v>
      </c>
      <c r="G78" s="19">
        <v>16</v>
      </c>
      <c r="H78" s="19">
        <v>26</v>
      </c>
      <c r="I78" s="54">
        <f t="shared" si="1"/>
        <v>42</v>
      </c>
      <c r="J78" s="48">
        <v>8011898240</v>
      </c>
      <c r="K78" s="48" t="s">
        <v>370</v>
      </c>
      <c r="L78" s="48" t="s">
        <v>830</v>
      </c>
      <c r="M78" s="48"/>
      <c r="N78" s="48"/>
      <c r="O78" s="48"/>
      <c r="P78" s="92">
        <v>43578</v>
      </c>
      <c r="Q78" s="91" t="s">
        <v>128</v>
      </c>
      <c r="R78" s="91">
        <v>17</v>
      </c>
      <c r="S78" s="91" t="s">
        <v>103</v>
      </c>
      <c r="T78" s="18"/>
    </row>
    <row r="79" spans="1:20">
      <c r="A79" s="4">
        <v>75</v>
      </c>
      <c r="B79" s="17" t="s">
        <v>63</v>
      </c>
      <c r="C79" s="48" t="s">
        <v>798</v>
      </c>
      <c r="D79" s="48" t="s">
        <v>25</v>
      </c>
      <c r="E79" s="19" t="s">
        <v>799</v>
      </c>
      <c r="F79" s="48" t="s">
        <v>296</v>
      </c>
      <c r="G79" s="19">
        <v>24</v>
      </c>
      <c r="H79" s="19">
        <v>25</v>
      </c>
      <c r="I79" s="54">
        <f t="shared" si="1"/>
        <v>49</v>
      </c>
      <c r="J79" s="48">
        <v>9957959541</v>
      </c>
      <c r="K79" s="48" t="s">
        <v>370</v>
      </c>
      <c r="L79" s="48" t="s">
        <v>830</v>
      </c>
      <c r="M79" s="48"/>
      <c r="N79" s="48" t="s">
        <v>832</v>
      </c>
      <c r="O79" s="48">
        <v>9678813721</v>
      </c>
      <c r="P79" s="92">
        <v>43579</v>
      </c>
      <c r="Q79" s="91" t="s">
        <v>102</v>
      </c>
      <c r="R79" s="91">
        <v>17</v>
      </c>
      <c r="S79" s="91" t="s">
        <v>103</v>
      </c>
      <c r="T79" s="18"/>
    </row>
    <row r="80" spans="1:20">
      <c r="A80" s="4">
        <v>76</v>
      </c>
      <c r="B80" s="17" t="s">
        <v>63</v>
      </c>
      <c r="C80" s="48" t="s">
        <v>800</v>
      </c>
      <c r="D80" s="48" t="s">
        <v>23</v>
      </c>
      <c r="E80" s="19">
        <v>18160106205</v>
      </c>
      <c r="F80" s="48" t="s">
        <v>96</v>
      </c>
      <c r="G80" s="19">
        <v>31</v>
      </c>
      <c r="H80" s="19">
        <v>24</v>
      </c>
      <c r="I80" s="54">
        <f t="shared" si="1"/>
        <v>55</v>
      </c>
      <c r="J80" s="48">
        <v>9954805746</v>
      </c>
      <c r="K80" s="48" t="s">
        <v>370</v>
      </c>
      <c r="L80" s="48" t="s">
        <v>830</v>
      </c>
      <c r="M80" s="48"/>
      <c r="N80" s="48"/>
      <c r="O80" s="48"/>
      <c r="P80" s="92">
        <v>43579</v>
      </c>
      <c r="Q80" s="91" t="s">
        <v>102</v>
      </c>
      <c r="R80" s="91">
        <v>18</v>
      </c>
      <c r="S80" s="91" t="s">
        <v>103</v>
      </c>
      <c r="T80" s="18"/>
    </row>
    <row r="81" spans="1:20">
      <c r="A81" s="4">
        <v>77</v>
      </c>
      <c r="B81" s="17" t="s">
        <v>63</v>
      </c>
      <c r="C81" s="48" t="s">
        <v>592</v>
      </c>
      <c r="D81" s="48" t="s">
        <v>23</v>
      </c>
      <c r="E81" s="19">
        <v>18160106603</v>
      </c>
      <c r="F81" s="48" t="s">
        <v>96</v>
      </c>
      <c r="G81" s="19">
        <v>14</v>
      </c>
      <c r="H81" s="19">
        <v>19</v>
      </c>
      <c r="I81" s="54">
        <f t="shared" si="1"/>
        <v>33</v>
      </c>
      <c r="J81" s="48">
        <v>8011636557</v>
      </c>
      <c r="K81" s="48" t="s">
        <v>636</v>
      </c>
      <c r="L81" s="48">
        <v>9435527460</v>
      </c>
      <c r="M81" s="48"/>
      <c r="N81" s="48"/>
      <c r="O81" s="48"/>
      <c r="P81" s="92">
        <v>43579</v>
      </c>
      <c r="Q81" s="91" t="s">
        <v>102</v>
      </c>
      <c r="R81" s="91">
        <v>14</v>
      </c>
      <c r="S81" s="91" t="s">
        <v>103</v>
      </c>
      <c r="T81" s="18"/>
    </row>
    <row r="82" spans="1:20">
      <c r="A82" s="4">
        <v>78</v>
      </c>
      <c r="B82" s="17" t="s">
        <v>63</v>
      </c>
      <c r="C82" s="48" t="s">
        <v>801</v>
      </c>
      <c r="D82" s="48" t="s">
        <v>23</v>
      </c>
      <c r="E82" s="19">
        <v>18160106604</v>
      </c>
      <c r="F82" s="48" t="s">
        <v>96</v>
      </c>
      <c r="G82" s="19">
        <v>11</v>
      </c>
      <c r="H82" s="19">
        <v>15</v>
      </c>
      <c r="I82" s="54">
        <f t="shared" si="1"/>
        <v>26</v>
      </c>
      <c r="J82" s="48">
        <v>9854613670</v>
      </c>
      <c r="K82" s="48" t="s">
        <v>636</v>
      </c>
      <c r="L82" s="48">
        <v>9435527460</v>
      </c>
      <c r="M82" s="48"/>
      <c r="N82" s="48"/>
      <c r="O82" s="48"/>
      <c r="P82" s="92">
        <v>43580</v>
      </c>
      <c r="Q82" s="91" t="s">
        <v>107</v>
      </c>
      <c r="R82" s="91">
        <v>16</v>
      </c>
      <c r="S82" s="91" t="s">
        <v>103</v>
      </c>
      <c r="T82" s="18"/>
    </row>
    <row r="83" spans="1:20">
      <c r="A83" s="4">
        <v>79</v>
      </c>
      <c r="B83" s="17" t="s">
        <v>63</v>
      </c>
      <c r="C83" s="48" t="s">
        <v>675</v>
      </c>
      <c r="D83" s="48" t="s">
        <v>23</v>
      </c>
      <c r="E83" s="19">
        <v>18160106605</v>
      </c>
      <c r="F83" s="48" t="s">
        <v>297</v>
      </c>
      <c r="G83" s="19">
        <v>96</v>
      </c>
      <c r="H83" s="19">
        <v>114</v>
      </c>
      <c r="I83" s="54">
        <f t="shared" si="1"/>
        <v>210</v>
      </c>
      <c r="J83" s="48"/>
      <c r="K83" s="48" t="s">
        <v>636</v>
      </c>
      <c r="L83" s="48">
        <v>9435527460</v>
      </c>
      <c r="M83" s="48"/>
      <c r="N83" s="48"/>
      <c r="O83" s="48"/>
      <c r="P83" s="92">
        <v>43580</v>
      </c>
      <c r="Q83" s="91" t="s">
        <v>107</v>
      </c>
      <c r="R83" s="91">
        <v>14</v>
      </c>
      <c r="S83" s="91" t="s">
        <v>103</v>
      </c>
      <c r="T83" s="18"/>
    </row>
    <row r="84" spans="1:20">
      <c r="A84" s="4">
        <v>80</v>
      </c>
      <c r="B84" s="17" t="s">
        <v>63</v>
      </c>
      <c r="C84" s="48" t="s">
        <v>675</v>
      </c>
      <c r="D84" s="48" t="s">
        <v>23</v>
      </c>
      <c r="E84" s="19">
        <v>18160106605</v>
      </c>
      <c r="F84" s="48" t="s">
        <v>297</v>
      </c>
      <c r="G84" s="19">
        <v>96</v>
      </c>
      <c r="H84" s="19">
        <v>114</v>
      </c>
      <c r="I84" s="54">
        <f t="shared" si="1"/>
        <v>210</v>
      </c>
      <c r="J84" s="48"/>
      <c r="K84" s="48" t="s">
        <v>636</v>
      </c>
      <c r="L84" s="48">
        <v>9435527460</v>
      </c>
      <c r="M84" s="48"/>
      <c r="N84" s="48"/>
      <c r="O84" s="48"/>
      <c r="P84" s="92">
        <v>43581</v>
      </c>
      <c r="Q84" s="91" t="s">
        <v>111</v>
      </c>
      <c r="R84" s="91">
        <v>14</v>
      </c>
      <c r="S84" s="91" t="s">
        <v>103</v>
      </c>
      <c r="T84" s="18"/>
    </row>
    <row r="85" spans="1:20">
      <c r="A85" s="4">
        <v>81</v>
      </c>
      <c r="B85" s="17" t="s">
        <v>63</v>
      </c>
      <c r="C85" s="48" t="s">
        <v>802</v>
      </c>
      <c r="D85" s="48" t="s">
        <v>23</v>
      </c>
      <c r="E85" s="19">
        <v>18160112601</v>
      </c>
      <c r="F85" s="48" t="s">
        <v>96</v>
      </c>
      <c r="G85" s="19">
        <v>13</v>
      </c>
      <c r="H85" s="19">
        <v>14</v>
      </c>
      <c r="I85" s="54">
        <f t="shared" si="1"/>
        <v>27</v>
      </c>
      <c r="J85" s="48">
        <v>9435932077</v>
      </c>
      <c r="K85" s="48" t="s">
        <v>833</v>
      </c>
      <c r="L85" s="48" t="s">
        <v>834</v>
      </c>
      <c r="M85" s="48" t="s">
        <v>835</v>
      </c>
      <c r="N85" s="48"/>
      <c r="O85" s="48"/>
      <c r="P85" s="92">
        <v>43581</v>
      </c>
      <c r="Q85" s="91" t="s">
        <v>111</v>
      </c>
      <c r="R85" s="91">
        <v>11</v>
      </c>
      <c r="S85" s="91" t="s">
        <v>103</v>
      </c>
      <c r="T85" s="18"/>
    </row>
    <row r="86" spans="1:20">
      <c r="A86" s="4">
        <v>82</v>
      </c>
      <c r="B86" s="17" t="s">
        <v>63</v>
      </c>
      <c r="C86" s="48" t="s">
        <v>803</v>
      </c>
      <c r="D86" s="48" t="s">
        <v>23</v>
      </c>
      <c r="E86" s="19">
        <v>18160113602</v>
      </c>
      <c r="F86" s="48" t="s">
        <v>96</v>
      </c>
      <c r="G86" s="19">
        <v>15</v>
      </c>
      <c r="H86" s="19">
        <v>13</v>
      </c>
      <c r="I86" s="54">
        <f t="shared" si="1"/>
        <v>28</v>
      </c>
      <c r="J86" s="48">
        <v>7896458803</v>
      </c>
      <c r="K86" s="48" t="s">
        <v>833</v>
      </c>
      <c r="L86" s="48" t="s">
        <v>834</v>
      </c>
      <c r="M86" s="48" t="s">
        <v>835</v>
      </c>
      <c r="N86" s="48"/>
      <c r="O86" s="48"/>
      <c r="P86" s="92">
        <v>43582</v>
      </c>
      <c r="Q86" s="91" t="s">
        <v>119</v>
      </c>
      <c r="R86" s="91">
        <v>11</v>
      </c>
      <c r="S86" s="91" t="s">
        <v>103</v>
      </c>
      <c r="T86" s="18"/>
    </row>
    <row r="87" spans="1:20">
      <c r="A87" s="4">
        <v>83</v>
      </c>
      <c r="B87" s="17" t="s">
        <v>63</v>
      </c>
      <c r="C87" s="48" t="s">
        <v>804</v>
      </c>
      <c r="D87" s="48" t="s">
        <v>23</v>
      </c>
      <c r="E87" s="19">
        <v>18160112602</v>
      </c>
      <c r="F87" s="48" t="s">
        <v>96</v>
      </c>
      <c r="G87" s="19">
        <v>11</v>
      </c>
      <c r="H87" s="19">
        <v>15</v>
      </c>
      <c r="I87" s="54">
        <f t="shared" si="1"/>
        <v>26</v>
      </c>
      <c r="J87" s="48">
        <v>9954421976</v>
      </c>
      <c r="K87" s="48" t="s">
        <v>836</v>
      </c>
      <c r="L87" s="48"/>
      <c r="M87" s="48"/>
      <c r="N87" s="48"/>
      <c r="O87" s="48"/>
      <c r="P87" s="92">
        <v>43582</v>
      </c>
      <c r="Q87" s="91" t="s">
        <v>119</v>
      </c>
      <c r="R87" s="91">
        <v>12</v>
      </c>
      <c r="S87" s="91" t="s">
        <v>103</v>
      </c>
      <c r="T87" s="18"/>
    </row>
    <row r="88" spans="1:20">
      <c r="A88" s="4">
        <v>84</v>
      </c>
      <c r="B88" s="17" t="s">
        <v>63</v>
      </c>
      <c r="C88" s="48" t="s">
        <v>805</v>
      </c>
      <c r="D88" s="48" t="s">
        <v>23</v>
      </c>
      <c r="E88" s="19">
        <v>18160112603</v>
      </c>
      <c r="F88" s="48" t="s">
        <v>150</v>
      </c>
      <c r="G88" s="19">
        <v>133</v>
      </c>
      <c r="H88" s="19">
        <v>126</v>
      </c>
      <c r="I88" s="54">
        <f t="shared" si="1"/>
        <v>259</v>
      </c>
      <c r="J88" s="48">
        <v>7896804248</v>
      </c>
      <c r="K88" s="48" t="s">
        <v>836</v>
      </c>
      <c r="L88" s="48"/>
      <c r="M88" s="48"/>
      <c r="N88" s="48"/>
      <c r="O88" s="48"/>
      <c r="P88" s="92">
        <v>43584</v>
      </c>
      <c r="Q88" s="91" t="s">
        <v>126</v>
      </c>
      <c r="R88" s="91">
        <v>7</v>
      </c>
      <c r="S88" s="91" t="s">
        <v>103</v>
      </c>
      <c r="T88" s="18"/>
    </row>
    <row r="89" spans="1:20">
      <c r="A89" s="4">
        <v>85</v>
      </c>
      <c r="B89" s="17" t="s">
        <v>63</v>
      </c>
      <c r="C89" s="48" t="s">
        <v>805</v>
      </c>
      <c r="D89" s="48" t="s">
        <v>23</v>
      </c>
      <c r="E89" s="19">
        <v>18160112603</v>
      </c>
      <c r="F89" s="48" t="s">
        <v>150</v>
      </c>
      <c r="G89" s="19">
        <v>133</v>
      </c>
      <c r="H89" s="19">
        <v>126</v>
      </c>
      <c r="I89" s="54">
        <f t="shared" si="1"/>
        <v>259</v>
      </c>
      <c r="J89" s="48">
        <v>7896804248</v>
      </c>
      <c r="K89" s="48" t="s">
        <v>836</v>
      </c>
      <c r="L89" s="48"/>
      <c r="M89" s="48"/>
      <c r="N89" s="48"/>
      <c r="O89" s="48"/>
      <c r="P89" s="92">
        <v>43585</v>
      </c>
      <c r="Q89" s="91" t="s">
        <v>128</v>
      </c>
      <c r="R89" s="91">
        <v>7</v>
      </c>
      <c r="S89" s="91" t="s">
        <v>103</v>
      </c>
      <c r="T89" s="18"/>
    </row>
    <row r="90" spans="1:20">
      <c r="A90" s="4">
        <v>86</v>
      </c>
      <c r="B90" s="17"/>
      <c r="C90" s="48"/>
      <c r="D90" s="48"/>
      <c r="E90" s="19"/>
      <c r="F90" s="48"/>
      <c r="G90" s="19"/>
      <c r="H90" s="19"/>
      <c r="I90" s="54">
        <f t="shared" si="1"/>
        <v>0</v>
      </c>
      <c r="J90" s="48"/>
      <c r="K90" s="48"/>
      <c r="L90" s="48"/>
      <c r="M90" s="48"/>
      <c r="N90" s="48"/>
      <c r="O90" s="48"/>
      <c r="P90" s="89"/>
      <c r="Q90" s="48"/>
      <c r="R90" s="48"/>
      <c r="S90" s="48"/>
      <c r="T90" s="18"/>
    </row>
    <row r="91" spans="1:20">
      <c r="A91" s="4">
        <v>87</v>
      </c>
      <c r="B91" s="17"/>
      <c r="C91" s="48"/>
      <c r="D91" s="48"/>
      <c r="E91" s="19"/>
      <c r="F91" s="48"/>
      <c r="G91" s="19"/>
      <c r="H91" s="19"/>
      <c r="I91" s="54">
        <f t="shared" si="1"/>
        <v>0</v>
      </c>
      <c r="J91" s="48"/>
      <c r="K91" s="48"/>
      <c r="L91" s="48"/>
      <c r="M91" s="48"/>
      <c r="N91" s="48"/>
      <c r="O91" s="48"/>
      <c r="P91" s="89"/>
      <c r="Q91" s="48"/>
      <c r="R91" s="48"/>
      <c r="S91" s="48"/>
      <c r="T91" s="18"/>
    </row>
    <row r="92" spans="1:20">
      <c r="A92" s="4">
        <v>88</v>
      </c>
      <c r="B92" s="17"/>
      <c r="C92" s="48"/>
      <c r="D92" s="48"/>
      <c r="E92" s="19"/>
      <c r="F92" s="48"/>
      <c r="G92" s="19"/>
      <c r="H92" s="19"/>
      <c r="I92" s="54">
        <f t="shared" si="1"/>
        <v>0</v>
      </c>
      <c r="J92" s="48"/>
      <c r="K92" s="48"/>
      <c r="L92" s="48"/>
      <c r="M92" s="48"/>
      <c r="N92" s="48"/>
      <c r="O92" s="48"/>
      <c r="P92" s="89"/>
      <c r="Q92" s="48"/>
      <c r="R92" s="48"/>
      <c r="S92" s="48"/>
      <c r="T92" s="18"/>
    </row>
    <row r="93" spans="1:20">
      <c r="A93" s="4">
        <v>89</v>
      </c>
      <c r="B93" s="17"/>
      <c r="C93" s="48"/>
      <c r="D93" s="48"/>
      <c r="E93" s="19"/>
      <c r="F93" s="48"/>
      <c r="G93" s="19"/>
      <c r="H93" s="19"/>
      <c r="I93" s="54">
        <f t="shared" si="1"/>
        <v>0</v>
      </c>
      <c r="J93" s="48"/>
      <c r="K93" s="48"/>
      <c r="L93" s="48"/>
      <c r="M93" s="48"/>
      <c r="N93" s="48"/>
      <c r="O93" s="48"/>
      <c r="P93" s="89"/>
      <c r="Q93" s="48"/>
      <c r="R93" s="48"/>
      <c r="S93" s="48"/>
      <c r="T93" s="18"/>
    </row>
    <row r="94" spans="1:20">
      <c r="A94" s="4">
        <v>90</v>
      </c>
      <c r="B94" s="17"/>
      <c r="C94" s="18"/>
      <c r="D94" s="18"/>
      <c r="E94" s="19"/>
      <c r="F94" s="18"/>
      <c r="G94" s="19"/>
      <c r="H94" s="19"/>
      <c r="I94" s="54">
        <f t="shared" si="1"/>
        <v>0</v>
      </c>
      <c r="J94" s="18"/>
      <c r="K94" s="18"/>
      <c r="L94" s="18"/>
      <c r="M94" s="18"/>
      <c r="N94" s="18"/>
      <c r="O94" s="18"/>
      <c r="P94" s="24"/>
      <c r="Q94" s="18"/>
      <c r="R94" s="18"/>
      <c r="S94" s="18"/>
      <c r="T94" s="18"/>
    </row>
    <row r="95" spans="1:20">
      <c r="A95" s="4">
        <v>91</v>
      </c>
      <c r="B95" s="17"/>
      <c r="C95" s="18"/>
      <c r="D95" s="18"/>
      <c r="E95" s="19"/>
      <c r="F95" s="18"/>
      <c r="G95" s="19"/>
      <c r="H95" s="19"/>
      <c r="I95" s="54">
        <f t="shared" si="1"/>
        <v>0</v>
      </c>
      <c r="J95" s="18"/>
      <c r="K95" s="18"/>
      <c r="L95" s="18"/>
      <c r="M95" s="18"/>
      <c r="N95" s="18"/>
      <c r="O95" s="18"/>
      <c r="P95" s="24"/>
      <c r="Q95" s="18"/>
      <c r="R95" s="18"/>
      <c r="S95" s="18"/>
      <c r="T95" s="18"/>
    </row>
    <row r="96" spans="1:20">
      <c r="A96" s="4">
        <v>92</v>
      </c>
      <c r="B96" s="17"/>
      <c r="C96" s="18"/>
      <c r="D96" s="18"/>
      <c r="E96" s="19"/>
      <c r="F96" s="18"/>
      <c r="G96" s="19"/>
      <c r="H96" s="19"/>
      <c r="I96" s="54">
        <f t="shared" si="1"/>
        <v>0</v>
      </c>
      <c r="J96" s="18"/>
      <c r="K96" s="18"/>
      <c r="L96" s="18"/>
      <c r="M96" s="18"/>
      <c r="N96" s="18"/>
      <c r="O96" s="18"/>
      <c r="P96" s="24"/>
      <c r="Q96" s="18"/>
      <c r="R96" s="18"/>
      <c r="S96" s="18"/>
      <c r="T96" s="18"/>
    </row>
    <row r="97" spans="1:20">
      <c r="A97" s="4">
        <v>93</v>
      </c>
      <c r="B97" s="17"/>
      <c r="C97" s="18"/>
      <c r="D97" s="18"/>
      <c r="E97" s="19"/>
      <c r="F97" s="18"/>
      <c r="G97" s="19"/>
      <c r="H97" s="19"/>
      <c r="I97" s="54">
        <f t="shared" si="1"/>
        <v>0</v>
      </c>
      <c r="J97" s="18"/>
      <c r="K97" s="18"/>
      <c r="L97" s="18"/>
      <c r="M97" s="18"/>
      <c r="N97" s="18"/>
      <c r="O97" s="18"/>
      <c r="P97" s="24"/>
      <c r="Q97" s="18"/>
      <c r="R97" s="18"/>
      <c r="S97" s="18"/>
      <c r="T97" s="18"/>
    </row>
    <row r="98" spans="1:20">
      <c r="A98" s="4">
        <v>94</v>
      </c>
      <c r="B98" s="17"/>
      <c r="C98" s="18"/>
      <c r="D98" s="18"/>
      <c r="E98" s="19"/>
      <c r="F98" s="18"/>
      <c r="G98" s="19"/>
      <c r="H98" s="19"/>
      <c r="I98" s="54">
        <f t="shared" si="1"/>
        <v>0</v>
      </c>
      <c r="J98" s="18"/>
      <c r="K98" s="18"/>
      <c r="L98" s="18"/>
      <c r="M98" s="18"/>
      <c r="N98" s="18"/>
      <c r="O98" s="18"/>
      <c r="P98" s="24"/>
      <c r="Q98" s="18"/>
      <c r="R98" s="18"/>
      <c r="S98" s="18"/>
      <c r="T98" s="18"/>
    </row>
    <row r="99" spans="1:20">
      <c r="A99" s="4">
        <v>95</v>
      </c>
      <c r="B99" s="17"/>
      <c r="C99" s="18"/>
      <c r="D99" s="18"/>
      <c r="E99" s="19"/>
      <c r="F99" s="18"/>
      <c r="G99" s="19"/>
      <c r="H99" s="19"/>
      <c r="I99" s="54">
        <f t="shared" si="1"/>
        <v>0</v>
      </c>
      <c r="J99" s="18"/>
      <c r="K99" s="18"/>
      <c r="L99" s="18"/>
      <c r="M99" s="18"/>
      <c r="N99" s="18"/>
      <c r="O99" s="18"/>
      <c r="P99" s="24"/>
      <c r="Q99" s="18"/>
      <c r="R99" s="18"/>
      <c r="S99" s="18"/>
      <c r="T99" s="18"/>
    </row>
    <row r="100" spans="1:20">
      <c r="A100" s="4">
        <v>96</v>
      </c>
      <c r="B100" s="17"/>
      <c r="C100" s="18"/>
      <c r="D100" s="18"/>
      <c r="E100" s="19"/>
      <c r="F100" s="18"/>
      <c r="G100" s="19"/>
      <c r="H100" s="19"/>
      <c r="I100" s="54">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4">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4">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4">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4">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4">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4">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4">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4">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4">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4">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4">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4">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4">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4">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4">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4">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4">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4">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4">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4">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4">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4">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4">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4">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4">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4">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4">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4">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4">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4">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4">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4">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4">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4">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4">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4">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4">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4">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4">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4">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4">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4">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4">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4">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4">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4">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4">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4">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4">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4">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4">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4">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4">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4">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4">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4">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4">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4">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4">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4">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4">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4">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4">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4">
        <f t="shared" si="2"/>
        <v>0</v>
      </c>
      <c r="J164" s="18"/>
      <c r="K164" s="18"/>
      <c r="L164" s="18"/>
      <c r="M164" s="18"/>
      <c r="N164" s="18"/>
      <c r="O164" s="18"/>
      <c r="P164" s="24"/>
      <c r="Q164" s="18"/>
      <c r="R164" s="18"/>
      <c r="S164" s="18"/>
      <c r="T164" s="18"/>
    </row>
    <row r="165" spans="1:20">
      <c r="A165" s="3" t="s">
        <v>11</v>
      </c>
      <c r="B165" s="39"/>
      <c r="C165" s="3">
        <f>COUNTIFS(C5:C164,"*")</f>
        <v>85</v>
      </c>
      <c r="D165" s="3"/>
      <c r="E165" s="13"/>
      <c r="F165" s="3"/>
      <c r="G165" s="55">
        <f>SUM(G5:G164)</f>
        <v>3148</v>
      </c>
      <c r="H165" s="55">
        <f>SUM(H5:H164)</f>
        <v>3136</v>
      </c>
      <c r="I165" s="55">
        <f>SUM(I5:I164)</f>
        <v>6240</v>
      </c>
      <c r="J165" s="3"/>
      <c r="K165" s="7"/>
      <c r="L165" s="21"/>
      <c r="M165" s="21"/>
      <c r="N165" s="7"/>
      <c r="O165" s="7"/>
      <c r="P165" s="14"/>
      <c r="Q165" s="3"/>
      <c r="R165" s="3"/>
      <c r="S165" s="3"/>
      <c r="T165" s="12"/>
    </row>
    <row r="166" spans="1:20">
      <c r="A166" s="44" t="s">
        <v>62</v>
      </c>
      <c r="B166" s="10">
        <f>COUNTIF(B$5:B$164,"Team 1")</f>
        <v>37</v>
      </c>
      <c r="C166" s="44" t="s">
        <v>25</v>
      </c>
      <c r="D166" s="10">
        <f>COUNTIF(D5:D164,"Anganwadi")</f>
        <v>30</v>
      </c>
    </row>
    <row r="167" spans="1:20">
      <c r="A167" s="44" t="s">
        <v>63</v>
      </c>
      <c r="B167" s="10">
        <f>COUNTIF(B$6:B$164,"Team 2")</f>
        <v>48</v>
      </c>
      <c r="C167" s="44" t="s">
        <v>23</v>
      </c>
      <c r="D167" s="10">
        <f>COUNTIF(D5:D164,"School")</f>
        <v>55</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71" activePane="bottomRight" state="frozen"/>
      <selection pane="topRight" activeCell="C1" sqref="C1"/>
      <selection pane="bottomLeft" activeCell="A5" sqref="A5"/>
      <selection pane="bottomRight" activeCell="T82" sqref="T8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68" t="s">
        <v>70</v>
      </c>
      <c r="B1" s="168"/>
      <c r="C1" s="168"/>
      <c r="D1" s="53"/>
      <c r="E1" s="53"/>
      <c r="F1" s="53"/>
      <c r="G1" s="53"/>
      <c r="H1" s="53"/>
      <c r="I1" s="53"/>
      <c r="J1" s="53"/>
      <c r="K1" s="53"/>
      <c r="L1" s="53"/>
      <c r="M1" s="169"/>
      <c r="N1" s="169"/>
      <c r="O1" s="169"/>
      <c r="P1" s="169"/>
      <c r="Q1" s="169"/>
      <c r="R1" s="169"/>
      <c r="S1" s="169"/>
      <c r="T1" s="169"/>
    </row>
    <row r="2" spans="1:20">
      <c r="A2" s="164" t="s">
        <v>59</v>
      </c>
      <c r="B2" s="165"/>
      <c r="C2" s="165"/>
      <c r="D2" s="25">
        <v>43586</v>
      </c>
      <c r="E2" s="22"/>
      <c r="F2" s="22"/>
      <c r="G2" s="22"/>
      <c r="H2" s="22"/>
      <c r="I2" s="22"/>
      <c r="J2" s="22"/>
      <c r="K2" s="22"/>
      <c r="L2" s="22"/>
      <c r="M2" s="22"/>
      <c r="N2" s="22"/>
      <c r="O2" s="22"/>
      <c r="P2" s="22"/>
      <c r="Q2" s="22"/>
      <c r="R2" s="22"/>
      <c r="S2" s="22"/>
    </row>
    <row r="3" spans="1:20" ht="24" customHeight="1">
      <c r="A3" s="160" t="s">
        <v>14</v>
      </c>
      <c r="B3" s="162" t="s">
        <v>61</v>
      </c>
      <c r="C3" s="159" t="s">
        <v>7</v>
      </c>
      <c r="D3" s="159" t="s">
        <v>55</v>
      </c>
      <c r="E3" s="159" t="s">
        <v>16</v>
      </c>
      <c r="F3" s="166" t="s">
        <v>17</v>
      </c>
      <c r="G3" s="159" t="s">
        <v>8</v>
      </c>
      <c r="H3" s="159"/>
      <c r="I3" s="159"/>
      <c r="J3" s="159" t="s">
        <v>31</v>
      </c>
      <c r="K3" s="162" t="s">
        <v>33</v>
      </c>
      <c r="L3" s="162" t="s">
        <v>50</v>
      </c>
      <c r="M3" s="162" t="s">
        <v>51</v>
      </c>
      <c r="N3" s="162" t="s">
        <v>34</v>
      </c>
      <c r="O3" s="162" t="s">
        <v>35</v>
      </c>
      <c r="P3" s="160" t="s">
        <v>54</v>
      </c>
      <c r="Q3" s="159" t="s">
        <v>52</v>
      </c>
      <c r="R3" s="159" t="s">
        <v>32</v>
      </c>
      <c r="S3" s="159" t="s">
        <v>53</v>
      </c>
      <c r="T3" s="159" t="s">
        <v>13</v>
      </c>
    </row>
    <row r="4" spans="1:20" ht="25.5" customHeight="1">
      <c r="A4" s="160"/>
      <c r="B4" s="167"/>
      <c r="C4" s="159"/>
      <c r="D4" s="159"/>
      <c r="E4" s="159"/>
      <c r="F4" s="166"/>
      <c r="G4" s="23" t="s">
        <v>9</v>
      </c>
      <c r="H4" s="23" t="s">
        <v>10</v>
      </c>
      <c r="I4" s="23" t="s">
        <v>11</v>
      </c>
      <c r="J4" s="159"/>
      <c r="K4" s="163"/>
      <c r="L4" s="163"/>
      <c r="M4" s="163"/>
      <c r="N4" s="163"/>
      <c r="O4" s="163"/>
      <c r="P4" s="160"/>
      <c r="Q4" s="160"/>
      <c r="R4" s="159"/>
      <c r="S4" s="159"/>
      <c r="T4" s="159"/>
    </row>
    <row r="5" spans="1:20">
      <c r="A5" s="4">
        <v>1</v>
      </c>
      <c r="B5" s="17" t="s">
        <v>62</v>
      </c>
      <c r="C5" s="18" t="s">
        <v>382</v>
      </c>
      <c r="D5" s="18" t="s">
        <v>23</v>
      </c>
      <c r="E5" s="19">
        <v>18160110702</v>
      </c>
      <c r="F5" s="18" t="s">
        <v>96</v>
      </c>
      <c r="G5" s="19">
        <v>52</v>
      </c>
      <c r="H5" s="19">
        <v>48</v>
      </c>
      <c r="I5" s="56">
        <f>SUM(G5:H5)</f>
        <v>100</v>
      </c>
      <c r="J5" s="63">
        <v>9854966535</v>
      </c>
      <c r="K5" s="18"/>
      <c r="L5" s="18"/>
      <c r="M5" s="18"/>
      <c r="N5" s="18"/>
      <c r="O5" s="18"/>
      <c r="P5" s="98">
        <v>43587</v>
      </c>
      <c r="Q5" s="97" t="s">
        <v>107</v>
      </c>
      <c r="R5" s="97">
        <v>12</v>
      </c>
      <c r="S5" s="97" t="s">
        <v>103</v>
      </c>
      <c r="T5" s="48"/>
    </row>
    <row r="6" spans="1:20">
      <c r="A6" s="4">
        <v>2</v>
      </c>
      <c r="B6" s="17" t="s">
        <v>62</v>
      </c>
      <c r="C6" s="67" t="s">
        <v>383</v>
      </c>
      <c r="D6" s="18" t="s">
        <v>23</v>
      </c>
      <c r="E6" s="19"/>
      <c r="F6" s="18" t="s">
        <v>96</v>
      </c>
      <c r="G6" s="19">
        <v>46</v>
      </c>
      <c r="H6" s="19">
        <v>72</v>
      </c>
      <c r="I6" s="56">
        <f t="shared" ref="I6:I69" si="0">SUM(G6:H6)</f>
        <v>118</v>
      </c>
      <c r="J6" s="63">
        <v>8486556017</v>
      </c>
      <c r="K6" s="18"/>
      <c r="L6" s="18"/>
      <c r="M6" s="18"/>
      <c r="N6" s="18"/>
      <c r="O6" s="18"/>
      <c r="P6" s="98">
        <v>43588</v>
      </c>
      <c r="Q6" s="97" t="s">
        <v>111</v>
      </c>
      <c r="R6" s="97">
        <v>14</v>
      </c>
      <c r="S6" s="97" t="s">
        <v>103</v>
      </c>
      <c r="T6" s="48"/>
    </row>
    <row r="7" spans="1:20">
      <c r="A7" s="4">
        <v>3</v>
      </c>
      <c r="B7" s="17" t="s">
        <v>62</v>
      </c>
      <c r="C7" s="67" t="s">
        <v>384</v>
      </c>
      <c r="D7" s="18" t="s">
        <v>23</v>
      </c>
      <c r="E7" s="19"/>
      <c r="F7" s="18" t="s">
        <v>298</v>
      </c>
      <c r="G7" s="70">
        <v>158</v>
      </c>
      <c r="H7" s="71">
        <v>89</v>
      </c>
      <c r="I7" s="56">
        <f t="shared" si="0"/>
        <v>247</v>
      </c>
      <c r="J7" s="63">
        <v>9678427356</v>
      </c>
      <c r="K7" s="18"/>
      <c r="L7" s="18"/>
      <c r="M7" s="18"/>
      <c r="N7" s="18"/>
      <c r="O7" s="18"/>
      <c r="P7" s="98">
        <v>43589</v>
      </c>
      <c r="Q7" s="97" t="s">
        <v>119</v>
      </c>
      <c r="R7" s="97">
        <v>4</v>
      </c>
      <c r="S7" s="97" t="s">
        <v>103</v>
      </c>
      <c r="T7" s="48"/>
    </row>
    <row r="8" spans="1:20">
      <c r="A8" s="4">
        <v>4</v>
      </c>
      <c r="B8" s="17" t="s">
        <v>62</v>
      </c>
      <c r="C8" s="67" t="s">
        <v>384</v>
      </c>
      <c r="D8" s="18" t="s">
        <v>23</v>
      </c>
      <c r="E8" s="19"/>
      <c r="F8" s="18" t="s">
        <v>298</v>
      </c>
      <c r="G8" s="70">
        <v>158</v>
      </c>
      <c r="H8" s="72">
        <v>89</v>
      </c>
      <c r="I8" s="56">
        <f t="shared" si="0"/>
        <v>247</v>
      </c>
      <c r="J8" s="63">
        <v>9678427356</v>
      </c>
      <c r="K8" s="18"/>
      <c r="L8" s="18"/>
      <c r="M8" s="18"/>
      <c r="N8" s="18"/>
      <c r="O8" s="18"/>
      <c r="P8" s="98">
        <v>43591</v>
      </c>
      <c r="Q8" s="97" t="s">
        <v>416</v>
      </c>
      <c r="R8" s="97">
        <v>4</v>
      </c>
      <c r="S8" s="97" t="s">
        <v>103</v>
      </c>
      <c r="T8" s="48"/>
    </row>
    <row r="9" spans="1:20">
      <c r="A9" s="4">
        <v>5</v>
      </c>
      <c r="B9" s="17" t="s">
        <v>62</v>
      </c>
      <c r="C9" s="18" t="s">
        <v>385</v>
      </c>
      <c r="D9" s="18" t="s">
        <v>25</v>
      </c>
      <c r="E9" s="19" t="s">
        <v>273</v>
      </c>
      <c r="F9" s="18"/>
      <c r="G9" s="19">
        <v>33</v>
      </c>
      <c r="H9" s="19">
        <v>31</v>
      </c>
      <c r="I9" s="56">
        <f t="shared" si="0"/>
        <v>64</v>
      </c>
      <c r="J9" s="18"/>
      <c r="K9" s="18" t="s">
        <v>305</v>
      </c>
      <c r="L9" s="18" t="s">
        <v>306</v>
      </c>
      <c r="M9" s="18" t="s">
        <v>307</v>
      </c>
      <c r="N9" s="18" t="s">
        <v>414</v>
      </c>
      <c r="O9" s="18" t="s">
        <v>415</v>
      </c>
      <c r="P9" s="98">
        <v>43592</v>
      </c>
      <c r="Q9" s="97" t="s">
        <v>128</v>
      </c>
      <c r="R9" s="97">
        <v>24</v>
      </c>
      <c r="S9" s="97" t="s">
        <v>103</v>
      </c>
      <c r="T9" s="48"/>
    </row>
    <row r="10" spans="1:20">
      <c r="A10" s="4">
        <v>6</v>
      </c>
      <c r="B10" s="17" t="s">
        <v>62</v>
      </c>
      <c r="C10" s="18" t="s">
        <v>386</v>
      </c>
      <c r="D10" s="18" t="s">
        <v>23</v>
      </c>
      <c r="E10" s="19">
        <v>18160102801</v>
      </c>
      <c r="F10" s="18" t="s">
        <v>96</v>
      </c>
      <c r="G10" s="19">
        <v>34</v>
      </c>
      <c r="H10" s="19">
        <v>36</v>
      </c>
      <c r="I10" s="56">
        <f t="shared" si="0"/>
        <v>70</v>
      </c>
      <c r="J10" s="63">
        <v>9954743527</v>
      </c>
      <c r="K10" s="18"/>
      <c r="L10" s="18"/>
      <c r="M10" s="18"/>
      <c r="N10" s="18"/>
      <c r="O10" s="18"/>
      <c r="P10" s="98">
        <v>43592</v>
      </c>
      <c r="Q10" s="97" t="s">
        <v>128</v>
      </c>
      <c r="R10" s="97">
        <v>24</v>
      </c>
      <c r="S10" s="97" t="s">
        <v>103</v>
      </c>
      <c r="T10" s="48"/>
    </row>
    <row r="11" spans="1:20">
      <c r="A11" s="4">
        <v>7</v>
      </c>
      <c r="B11" s="17" t="s">
        <v>62</v>
      </c>
      <c r="C11" s="18" t="s">
        <v>387</v>
      </c>
      <c r="D11" s="18" t="s">
        <v>23</v>
      </c>
      <c r="E11" s="19">
        <v>18160103501</v>
      </c>
      <c r="F11" s="18" t="s">
        <v>96</v>
      </c>
      <c r="G11" s="19">
        <v>53</v>
      </c>
      <c r="H11" s="19">
        <v>40</v>
      </c>
      <c r="I11" s="56">
        <f t="shared" si="0"/>
        <v>93</v>
      </c>
      <c r="J11" s="63">
        <v>9854812756</v>
      </c>
      <c r="K11" s="18"/>
      <c r="L11" s="18"/>
      <c r="M11" s="18"/>
      <c r="N11" s="18"/>
      <c r="O11" s="18"/>
      <c r="P11" s="98">
        <v>43593</v>
      </c>
      <c r="Q11" s="97" t="s">
        <v>102</v>
      </c>
      <c r="R11" s="97">
        <v>23</v>
      </c>
      <c r="S11" s="97" t="s">
        <v>103</v>
      </c>
      <c r="T11" s="48"/>
    </row>
    <row r="12" spans="1:20">
      <c r="A12" s="4">
        <v>8</v>
      </c>
      <c r="B12" s="17" t="s">
        <v>62</v>
      </c>
      <c r="C12" s="18" t="s">
        <v>388</v>
      </c>
      <c r="D12" s="18" t="s">
        <v>23</v>
      </c>
      <c r="E12" s="19">
        <v>18160103502</v>
      </c>
      <c r="F12" s="18" t="s">
        <v>150</v>
      </c>
      <c r="G12" s="19">
        <v>25</v>
      </c>
      <c r="H12" s="19">
        <v>24</v>
      </c>
      <c r="I12" s="56">
        <f t="shared" si="0"/>
        <v>49</v>
      </c>
      <c r="J12" s="63">
        <v>9401205100</v>
      </c>
      <c r="K12" s="18"/>
      <c r="L12" s="18"/>
      <c r="M12" s="18"/>
      <c r="N12" s="18"/>
      <c r="O12" s="18"/>
      <c r="P12" s="98">
        <v>43595</v>
      </c>
      <c r="Q12" s="97" t="s">
        <v>111</v>
      </c>
      <c r="R12" s="97">
        <v>22</v>
      </c>
      <c r="S12" s="97" t="s">
        <v>103</v>
      </c>
      <c r="T12" s="48"/>
    </row>
    <row r="13" spans="1:20">
      <c r="A13" s="4">
        <v>9</v>
      </c>
      <c r="B13" s="17" t="s">
        <v>62</v>
      </c>
      <c r="C13" s="67" t="s">
        <v>389</v>
      </c>
      <c r="D13" s="18" t="s">
        <v>23</v>
      </c>
      <c r="E13" s="19"/>
      <c r="F13" s="18" t="s">
        <v>96</v>
      </c>
      <c r="G13" s="19">
        <v>18</v>
      </c>
      <c r="H13" s="19">
        <v>29</v>
      </c>
      <c r="I13" s="56">
        <f t="shared" si="0"/>
        <v>47</v>
      </c>
      <c r="J13" s="63">
        <v>8011268653</v>
      </c>
      <c r="K13" s="18"/>
      <c r="L13" s="18"/>
      <c r="M13" s="18"/>
      <c r="N13" s="18"/>
      <c r="O13" s="18"/>
      <c r="P13" s="98">
        <v>43595</v>
      </c>
      <c r="Q13" s="97" t="s">
        <v>111</v>
      </c>
      <c r="R13" s="97">
        <v>15</v>
      </c>
      <c r="S13" s="97" t="s">
        <v>103</v>
      </c>
      <c r="T13" s="48"/>
    </row>
    <row r="14" spans="1:20">
      <c r="A14" s="4">
        <v>10</v>
      </c>
      <c r="B14" s="17" t="s">
        <v>62</v>
      </c>
      <c r="C14" s="18" t="s">
        <v>390</v>
      </c>
      <c r="D14" s="18" t="s">
        <v>23</v>
      </c>
      <c r="E14" s="19">
        <v>18160103702</v>
      </c>
      <c r="F14" s="18" t="s">
        <v>150</v>
      </c>
      <c r="G14" s="19">
        <v>14</v>
      </c>
      <c r="H14" s="19">
        <v>12</v>
      </c>
      <c r="I14" s="56">
        <f t="shared" si="0"/>
        <v>26</v>
      </c>
      <c r="J14" s="18">
        <v>9859064975</v>
      </c>
      <c r="K14" s="18" t="s">
        <v>417</v>
      </c>
      <c r="L14" s="18" t="s">
        <v>418</v>
      </c>
      <c r="M14" s="18" t="s">
        <v>419</v>
      </c>
      <c r="N14" s="18" t="s">
        <v>117</v>
      </c>
      <c r="O14" s="18" t="s">
        <v>118</v>
      </c>
      <c r="P14" s="98">
        <v>43596</v>
      </c>
      <c r="Q14" s="96" t="s">
        <v>119</v>
      </c>
      <c r="R14" s="97">
        <v>14</v>
      </c>
      <c r="S14" s="97" t="s">
        <v>103</v>
      </c>
      <c r="T14" s="48"/>
    </row>
    <row r="15" spans="1:20">
      <c r="A15" s="4">
        <v>11</v>
      </c>
      <c r="B15" s="17" t="s">
        <v>62</v>
      </c>
      <c r="C15" s="18" t="s">
        <v>391</v>
      </c>
      <c r="D15" s="18" t="s">
        <v>23</v>
      </c>
      <c r="E15" s="19">
        <v>18160103901</v>
      </c>
      <c r="F15" s="18" t="s">
        <v>96</v>
      </c>
      <c r="G15" s="19">
        <v>24</v>
      </c>
      <c r="H15" s="19">
        <v>26</v>
      </c>
      <c r="I15" s="56">
        <f t="shared" si="0"/>
        <v>50</v>
      </c>
      <c r="J15" s="63">
        <v>9957883692</v>
      </c>
      <c r="K15" s="18"/>
      <c r="L15" s="18"/>
      <c r="M15" s="18"/>
      <c r="N15" s="18"/>
      <c r="O15" s="18"/>
      <c r="P15" s="98">
        <v>43596</v>
      </c>
      <c r="Q15" s="96" t="s">
        <v>119</v>
      </c>
      <c r="R15" s="97">
        <v>16</v>
      </c>
      <c r="S15" s="97" t="s">
        <v>103</v>
      </c>
      <c r="T15" s="48"/>
    </row>
    <row r="16" spans="1:20">
      <c r="A16" s="4">
        <v>12</v>
      </c>
      <c r="B16" s="17" t="s">
        <v>62</v>
      </c>
      <c r="C16" s="18" t="s">
        <v>392</v>
      </c>
      <c r="D16" s="18" t="s">
        <v>23</v>
      </c>
      <c r="E16" s="19">
        <v>18160103902</v>
      </c>
      <c r="F16" s="18" t="s">
        <v>96</v>
      </c>
      <c r="G16" s="19">
        <v>19</v>
      </c>
      <c r="H16" s="19">
        <v>10</v>
      </c>
      <c r="I16" s="56">
        <f t="shared" si="0"/>
        <v>29</v>
      </c>
      <c r="J16" s="63">
        <v>7638832772</v>
      </c>
      <c r="K16" s="18"/>
      <c r="L16" s="18"/>
      <c r="M16" s="18"/>
      <c r="N16" s="18"/>
      <c r="O16" s="18"/>
      <c r="P16" s="98">
        <v>43596</v>
      </c>
      <c r="Q16" s="96" t="s">
        <v>119</v>
      </c>
      <c r="R16" s="97">
        <v>16</v>
      </c>
      <c r="S16" s="97" t="s">
        <v>103</v>
      </c>
      <c r="T16" s="48"/>
    </row>
    <row r="17" spans="1:20">
      <c r="A17" s="4">
        <v>13</v>
      </c>
      <c r="B17" s="17" t="s">
        <v>62</v>
      </c>
      <c r="C17" s="18" t="s">
        <v>144</v>
      </c>
      <c r="D17" s="18" t="s">
        <v>25</v>
      </c>
      <c r="E17" s="19" t="s">
        <v>278</v>
      </c>
      <c r="F17" s="18"/>
      <c r="G17" s="19">
        <v>23</v>
      </c>
      <c r="H17" s="19">
        <v>22</v>
      </c>
      <c r="I17" s="56">
        <f t="shared" si="0"/>
        <v>45</v>
      </c>
      <c r="J17" s="18">
        <v>9577003966</v>
      </c>
      <c r="K17" s="18"/>
      <c r="L17" s="18"/>
      <c r="M17" s="18"/>
      <c r="N17" s="18"/>
      <c r="O17" s="18"/>
      <c r="P17" s="98">
        <v>43598</v>
      </c>
      <c r="Q17" s="97" t="s">
        <v>416</v>
      </c>
      <c r="R17" s="97">
        <v>15.5</v>
      </c>
      <c r="S17" s="97" t="s">
        <v>103</v>
      </c>
      <c r="T17" s="48"/>
    </row>
    <row r="18" spans="1:20">
      <c r="A18" s="4">
        <v>14</v>
      </c>
      <c r="B18" s="17" t="s">
        <v>62</v>
      </c>
      <c r="C18" s="18" t="s">
        <v>393</v>
      </c>
      <c r="D18" s="18" t="s">
        <v>23</v>
      </c>
      <c r="E18" s="19">
        <v>18160104401</v>
      </c>
      <c r="F18" s="18" t="s">
        <v>96</v>
      </c>
      <c r="G18" s="19">
        <v>57</v>
      </c>
      <c r="H18" s="19">
        <v>60</v>
      </c>
      <c r="I18" s="56">
        <f t="shared" si="0"/>
        <v>117</v>
      </c>
      <c r="J18" s="63">
        <v>9577173184</v>
      </c>
      <c r="K18" s="18" t="s">
        <v>165</v>
      </c>
      <c r="L18" s="18"/>
      <c r="M18" s="18"/>
      <c r="N18" s="18"/>
      <c r="O18" s="18"/>
      <c r="P18" s="98">
        <v>43598</v>
      </c>
      <c r="Q18" s="97" t="s">
        <v>416</v>
      </c>
      <c r="R18" s="97" t="s">
        <v>169</v>
      </c>
      <c r="S18" s="97" t="s">
        <v>103</v>
      </c>
      <c r="T18" s="48"/>
    </row>
    <row r="19" spans="1:20">
      <c r="A19" s="4">
        <v>15</v>
      </c>
      <c r="B19" s="17" t="s">
        <v>62</v>
      </c>
      <c r="C19" s="18" t="s">
        <v>394</v>
      </c>
      <c r="D19" s="18" t="s">
        <v>23</v>
      </c>
      <c r="E19" s="19">
        <v>18160103503</v>
      </c>
      <c r="F19" s="18" t="s">
        <v>96</v>
      </c>
      <c r="G19" s="19">
        <v>58</v>
      </c>
      <c r="H19" s="19">
        <v>78</v>
      </c>
      <c r="I19" s="56">
        <f t="shared" si="0"/>
        <v>136</v>
      </c>
      <c r="J19" s="63">
        <v>7399672429</v>
      </c>
      <c r="K19" s="18"/>
      <c r="L19" s="18"/>
      <c r="M19" s="18"/>
      <c r="N19" s="18"/>
      <c r="O19" s="18"/>
      <c r="P19" s="98">
        <v>43599</v>
      </c>
      <c r="Q19" s="97" t="s">
        <v>128</v>
      </c>
      <c r="R19" s="97">
        <v>17</v>
      </c>
      <c r="S19" s="97" t="s">
        <v>103</v>
      </c>
      <c r="T19" s="48"/>
    </row>
    <row r="20" spans="1:20">
      <c r="A20" s="4">
        <v>16</v>
      </c>
      <c r="B20" s="17" t="s">
        <v>62</v>
      </c>
      <c r="C20" s="18" t="s">
        <v>395</v>
      </c>
      <c r="D20" s="18" t="s">
        <v>23</v>
      </c>
      <c r="E20" s="19">
        <v>18160107702</v>
      </c>
      <c r="F20" s="18" t="s">
        <v>96</v>
      </c>
      <c r="G20" s="19">
        <v>40</v>
      </c>
      <c r="H20" s="19">
        <v>46</v>
      </c>
      <c r="I20" s="56">
        <f t="shared" si="0"/>
        <v>86</v>
      </c>
      <c r="J20" s="63">
        <v>8751935244</v>
      </c>
      <c r="K20" s="18"/>
      <c r="L20" s="18"/>
      <c r="M20" s="18"/>
      <c r="N20" s="18"/>
      <c r="O20" s="18"/>
      <c r="P20" s="98">
        <v>43600</v>
      </c>
      <c r="Q20" s="97" t="s">
        <v>102</v>
      </c>
      <c r="R20" s="97">
        <v>25</v>
      </c>
      <c r="S20" s="97" t="s">
        <v>103</v>
      </c>
      <c r="T20" s="48"/>
    </row>
    <row r="21" spans="1:20">
      <c r="A21" s="4">
        <v>17</v>
      </c>
      <c r="B21" s="17" t="s">
        <v>62</v>
      </c>
      <c r="C21" s="18" t="s">
        <v>396</v>
      </c>
      <c r="D21" s="18" t="s">
        <v>25</v>
      </c>
      <c r="E21" s="19" t="s">
        <v>397</v>
      </c>
      <c r="F21" s="18"/>
      <c r="G21" s="19">
        <v>24</v>
      </c>
      <c r="H21" s="19">
        <v>30</v>
      </c>
      <c r="I21" s="56">
        <f t="shared" si="0"/>
        <v>54</v>
      </c>
      <c r="J21" s="18">
        <v>9613091952</v>
      </c>
      <c r="K21" s="18" t="s">
        <v>420</v>
      </c>
      <c r="L21" s="18" t="s">
        <v>421</v>
      </c>
      <c r="M21" s="18" t="s">
        <v>422</v>
      </c>
      <c r="N21" s="18" t="s">
        <v>423</v>
      </c>
      <c r="O21" s="18"/>
      <c r="P21" s="98">
        <v>43601</v>
      </c>
      <c r="Q21" s="97" t="s">
        <v>107</v>
      </c>
      <c r="R21" s="97">
        <v>10</v>
      </c>
      <c r="S21" s="97" t="s">
        <v>103</v>
      </c>
      <c r="T21" s="48"/>
    </row>
    <row r="22" spans="1:20">
      <c r="A22" s="4">
        <v>18</v>
      </c>
      <c r="B22" s="17" t="s">
        <v>62</v>
      </c>
      <c r="C22" s="18" t="s">
        <v>398</v>
      </c>
      <c r="D22" s="18" t="s">
        <v>23</v>
      </c>
      <c r="E22" s="19">
        <v>18160101101</v>
      </c>
      <c r="F22" s="18" t="s">
        <v>96</v>
      </c>
      <c r="G22" s="19">
        <v>22</v>
      </c>
      <c r="H22" s="19">
        <v>14</v>
      </c>
      <c r="I22" s="56">
        <f t="shared" si="0"/>
        <v>36</v>
      </c>
      <c r="J22" s="63">
        <v>9864991186</v>
      </c>
      <c r="K22" s="18" t="s">
        <v>424</v>
      </c>
      <c r="L22" s="18" t="s">
        <v>425</v>
      </c>
      <c r="M22" s="18" t="s">
        <v>426</v>
      </c>
      <c r="N22" s="18" t="s">
        <v>427</v>
      </c>
      <c r="O22" s="18" t="s">
        <v>428</v>
      </c>
      <c r="P22" s="98">
        <v>43601</v>
      </c>
      <c r="Q22" s="97" t="s">
        <v>107</v>
      </c>
      <c r="R22" s="97">
        <v>10</v>
      </c>
      <c r="S22" s="97" t="s">
        <v>103</v>
      </c>
      <c r="T22" s="48"/>
    </row>
    <row r="23" spans="1:20" ht="33">
      <c r="A23" s="4">
        <v>19</v>
      </c>
      <c r="B23" s="17" t="s">
        <v>62</v>
      </c>
      <c r="C23" s="18" t="s">
        <v>399</v>
      </c>
      <c r="D23" s="18" t="s">
        <v>23</v>
      </c>
      <c r="E23" s="19">
        <v>18160100303</v>
      </c>
      <c r="F23" s="18" t="s">
        <v>96</v>
      </c>
      <c r="G23" s="19">
        <v>44</v>
      </c>
      <c r="H23" s="19">
        <v>61</v>
      </c>
      <c r="I23" s="56">
        <f t="shared" si="0"/>
        <v>105</v>
      </c>
      <c r="J23" s="63">
        <v>8473950364</v>
      </c>
      <c r="K23" s="18"/>
      <c r="L23" s="18"/>
      <c r="M23" s="18"/>
      <c r="N23" s="18"/>
      <c r="O23" s="18"/>
      <c r="P23" s="98">
        <v>43602</v>
      </c>
      <c r="Q23" s="97" t="s">
        <v>111</v>
      </c>
      <c r="R23" s="97" t="s">
        <v>429</v>
      </c>
      <c r="S23" s="97" t="s">
        <v>103</v>
      </c>
      <c r="T23" s="48"/>
    </row>
    <row r="24" spans="1:20">
      <c r="A24" s="4">
        <v>20</v>
      </c>
      <c r="B24" s="17" t="s">
        <v>62</v>
      </c>
      <c r="C24" s="18" t="s">
        <v>400</v>
      </c>
      <c r="D24" s="18" t="s">
        <v>25</v>
      </c>
      <c r="E24" s="19" t="s">
        <v>401</v>
      </c>
      <c r="F24" s="18"/>
      <c r="G24" s="19">
        <v>30</v>
      </c>
      <c r="H24" s="19">
        <v>25</v>
      </c>
      <c r="I24" s="56">
        <f t="shared" si="0"/>
        <v>55</v>
      </c>
      <c r="J24" s="18">
        <v>9957924128</v>
      </c>
      <c r="K24" s="18" t="s">
        <v>424</v>
      </c>
      <c r="L24" s="18" t="s">
        <v>425</v>
      </c>
      <c r="M24" s="18" t="s">
        <v>426</v>
      </c>
      <c r="N24" s="18" t="s">
        <v>430</v>
      </c>
      <c r="O24" s="18" t="s">
        <v>431</v>
      </c>
      <c r="P24" s="98">
        <v>43605</v>
      </c>
      <c r="Q24" s="97" t="s">
        <v>416</v>
      </c>
      <c r="R24" s="97">
        <v>7</v>
      </c>
      <c r="S24" s="97" t="s">
        <v>103</v>
      </c>
      <c r="T24" s="48"/>
    </row>
    <row r="25" spans="1:20" ht="33">
      <c r="A25" s="4">
        <v>21</v>
      </c>
      <c r="B25" s="17" t="s">
        <v>62</v>
      </c>
      <c r="C25" s="18" t="s">
        <v>402</v>
      </c>
      <c r="D25" s="18" t="s">
        <v>23</v>
      </c>
      <c r="E25" s="19">
        <v>18160100702</v>
      </c>
      <c r="F25" s="18" t="s">
        <v>96</v>
      </c>
      <c r="G25" s="19">
        <v>19</v>
      </c>
      <c r="H25" s="19">
        <v>13</v>
      </c>
      <c r="I25" s="56">
        <f t="shared" si="0"/>
        <v>32</v>
      </c>
      <c r="J25" s="63">
        <v>7399459862</v>
      </c>
      <c r="K25" s="18" t="s">
        <v>424</v>
      </c>
      <c r="L25" s="18" t="s">
        <v>421</v>
      </c>
      <c r="M25" s="18" t="s">
        <v>422</v>
      </c>
      <c r="N25" s="18" t="s">
        <v>432</v>
      </c>
      <c r="O25" s="18" t="s">
        <v>433</v>
      </c>
      <c r="P25" s="98">
        <v>43605</v>
      </c>
      <c r="Q25" s="97" t="s">
        <v>416</v>
      </c>
      <c r="R25" s="97">
        <v>5</v>
      </c>
      <c r="S25" s="97" t="s">
        <v>103</v>
      </c>
      <c r="T25" s="48"/>
    </row>
    <row r="26" spans="1:20">
      <c r="A26" s="4">
        <v>22</v>
      </c>
      <c r="B26" s="17" t="s">
        <v>62</v>
      </c>
      <c r="C26" s="18" t="s">
        <v>403</v>
      </c>
      <c r="D26" s="18" t="s">
        <v>23</v>
      </c>
      <c r="E26" s="19">
        <v>18160100703</v>
      </c>
      <c r="F26" s="18" t="s">
        <v>96</v>
      </c>
      <c r="G26" s="19">
        <v>30</v>
      </c>
      <c r="H26" s="19">
        <v>33</v>
      </c>
      <c r="I26" s="56">
        <f t="shared" si="0"/>
        <v>63</v>
      </c>
      <c r="J26" s="63">
        <v>9854853605</v>
      </c>
      <c r="K26" s="18" t="s">
        <v>434</v>
      </c>
      <c r="L26" s="18" t="s">
        <v>435</v>
      </c>
      <c r="M26" s="18">
        <v>9401450693</v>
      </c>
      <c r="N26" s="18" t="s">
        <v>427</v>
      </c>
      <c r="O26" s="18" t="s">
        <v>428</v>
      </c>
      <c r="P26" s="98">
        <v>43606</v>
      </c>
      <c r="Q26" s="97" t="s">
        <v>128</v>
      </c>
      <c r="R26" s="97">
        <v>9</v>
      </c>
      <c r="S26" s="97" t="s">
        <v>103</v>
      </c>
      <c r="T26" s="48"/>
    </row>
    <row r="27" spans="1:20">
      <c r="A27" s="4">
        <v>23</v>
      </c>
      <c r="B27" s="17" t="s">
        <v>62</v>
      </c>
      <c r="C27" s="65" t="s">
        <v>404</v>
      </c>
      <c r="D27" s="18" t="s">
        <v>23</v>
      </c>
      <c r="E27" s="66"/>
      <c r="F27" s="18" t="s">
        <v>96</v>
      </c>
      <c r="G27" s="73">
        <v>29</v>
      </c>
      <c r="H27" s="73">
        <v>29</v>
      </c>
      <c r="I27" s="56">
        <f t="shared" si="0"/>
        <v>58</v>
      </c>
      <c r="J27" s="63">
        <v>7399141372</v>
      </c>
      <c r="K27" s="18" t="s">
        <v>424</v>
      </c>
      <c r="L27" s="18" t="s">
        <v>421</v>
      </c>
      <c r="M27" s="18" t="s">
        <v>422</v>
      </c>
      <c r="N27" s="18" t="s">
        <v>436</v>
      </c>
      <c r="O27" s="66"/>
      <c r="P27" s="98">
        <v>43606</v>
      </c>
      <c r="Q27" s="97" t="s">
        <v>128</v>
      </c>
      <c r="R27" s="95">
        <v>11</v>
      </c>
      <c r="S27" s="97" t="s">
        <v>103</v>
      </c>
      <c r="T27" s="48"/>
    </row>
    <row r="28" spans="1:20">
      <c r="A28" s="4">
        <v>24</v>
      </c>
      <c r="B28" s="17" t="s">
        <v>62</v>
      </c>
      <c r="C28" s="18" t="s">
        <v>405</v>
      </c>
      <c r="D28" s="18" t="s">
        <v>25</v>
      </c>
      <c r="E28" s="19" t="s">
        <v>406</v>
      </c>
      <c r="F28" s="18"/>
      <c r="G28" s="19">
        <v>29</v>
      </c>
      <c r="H28" s="19">
        <v>36</v>
      </c>
      <c r="I28" s="56">
        <f t="shared" si="0"/>
        <v>65</v>
      </c>
      <c r="J28" s="18">
        <v>7896105122</v>
      </c>
      <c r="K28" s="18" t="s">
        <v>437</v>
      </c>
      <c r="L28" s="18" t="s">
        <v>438</v>
      </c>
      <c r="M28" s="18" t="s">
        <v>439</v>
      </c>
      <c r="N28" s="18" t="s">
        <v>430</v>
      </c>
      <c r="O28" s="18"/>
      <c r="P28" s="98">
        <v>43607</v>
      </c>
      <c r="Q28" s="97" t="s">
        <v>102</v>
      </c>
      <c r="R28" s="97">
        <v>8</v>
      </c>
      <c r="S28" s="97" t="s">
        <v>103</v>
      </c>
      <c r="T28" s="48"/>
    </row>
    <row r="29" spans="1:20">
      <c r="A29" s="4">
        <v>25</v>
      </c>
      <c r="B29" s="17" t="s">
        <v>62</v>
      </c>
      <c r="C29" s="18" t="s">
        <v>407</v>
      </c>
      <c r="D29" s="18" t="s">
        <v>23</v>
      </c>
      <c r="E29" s="19"/>
      <c r="F29" s="18" t="s">
        <v>408</v>
      </c>
      <c r="G29" s="19">
        <v>32</v>
      </c>
      <c r="H29" s="19">
        <v>32</v>
      </c>
      <c r="I29" s="56">
        <f t="shared" si="0"/>
        <v>64</v>
      </c>
      <c r="J29" s="63">
        <v>9957862071</v>
      </c>
      <c r="K29" s="18" t="s">
        <v>437</v>
      </c>
      <c r="L29" s="18" t="s">
        <v>438</v>
      </c>
      <c r="M29" s="18" t="s">
        <v>439</v>
      </c>
      <c r="N29" s="18" t="s">
        <v>430</v>
      </c>
      <c r="O29" s="18"/>
      <c r="P29" s="98">
        <v>43607</v>
      </c>
      <c r="Q29" s="97" t="s">
        <v>102</v>
      </c>
      <c r="R29" s="97">
        <v>8</v>
      </c>
      <c r="S29" s="97" t="s">
        <v>103</v>
      </c>
      <c r="T29" s="48"/>
    </row>
    <row r="30" spans="1:20">
      <c r="A30" s="4">
        <v>26</v>
      </c>
      <c r="B30" s="17" t="s">
        <v>62</v>
      </c>
      <c r="C30" s="18" t="s">
        <v>409</v>
      </c>
      <c r="D30" s="18" t="s">
        <v>23</v>
      </c>
      <c r="E30" s="19">
        <v>18160100801</v>
      </c>
      <c r="F30" s="18" t="s">
        <v>96</v>
      </c>
      <c r="G30" s="70">
        <v>18</v>
      </c>
      <c r="H30" s="70">
        <v>14</v>
      </c>
      <c r="I30" s="56">
        <f t="shared" si="0"/>
        <v>32</v>
      </c>
      <c r="J30" s="70">
        <v>9678720587</v>
      </c>
      <c r="K30" s="18" t="s">
        <v>424</v>
      </c>
      <c r="L30" s="18" t="s">
        <v>421</v>
      </c>
      <c r="M30" s="18" t="s">
        <v>422</v>
      </c>
      <c r="N30" s="18" t="s">
        <v>440</v>
      </c>
      <c r="O30" s="18"/>
      <c r="P30" s="98">
        <v>43608</v>
      </c>
      <c r="Q30" s="97" t="s">
        <v>107</v>
      </c>
      <c r="R30" s="97">
        <v>4</v>
      </c>
      <c r="S30" s="97" t="s">
        <v>103</v>
      </c>
      <c r="T30" s="48"/>
    </row>
    <row r="31" spans="1:20">
      <c r="A31" s="4">
        <v>27</v>
      </c>
      <c r="B31" s="17" t="s">
        <v>62</v>
      </c>
      <c r="C31" s="18" t="s">
        <v>410</v>
      </c>
      <c r="D31" s="18" t="s">
        <v>23</v>
      </c>
      <c r="E31" s="19">
        <v>18160100802</v>
      </c>
      <c r="F31" s="18" t="s">
        <v>96</v>
      </c>
      <c r="G31" s="74">
        <v>51</v>
      </c>
      <c r="H31" s="72">
        <v>29</v>
      </c>
      <c r="I31" s="56">
        <f t="shared" si="0"/>
        <v>80</v>
      </c>
      <c r="J31" s="63">
        <v>9435700469</v>
      </c>
      <c r="K31" s="18" t="s">
        <v>424</v>
      </c>
      <c r="L31" s="18" t="s">
        <v>421</v>
      </c>
      <c r="M31" s="18" t="s">
        <v>422</v>
      </c>
      <c r="N31" s="18" t="s">
        <v>436</v>
      </c>
      <c r="O31" s="18"/>
      <c r="P31" s="98">
        <v>43608</v>
      </c>
      <c r="Q31" s="97" t="s">
        <v>107</v>
      </c>
      <c r="R31" s="97">
        <v>4</v>
      </c>
      <c r="S31" s="97" t="s">
        <v>103</v>
      </c>
      <c r="T31" s="48"/>
    </row>
    <row r="32" spans="1:20" ht="33">
      <c r="A32" s="4">
        <v>28</v>
      </c>
      <c r="B32" s="17" t="s">
        <v>62</v>
      </c>
      <c r="C32" s="18" t="s">
        <v>411</v>
      </c>
      <c r="D32" s="18" t="s">
        <v>23</v>
      </c>
      <c r="E32" s="19">
        <v>18160106302</v>
      </c>
      <c r="F32" s="18" t="s">
        <v>96</v>
      </c>
      <c r="G32" s="19">
        <v>98</v>
      </c>
      <c r="H32" s="19">
        <v>104</v>
      </c>
      <c r="I32" s="56">
        <f t="shared" si="0"/>
        <v>202</v>
      </c>
      <c r="J32" s="63">
        <v>9678088658</v>
      </c>
      <c r="K32" s="18" t="s">
        <v>97</v>
      </c>
      <c r="L32" s="18" t="s">
        <v>109</v>
      </c>
      <c r="M32" s="18" t="s">
        <v>110</v>
      </c>
      <c r="N32" s="18" t="s">
        <v>441</v>
      </c>
      <c r="O32" s="18" t="s">
        <v>442</v>
      </c>
      <c r="P32" s="98">
        <v>43609</v>
      </c>
      <c r="Q32" s="97" t="s">
        <v>111</v>
      </c>
      <c r="R32" s="97">
        <v>16</v>
      </c>
      <c r="S32" s="97" t="s">
        <v>103</v>
      </c>
      <c r="T32" s="48"/>
    </row>
    <row r="33" spans="1:20" ht="33">
      <c r="A33" s="4">
        <v>29</v>
      </c>
      <c r="B33" s="17" t="s">
        <v>62</v>
      </c>
      <c r="C33" s="18" t="s">
        <v>411</v>
      </c>
      <c r="D33" s="18" t="s">
        <v>23</v>
      </c>
      <c r="E33" s="19">
        <v>18160106302</v>
      </c>
      <c r="F33" s="18" t="s">
        <v>96</v>
      </c>
      <c r="G33" s="19">
        <v>98</v>
      </c>
      <c r="H33" s="19">
        <v>104</v>
      </c>
      <c r="I33" s="56">
        <f t="shared" si="0"/>
        <v>202</v>
      </c>
      <c r="J33" s="63">
        <v>9678088658</v>
      </c>
      <c r="K33" s="18" t="s">
        <v>97</v>
      </c>
      <c r="L33" s="18" t="s">
        <v>109</v>
      </c>
      <c r="M33" s="18" t="s">
        <v>110</v>
      </c>
      <c r="N33" s="18" t="s">
        <v>441</v>
      </c>
      <c r="O33" s="18" t="s">
        <v>442</v>
      </c>
      <c r="P33" s="98">
        <v>43610</v>
      </c>
      <c r="Q33" s="97" t="s">
        <v>119</v>
      </c>
      <c r="R33" s="97">
        <v>16</v>
      </c>
      <c r="S33" s="97" t="s">
        <v>103</v>
      </c>
      <c r="T33" s="48"/>
    </row>
    <row r="34" spans="1:20" ht="33">
      <c r="A34" s="4">
        <v>30</v>
      </c>
      <c r="B34" s="17" t="s">
        <v>62</v>
      </c>
      <c r="C34" s="18" t="s">
        <v>412</v>
      </c>
      <c r="D34" s="18" t="s">
        <v>23</v>
      </c>
      <c r="E34" s="19">
        <v>18160106303</v>
      </c>
      <c r="F34" s="18" t="s">
        <v>150</v>
      </c>
      <c r="G34" s="19">
        <v>139</v>
      </c>
      <c r="H34" s="19">
        <v>129</v>
      </c>
      <c r="I34" s="56">
        <f t="shared" si="0"/>
        <v>268</v>
      </c>
      <c r="J34" s="63">
        <v>9678563486</v>
      </c>
      <c r="K34" s="18" t="s">
        <v>97</v>
      </c>
      <c r="L34" s="18" t="s">
        <v>98</v>
      </c>
      <c r="M34" s="18" t="s">
        <v>99</v>
      </c>
      <c r="N34" s="18" t="s">
        <v>441</v>
      </c>
      <c r="O34" s="18" t="s">
        <v>442</v>
      </c>
      <c r="P34" s="98">
        <v>43612</v>
      </c>
      <c r="Q34" s="97" t="s">
        <v>416</v>
      </c>
      <c r="R34" s="97">
        <v>16</v>
      </c>
      <c r="S34" s="97" t="s">
        <v>103</v>
      </c>
      <c r="T34" s="48"/>
    </row>
    <row r="35" spans="1:20" ht="33">
      <c r="A35" s="4">
        <v>31</v>
      </c>
      <c r="B35" s="17" t="s">
        <v>62</v>
      </c>
      <c r="C35" s="18" t="s">
        <v>412</v>
      </c>
      <c r="D35" s="18" t="s">
        <v>23</v>
      </c>
      <c r="E35" s="19">
        <v>18160106303</v>
      </c>
      <c r="F35" s="18" t="s">
        <v>150</v>
      </c>
      <c r="G35" s="19">
        <v>139</v>
      </c>
      <c r="H35" s="19">
        <v>129</v>
      </c>
      <c r="I35" s="56">
        <f t="shared" si="0"/>
        <v>268</v>
      </c>
      <c r="J35" s="63">
        <v>9678563486</v>
      </c>
      <c r="K35" s="18" t="s">
        <v>97</v>
      </c>
      <c r="L35" s="18" t="s">
        <v>98</v>
      </c>
      <c r="M35" s="18" t="s">
        <v>99</v>
      </c>
      <c r="N35" s="18" t="s">
        <v>441</v>
      </c>
      <c r="O35" s="18" t="s">
        <v>442</v>
      </c>
      <c r="P35" s="98">
        <v>43613</v>
      </c>
      <c r="Q35" s="97" t="s">
        <v>128</v>
      </c>
      <c r="R35" s="97">
        <v>16</v>
      </c>
      <c r="S35" s="97" t="s">
        <v>103</v>
      </c>
      <c r="T35" s="48"/>
    </row>
    <row r="36" spans="1:20">
      <c r="A36" s="4">
        <v>32</v>
      </c>
      <c r="B36" s="17" t="s">
        <v>62</v>
      </c>
      <c r="C36" s="18" t="s">
        <v>198</v>
      </c>
      <c r="D36" s="18" t="s">
        <v>23</v>
      </c>
      <c r="E36" s="19">
        <v>18160117603</v>
      </c>
      <c r="F36" s="18" t="s">
        <v>96</v>
      </c>
      <c r="G36" s="19">
        <v>13</v>
      </c>
      <c r="H36" s="19">
        <v>12</v>
      </c>
      <c r="I36" s="56">
        <f t="shared" si="0"/>
        <v>25</v>
      </c>
      <c r="J36" s="63">
        <v>9859251571</v>
      </c>
      <c r="K36" s="18"/>
      <c r="L36" s="18"/>
      <c r="M36" s="18"/>
      <c r="N36" s="18"/>
      <c r="O36" s="18"/>
      <c r="P36" s="98">
        <v>43614</v>
      </c>
      <c r="Q36" s="97" t="s">
        <v>102</v>
      </c>
      <c r="R36" s="97" t="s">
        <v>167</v>
      </c>
      <c r="S36" s="97" t="s">
        <v>103</v>
      </c>
      <c r="T36" s="18"/>
    </row>
    <row r="37" spans="1:20">
      <c r="A37" s="4">
        <v>33</v>
      </c>
      <c r="B37" s="17" t="s">
        <v>62</v>
      </c>
      <c r="C37" s="18" t="s">
        <v>196</v>
      </c>
      <c r="D37" s="18" t="s">
        <v>23</v>
      </c>
      <c r="E37" s="19">
        <v>18160117602</v>
      </c>
      <c r="F37" s="18" t="s">
        <v>96</v>
      </c>
      <c r="G37" s="19">
        <v>40</v>
      </c>
      <c r="H37" s="19">
        <v>39</v>
      </c>
      <c r="I37" s="56">
        <f t="shared" si="0"/>
        <v>79</v>
      </c>
      <c r="J37" s="63">
        <v>9957989192</v>
      </c>
      <c r="K37" s="18" t="s">
        <v>197</v>
      </c>
      <c r="L37" s="18"/>
      <c r="M37" s="18"/>
      <c r="N37" s="18"/>
      <c r="O37" s="18"/>
      <c r="P37" s="98">
        <v>43615</v>
      </c>
      <c r="Q37" s="97" t="s">
        <v>107</v>
      </c>
      <c r="R37" s="97" t="s">
        <v>163</v>
      </c>
      <c r="S37" s="97" t="s">
        <v>103</v>
      </c>
      <c r="T37" s="18"/>
    </row>
    <row r="38" spans="1:20" ht="33">
      <c r="A38" s="4">
        <v>34</v>
      </c>
      <c r="B38" s="17" t="s">
        <v>62</v>
      </c>
      <c r="C38" s="18" t="s">
        <v>413</v>
      </c>
      <c r="D38" s="18" t="s">
        <v>23</v>
      </c>
      <c r="E38" s="19">
        <v>18160110701</v>
      </c>
      <c r="F38" s="18" t="s">
        <v>150</v>
      </c>
      <c r="G38" s="19">
        <v>50</v>
      </c>
      <c r="H38" s="19">
        <v>56</v>
      </c>
      <c r="I38" s="56">
        <f t="shared" si="0"/>
        <v>106</v>
      </c>
      <c r="J38" s="63">
        <v>9678316882</v>
      </c>
      <c r="K38" s="18" t="s">
        <v>443</v>
      </c>
      <c r="L38" s="18" t="s">
        <v>772</v>
      </c>
      <c r="M38" s="18">
        <v>8011914944</v>
      </c>
      <c r="N38" s="18"/>
      <c r="O38" s="18"/>
      <c r="P38" s="98">
        <v>43616</v>
      </c>
      <c r="Q38" s="97" t="s">
        <v>111</v>
      </c>
      <c r="R38" s="97">
        <v>11</v>
      </c>
      <c r="S38" s="97" t="s">
        <v>103</v>
      </c>
      <c r="T38" s="18"/>
    </row>
    <row r="39" spans="1:20" ht="33">
      <c r="A39" s="4">
        <v>35</v>
      </c>
      <c r="B39" s="17" t="s">
        <v>63</v>
      </c>
      <c r="C39" s="48" t="s">
        <v>232</v>
      </c>
      <c r="D39" s="48" t="s">
        <v>23</v>
      </c>
      <c r="E39" s="19">
        <v>18160103604</v>
      </c>
      <c r="F39" s="48" t="s">
        <v>96</v>
      </c>
      <c r="G39" s="19">
        <v>26</v>
      </c>
      <c r="H39" s="19">
        <v>28</v>
      </c>
      <c r="I39" s="56">
        <f t="shared" si="0"/>
        <v>54</v>
      </c>
      <c r="J39" s="48">
        <v>9577159923</v>
      </c>
      <c r="K39" s="48" t="s">
        <v>331</v>
      </c>
      <c r="L39" s="48"/>
      <c r="M39" s="48"/>
      <c r="N39" s="48"/>
      <c r="O39" s="48"/>
      <c r="P39" s="98">
        <v>43587</v>
      </c>
      <c r="Q39" s="97" t="s">
        <v>107</v>
      </c>
      <c r="R39" s="97">
        <v>16</v>
      </c>
      <c r="S39" s="97" t="s">
        <v>103</v>
      </c>
      <c r="T39" s="18"/>
    </row>
    <row r="40" spans="1:20" ht="33">
      <c r="A40" s="4">
        <v>36</v>
      </c>
      <c r="B40" s="17" t="s">
        <v>63</v>
      </c>
      <c r="C40" s="48" t="s">
        <v>235</v>
      </c>
      <c r="D40" s="48" t="s">
        <v>23</v>
      </c>
      <c r="E40" s="19">
        <v>18160103605</v>
      </c>
      <c r="F40" s="48" t="s">
        <v>96</v>
      </c>
      <c r="G40" s="19">
        <v>17</v>
      </c>
      <c r="H40" s="19">
        <v>36</v>
      </c>
      <c r="I40" s="56">
        <f t="shared" si="0"/>
        <v>53</v>
      </c>
      <c r="J40" s="48">
        <v>9613091831</v>
      </c>
      <c r="K40" s="48" t="s">
        <v>331</v>
      </c>
      <c r="L40" s="48"/>
      <c r="M40" s="48"/>
      <c r="N40" s="48"/>
      <c r="O40" s="48"/>
      <c r="P40" s="98">
        <v>43587</v>
      </c>
      <c r="Q40" s="97" t="s">
        <v>107</v>
      </c>
      <c r="R40" s="97">
        <v>17</v>
      </c>
      <c r="S40" s="97" t="s">
        <v>103</v>
      </c>
      <c r="T40" s="18"/>
    </row>
    <row r="41" spans="1:20">
      <c r="A41" s="4">
        <v>37</v>
      </c>
      <c r="B41" s="17" t="s">
        <v>63</v>
      </c>
      <c r="C41" s="48" t="s">
        <v>837</v>
      </c>
      <c r="D41" s="48" t="s">
        <v>25</v>
      </c>
      <c r="E41" s="19" t="s">
        <v>838</v>
      </c>
      <c r="F41" s="48" t="s">
        <v>296</v>
      </c>
      <c r="G41" s="19">
        <v>18</v>
      </c>
      <c r="H41" s="19">
        <v>15</v>
      </c>
      <c r="I41" s="56">
        <f t="shared" si="0"/>
        <v>33</v>
      </c>
      <c r="J41" s="48">
        <v>9957155803</v>
      </c>
      <c r="K41" s="48" t="s">
        <v>858</v>
      </c>
      <c r="L41" s="48"/>
      <c r="M41" s="48"/>
      <c r="N41" s="48"/>
      <c r="O41" s="48"/>
      <c r="P41" s="98">
        <v>43588</v>
      </c>
      <c r="Q41" s="97" t="s">
        <v>111</v>
      </c>
      <c r="R41" s="97">
        <v>17</v>
      </c>
      <c r="S41" s="97" t="s">
        <v>103</v>
      </c>
      <c r="T41" s="18"/>
    </row>
    <row r="42" spans="1:20">
      <c r="A42" s="4">
        <v>38</v>
      </c>
      <c r="B42" s="17" t="s">
        <v>63</v>
      </c>
      <c r="C42" s="48" t="s">
        <v>839</v>
      </c>
      <c r="D42" s="48" t="s">
        <v>23</v>
      </c>
      <c r="E42" s="19">
        <v>18160106301</v>
      </c>
      <c r="F42" s="48" t="s">
        <v>96</v>
      </c>
      <c r="G42" s="19">
        <v>27</v>
      </c>
      <c r="H42" s="19">
        <v>28</v>
      </c>
      <c r="I42" s="56">
        <f t="shared" si="0"/>
        <v>55</v>
      </c>
      <c r="J42" s="48">
        <v>9954515890</v>
      </c>
      <c r="K42" s="48" t="s">
        <v>114</v>
      </c>
      <c r="L42" s="48"/>
      <c r="M42" s="48"/>
      <c r="N42" s="48"/>
      <c r="O42" s="48"/>
      <c r="P42" s="98">
        <v>43588</v>
      </c>
      <c r="Q42" s="97" t="s">
        <v>111</v>
      </c>
      <c r="R42" s="97">
        <v>16.5</v>
      </c>
      <c r="S42" s="97" t="s">
        <v>103</v>
      </c>
      <c r="T42" s="18"/>
    </row>
    <row r="43" spans="1:20">
      <c r="A43" s="4">
        <v>39</v>
      </c>
      <c r="B43" s="17" t="s">
        <v>63</v>
      </c>
      <c r="C43" s="48" t="s">
        <v>840</v>
      </c>
      <c r="D43" s="48" t="s">
        <v>23</v>
      </c>
      <c r="E43" s="19">
        <v>18160116002</v>
      </c>
      <c r="F43" s="48" t="s">
        <v>96</v>
      </c>
      <c r="G43" s="19">
        <v>14</v>
      </c>
      <c r="H43" s="19">
        <v>15</v>
      </c>
      <c r="I43" s="56">
        <f t="shared" si="0"/>
        <v>29</v>
      </c>
      <c r="J43" s="48"/>
      <c r="K43" s="48"/>
      <c r="L43" s="48"/>
      <c r="M43" s="48"/>
      <c r="N43" s="48"/>
      <c r="O43" s="48"/>
      <c r="P43" s="98">
        <v>43589</v>
      </c>
      <c r="Q43" s="97" t="s">
        <v>119</v>
      </c>
      <c r="R43" s="97">
        <v>17</v>
      </c>
      <c r="S43" s="97" t="s">
        <v>103</v>
      </c>
      <c r="T43" s="18"/>
    </row>
    <row r="44" spans="1:20">
      <c r="A44" s="4">
        <v>40</v>
      </c>
      <c r="B44" s="17" t="s">
        <v>63</v>
      </c>
      <c r="C44" s="48" t="s">
        <v>841</v>
      </c>
      <c r="D44" s="48" t="s">
        <v>23</v>
      </c>
      <c r="E44" s="19">
        <v>18160103203</v>
      </c>
      <c r="F44" s="48" t="s">
        <v>96</v>
      </c>
      <c r="G44" s="19">
        <v>29</v>
      </c>
      <c r="H44" s="19">
        <v>26</v>
      </c>
      <c r="I44" s="56">
        <f t="shared" si="0"/>
        <v>55</v>
      </c>
      <c r="J44" s="48"/>
      <c r="K44" s="48"/>
      <c r="L44" s="48"/>
      <c r="M44" s="48"/>
      <c r="N44" s="48"/>
      <c r="O44" s="48"/>
      <c r="P44" s="98">
        <v>43589</v>
      </c>
      <c r="Q44" s="97" t="s">
        <v>119</v>
      </c>
      <c r="R44" s="97">
        <v>17</v>
      </c>
      <c r="S44" s="97" t="s">
        <v>103</v>
      </c>
      <c r="T44" s="18"/>
    </row>
    <row r="45" spans="1:20">
      <c r="A45" s="4">
        <v>41</v>
      </c>
      <c r="B45" s="17" t="s">
        <v>63</v>
      </c>
      <c r="C45" s="48" t="s">
        <v>842</v>
      </c>
      <c r="D45" s="48" t="s">
        <v>23</v>
      </c>
      <c r="E45" s="19">
        <v>18160111002</v>
      </c>
      <c r="F45" s="48" t="s">
        <v>96</v>
      </c>
      <c r="G45" s="19">
        <v>18</v>
      </c>
      <c r="H45" s="19">
        <v>21</v>
      </c>
      <c r="I45" s="56">
        <f t="shared" si="0"/>
        <v>39</v>
      </c>
      <c r="J45" s="48"/>
      <c r="K45" s="48"/>
      <c r="L45" s="48"/>
      <c r="M45" s="48"/>
      <c r="N45" s="48"/>
      <c r="O45" s="48"/>
      <c r="P45" s="98">
        <v>43591</v>
      </c>
      <c r="Q45" s="97" t="s">
        <v>126</v>
      </c>
      <c r="R45" s="97">
        <v>12</v>
      </c>
      <c r="S45" s="97" t="s">
        <v>103</v>
      </c>
      <c r="T45" s="18"/>
    </row>
    <row r="46" spans="1:20">
      <c r="A46" s="4">
        <v>42</v>
      </c>
      <c r="B46" s="17" t="s">
        <v>63</v>
      </c>
      <c r="C46" s="48" t="s">
        <v>776</v>
      </c>
      <c r="D46" s="48" t="s">
        <v>23</v>
      </c>
      <c r="E46" s="19">
        <v>18160105202</v>
      </c>
      <c r="F46" s="48" t="s">
        <v>96</v>
      </c>
      <c r="G46" s="19">
        <v>19</v>
      </c>
      <c r="H46" s="19">
        <v>12</v>
      </c>
      <c r="I46" s="56">
        <f t="shared" si="0"/>
        <v>31</v>
      </c>
      <c r="J46" s="48"/>
      <c r="K46" s="48"/>
      <c r="L46" s="48"/>
      <c r="M46" s="48"/>
      <c r="N46" s="48"/>
      <c r="O46" s="48"/>
      <c r="P46" s="98">
        <v>43591</v>
      </c>
      <c r="Q46" s="97" t="s">
        <v>126</v>
      </c>
      <c r="R46" s="97">
        <v>11</v>
      </c>
      <c r="S46" s="97" t="s">
        <v>103</v>
      </c>
      <c r="T46" s="18"/>
    </row>
    <row r="47" spans="1:20">
      <c r="A47" s="4">
        <v>43</v>
      </c>
      <c r="B47" s="17" t="s">
        <v>63</v>
      </c>
      <c r="C47" s="48" t="s">
        <v>392</v>
      </c>
      <c r="D47" s="48" t="s">
        <v>23</v>
      </c>
      <c r="E47" s="19">
        <v>18160103902</v>
      </c>
      <c r="F47" s="48" t="s">
        <v>96</v>
      </c>
      <c r="G47" s="19">
        <v>18</v>
      </c>
      <c r="H47" s="19">
        <v>15</v>
      </c>
      <c r="I47" s="56">
        <f t="shared" si="0"/>
        <v>33</v>
      </c>
      <c r="J47" s="48"/>
      <c r="K47" s="48"/>
      <c r="L47" s="48"/>
      <c r="M47" s="48"/>
      <c r="N47" s="48"/>
      <c r="O47" s="48"/>
      <c r="P47" s="98">
        <v>43591</v>
      </c>
      <c r="Q47" s="97" t="s">
        <v>126</v>
      </c>
      <c r="R47" s="97">
        <v>13</v>
      </c>
      <c r="S47" s="97" t="s">
        <v>103</v>
      </c>
      <c r="T47" s="18"/>
    </row>
    <row r="48" spans="1:20">
      <c r="A48" s="4">
        <v>44</v>
      </c>
      <c r="B48" s="17" t="s">
        <v>63</v>
      </c>
      <c r="C48" s="48" t="s">
        <v>394</v>
      </c>
      <c r="D48" s="48" t="s">
        <v>23</v>
      </c>
      <c r="E48" s="19">
        <v>18160103503</v>
      </c>
      <c r="F48" s="48" t="s">
        <v>96</v>
      </c>
      <c r="G48" s="19">
        <v>29</v>
      </c>
      <c r="H48" s="19">
        <v>30</v>
      </c>
      <c r="I48" s="56">
        <f t="shared" si="0"/>
        <v>59</v>
      </c>
      <c r="J48" s="48"/>
      <c r="K48" s="48"/>
      <c r="L48" s="48"/>
      <c r="M48" s="48"/>
      <c r="N48" s="48"/>
      <c r="O48" s="48"/>
      <c r="P48" s="98">
        <v>43592</v>
      </c>
      <c r="Q48" s="97" t="s">
        <v>128</v>
      </c>
      <c r="R48" s="97">
        <v>18</v>
      </c>
      <c r="S48" s="97" t="s">
        <v>103</v>
      </c>
      <c r="T48" s="18"/>
    </row>
    <row r="49" spans="1:20">
      <c r="A49" s="4">
        <v>45</v>
      </c>
      <c r="B49" s="17" t="s">
        <v>63</v>
      </c>
      <c r="C49" s="48" t="s">
        <v>234</v>
      </c>
      <c r="D49" s="48" t="s">
        <v>25</v>
      </c>
      <c r="E49" s="19" t="s">
        <v>843</v>
      </c>
      <c r="F49" s="48" t="s">
        <v>296</v>
      </c>
      <c r="G49" s="19">
        <v>24</v>
      </c>
      <c r="H49" s="19">
        <v>20</v>
      </c>
      <c r="I49" s="56">
        <f t="shared" si="0"/>
        <v>44</v>
      </c>
      <c r="J49" s="48"/>
      <c r="K49" s="48"/>
      <c r="L49" s="48"/>
      <c r="M49" s="48"/>
      <c r="N49" s="48"/>
      <c r="O49" s="48"/>
      <c r="P49" s="98">
        <v>43592</v>
      </c>
      <c r="Q49" s="97" t="s">
        <v>128</v>
      </c>
      <c r="R49" s="97">
        <v>16</v>
      </c>
      <c r="S49" s="97" t="s">
        <v>103</v>
      </c>
      <c r="T49" s="18"/>
    </row>
    <row r="50" spans="1:20">
      <c r="A50" s="4">
        <v>46</v>
      </c>
      <c r="B50" s="17" t="s">
        <v>63</v>
      </c>
      <c r="C50" s="48" t="s">
        <v>233</v>
      </c>
      <c r="D50" s="48" t="s">
        <v>25</v>
      </c>
      <c r="E50" s="19" t="s">
        <v>844</v>
      </c>
      <c r="F50" s="48" t="s">
        <v>296</v>
      </c>
      <c r="G50" s="19">
        <v>30</v>
      </c>
      <c r="H50" s="19">
        <v>42</v>
      </c>
      <c r="I50" s="56">
        <f t="shared" si="0"/>
        <v>72</v>
      </c>
      <c r="J50" s="48"/>
      <c r="K50" s="48"/>
      <c r="L50" s="48"/>
      <c r="M50" s="48"/>
      <c r="N50" s="48"/>
      <c r="O50" s="48"/>
      <c r="P50" s="98">
        <v>43593</v>
      </c>
      <c r="Q50" s="97" t="s">
        <v>102</v>
      </c>
      <c r="R50" s="97">
        <v>15</v>
      </c>
      <c r="S50" s="97" t="s">
        <v>103</v>
      </c>
      <c r="T50" s="18"/>
    </row>
    <row r="51" spans="1:20">
      <c r="A51" s="4">
        <v>47</v>
      </c>
      <c r="B51" s="17" t="s">
        <v>63</v>
      </c>
      <c r="C51" s="48" t="s">
        <v>845</v>
      </c>
      <c r="D51" s="48" t="s">
        <v>23</v>
      </c>
      <c r="E51" s="19">
        <v>18160103802</v>
      </c>
      <c r="F51" s="48" t="s">
        <v>96</v>
      </c>
      <c r="G51" s="19">
        <v>33</v>
      </c>
      <c r="H51" s="19">
        <v>23</v>
      </c>
      <c r="I51" s="56">
        <f t="shared" si="0"/>
        <v>56</v>
      </c>
      <c r="J51" s="48"/>
      <c r="K51" s="48"/>
      <c r="L51" s="48"/>
      <c r="M51" s="48"/>
      <c r="N51" s="48"/>
      <c r="O51" s="48"/>
      <c r="P51" s="98">
        <v>43593</v>
      </c>
      <c r="Q51" s="97" t="s">
        <v>102</v>
      </c>
      <c r="R51" s="97">
        <v>17</v>
      </c>
      <c r="S51" s="97" t="s">
        <v>103</v>
      </c>
      <c r="T51" s="18"/>
    </row>
    <row r="52" spans="1:20">
      <c r="A52" s="4">
        <v>48</v>
      </c>
      <c r="B52" s="17" t="s">
        <v>63</v>
      </c>
      <c r="C52" s="48" t="s">
        <v>255</v>
      </c>
      <c r="D52" s="48" t="s">
        <v>23</v>
      </c>
      <c r="E52" s="19">
        <v>18160103401</v>
      </c>
      <c r="F52" s="48" t="s">
        <v>96</v>
      </c>
      <c r="G52" s="19">
        <v>11</v>
      </c>
      <c r="H52" s="19">
        <v>11</v>
      </c>
      <c r="I52" s="56">
        <f t="shared" si="0"/>
        <v>22</v>
      </c>
      <c r="J52" s="48"/>
      <c r="K52" s="48"/>
      <c r="L52" s="48"/>
      <c r="M52" s="48"/>
      <c r="N52" s="48"/>
      <c r="O52" s="48"/>
      <c r="P52" s="98">
        <v>43595</v>
      </c>
      <c r="Q52" s="97" t="s">
        <v>111</v>
      </c>
      <c r="R52" s="97">
        <v>15</v>
      </c>
      <c r="S52" s="97" t="s">
        <v>103</v>
      </c>
      <c r="T52" s="18"/>
    </row>
    <row r="53" spans="1:20">
      <c r="A53" s="4">
        <v>49</v>
      </c>
      <c r="B53" s="17" t="s">
        <v>63</v>
      </c>
      <c r="C53" s="48" t="s">
        <v>846</v>
      </c>
      <c r="D53" s="48" t="s">
        <v>25</v>
      </c>
      <c r="E53" s="19" t="s">
        <v>847</v>
      </c>
      <c r="F53" s="48" t="s">
        <v>296</v>
      </c>
      <c r="G53" s="19">
        <v>34</v>
      </c>
      <c r="H53" s="19">
        <v>40</v>
      </c>
      <c r="I53" s="56">
        <f t="shared" si="0"/>
        <v>74</v>
      </c>
      <c r="J53" s="48">
        <v>9859372018</v>
      </c>
      <c r="K53" s="48" t="s">
        <v>356</v>
      </c>
      <c r="L53" s="48" t="s">
        <v>340</v>
      </c>
      <c r="M53" s="48" t="s">
        <v>341</v>
      </c>
      <c r="N53" s="48" t="s">
        <v>859</v>
      </c>
      <c r="O53" s="48"/>
      <c r="P53" s="98">
        <v>43595</v>
      </c>
      <c r="Q53" s="97" t="s">
        <v>111</v>
      </c>
      <c r="R53" s="97">
        <v>9</v>
      </c>
      <c r="S53" s="97" t="s">
        <v>103</v>
      </c>
      <c r="T53" s="18"/>
    </row>
    <row r="54" spans="1:20">
      <c r="A54" s="4">
        <v>50</v>
      </c>
      <c r="B54" s="17" t="s">
        <v>63</v>
      </c>
      <c r="C54" s="48" t="s">
        <v>839</v>
      </c>
      <c r="D54" s="48" t="s">
        <v>23</v>
      </c>
      <c r="E54" s="19">
        <v>18160106301</v>
      </c>
      <c r="F54" s="48" t="s">
        <v>96</v>
      </c>
      <c r="G54" s="19">
        <v>27</v>
      </c>
      <c r="H54" s="19">
        <v>28</v>
      </c>
      <c r="I54" s="56">
        <f t="shared" si="0"/>
        <v>55</v>
      </c>
      <c r="J54" s="48">
        <v>9954515890</v>
      </c>
      <c r="K54" s="48" t="s">
        <v>114</v>
      </c>
      <c r="L54" s="48" t="s">
        <v>131</v>
      </c>
      <c r="M54" s="48" t="s">
        <v>132</v>
      </c>
      <c r="N54" s="48" t="s">
        <v>133</v>
      </c>
      <c r="O54" s="48" t="s">
        <v>134</v>
      </c>
      <c r="P54" s="98">
        <v>43596</v>
      </c>
      <c r="Q54" s="97" t="s">
        <v>119</v>
      </c>
      <c r="R54" s="97">
        <v>30</v>
      </c>
      <c r="S54" s="97" t="s">
        <v>103</v>
      </c>
      <c r="T54" s="18"/>
    </row>
    <row r="55" spans="1:20">
      <c r="A55" s="4">
        <v>51</v>
      </c>
      <c r="B55" s="17" t="s">
        <v>63</v>
      </c>
      <c r="C55" s="48" t="s">
        <v>253</v>
      </c>
      <c r="D55" s="48" t="s">
        <v>25</v>
      </c>
      <c r="E55" s="19" t="s">
        <v>848</v>
      </c>
      <c r="F55" s="48" t="s">
        <v>296</v>
      </c>
      <c r="G55" s="19">
        <v>42</v>
      </c>
      <c r="H55" s="19">
        <v>39</v>
      </c>
      <c r="I55" s="56">
        <f t="shared" si="0"/>
        <v>81</v>
      </c>
      <c r="J55" s="48">
        <v>9854481449</v>
      </c>
      <c r="K55" s="48" t="s">
        <v>356</v>
      </c>
      <c r="L55" s="48" t="s">
        <v>340</v>
      </c>
      <c r="M55" s="48" t="s">
        <v>341</v>
      </c>
      <c r="N55" s="48" t="s">
        <v>860</v>
      </c>
      <c r="O55" s="48"/>
      <c r="P55" s="98">
        <v>43596</v>
      </c>
      <c r="Q55" s="97" t="s">
        <v>119</v>
      </c>
      <c r="R55" s="97">
        <v>8</v>
      </c>
      <c r="S55" s="97" t="s">
        <v>103</v>
      </c>
      <c r="T55" s="18"/>
    </row>
    <row r="56" spans="1:20">
      <c r="A56" s="4">
        <v>52</v>
      </c>
      <c r="B56" s="17" t="s">
        <v>63</v>
      </c>
      <c r="C56" s="48" t="s">
        <v>849</v>
      </c>
      <c r="D56" s="48" t="s">
        <v>23</v>
      </c>
      <c r="E56" s="19">
        <v>18160110803</v>
      </c>
      <c r="F56" s="48" t="s">
        <v>96</v>
      </c>
      <c r="G56" s="19">
        <v>20</v>
      </c>
      <c r="H56" s="19">
        <v>24</v>
      </c>
      <c r="I56" s="56">
        <f t="shared" si="0"/>
        <v>44</v>
      </c>
      <c r="J56" s="48">
        <v>9854106915</v>
      </c>
      <c r="K56" s="48" t="s">
        <v>346</v>
      </c>
      <c r="L56" s="48" t="s">
        <v>347</v>
      </c>
      <c r="M56" s="48" t="s">
        <v>348</v>
      </c>
      <c r="N56" s="48"/>
      <c r="O56" s="48"/>
      <c r="P56" s="98">
        <v>43598</v>
      </c>
      <c r="Q56" s="97" t="s">
        <v>126</v>
      </c>
      <c r="R56" s="97">
        <v>13</v>
      </c>
      <c r="S56" s="97" t="s">
        <v>103</v>
      </c>
      <c r="T56" s="18"/>
    </row>
    <row r="57" spans="1:20">
      <c r="A57" s="4">
        <v>53</v>
      </c>
      <c r="B57" s="17" t="s">
        <v>63</v>
      </c>
      <c r="C57" s="48" t="s">
        <v>234</v>
      </c>
      <c r="D57" s="48" t="s">
        <v>25</v>
      </c>
      <c r="E57" s="19" t="s">
        <v>843</v>
      </c>
      <c r="F57" s="48" t="s">
        <v>296</v>
      </c>
      <c r="G57" s="19">
        <v>31</v>
      </c>
      <c r="H57" s="19">
        <v>25</v>
      </c>
      <c r="I57" s="56">
        <f t="shared" si="0"/>
        <v>56</v>
      </c>
      <c r="J57" s="48">
        <v>9577206067</v>
      </c>
      <c r="K57" s="48" t="s">
        <v>356</v>
      </c>
      <c r="L57" s="48" t="s">
        <v>340</v>
      </c>
      <c r="M57" s="48" t="s">
        <v>341</v>
      </c>
      <c r="N57" s="48" t="s">
        <v>358</v>
      </c>
      <c r="O57" s="48"/>
      <c r="P57" s="98">
        <v>43598</v>
      </c>
      <c r="Q57" s="97" t="s">
        <v>126</v>
      </c>
      <c r="R57" s="97">
        <v>6</v>
      </c>
      <c r="S57" s="97" t="s">
        <v>103</v>
      </c>
      <c r="T57" s="18"/>
    </row>
    <row r="58" spans="1:20">
      <c r="A58" s="4">
        <v>54</v>
      </c>
      <c r="B58" s="17" t="s">
        <v>63</v>
      </c>
      <c r="C58" s="48" t="s">
        <v>246</v>
      </c>
      <c r="D58" s="48" t="s">
        <v>23</v>
      </c>
      <c r="E58" s="19">
        <v>18160110801</v>
      </c>
      <c r="F58" s="48" t="s">
        <v>96</v>
      </c>
      <c r="G58" s="19">
        <v>30</v>
      </c>
      <c r="H58" s="19">
        <v>30</v>
      </c>
      <c r="I58" s="56">
        <f t="shared" si="0"/>
        <v>60</v>
      </c>
      <c r="J58" s="48">
        <v>9854894180</v>
      </c>
      <c r="K58" s="48" t="s">
        <v>346</v>
      </c>
      <c r="L58" s="48" t="s">
        <v>347</v>
      </c>
      <c r="M58" s="48" t="s">
        <v>348</v>
      </c>
      <c r="N58" s="48"/>
      <c r="O58" s="48"/>
      <c r="P58" s="98">
        <v>43599</v>
      </c>
      <c r="Q58" s="97" t="s">
        <v>128</v>
      </c>
      <c r="R58" s="97">
        <v>11</v>
      </c>
      <c r="S58" s="97" t="s">
        <v>103</v>
      </c>
      <c r="T58" s="18"/>
    </row>
    <row r="59" spans="1:20">
      <c r="A59" s="4">
        <v>55</v>
      </c>
      <c r="B59" s="17" t="s">
        <v>63</v>
      </c>
      <c r="C59" s="48" t="s">
        <v>238</v>
      </c>
      <c r="D59" s="48" t="s">
        <v>25</v>
      </c>
      <c r="E59" s="19" t="s">
        <v>279</v>
      </c>
      <c r="F59" s="48" t="s">
        <v>296</v>
      </c>
      <c r="G59" s="19">
        <v>35</v>
      </c>
      <c r="H59" s="19">
        <v>33</v>
      </c>
      <c r="I59" s="56">
        <f t="shared" si="0"/>
        <v>68</v>
      </c>
      <c r="J59" s="48">
        <v>9613459026</v>
      </c>
      <c r="K59" s="48" t="s">
        <v>356</v>
      </c>
      <c r="L59" s="48" t="s">
        <v>340</v>
      </c>
      <c r="M59" s="48" t="s">
        <v>341</v>
      </c>
      <c r="N59" s="48" t="s">
        <v>358</v>
      </c>
      <c r="O59" s="48"/>
      <c r="P59" s="98">
        <v>43600</v>
      </c>
      <c r="Q59" s="97" t="s">
        <v>102</v>
      </c>
      <c r="R59" s="97">
        <v>8.5</v>
      </c>
      <c r="S59" s="97" t="s">
        <v>103</v>
      </c>
      <c r="T59" s="18"/>
    </row>
    <row r="60" spans="1:20">
      <c r="A60" s="4">
        <v>56</v>
      </c>
      <c r="B60" s="17" t="s">
        <v>63</v>
      </c>
      <c r="C60" s="48" t="s">
        <v>254</v>
      </c>
      <c r="D60" s="48" t="s">
        <v>23</v>
      </c>
      <c r="E60" s="19">
        <v>18160116601</v>
      </c>
      <c r="F60" s="48" t="s">
        <v>150</v>
      </c>
      <c r="G60" s="19">
        <v>83</v>
      </c>
      <c r="H60" s="19">
        <v>88</v>
      </c>
      <c r="I60" s="56">
        <f t="shared" si="0"/>
        <v>171</v>
      </c>
      <c r="J60" s="48"/>
      <c r="K60" s="48" t="s">
        <v>333</v>
      </c>
      <c r="L60" s="48" t="s">
        <v>340</v>
      </c>
      <c r="M60" s="48" t="s">
        <v>341</v>
      </c>
      <c r="N60" s="48"/>
      <c r="O60" s="48"/>
      <c r="P60" s="98">
        <v>43600</v>
      </c>
      <c r="Q60" s="97" t="s">
        <v>102</v>
      </c>
      <c r="R60" s="97">
        <v>10</v>
      </c>
      <c r="S60" s="97" t="s">
        <v>103</v>
      </c>
      <c r="T60" s="18"/>
    </row>
    <row r="61" spans="1:20">
      <c r="A61" s="4">
        <v>57</v>
      </c>
      <c r="B61" s="17" t="s">
        <v>63</v>
      </c>
      <c r="C61" s="48" t="s">
        <v>254</v>
      </c>
      <c r="D61" s="48" t="s">
        <v>23</v>
      </c>
      <c r="E61" s="19">
        <v>18160116601</v>
      </c>
      <c r="F61" s="48" t="s">
        <v>150</v>
      </c>
      <c r="G61" s="19">
        <v>83</v>
      </c>
      <c r="H61" s="19">
        <v>88</v>
      </c>
      <c r="I61" s="56">
        <f t="shared" si="0"/>
        <v>171</v>
      </c>
      <c r="J61" s="48"/>
      <c r="K61" s="48" t="s">
        <v>333</v>
      </c>
      <c r="L61" s="48" t="s">
        <v>340</v>
      </c>
      <c r="M61" s="48" t="s">
        <v>341</v>
      </c>
      <c r="N61" s="48"/>
      <c r="O61" s="48"/>
      <c r="P61" s="98">
        <v>43601</v>
      </c>
      <c r="Q61" s="97" t="s">
        <v>107</v>
      </c>
      <c r="R61" s="97">
        <v>10</v>
      </c>
      <c r="S61" s="97" t="s">
        <v>103</v>
      </c>
      <c r="T61" s="18"/>
    </row>
    <row r="62" spans="1:20">
      <c r="A62" s="4">
        <v>58</v>
      </c>
      <c r="B62" s="17" t="s">
        <v>63</v>
      </c>
      <c r="C62" s="48" t="s">
        <v>113</v>
      </c>
      <c r="D62" s="48" t="s">
        <v>23</v>
      </c>
      <c r="E62" s="19">
        <v>18160110201</v>
      </c>
      <c r="F62" s="48" t="s">
        <v>96</v>
      </c>
      <c r="G62" s="19">
        <v>56</v>
      </c>
      <c r="H62" s="19">
        <v>61</v>
      </c>
      <c r="I62" s="56">
        <f t="shared" si="0"/>
        <v>117</v>
      </c>
      <c r="J62" s="48">
        <v>9854732130</v>
      </c>
      <c r="K62" s="48" t="s">
        <v>114</v>
      </c>
      <c r="L62" s="48" t="s">
        <v>115</v>
      </c>
      <c r="M62" s="48" t="s">
        <v>116</v>
      </c>
      <c r="N62" s="48" t="s">
        <v>117</v>
      </c>
      <c r="O62" s="48" t="s">
        <v>118</v>
      </c>
      <c r="P62" s="98">
        <v>43602</v>
      </c>
      <c r="Q62" s="97" t="s">
        <v>111</v>
      </c>
      <c r="R62" s="97">
        <v>20</v>
      </c>
      <c r="S62" s="97" t="s">
        <v>103</v>
      </c>
      <c r="T62" s="18"/>
    </row>
    <row r="63" spans="1:20">
      <c r="A63" s="4">
        <v>59</v>
      </c>
      <c r="B63" s="17" t="s">
        <v>63</v>
      </c>
      <c r="C63" s="48" t="s">
        <v>850</v>
      </c>
      <c r="D63" s="48" t="s">
        <v>25</v>
      </c>
      <c r="E63" s="19" t="s">
        <v>851</v>
      </c>
      <c r="F63" s="48" t="s">
        <v>296</v>
      </c>
      <c r="G63" s="19">
        <v>37</v>
      </c>
      <c r="H63" s="19">
        <v>32</v>
      </c>
      <c r="I63" s="56">
        <f t="shared" si="0"/>
        <v>69</v>
      </c>
      <c r="J63" s="48" t="s">
        <v>861</v>
      </c>
      <c r="K63" s="48" t="s">
        <v>862</v>
      </c>
      <c r="L63" s="48" t="s">
        <v>863</v>
      </c>
      <c r="M63" s="48" t="s">
        <v>864</v>
      </c>
      <c r="N63" s="48" t="s">
        <v>865</v>
      </c>
      <c r="O63" s="48" t="s">
        <v>861</v>
      </c>
      <c r="P63" s="98">
        <v>43605</v>
      </c>
      <c r="Q63" s="97" t="s">
        <v>416</v>
      </c>
      <c r="R63" s="97">
        <v>10</v>
      </c>
      <c r="S63" s="97" t="s">
        <v>103</v>
      </c>
      <c r="T63" s="18"/>
    </row>
    <row r="64" spans="1:20">
      <c r="A64" s="4">
        <v>60</v>
      </c>
      <c r="B64" s="17" t="s">
        <v>63</v>
      </c>
      <c r="C64" s="48" t="s">
        <v>852</v>
      </c>
      <c r="D64" s="48" t="s">
        <v>25</v>
      </c>
      <c r="E64" s="19" t="s">
        <v>853</v>
      </c>
      <c r="F64" s="48" t="s">
        <v>296</v>
      </c>
      <c r="G64" s="19">
        <v>32</v>
      </c>
      <c r="H64" s="19">
        <v>34</v>
      </c>
      <c r="I64" s="56">
        <f t="shared" si="0"/>
        <v>66</v>
      </c>
      <c r="J64" s="48">
        <v>9613158972</v>
      </c>
      <c r="K64" s="48" t="s">
        <v>356</v>
      </c>
      <c r="L64" s="48" t="s">
        <v>340</v>
      </c>
      <c r="M64" s="48" t="s">
        <v>341</v>
      </c>
      <c r="N64" s="48" t="s">
        <v>353</v>
      </c>
      <c r="O64" s="48"/>
      <c r="P64" s="98">
        <v>43605</v>
      </c>
      <c r="Q64" s="97" t="s">
        <v>416</v>
      </c>
      <c r="R64" s="97">
        <v>13</v>
      </c>
      <c r="S64" s="97" t="s">
        <v>103</v>
      </c>
      <c r="T64" s="18"/>
    </row>
    <row r="65" spans="1:20">
      <c r="A65" s="4">
        <v>61</v>
      </c>
      <c r="B65" s="17" t="s">
        <v>63</v>
      </c>
      <c r="C65" s="48" t="s">
        <v>250</v>
      </c>
      <c r="D65" s="48" t="s">
        <v>25</v>
      </c>
      <c r="E65" s="19" t="s">
        <v>282</v>
      </c>
      <c r="F65" s="48" t="s">
        <v>296</v>
      </c>
      <c r="G65" s="19">
        <v>40</v>
      </c>
      <c r="H65" s="19">
        <v>52</v>
      </c>
      <c r="I65" s="56">
        <f t="shared" si="0"/>
        <v>92</v>
      </c>
      <c r="J65" s="48">
        <v>7896924611</v>
      </c>
      <c r="K65" s="48" t="s">
        <v>356</v>
      </c>
      <c r="L65" s="48" t="s">
        <v>340</v>
      </c>
      <c r="M65" s="48" t="s">
        <v>341</v>
      </c>
      <c r="N65" s="48" t="s">
        <v>353</v>
      </c>
      <c r="O65" s="48"/>
      <c r="P65" s="98">
        <v>43606</v>
      </c>
      <c r="Q65" s="97" t="s">
        <v>128</v>
      </c>
      <c r="R65" s="97">
        <v>11</v>
      </c>
      <c r="S65" s="97" t="s">
        <v>103</v>
      </c>
      <c r="T65" s="18"/>
    </row>
    <row r="66" spans="1:20">
      <c r="A66" s="4">
        <v>62</v>
      </c>
      <c r="B66" s="17" t="s">
        <v>63</v>
      </c>
      <c r="C66" s="48" t="s">
        <v>236</v>
      </c>
      <c r="D66" s="48" t="s">
        <v>23</v>
      </c>
      <c r="E66" s="19">
        <v>18160115602</v>
      </c>
      <c r="F66" s="48" t="s">
        <v>298</v>
      </c>
      <c r="G66" s="19">
        <v>114</v>
      </c>
      <c r="H66" s="19">
        <v>69</v>
      </c>
      <c r="I66" s="56">
        <f t="shared" si="0"/>
        <v>183</v>
      </c>
      <c r="J66" s="48">
        <v>8133074026</v>
      </c>
      <c r="K66" s="48" t="s">
        <v>335</v>
      </c>
      <c r="L66" s="48" t="s">
        <v>336</v>
      </c>
      <c r="M66" s="48" t="s">
        <v>337</v>
      </c>
      <c r="N66" s="48"/>
      <c r="O66" s="48"/>
      <c r="P66" s="98">
        <v>43607</v>
      </c>
      <c r="Q66" s="97" t="s">
        <v>102</v>
      </c>
      <c r="R66" s="97">
        <v>24</v>
      </c>
      <c r="S66" s="97" t="s">
        <v>103</v>
      </c>
      <c r="T66" s="18"/>
    </row>
    <row r="67" spans="1:20">
      <c r="A67" s="4">
        <v>63</v>
      </c>
      <c r="B67" s="17" t="s">
        <v>63</v>
      </c>
      <c r="C67" s="48" t="s">
        <v>236</v>
      </c>
      <c r="D67" s="48" t="s">
        <v>23</v>
      </c>
      <c r="E67" s="19">
        <v>18160115602</v>
      </c>
      <c r="F67" s="48" t="s">
        <v>298</v>
      </c>
      <c r="G67" s="19">
        <v>114</v>
      </c>
      <c r="H67" s="19">
        <v>69</v>
      </c>
      <c r="I67" s="56">
        <f t="shared" si="0"/>
        <v>183</v>
      </c>
      <c r="J67" s="48">
        <v>8133074026</v>
      </c>
      <c r="K67" s="48" t="s">
        <v>335</v>
      </c>
      <c r="L67" s="48" t="s">
        <v>336</v>
      </c>
      <c r="M67" s="48" t="s">
        <v>337</v>
      </c>
      <c r="N67" s="48"/>
      <c r="O67" s="48"/>
      <c r="P67" s="98">
        <v>43608</v>
      </c>
      <c r="Q67" s="97" t="s">
        <v>107</v>
      </c>
      <c r="R67" s="97">
        <v>24</v>
      </c>
      <c r="S67" s="97" t="s">
        <v>103</v>
      </c>
      <c r="T67" s="18"/>
    </row>
    <row r="68" spans="1:20">
      <c r="A68" s="4">
        <v>64</v>
      </c>
      <c r="B68" s="17" t="s">
        <v>63</v>
      </c>
      <c r="C68" s="48" t="s">
        <v>837</v>
      </c>
      <c r="D68" s="48" t="s">
        <v>25</v>
      </c>
      <c r="E68" s="19" t="s">
        <v>838</v>
      </c>
      <c r="F68" s="48" t="s">
        <v>296</v>
      </c>
      <c r="G68" s="19">
        <v>23</v>
      </c>
      <c r="H68" s="19">
        <v>19</v>
      </c>
      <c r="I68" s="56">
        <f t="shared" si="0"/>
        <v>42</v>
      </c>
      <c r="J68" s="48">
        <v>9957155803</v>
      </c>
      <c r="K68" s="48" t="s">
        <v>114</v>
      </c>
      <c r="L68" s="48" t="s">
        <v>115</v>
      </c>
      <c r="M68" s="48" t="s">
        <v>116</v>
      </c>
      <c r="N68" s="48" t="s">
        <v>866</v>
      </c>
      <c r="O68" s="48"/>
      <c r="P68" s="98">
        <v>43609</v>
      </c>
      <c r="Q68" s="97" t="s">
        <v>111</v>
      </c>
      <c r="R68" s="97">
        <v>15</v>
      </c>
      <c r="S68" s="97" t="s">
        <v>103</v>
      </c>
      <c r="T68" s="18"/>
    </row>
    <row r="69" spans="1:20">
      <c r="A69" s="4">
        <v>65</v>
      </c>
      <c r="B69" s="17" t="s">
        <v>63</v>
      </c>
      <c r="C69" s="48" t="s">
        <v>854</v>
      </c>
      <c r="D69" s="48" t="s">
        <v>25</v>
      </c>
      <c r="E69" s="19" t="s">
        <v>855</v>
      </c>
      <c r="F69" s="48" t="s">
        <v>296</v>
      </c>
      <c r="G69" s="19">
        <v>39</v>
      </c>
      <c r="H69" s="19">
        <v>31</v>
      </c>
      <c r="I69" s="56">
        <f t="shared" si="0"/>
        <v>70</v>
      </c>
      <c r="J69" s="48">
        <v>7399459468</v>
      </c>
      <c r="K69" s="48" t="s">
        <v>867</v>
      </c>
      <c r="L69" s="48" t="s">
        <v>868</v>
      </c>
      <c r="M69" s="48" t="s">
        <v>869</v>
      </c>
      <c r="N69" s="48" t="s">
        <v>870</v>
      </c>
      <c r="O69" s="48" t="s">
        <v>871</v>
      </c>
      <c r="P69" s="98">
        <v>43610</v>
      </c>
      <c r="Q69" s="97" t="s">
        <v>119</v>
      </c>
      <c r="R69" s="97">
        <v>13</v>
      </c>
      <c r="S69" s="97" t="s">
        <v>103</v>
      </c>
      <c r="T69" s="18"/>
    </row>
    <row r="70" spans="1:20" ht="33">
      <c r="A70" s="4">
        <v>66</v>
      </c>
      <c r="B70" s="17" t="s">
        <v>63</v>
      </c>
      <c r="C70" s="48" t="s">
        <v>856</v>
      </c>
      <c r="D70" s="48" t="s">
        <v>23</v>
      </c>
      <c r="E70" s="19">
        <v>18160111204</v>
      </c>
      <c r="F70" s="48" t="s">
        <v>96</v>
      </c>
      <c r="G70" s="19">
        <v>19</v>
      </c>
      <c r="H70" s="19">
        <v>24</v>
      </c>
      <c r="I70" s="56">
        <f t="shared" ref="I70:I133" si="1">SUM(G70:H70)</f>
        <v>43</v>
      </c>
      <c r="J70" s="48">
        <v>9613312997</v>
      </c>
      <c r="K70" s="48" t="s">
        <v>867</v>
      </c>
      <c r="L70" s="48" t="s">
        <v>868</v>
      </c>
      <c r="M70" s="48" t="s">
        <v>869</v>
      </c>
      <c r="N70" s="48" t="s">
        <v>872</v>
      </c>
      <c r="O70" s="48" t="s">
        <v>871</v>
      </c>
      <c r="P70" s="98">
        <v>43610</v>
      </c>
      <c r="Q70" s="97" t="s">
        <v>119</v>
      </c>
      <c r="R70" s="97">
        <v>11</v>
      </c>
      <c r="S70" s="97" t="s">
        <v>103</v>
      </c>
      <c r="T70" s="18"/>
    </row>
    <row r="71" spans="1:20" ht="33">
      <c r="A71" s="4">
        <v>67</v>
      </c>
      <c r="B71" s="17" t="s">
        <v>63</v>
      </c>
      <c r="C71" s="48" t="s">
        <v>857</v>
      </c>
      <c r="D71" s="48" t="s">
        <v>23</v>
      </c>
      <c r="E71" s="19">
        <v>18160111202</v>
      </c>
      <c r="F71" s="48" t="s">
        <v>96</v>
      </c>
      <c r="G71" s="19">
        <v>8</v>
      </c>
      <c r="H71" s="19">
        <v>11</v>
      </c>
      <c r="I71" s="56">
        <f t="shared" si="1"/>
        <v>19</v>
      </c>
      <c r="J71" s="48">
        <v>7896158144</v>
      </c>
      <c r="K71" s="48" t="s">
        <v>867</v>
      </c>
      <c r="L71" s="48" t="s">
        <v>868</v>
      </c>
      <c r="M71" s="48" t="s">
        <v>869</v>
      </c>
      <c r="N71" s="48" t="s">
        <v>873</v>
      </c>
      <c r="O71" s="48" t="s">
        <v>874</v>
      </c>
      <c r="P71" s="98">
        <v>43610</v>
      </c>
      <c r="Q71" s="97" t="s">
        <v>119</v>
      </c>
      <c r="R71" s="97">
        <v>7</v>
      </c>
      <c r="S71" s="97" t="s">
        <v>103</v>
      </c>
      <c r="T71" s="18"/>
    </row>
    <row r="72" spans="1:20">
      <c r="A72" s="4">
        <v>68</v>
      </c>
      <c r="B72" s="17" t="s">
        <v>63</v>
      </c>
      <c r="C72" s="48" t="s">
        <v>584</v>
      </c>
      <c r="D72" s="48" t="s">
        <v>23</v>
      </c>
      <c r="E72" s="19">
        <v>18160107006</v>
      </c>
      <c r="F72" s="48" t="s">
        <v>585</v>
      </c>
      <c r="G72" s="19">
        <v>347</v>
      </c>
      <c r="H72" s="19">
        <v>370</v>
      </c>
      <c r="I72" s="56">
        <f t="shared" si="1"/>
        <v>717</v>
      </c>
      <c r="J72" s="48"/>
      <c r="K72" s="48" t="s">
        <v>317</v>
      </c>
      <c r="L72" s="48" t="s">
        <v>830</v>
      </c>
      <c r="M72" s="48" t="s">
        <v>875</v>
      </c>
      <c r="N72" s="48"/>
      <c r="O72" s="48"/>
      <c r="P72" s="98">
        <v>43612</v>
      </c>
      <c r="Q72" s="97" t="s">
        <v>416</v>
      </c>
      <c r="R72" s="97">
        <v>19</v>
      </c>
      <c r="S72" s="97" t="s">
        <v>103</v>
      </c>
      <c r="T72" s="18"/>
    </row>
    <row r="73" spans="1:20">
      <c r="A73" s="4">
        <v>69</v>
      </c>
      <c r="B73" s="17" t="s">
        <v>63</v>
      </c>
      <c r="C73" s="48" t="s">
        <v>584</v>
      </c>
      <c r="D73" s="48" t="s">
        <v>23</v>
      </c>
      <c r="E73" s="19">
        <v>18160107006</v>
      </c>
      <c r="F73" s="48" t="s">
        <v>585</v>
      </c>
      <c r="G73" s="19">
        <v>347</v>
      </c>
      <c r="H73" s="19">
        <v>370</v>
      </c>
      <c r="I73" s="56">
        <f t="shared" si="1"/>
        <v>717</v>
      </c>
      <c r="J73" s="48"/>
      <c r="K73" s="48" t="s">
        <v>317</v>
      </c>
      <c r="L73" s="48" t="s">
        <v>830</v>
      </c>
      <c r="M73" s="48" t="s">
        <v>875</v>
      </c>
      <c r="N73" s="48"/>
      <c r="O73" s="48"/>
      <c r="P73" s="98">
        <v>43613</v>
      </c>
      <c r="Q73" s="97" t="s">
        <v>128</v>
      </c>
      <c r="R73" s="97">
        <v>19</v>
      </c>
      <c r="S73" s="97" t="s">
        <v>103</v>
      </c>
      <c r="T73" s="18"/>
    </row>
    <row r="74" spans="1:20">
      <c r="A74" s="4">
        <v>70</v>
      </c>
      <c r="B74" s="17" t="s">
        <v>63</v>
      </c>
      <c r="C74" s="48" t="s">
        <v>584</v>
      </c>
      <c r="D74" s="48" t="s">
        <v>23</v>
      </c>
      <c r="E74" s="19">
        <v>18160107006</v>
      </c>
      <c r="F74" s="48" t="s">
        <v>585</v>
      </c>
      <c r="G74" s="19">
        <v>347</v>
      </c>
      <c r="H74" s="19">
        <v>370</v>
      </c>
      <c r="I74" s="56">
        <f t="shared" si="1"/>
        <v>717</v>
      </c>
      <c r="J74" s="48"/>
      <c r="K74" s="48" t="s">
        <v>317</v>
      </c>
      <c r="L74" s="48" t="s">
        <v>830</v>
      </c>
      <c r="M74" s="48" t="s">
        <v>875</v>
      </c>
      <c r="N74" s="48"/>
      <c r="O74" s="48"/>
      <c r="P74" s="98">
        <v>43614</v>
      </c>
      <c r="Q74" s="97" t="s">
        <v>102</v>
      </c>
      <c r="R74" s="97">
        <v>19</v>
      </c>
      <c r="S74" s="97" t="s">
        <v>103</v>
      </c>
      <c r="T74" s="18"/>
    </row>
    <row r="75" spans="1:20">
      <c r="A75" s="4">
        <v>71</v>
      </c>
      <c r="B75" s="17" t="s">
        <v>63</v>
      </c>
      <c r="C75" s="48" t="s">
        <v>584</v>
      </c>
      <c r="D75" s="48" t="s">
        <v>23</v>
      </c>
      <c r="E75" s="19">
        <v>18160107006</v>
      </c>
      <c r="F75" s="48" t="s">
        <v>585</v>
      </c>
      <c r="G75" s="19">
        <v>347</v>
      </c>
      <c r="H75" s="19">
        <v>370</v>
      </c>
      <c r="I75" s="56">
        <f t="shared" si="1"/>
        <v>717</v>
      </c>
      <c r="J75" s="48"/>
      <c r="K75" s="48" t="s">
        <v>317</v>
      </c>
      <c r="L75" s="48" t="s">
        <v>830</v>
      </c>
      <c r="M75" s="48" t="s">
        <v>875</v>
      </c>
      <c r="N75" s="48"/>
      <c r="O75" s="48"/>
      <c r="P75" s="98">
        <v>43615</v>
      </c>
      <c r="Q75" s="97" t="s">
        <v>107</v>
      </c>
      <c r="R75" s="97">
        <v>19</v>
      </c>
      <c r="S75" s="97" t="s">
        <v>103</v>
      </c>
      <c r="T75" s="18"/>
    </row>
    <row r="76" spans="1:20">
      <c r="A76" s="4">
        <v>72</v>
      </c>
      <c r="B76" s="17" t="s">
        <v>63</v>
      </c>
      <c r="C76" s="48" t="s">
        <v>584</v>
      </c>
      <c r="D76" s="48" t="s">
        <v>23</v>
      </c>
      <c r="E76" s="19">
        <v>18160107006</v>
      </c>
      <c r="F76" s="48" t="s">
        <v>585</v>
      </c>
      <c r="G76" s="19">
        <v>347</v>
      </c>
      <c r="H76" s="19">
        <v>370</v>
      </c>
      <c r="I76" s="56">
        <f t="shared" si="1"/>
        <v>717</v>
      </c>
      <c r="J76" s="48"/>
      <c r="K76" s="48" t="s">
        <v>317</v>
      </c>
      <c r="L76" s="48" t="s">
        <v>830</v>
      </c>
      <c r="M76" s="48" t="s">
        <v>875</v>
      </c>
      <c r="N76" s="48"/>
      <c r="O76" s="48"/>
      <c r="P76" s="98">
        <v>43616</v>
      </c>
      <c r="Q76" s="97" t="s">
        <v>111</v>
      </c>
      <c r="R76" s="97">
        <v>19</v>
      </c>
      <c r="S76" s="97" t="s">
        <v>103</v>
      </c>
      <c r="T76" s="18"/>
    </row>
    <row r="77" spans="1:20">
      <c r="A77" s="4">
        <v>73</v>
      </c>
      <c r="B77" s="17"/>
      <c r="C77" s="48"/>
      <c r="D77" s="48"/>
      <c r="E77" s="19"/>
      <c r="F77" s="48"/>
      <c r="G77" s="19"/>
      <c r="H77" s="19"/>
      <c r="I77" s="56">
        <f t="shared" si="1"/>
        <v>0</v>
      </c>
      <c r="J77" s="48"/>
      <c r="K77" s="48"/>
      <c r="L77" s="48"/>
      <c r="M77" s="48"/>
      <c r="N77" s="48"/>
      <c r="O77" s="48"/>
      <c r="P77" s="89"/>
      <c r="Q77" s="48"/>
      <c r="R77" s="48"/>
      <c r="S77" s="48"/>
      <c r="T77" s="18"/>
    </row>
    <row r="78" spans="1:20">
      <c r="A78" s="4">
        <v>74</v>
      </c>
      <c r="B78" s="17"/>
      <c r="C78" s="48"/>
      <c r="D78" s="48"/>
      <c r="E78" s="19"/>
      <c r="F78" s="48"/>
      <c r="G78" s="19"/>
      <c r="H78" s="19"/>
      <c r="I78" s="56">
        <f t="shared" si="1"/>
        <v>0</v>
      </c>
      <c r="J78" s="48"/>
      <c r="K78" s="48"/>
      <c r="L78" s="48"/>
      <c r="M78" s="48"/>
      <c r="N78" s="48"/>
      <c r="O78" s="48"/>
      <c r="P78" s="89"/>
      <c r="Q78" s="48"/>
      <c r="R78" s="48"/>
      <c r="S78" s="48"/>
      <c r="T78" s="18"/>
    </row>
    <row r="79" spans="1:20">
      <c r="A79" s="4">
        <v>75</v>
      </c>
      <c r="B79" s="17"/>
      <c r="C79" s="18"/>
      <c r="D79" s="18"/>
      <c r="E79" s="19"/>
      <c r="F79" s="18"/>
      <c r="G79" s="19"/>
      <c r="H79" s="19"/>
      <c r="I79" s="56">
        <f t="shared" si="1"/>
        <v>0</v>
      </c>
      <c r="J79" s="18"/>
      <c r="K79" s="18"/>
      <c r="L79" s="18"/>
      <c r="M79" s="18"/>
      <c r="N79" s="18"/>
      <c r="O79" s="18"/>
      <c r="P79" s="24"/>
      <c r="Q79" s="18"/>
      <c r="R79" s="18"/>
      <c r="S79" s="18"/>
      <c r="T79" s="18"/>
    </row>
    <row r="80" spans="1:20">
      <c r="A80" s="4">
        <v>76</v>
      </c>
      <c r="B80" s="17"/>
      <c r="C80" s="18"/>
      <c r="D80" s="18"/>
      <c r="E80" s="19"/>
      <c r="F80" s="18"/>
      <c r="G80" s="19"/>
      <c r="H80" s="19"/>
      <c r="I80" s="56">
        <f t="shared" si="1"/>
        <v>0</v>
      </c>
      <c r="J80" s="18"/>
      <c r="K80" s="18"/>
      <c r="L80" s="18"/>
      <c r="M80" s="18"/>
      <c r="N80" s="18"/>
      <c r="O80" s="18"/>
      <c r="P80" s="24"/>
      <c r="Q80" s="18"/>
      <c r="R80" s="18"/>
      <c r="S80" s="18"/>
      <c r="T80" s="18"/>
    </row>
    <row r="81" spans="1:20">
      <c r="A81" s="4">
        <v>77</v>
      </c>
      <c r="B81" s="17"/>
      <c r="C81" s="18"/>
      <c r="D81" s="18"/>
      <c r="E81" s="19"/>
      <c r="F81" s="18"/>
      <c r="G81" s="19"/>
      <c r="H81" s="19"/>
      <c r="I81" s="56">
        <f t="shared" si="1"/>
        <v>0</v>
      </c>
      <c r="J81" s="18"/>
      <c r="K81" s="18"/>
      <c r="L81" s="18"/>
      <c r="M81" s="18"/>
      <c r="N81" s="18"/>
      <c r="O81" s="18"/>
      <c r="P81" s="24"/>
      <c r="Q81" s="18"/>
      <c r="R81" s="18"/>
      <c r="S81" s="18"/>
      <c r="T81" s="18"/>
    </row>
    <row r="82" spans="1:20">
      <c r="A82" s="4">
        <v>78</v>
      </c>
      <c r="B82" s="17"/>
      <c r="C82" s="18"/>
      <c r="D82" s="18"/>
      <c r="E82" s="19"/>
      <c r="F82" s="18"/>
      <c r="G82" s="19"/>
      <c r="H82" s="19"/>
      <c r="I82" s="56">
        <f t="shared" si="1"/>
        <v>0</v>
      </c>
      <c r="J82" s="18"/>
      <c r="K82" s="18"/>
      <c r="L82" s="18"/>
      <c r="M82" s="18"/>
      <c r="N82" s="18"/>
      <c r="O82" s="18"/>
      <c r="P82" s="24"/>
      <c r="Q82" s="18"/>
      <c r="R82" s="18"/>
      <c r="S82" s="18"/>
      <c r="T82" s="18"/>
    </row>
    <row r="83" spans="1:20">
      <c r="A83" s="4">
        <v>79</v>
      </c>
      <c r="B83" s="17"/>
      <c r="C83" s="18"/>
      <c r="D83" s="18"/>
      <c r="E83" s="19"/>
      <c r="F83" s="18"/>
      <c r="G83" s="19"/>
      <c r="H83" s="19"/>
      <c r="I83" s="56">
        <f t="shared" si="1"/>
        <v>0</v>
      </c>
      <c r="J83" s="18"/>
      <c r="K83" s="18"/>
      <c r="L83" s="18"/>
      <c r="M83" s="18"/>
      <c r="N83" s="18"/>
      <c r="O83" s="18"/>
      <c r="P83" s="24"/>
      <c r="Q83" s="18"/>
      <c r="R83" s="18"/>
      <c r="S83" s="18"/>
      <c r="T83" s="18"/>
    </row>
    <row r="84" spans="1:20">
      <c r="A84" s="4">
        <v>80</v>
      </c>
      <c r="B84" s="17"/>
      <c r="C84" s="18"/>
      <c r="D84" s="18"/>
      <c r="E84" s="19"/>
      <c r="F84" s="18"/>
      <c r="G84" s="19"/>
      <c r="H84" s="19"/>
      <c r="I84" s="56">
        <f t="shared" si="1"/>
        <v>0</v>
      </c>
      <c r="J84" s="18"/>
      <c r="K84" s="18"/>
      <c r="L84" s="18"/>
      <c r="M84" s="18"/>
      <c r="N84" s="18"/>
      <c r="O84" s="18"/>
      <c r="P84" s="24"/>
      <c r="Q84" s="18"/>
      <c r="R84" s="18"/>
      <c r="S84" s="18"/>
      <c r="T84" s="18"/>
    </row>
    <row r="85" spans="1:20">
      <c r="A85" s="4">
        <v>81</v>
      </c>
      <c r="B85" s="17"/>
      <c r="C85" s="18"/>
      <c r="D85" s="18"/>
      <c r="E85" s="19"/>
      <c r="F85" s="18"/>
      <c r="G85" s="19"/>
      <c r="H85" s="19"/>
      <c r="I85" s="56">
        <f t="shared" si="1"/>
        <v>0</v>
      </c>
      <c r="J85" s="18"/>
      <c r="K85" s="18"/>
      <c r="L85" s="18"/>
      <c r="M85" s="18"/>
      <c r="N85" s="18"/>
      <c r="O85" s="18"/>
      <c r="P85" s="24"/>
      <c r="Q85" s="18"/>
      <c r="R85" s="18"/>
      <c r="S85" s="18"/>
      <c r="T85" s="18"/>
    </row>
    <row r="86" spans="1:20">
      <c r="A86" s="4">
        <v>82</v>
      </c>
      <c r="B86" s="17"/>
      <c r="C86" s="18"/>
      <c r="D86" s="18"/>
      <c r="E86" s="19"/>
      <c r="F86" s="18"/>
      <c r="G86" s="19"/>
      <c r="H86" s="19"/>
      <c r="I86" s="56">
        <f t="shared" si="1"/>
        <v>0</v>
      </c>
      <c r="J86" s="18"/>
      <c r="K86" s="18"/>
      <c r="L86" s="18"/>
      <c r="M86" s="18"/>
      <c r="N86" s="18"/>
      <c r="O86" s="18"/>
      <c r="P86" s="24"/>
      <c r="Q86" s="18"/>
      <c r="R86" s="18"/>
      <c r="S86" s="18"/>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72</v>
      </c>
      <c r="D165" s="21"/>
      <c r="E165" s="13"/>
      <c r="F165" s="21"/>
      <c r="G165" s="57">
        <f>SUM(G5:G164)</f>
        <v>4632</v>
      </c>
      <c r="H165" s="57">
        <f>SUM(H5:H164)</f>
        <v>4570</v>
      </c>
      <c r="I165" s="57">
        <f>SUM(I5:I164)</f>
        <v>9202</v>
      </c>
      <c r="J165" s="21"/>
      <c r="K165" s="21"/>
      <c r="L165" s="21"/>
      <c r="M165" s="21"/>
      <c r="N165" s="21"/>
      <c r="O165" s="21"/>
      <c r="P165" s="14"/>
      <c r="Q165" s="21"/>
      <c r="R165" s="21"/>
      <c r="S165" s="21"/>
      <c r="T165" s="12"/>
    </row>
    <row r="166" spans="1:20">
      <c r="A166" s="44" t="s">
        <v>62</v>
      </c>
      <c r="B166" s="10">
        <f>COUNTIF(B$5:B$164,"Team 1")</f>
        <v>34</v>
      </c>
      <c r="C166" s="44" t="s">
        <v>25</v>
      </c>
      <c r="D166" s="10">
        <f>COUNTIF(D5:D164,"Anganwadi")</f>
        <v>17</v>
      </c>
    </row>
    <row r="167" spans="1:20">
      <c r="A167" s="44" t="s">
        <v>63</v>
      </c>
      <c r="B167" s="10">
        <f>COUNTIF(B$6:B$164,"Team 2")</f>
        <v>38</v>
      </c>
      <c r="C167" s="44" t="s">
        <v>23</v>
      </c>
      <c r="D167" s="10">
        <f>COUNTIF(D5:D164,"School")</f>
        <v>55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86" zoomScaleNormal="86" workbookViewId="0">
      <pane xSplit="3" ySplit="4" topLeftCell="K72" activePane="bottomRight" state="frozen"/>
      <selection pane="topRight" activeCell="C1" sqref="C1"/>
      <selection pane="bottomLeft" activeCell="A5" sqref="A5"/>
      <selection pane="bottomRight" activeCell="S87" sqref="S8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68" t="s">
        <v>70</v>
      </c>
      <c r="B1" s="168"/>
      <c r="C1" s="168"/>
      <c r="D1" s="53"/>
      <c r="E1" s="53"/>
      <c r="F1" s="53"/>
      <c r="G1" s="53"/>
      <c r="H1" s="53"/>
      <c r="I1" s="53"/>
      <c r="J1" s="53"/>
      <c r="K1" s="53"/>
      <c r="L1" s="53"/>
      <c r="M1" s="169"/>
      <c r="N1" s="169"/>
      <c r="O1" s="169"/>
      <c r="P1" s="169"/>
      <c r="Q1" s="169"/>
      <c r="R1" s="169"/>
      <c r="S1" s="169"/>
      <c r="T1" s="169"/>
    </row>
    <row r="2" spans="1:20">
      <c r="A2" s="164" t="s">
        <v>59</v>
      </c>
      <c r="B2" s="165"/>
      <c r="C2" s="165"/>
      <c r="D2" s="25">
        <v>43617</v>
      </c>
      <c r="E2" s="22"/>
      <c r="F2" s="22"/>
      <c r="G2" s="22"/>
      <c r="H2" s="22"/>
      <c r="I2" s="22"/>
      <c r="J2" s="22"/>
      <c r="K2" s="22"/>
      <c r="L2" s="22"/>
      <c r="M2" s="22"/>
      <c r="N2" s="22"/>
      <c r="O2" s="22"/>
      <c r="P2" s="22"/>
      <c r="Q2" s="22"/>
      <c r="R2" s="22"/>
      <c r="S2" s="22"/>
    </row>
    <row r="3" spans="1:20" ht="24" customHeight="1">
      <c r="A3" s="160" t="s">
        <v>14</v>
      </c>
      <c r="B3" s="162" t="s">
        <v>61</v>
      </c>
      <c r="C3" s="159" t="s">
        <v>7</v>
      </c>
      <c r="D3" s="159" t="s">
        <v>55</v>
      </c>
      <c r="E3" s="159" t="s">
        <v>16</v>
      </c>
      <c r="F3" s="166" t="s">
        <v>17</v>
      </c>
      <c r="G3" s="159" t="s">
        <v>8</v>
      </c>
      <c r="H3" s="159"/>
      <c r="I3" s="159"/>
      <c r="J3" s="159" t="s">
        <v>31</v>
      </c>
      <c r="K3" s="162" t="s">
        <v>33</v>
      </c>
      <c r="L3" s="162" t="s">
        <v>50</v>
      </c>
      <c r="M3" s="162" t="s">
        <v>51</v>
      </c>
      <c r="N3" s="162" t="s">
        <v>34</v>
      </c>
      <c r="O3" s="162" t="s">
        <v>35</v>
      </c>
      <c r="P3" s="160" t="s">
        <v>54</v>
      </c>
      <c r="Q3" s="159" t="s">
        <v>52</v>
      </c>
      <c r="R3" s="159" t="s">
        <v>32</v>
      </c>
      <c r="S3" s="159" t="s">
        <v>53</v>
      </c>
      <c r="T3" s="159" t="s">
        <v>13</v>
      </c>
    </row>
    <row r="4" spans="1:20" ht="25.5" customHeight="1">
      <c r="A4" s="160"/>
      <c r="B4" s="167"/>
      <c r="C4" s="159"/>
      <c r="D4" s="159"/>
      <c r="E4" s="159"/>
      <c r="F4" s="166"/>
      <c r="G4" s="23" t="s">
        <v>9</v>
      </c>
      <c r="H4" s="23" t="s">
        <v>10</v>
      </c>
      <c r="I4" s="23" t="s">
        <v>11</v>
      </c>
      <c r="J4" s="159"/>
      <c r="K4" s="163"/>
      <c r="L4" s="163"/>
      <c r="M4" s="163"/>
      <c r="N4" s="163"/>
      <c r="O4" s="163"/>
      <c r="P4" s="160"/>
      <c r="Q4" s="160"/>
      <c r="R4" s="159"/>
      <c r="S4" s="159"/>
      <c r="T4" s="159"/>
    </row>
    <row r="5" spans="1:20" ht="33">
      <c r="A5" s="4">
        <v>1</v>
      </c>
      <c r="B5" s="17" t="s">
        <v>62</v>
      </c>
      <c r="C5" s="18" t="s">
        <v>199</v>
      </c>
      <c r="D5" s="18" t="s">
        <v>25</v>
      </c>
      <c r="E5" s="19" t="s">
        <v>271</v>
      </c>
      <c r="F5" s="18"/>
      <c r="G5" s="19">
        <v>33</v>
      </c>
      <c r="H5" s="19">
        <v>41</v>
      </c>
      <c r="I5" s="56">
        <f>SUM(G5:H5)</f>
        <v>74</v>
      </c>
      <c r="J5" s="18">
        <v>9508873997</v>
      </c>
      <c r="K5" s="18" t="s">
        <v>299</v>
      </c>
      <c r="L5" s="18" t="s">
        <v>300</v>
      </c>
      <c r="M5" s="18"/>
      <c r="N5" s="18" t="s">
        <v>301</v>
      </c>
      <c r="O5" s="18">
        <v>8011668122</v>
      </c>
      <c r="P5" s="100">
        <v>43617</v>
      </c>
      <c r="Q5" s="99" t="s">
        <v>119</v>
      </c>
      <c r="R5" s="99">
        <v>22</v>
      </c>
      <c r="S5" s="99" t="s">
        <v>103</v>
      </c>
      <c r="T5" s="18"/>
    </row>
    <row r="6" spans="1:20">
      <c r="A6" s="4">
        <v>2</v>
      </c>
      <c r="B6" s="17" t="s">
        <v>62</v>
      </c>
      <c r="C6" s="18" t="s">
        <v>200</v>
      </c>
      <c r="D6" s="18" t="s">
        <v>23</v>
      </c>
      <c r="E6" s="19">
        <v>18160107901</v>
      </c>
      <c r="F6" s="18" t="s">
        <v>96</v>
      </c>
      <c r="G6" s="19">
        <v>25</v>
      </c>
      <c r="H6" s="19">
        <v>20</v>
      </c>
      <c r="I6" s="56">
        <f t="shared" ref="I6:I69" si="0">SUM(G6:H6)</f>
        <v>45</v>
      </c>
      <c r="J6" s="18">
        <v>9508670068</v>
      </c>
      <c r="K6" s="18" t="s">
        <v>302</v>
      </c>
      <c r="L6" s="18" t="s">
        <v>303</v>
      </c>
      <c r="M6" s="18" t="s">
        <v>304</v>
      </c>
      <c r="N6" s="18"/>
      <c r="O6" s="18"/>
      <c r="P6" s="100">
        <v>43617</v>
      </c>
      <c r="Q6" s="99" t="s">
        <v>119</v>
      </c>
      <c r="R6" s="99">
        <v>27</v>
      </c>
      <c r="S6" s="99" t="s">
        <v>103</v>
      </c>
      <c r="T6" s="18"/>
    </row>
    <row r="7" spans="1:20">
      <c r="A7" s="4">
        <v>3</v>
      </c>
      <c r="B7" s="17" t="s">
        <v>62</v>
      </c>
      <c r="C7" s="18" t="s">
        <v>201</v>
      </c>
      <c r="D7" s="18" t="s">
        <v>25</v>
      </c>
      <c r="E7" s="19" t="s">
        <v>272</v>
      </c>
      <c r="F7" s="18"/>
      <c r="G7" s="19">
        <v>24</v>
      </c>
      <c r="H7" s="19">
        <v>33</v>
      </c>
      <c r="I7" s="56">
        <f t="shared" si="0"/>
        <v>57</v>
      </c>
      <c r="J7" s="18">
        <v>8011631467</v>
      </c>
      <c r="K7" s="18" t="s">
        <v>305</v>
      </c>
      <c r="L7" s="18" t="s">
        <v>306</v>
      </c>
      <c r="M7" s="18" t="s">
        <v>307</v>
      </c>
      <c r="N7" s="18" t="s">
        <v>308</v>
      </c>
      <c r="O7" s="18" t="s">
        <v>309</v>
      </c>
      <c r="P7" s="100">
        <v>43619</v>
      </c>
      <c r="Q7" s="99" t="s">
        <v>126</v>
      </c>
      <c r="R7" s="99">
        <v>25</v>
      </c>
      <c r="S7" s="99" t="s">
        <v>103</v>
      </c>
      <c r="T7" s="18"/>
    </row>
    <row r="8" spans="1:20">
      <c r="A8" s="4">
        <v>4</v>
      </c>
      <c r="B8" s="17" t="s">
        <v>62</v>
      </c>
      <c r="C8" s="18" t="s">
        <v>202</v>
      </c>
      <c r="D8" s="18" t="s">
        <v>23</v>
      </c>
      <c r="E8" s="19">
        <v>18160102601</v>
      </c>
      <c r="F8" s="18" t="s">
        <v>96</v>
      </c>
      <c r="G8" s="19">
        <v>21</v>
      </c>
      <c r="H8" s="19">
        <v>22</v>
      </c>
      <c r="I8" s="56">
        <f t="shared" si="0"/>
        <v>43</v>
      </c>
      <c r="J8" s="63">
        <v>8752946105</v>
      </c>
      <c r="K8" s="18" t="s">
        <v>305</v>
      </c>
      <c r="L8" s="18" t="s">
        <v>310</v>
      </c>
      <c r="M8" s="18">
        <v>8486912068</v>
      </c>
      <c r="N8" s="18" t="s">
        <v>308</v>
      </c>
      <c r="O8" s="18" t="s">
        <v>309</v>
      </c>
      <c r="P8" s="100">
        <v>43619</v>
      </c>
      <c r="Q8" s="99" t="s">
        <v>126</v>
      </c>
      <c r="R8" s="99">
        <v>22</v>
      </c>
      <c r="S8" s="99" t="s">
        <v>103</v>
      </c>
      <c r="T8" s="18"/>
    </row>
    <row r="9" spans="1:20" ht="33">
      <c r="A9" s="4">
        <v>5</v>
      </c>
      <c r="B9" s="17" t="s">
        <v>62</v>
      </c>
      <c r="C9" s="18" t="s">
        <v>203</v>
      </c>
      <c r="D9" s="18" t="s">
        <v>25</v>
      </c>
      <c r="E9" s="19" t="s">
        <v>273</v>
      </c>
      <c r="F9" s="18"/>
      <c r="G9" s="19">
        <v>36</v>
      </c>
      <c r="H9" s="19">
        <v>43</v>
      </c>
      <c r="I9" s="56">
        <f t="shared" si="0"/>
        <v>79</v>
      </c>
      <c r="J9" s="18">
        <v>8486374496</v>
      </c>
      <c r="K9" s="18" t="s">
        <v>302</v>
      </c>
      <c r="L9" s="18" t="s">
        <v>311</v>
      </c>
      <c r="M9" s="18"/>
      <c r="N9" s="18" t="s">
        <v>312</v>
      </c>
      <c r="O9" s="18">
        <v>8011933622</v>
      </c>
      <c r="P9" s="100">
        <v>43620</v>
      </c>
      <c r="Q9" s="99" t="s">
        <v>128</v>
      </c>
      <c r="R9" s="99">
        <v>23</v>
      </c>
      <c r="S9" s="99" t="s">
        <v>103</v>
      </c>
      <c r="T9" s="18"/>
    </row>
    <row r="10" spans="1:20">
      <c r="A10" s="4">
        <v>6</v>
      </c>
      <c r="B10" s="17" t="s">
        <v>62</v>
      </c>
      <c r="C10" s="18" t="s">
        <v>204</v>
      </c>
      <c r="D10" s="18" t="s">
        <v>25</v>
      </c>
      <c r="E10" s="19" t="s">
        <v>272</v>
      </c>
      <c r="F10" s="18"/>
      <c r="G10" s="19">
        <v>32</v>
      </c>
      <c r="H10" s="19">
        <v>33</v>
      </c>
      <c r="I10" s="56">
        <f t="shared" si="0"/>
        <v>65</v>
      </c>
      <c r="J10" s="69">
        <v>9577123512</v>
      </c>
      <c r="K10" s="18" t="s">
        <v>305</v>
      </c>
      <c r="L10" s="18" t="s">
        <v>306</v>
      </c>
      <c r="M10" s="18" t="s">
        <v>307</v>
      </c>
      <c r="N10" s="18" t="s">
        <v>308</v>
      </c>
      <c r="O10" s="18" t="s">
        <v>309</v>
      </c>
      <c r="P10" s="100">
        <v>43622</v>
      </c>
      <c r="Q10" s="99" t="s">
        <v>107</v>
      </c>
      <c r="R10" s="99">
        <v>25</v>
      </c>
      <c r="S10" s="99" t="s">
        <v>103</v>
      </c>
      <c r="T10" s="18"/>
    </row>
    <row r="11" spans="1:20" ht="33">
      <c r="A11" s="4">
        <v>7</v>
      </c>
      <c r="B11" s="17" t="s">
        <v>62</v>
      </c>
      <c r="C11" s="18" t="s">
        <v>205</v>
      </c>
      <c r="D11" s="18" t="s">
        <v>25</v>
      </c>
      <c r="E11" s="19" t="s">
        <v>274</v>
      </c>
      <c r="F11" s="18"/>
      <c r="G11" s="19">
        <v>34</v>
      </c>
      <c r="H11" s="19">
        <v>28</v>
      </c>
      <c r="I11" s="56">
        <f t="shared" si="0"/>
        <v>62</v>
      </c>
      <c r="J11" s="69">
        <v>9854815394</v>
      </c>
      <c r="K11" s="18" t="s">
        <v>302</v>
      </c>
      <c r="L11" s="18" t="s">
        <v>311</v>
      </c>
      <c r="M11" s="18" t="s">
        <v>307</v>
      </c>
      <c r="N11" s="18" t="s">
        <v>313</v>
      </c>
      <c r="O11" s="18" t="s">
        <v>314</v>
      </c>
      <c r="P11" s="100">
        <v>43622</v>
      </c>
      <c r="Q11" s="99" t="s">
        <v>107</v>
      </c>
      <c r="R11" s="99">
        <v>19</v>
      </c>
      <c r="S11" s="99" t="s">
        <v>103</v>
      </c>
      <c r="T11" s="18"/>
    </row>
    <row r="12" spans="1:20">
      <c r="A12" s="4">
        <v>8</v>
      </c>
      <c r="B12" s="17" t="s">
        <v>62</v>
      </c>
      <c r="C12" s="18" t="s">
        <v>206</v>
      </c>
      <c r="D12" s="18" t="s">
        <v>25</v>
      </c>
      <c r="E12" s="19" t="s">
        <v>275</v>
      </c>
      <c r="F12" s="18"/>
      <c r="G12" s="19">
        <v>32</v>
      </c>
      <c r="H12" s="19">
        <v>26</v>
      </c>
      <c r="I12" s="56">
        <f t="shared" si="0"/>
        <v>58</v>
      </c>
      <c r="J12" s="69">
        <v>9954758574</v>
      </c>
      <c r="K12" s="18" t="s">
        <v>315</v>
      </c>
      <c r="L12" s="18"/>
      <c r="M12" s="18"/>
      <c r="N12" s="18"/>
      <c r="O12" s="18"/>
      <c r="P12" s="100">
        <v>43623</v>
      </c>
      <c r="Q12" s="99" t="s">
        <v>111</v>
      </c>
      <c r="R12" s="99">
        <v>23</v>
      </c>
      <c r="S12" s="99" t="s">
        <v>103</v>
      </c>
      <c r="T12" s="18"/>
    </row>
    <row r="13" spans="1:20">
      <c r="A13" s="4">
        <v>9</v>
      </c>
      <c r="B13" s="17" t="s">
        <v>62</v>
      </c>
      <c r="C13" s="18" t="s">
        <v>207</v>
      </c>
      <c r="D13" s="18" t="s">
        <v>23</v>
      </c>
      <c r="E13" s="19">
        <v>18160102402</v>
      </c>
      <c r="F13" s="18" t="s">
        <v>96</v>
      </c>
      <c r="G13" s="19">
        <v>29</v>
      </c>
      <c r="H13" s="19">
        <v>22</v>
      </c>
      <c r="I13" s="56">
        <f t="shared" si="0"/>
        <v>51</v>
      </c>
      <c r="J13" s="63">
        <v>8724838283</v>
      </c>
      <c r="K13" s="18" t="s">
        <v>305</v>
      </c>
      <c r="L13" s="18" t="s">
        <v>310</v>
      </c>
      <c r="M13" s="18">
        <v>8486912068</v>
      </c>
      <c r="N13" s="18" t="s">
        <v>308</v>
      </c>
      <c r="O13" s="18" t="s">
        <v>309</v>
      </c>
      <c r="P13" s="100">
        <v>43623</v>
      </c>
      <c r="Q13" s="99" t="s">
        <v>111</v>
      </c>
      <c r="R13" s="99">
        <v>20</v>
      </c>
      <c r="S13" s="99" t="s">
        <v>103</v>
      </c>
      <c r="T13" s="18"/>
    </row>
    <row r="14" spans="1:20">
      <c r="A14" s="4">
        <v>10</v>
      </c>
      <c r="B14" s="17" t="s">
        <v>62</v>
      </c>
      <c r="C14" s="69" t="s">
        <v>208</v>
      </c>
      <c r="D14" s="18" t="s">
        <v>25</v>
      </c>
      <c r="E14" s="19"/>
      <c r="F14" s="18" t="s">
        <v>296</v>
      </c>
      <c r="G14" s="19">
        <v>36</v>
      </c>
      <c r="H14" s="19">
        <v>38</v>
      </c>
      <c r="I14" s="56">
        <f t="shared" si="0"/>
        <v>74</v>
      </c>
      <c r="J14" s="69">
        <v>9613269615</v>
      </c>
      <c r="K14" s="18" t="s">
        <v>316</v>
      </c>
      <c r="L14" s="18"/>
      <c r="M14" s="18"/>
      <c r="N14" s="18"/>
      <c r="O14" s="18"/>
      <c r="P14" s="100">
        <v>43624</v>
      </c>
      <c r="Q14" s="99" t="s">
        <v>119</v>
      </c>
      <c r="R14" s="99">
        <v>15</v>
      </c>
      <c r="S14" s="99" t="s">
        <v>103</v>
      </c>
      <c r="T14" s="18"/>
    </row>
    <row r="15" spans="1:20">
      <c r="A15" s="4">
        <v>11</v>
      </c>
      <c r="B15" s="17" t="s">
        <v>62</v>
      </c>
      <c r="C15" s="18" t="s">
        <v>209</v>
      </c>
      <c r="D15" s="18" t="s">
        <v>23</v>
      </c>
      <c r="E15" s="19">
        <v>18160113403</v>
      </c>
      <c r="F15" s="18" t="s">
        <v>96</v>
      </c>
      <c r="G15" s="19">
        <v>16</v>
      </c>
      <c r="H15" s="19">
        <v>19</v>
      </c>
      <c r="I15" s="56">
        <f t="shared" si="0"/>
        <v>35</v>
      </c>
      <c r="J15" s="63">
        <v>7896053620</v>
      </c>
      <c r="K15" s="18" t="s">
        <v>302</v>
      </c>
      <c r="L15" s="18"/>
      <c r="M15" s="18"/>
      <c r="N15" s="18"/>
      <c r="O15" s="18"/>
      <c r="P15" s="100">
        <v>43626</v>
      </c>
      <c r="Q15" s="99" t="s">
        <v>126</v>
      </c>
      <c r="R15" s="99">
        <v>24</v>
      </c>
      <c r="S15" s="99" t="s">
        <v>103</v>
      </c>
      <c r="T15" s="18"/>
    </row>
    <row r="16" spans="1:20">
      <c r="A16" s="4">
        <v>12</v>
      </c>
      <c r="B16" s="17" t="s">
        <v>62</v>
      </c>
      <c r="C16" s="18" t="s">
        <v>210</v>
      </c>
      <c r="D16" s="18" t="s">
        <v>23</v>
      </c>
      <c r="E16" s="19">
        <v>18160113404</v>
      </c>
      <c r="F16" s="18" t="s">
        <v>96</v>
      </c>
      <c r="G16" s="19">
        <v>40</v>
      </c>
      <c r="H16" s="19">
        <v>31</v>
      </c>
      <c r="I16" s="56">
        <f t="shared" si="0"/>
        <v>71</v>
      </c>
      <c r="J16" s="63">
        <v>9678249793</v>
      </c>
      <c r="K16" s="18" t="s">
        <v>302</v>
      </c>
      <c r="L16" s="18"/>
      <c r="M16" s="18"/>
      <c r="N16" s="18"/>
      <c r="O16" s="18"/>
      <c r="P16" s="100">
        <v>43626</v>
      </c>
      <c r="Q16" s="99" t="s">
        <v>126</v>
      </c>
      <c r="R16" s="99">
        <v>24</v>
      </c>
      <c r="S16" s="99" t="s">
        <v>103</v>
      </c>
      <c r="T16" s="18"/>
    </row>
    <row r="17" spans="1:20">
      <c r="A17" s="4">
        <v>13</v>
      </c>
      <c r="B17" s="17" t="s">
        <v>62</v>
      </c>
      <c r="C17" s="18" t="s">
        <v>211</v>
      </c>
      <c r="D17" s="18" t="s">
        <v>25</v>
      </c>
      <c r="E17" s="19" t="s">
        <v>276</v>
      </c>
      <c r="F17" s="18"/>
      <c r="G17" s="19">
        <v>18</v>
      </c>
      <c r="H17" s="19">
        <v>20</v>
      </c>
      <c r="I17" s="56">
        <f t="shared" si="0"/>
        <v>38</v>
      </c>
      <c r="J17" s="69">
        <v>9854161344</v>
      </c>
      <c r="K17" s="18" t="s">
        <v>315</v>
      </c>
      <c r="L17" s="18"/>
      <c r="M17" s="18"/>
      <c r="N17" s="18"/>
      <c r="O17" s="18"/>
      <c r="P17" s="100">
        <v>43627</v>
      </c>
      <c r="Q17" s="99" t="s">
        <v>128</v>
      </c>
      <c r="R17" s="99">
        <v>23</v>
      </c>
      <c r="S17" s="99" t="s">
        <v>103</v>
      </c>
      <c r="T17" s="18"/>
    </row>
    <row r="18" spans="1:20">
      <c r="A18" s="4">
        <v>14</v>
      </c>
      <c r="B18" s="17" t="s">
        <v>62</v>
      </c>
      <c r="C18" s="18" t="s">
        <v>212</v>
      </c>
      <c r="D18" s="18" t="s">
        <v>23</v>
      </c>
      <c r="E18" s="19">
        <v>18160113405</v>
      </c>
      <c r="F18" s="18" t="s">
        <v>150</v>
      </c>
      <c r="G18" s="19">
        <v>29</v>
      </c>
      <c r="H18" s="19">
        <v>25</v>
      </c>
      <c r="I18" s="56">
        <f t="shared" si="0"/>
        <v>54</v>
      </c>
      <c r="J18" s="63">
        <v>9435281965</v>
      </c>
      <c r="K18" s="18" t="s">
        <v>317</v>
      </c>
      <c r="L18" s="18"/>
      <c r="M18" s="18"/>
      <c r="N18" s="18"/>
      <c r="O18" s="18"/>
      <c r="P18" s="100">
        <v>43627</v>
      </c>
      <c r="Q18" s="99" t="s">
        <v>128</v>
      </c>
      <c r="R18" s="99">
        <v>18</v>
      </c>
      <c r="S18" s="99" t="s">
        <v>103</v>
      </c>
      <c r="T18" s="18"/>
    </row>
    <row r="19" spans="1:20" ht="33">
      <c r="A19" s="4">
        <v>15</v>
      </c>
      <c r="B19" s="17" t="s">
        <v>62</v>
      </c>
      <c r="C19" s="18" t="s">
        <v>213</v>
      </c>
      <c r="D19" s="18" t="s">
        <v>23</v>
      </c>
      <c r="E19" s="19">
        <v>18160102001</v>
      </c>
      <c r="F19" s="18" t="s">
        <v>96</v>
      </c>
      <c r="G19" s="19">
        <v>30</v>
      </c>
      <c r="H19" s="19">
        <v>18</v>
      </c>
      <c r="I19" s="56">
        <f t="shared" si="0"/>
        <v>48</v>
      </c>
      <c r="J19" s="63">
        <v>9101055792</v>
      </c>
      <c r="K19" s="18" t="s">
        <v>302</v>
      </c>
      <c r="L19" s="18"/>
      <c r="M19" s="18"/>
      <c r="N19" s="18"/>
      <c r="O19" s="18"/>
      <c r="P19" s="100">
        <v>43628</v>
      </c>
      <c r="Q19" s="99" t="s">
        <v>102</v>
      </c>
      <c r="R19" s="99">
        <v>21</v>
      </c>
      <c r="S19" s="99" t="s">
        <v>103</v>
      </c>
      <c r="T19" s="18"/>
    </row>
    <row r="20" spans="1:20">
      <c r="A20" s="4">
        <v>16</v>
      </c>
      <c r="B20" s="17" t="s">
        <v>62</v>
      </c>
      <c r="C20" s="18" t="s">
        <v>214</v>
      </c>
      <c r="D20" s="18" t="s">
        <v>23</v>
      </c>
      <c r="E20" s="19"/>
      <c r="F20" s="18" t="s">
        <v>96</v>
      </c>
      <c r="G20" s="19">
        <v>27</v>
      </c>
      <c r="H20" s="19">
        <v>24</v>
      </c>
      <c r="I20" s="56">
        <f t="shared" si="0"/>
        <v>51</v>
      </c>
      <c r="J20" s="18">
        <v>9435271395</v>
      </c>
      <c r="K20" s="18" t="s">
        <v>302</v>
      </c>
      <c r="L20" s="18"/>
      <c r="M20" s="18"/>
      <c r="N20" s="18"/>
      <c r="O20" s="18"/>
      <c r="P20" s="100">
        <v>43628</v>
      </c>
      <c r="Q20" s="99" t="s">
        <v>102</v>
      </c>
      <c r="R20" s="99">
        <v>19</v>
      </c>
      <c r="S20" s="99" t="s">
        <v>103</v>
      </c>
      <c r="T20" s="18"/>
    </row>
    <row r="21" spans="1:20">
      <c r="A21" s="4">
        <v>17</v>
      </c>
      <c r="B21" s="17" t="s">
        <v>62</v>
      </c>
      <c r="C21" s="18" t="s">
        <v>215</v>
      </c>
      <c r="D21" s="18" t="s">
        <v>23</v>
      </c>
      <c r="E21" s="19">
        <v>18160102004</v>
      </c>
      <c r="F21" s="18" t="s">
        <v>297</v>
      </c>
      <c r="G21" s="19">
        <v>260</v>
      </c>
      <c r="H21" s="19">
        <v>280</v>
      </c>
      <c r="I21" s="56">
        <f t="shared" si="0"/>
        <v>540</v>
      </c>
      <c r="J21" s="63">
        <v>9954422025</v>
      </c>
      <c r="K21" s="18" t="s">
        <v>302</v>
      </c>
      <c r="L21" s="18"/>
      <c r="M21" s="18"/>
      <c r="N21" s="18"/>
      <c r="O21" s="18"/>
      <c r="P21" s="100">
        <v>43629</v>
      </c>
      <c r="Q21" s="99" t="s">
        <v>107</v>
      </c>
      <c r="R21" s="99">
        <v>22</v>
      </c>
      <c r="S21" s="99" t="s">
        <v>103</v>
      </c>
      <c r="T21" s="18"/>
    </row>
    <row r="22" spans="1:20">
      <c r="A22" s="4">
        <v>18</v>
      </c>
      <c r="B22" s="17" t="s">
        <v>62</v>
      </c>
      <c r="C22" s="18" t="s">
        <v>215</v>
      </c>
      <c r="D22" s="18" t="s">
        <v>23</v>
      </c>
      <c r="E22" s="19">
        <v>18160102004</v>
      </c>
      <c r="F22" s="18" t="s">
        <v>297</v>
      </c>
      <c r="G22" s="19">
        <v>260</v>
      </c>
      <c r="H22" s="19">
        <v>280</v>
      </c>
      <c r="I22" s="56">
        <f t="shared" si="0"/>
        <v>540</v>
      </c>
      <c r="J22" s="63">
        <v>9954422025</v>
      </c>
      <c r="K22" s="18" t="s">
        <v>302</v>
      </c>
      <c r="L22" s="18"/>
      <c r="M22" s="18"/>
      <c r="N22" s="18"/>
      <c r="O22" s="18"/>
      <c r="P22" s="100">
        <v>43630</v>
      </c>
      <c r="Q22" s="99" t="s">
        <v>111</v>
      </c>
      <c r="R22" s="99">
        <v>22</v>
      </c>
      <c r="S22" s="99" t="s">
        <v>103</v>
      </c>
      <c r="T22" s="18"/>
    </row>
    <row r="23" spans="1:20">
      <c r="A23" s="4">
        <v>19</v>
      </c>
      <c r="B23" s="17" t="s">
        <v>62</v>
      </c>
      <c r="C23" s="18" t="s">
        <v>215</v>
      </c>
      <c r="D23" s="18" t="s">
        <v>23</v>
      </c>
      <c r="E23" s="19">
        <v>18160102004</v>
      </c>
      <c r="F23" s="18" t="s">
        <v>297</v>
      </c>
      <c r="G23" s="19">
        <v>260</v>
      </c>
      <c r="H23" s="19">
        <v>280</v>
      </c>
      <c r="I23" s="56">
        <f t="shared" si="0"/>
        <v>540</v>
      </c>
      <c r="J23" s="63">
        <v>9954422025</v>
      </c>
      <c r="K23" s="18" t="s">
        <v>302</v>
      </c>
      <c r="L23" s="18"/>
      <c r="M23" s="18"/>
      <c r="N23" s="18"/>
      <c r="O23" s="18"/>
      <c r="P23" s="100">
        <v>43631</v>
      </c>
      <c r="Q23" s="99" t="s">
        <v>119</v>
      </c>
      <c r="R23" s="99">
        <v>22</v>
      </c>
      <c r="S23" s="99" t="s">
        <v>103</v>
      </c>
      <c r="T23" s="18"/>
    </row>
    <row r="24" spans="1:20">
      <c r="A24" s="4">
        <v>20</v>
      </c>
      <c r="B24" s="17" t="s">
        <v>62</v>
      </c>
      <c r="C24" s="18" t="s">
        <v>215</v>
      </c>
      <c r="D24" s="18" t="s">
        <v>23</v>
      </c>
      <c r="E24" s="19">
        <v>18160102004</v>
      </c>
      <c r="F24" s="18" t="s">
        <v>297</v>
      </c>
      <c r="G24" s="19">
        <v>260</v>
      </c>
      <c r="H24" s="19">
        <v>280</v>
      </c>
      <c r="I24" s="56">
        <f t="shared" si="0"/>
        <v>540</v>
      </c>
      <c r="J24" s="63">
        <v>9954422025</v>
      </c>
      <c r="K24" s="18" t="s">
        <v>302</v>
      </c>
      <c r="L24" s="18"/>
      <c r="M24" s="18"/>
      <c r="N24" s="18"/>
      <c r="O24" s="18"/>
      <c r="P24" s="100">
        <v>43633</v>
      </c>
      <c r="Q24" s="99" t="s">
        <v>126</v>
      </c>
      <c r="R24" s="99">
        <v>22</v>
      </c>
      <c r="S24" s="99" t="s">
        <v>103</v>
      </c>
      <c r="T24" s="18"/>
    </row>
    <row r="25" spans="1:20">
      <c r="A25" s="4">
        <v>21</v>
      </c>
      <c r="B25" s="17" t="s">
        <v>62</v>
      </c>
      <c r="C25" s="18" t="s">
        <v>216</v>
      </c>
      <c r="D25" s="18" t="s">
        <v>25</v>
      </c>
      <c r="E25" s="19"/>
      <c r="F25" s="18" t="s">
        <v>296</v>
      </c>
      <c r="G25" s="19">
        <v>34</v>
      </c>
      <c r="H25" s="19">
        <v>39</v>
      </c>
      <c r="I25" s="56">
        <f t="shared" si="0"/>
        <v>73</v>
      </c>
      <c r="J25" s="69">
        <v>9613120889</v>
      </c>
      <c r="K25" s="18" t="s">
        <v>318</v>
      </c>
      <c r="L25" s="18"/>
      <c r="M25" s="18"/>
      <c r="N25" s="18"/>
      <c r="O25" s="18"/>
      <c r="P25" s="100">
        <v>43634</v>
      </c>
      <c r="Q25" s="99" t="s">
        <v>128</v>
      </c>
      <c r="R25" s="99">
        <v>14</v>
      </c>
      <c r="S25" s="99" t="s">
        <v>103</v>
      </c>
      <c r="T25" s="18"/>
    </row>
    <row r="26" spans="1:20">
      <c r="A26" s="4">
        <v>22</v>
      </c>
      <c r="B26" s="17" t="s">
        <v>62</v>
      </c>
      <c r="C26" s="69" t="s">
        <v>217</v>
      </c>
      <c r="D26" s="18" t="s">
        <v>25</v>
      </c>
      <c r="E26" s="19"/>
      <c r="F26" s="18" t="s">
        <v>296</v>
      </c>
      <c r="G26" s="19">
        <v>32</v>
      </c>
      <c r="H26" s="19">
        <v>34</v>
      </c>
      <c r="I26" s="56">
        <f t="shared" si="0"/>
        <v>66</v>
      </c>
      <c r="J26" s="69">
        <v>9854373134</v>
      </c>
      <c r="K26" s="18" t="s">
        <v>316</v>
      </c>
      <c r="L26" s="18"/>
      <c r="M26" s="18"/>
      <c r="N26" s="18"/>
      <c r="O26" s="18"/>
      <c r="P26" s="100">
        <v>43635</v>
      </c>
      <c r="Q26" s="99" t="s">
        <v>102</v>
      </c>
      <c r="R26" s="99">
        <v>15</v>
      </c>
      <c r="S26" s="99" t="s">
        <v>103</v>
      </c>
      <c r="T26" s="18"/>
    </row>
    <row r="27" spans="1:20">
      <c r="A27" s="4">
        <v>23</v>
      </c>
      <c r="B27" s="17" t="s">
        <v>62</v>
      </c>
      <c r="C27" s="18" t="s">
        <v>218</v>
      </c>
      <c r="D27" s="18" t="s">
        <v>25</v>
      </c>
      <c r="E27" s="19">
        <v>18311070303</v>
      </c>
      <c r="F27" s="18" t="s">
        <v>296</v>
      </c>
      <c r="G27" s="19">
        <v>29</v>
      </c>
      <c r="H27" s="19">
        <v>34</v>
      </c>
      <c r="I27" s="56">
        <f t="shared" si="0"/>
        <v>63</v>
      </c>
      <c r="J27" s="69">
        <v>9954666228</v>
      </c>
      <c r="K27" s="18" t="s">
        <v>319</v>
      </c>
      <c r="L27" s="18"/>
      <c r="M27" s="18"/>
      <c r="N27" s="18"/>
      <c r="O27" s="18"/>
      <c r="P27" s="100">
        <v>43637</v>
      </c>
      <c r="Q27" s="99" t="s">
        <v>111</v>
      </c>
      <c r="R27" s="99">
        <v>15</v>
      </c>
      <c r="S27" s="99" t="s">
        <v>103</v>
      </c>
      <c r="T27" s="18"/>
    </row>
    <row r="28" spans="1:20">
      <c r="A28" s="4">
        <v>24</v>
      </c>
      <c r="B28" s="17" t="s">
        <v>62</v>
      </c>
      <c r="C28" s="18" t="s">
        <v>219</v>
      </c>
      <c r="D28" s="18" t="s">
        <v>25</v>
      </c>
      <c r="E28" s="19">
        <v>18311070302</v>
      </c>
      <c r="F28" s="18" t="s">
        <v>296</v>
      </c>
      <c r="G28" s="19">
        <v>32</v>
      </c>
      <c r="H28" s="19">
        <v>30</v>
      </c>
      <c r="I28" s="56">
        <f t="shared" si="0"/>
        <v>62</v>
      </c>
      <c r="J28" s="69">
        <v>9577322556</v>
      </c>
      <c r="K28" s="18" t="s">
        <v>319</v>
      </c>
      <c r="L28" s="18"/>
      <c r="M28" s="18"/>
      <c r="N28" s="18"/>
      <c r="O28" s="18"/>
      <c r="P28" s="100">
        <v>43637</v>
      </c>
      <c r="Q28" s="99" t="s">
        <v>111</v>
      </c>
      <c r="R28" s="99">
        <v>15</v>
      </c>
      <c r="S28" s="99" t="s">
        <v>103</v>
      </c>
      <c r="T28" s="18"/>
    </row>
    <row r="29" spans="1:20" ht="33">
      <c r="A29" s="4">
        <v>25</v>
      </c>
      <c r="B29" s="17" t="s">
        <v>62</v>
      </c>
      <c r="C29" s="18" t="s">
        <v>220</v>
      </c>
      <c r="D29" s="18" t="s">
        <v>25</v>
      </c>
      <c r="E29" s="19">
        <v>18311070019</v>
      </c>
      <c r="F29" s="18" t="s">
        <v>296</v>
      </c>
      <c r="G29" s="19">
        <v>35</v>
      </c>
      <c r="H29" s="19">
        <v>32</v>
      </c>
      <c r="I29" s="56">
        <f t="shared" si="0"/>
        <v>67</v>
      </c>
      <c r="J29" s="18">
        <v>8761056560</v>
      </c>
      <c r="K29" s="18" t="s">
        <v>320</v>
      </c>
      <c r="L29" s="18" t="s">
        <v>321</v>
      </c>
      <c r="M29" s="18">
        <v>8822090220</v>
      </c>
      <c r="N29" s="18"/>
      <c r="O29" s="18"/>
      <c r="P29" s="100">
        <v>43638</v>
      </c>
      <c r="Q29" s="99" t="s">
        <v>119</v>
      </c>
      <c r="R29" s="99">
        <v>16</v>
      </c>
      <c r="S29" s="99" t="s">
        <v>103</v>
      </c>
      <c r="T29" s="18"/>
    </row>
    <row r="30" spans="1:20">
      <c r="A30" s="4">
        <v>26</v>
      </c>
      <c r="B30" s="17" t="s">
        <v>62</v>
      </c>
      <c r="C30" s="69" t="s">
        <v>221</v>
      </c>
      <c r="D30" s="18" t="s">
        <v>25</v>
      </c>
      <c r="E30" s="19"/>
      <c r="F30" s="18" t="s">
        <v>296</v>
      </c>
      <c r="G30" s="19">
        <v>39</v>
      </c>
      <c r="H30" s="19">
        <v>44</v>
      </c>
      <c r="I30" s="56">
        <f t="shared" si="0"/>
        <v>83</v>
      </c>
      <c r="J30" s="69">
        <v>9859362258</v>
      </c>
      <c r="K30" s="18" t="s">
        <v>322</v>
      </c>
      <c r="L30" s="18"/>
      <c r="M30" s="18"/>
      <c r="N30" s="18"/>
      <c r="O30" s="18"/>
      <c r="P30" s="100">
        <v>43638</v>
      </c>
      <c r="Q30" s="99" t="s">
        <v>119</v>
      </c>
      <c r="R30" s="99">
        <v>16.5</v>
      </c>
      <c r="S30" s="99" t="s">
        <v>103</v>
      </c>
      <c r="T30" s="18"/>
    </row>
    <row r="31" spans="1:20">
      <c r="A31" s="4">
        <v>27</v>
      </c>
      <c r="B31" s="17" t="s">
        <v>62</v>
      </c>
      <c r="C31" s="69" t="s">
        <v>222</v>
      </c>
      <c r="D31" s="18" t="s">
        <v>25</v>
      </c>
      <c r="E31" s="19"/>
      <c r="F31" s="18" t="s">
        <v>296</v>
      </c>
      <c r="G31" s="19">
        <v>31</v>
      </c>
      <c r="H31" s="19">
        <v>30</v>
      </c>
      <c r="I31" s="56">
        <f t="shared" si="0"/>
        <v>61</v>
      </c>
      <c r="J31" s="69">
        <v>7896746660</v>
      </c>
      <c r="K31" s="18" t="s">
        <v>316</v>
      </c>
      <c r="L31" s="18"/>
      <c r="M31" s="18"/>
      <c r="N31" s="18"/>
      <c r="O31" s="18"/>
      <c r="P31" s="100">
        <v>43640</v>
      </c>
      <c r="Q31" s="99" t="s">
        <v>126</v>
      </c>
      <c r="R31" s="99">
        <v>16</v>
      </c>
      <c r="S31" s="99" t="s">
        <v>103</v>
      </c>
      <c r="T31" s="18"/>
    </row>
    <row r="32" spans="1:20">
      <c r="A32" s="4">
        <v>28</v>
      </c>
      <c r="B32" s="17" t="s">
        <v>62</v>
      </c>
      <c r="C32" s="69" t="s">
        <v>223</v>
      </c>
      <c r="D32" s="18" t="s">
        <v>25</v>
      </c>
      <c r="E32" s="19"/>
      <c r="F32" s="18" t="s">
        <v>296</v>
      </c>
      <c r="G32" s="19">
        <v>34</v>
      </c>
      <c r="H32" s="19">
        <v>40</v>
      </c>
      <c r="I32" s="56">
        <f t="shared" si="0"/>
        <v>74</v>
      </c>
      <c r="J32" s="69">
        <v>9854866634</v>
      </c>
      <c r="K32" s="18" t="s">
        <v>181</v>
      </c>
      <c r="L32" s="18"/>
      <c r="M32" s="18"/>
      <c r="N32" s="18"/>
      <c r="O32" s="18"/>
      <c r="P32" s="100">
        <v>43640</v>
      </c>
      <c r="Q32" s="99" t="s">
        <v>126</v>
      </c>
      <c r="R32" s="99">
        <v>12</v>
      </c>
      <c r="S32" s="99" t="s">
        <v>103</v>
      </c>
      <c r="T32" s="18"/>
    </row>
    <row r="33" spans="1:20">
      <c r="A33" s="4">
        <v>29</v>
      </c>
      <c r="B33" s="17" t="s">
        <v>62</v>
      </c>
      <c r="C33" s="18" t="s">
        <v>224</v>
      </c>
      <c r="D33" s="18" t="s">
        <v>25</v>
      </c>
      <c r="E33" s="19" t="s">
        <v>277</v>
      </c>
      <c r="F33" s="18" t="s">
        <v>296</v>
      </c>
      <c r="G33" s="19">
        <v>43</v>
      </c>
      <c r="H33" s="19">
        <v>47</v>
      </c>
      <c r="I33" s="56">
        <f t="shared" si="0"/>
        <v>90</v>
      </c>
      <c r="J33" s="18"/>
      <c r="K33" s="18" t="s">
        <v>323</v>
      </c>
      <c r="L33" s="18"/>
      <c r="M33" s="18"/>
      <c r="N33" s="18"/>
      <c r="O33" s="18"/>
      <c r="P33" s="100">
        <v>43641</v>
      </c>
      <c r="Q33" s="99" t="s">
        <v>128</v>
      </c>
      <c r="R33" s="99">
        <v>12</v>
      </c>
      <c r="S33" s="99" t="s">
        <v>103</v>
      </c>
      <c r="T33" s="18"/>
    </row>
    <row r="34" spans="1:20">
      <c r="A34" s="4">
        <v>30</v>
      </c>
      <c r="B34" s="17" t="s">
        <v>62</v>
      </c>
      <c r="C34" s="18" t="s">
        <v>144</v>
      </c>
      <c r="D34" s="18" t="s">
        <v>25</v>
      </c>
      <c r="E34" s="19" t="s">
        <v>278</v>
      </c>
      <c r="F34" s="18" t="s">
        <v>296</v>
      </c>
      <c r="G34" s="19">
        <v>23</v>
      </c>
      <c r="H34" s="19">
        <v>22</v>
      </c>
      <c r="I34" s="56">
        <f t="shared" si="0"/>
        <v>45</v>
      </c>
      <c r="J34" s="69">
        <v>9577003966</v>
      </c>
      <c r="K34" s="18" t="s">
        <v>122</v>
      </c>
      <c r="L34" s="18" t="s">
        <v>123</v>
      </c>
      <c r="M34" s="18" t="s">
        <v>124</v>
      </c>
      <c r="N34" s="18" t="s">
        <v>125</v>
      </c>
      <c r="O34" s="18"/>
      <c r="P34" s="100">
        <v>43642</v>
      </c>
      <c r="Q34" s="99" t="s">
        <v>102</v>
      </c>
      <c r="R34" s="99">
        <v>19</v>
      </c>
      <c r="S34" s="99" t="s">
        <v>103</v>
      </c>
      <c r="T34" s="18"/>
    </row>
    <row r="35" spans="1:20">
      <c r="A35" s="4">
        <v>31</v>
      </c>
      <c r="B35" s="17" t="s">
        <v>62</v>
      </c>
      <c r="C35" s="69" t="s">
        <v>225</v>
      </c>
      <c r="D35" s="18" t="s">
        <v>25</v>
      </c>
      <c r="E35" s="19"/>
      <c r="F35" s="18" t="s">
        <v>296</v>
      </c>
      <c r="G35" s="19">
        <v>18</v>
      </c>
      <c r="H35" s="19">
        <v>26</v>
      </c>
      <c r="I35" s="56">
        <f t="shared" si="0"/>
        <v>44</v>
      </c>
      <c r="J35" s="69">
        <v>9613701589</v>
      </c>
      <c r="K35" s="18" t="s">
        <v>122</v>
      </c>
      <c r="L35" s="18" t="s">
        <v>123</v>
      </c>
      <c r="M35" s="18" t="s">
        <v>124</v>
      </c>
      <c r="N35" s="18" t="s">
        <v>125</v>
      </c>
      <c r="O35" s="18"/>
      <c r="P35" s="100">
        <v>43642</v>
      </c>
      <c r="Q35" s="99" t="s">
        <v>102</v>
      </c>
      <c r="R35" s="99">
        <v>19</v>
      </c>
      <c r="S35" s="99" t="s">
        <v>103</v>
      </c>
      <c r="T35" s="18"/>
    </row>
    <row r="36" spans="1:20">
      <c r="A36" s="4">
        <v>32</v>
      </c>
      <c r="B36" s="17" t="s">
        <v>62</v>
      </c>
      <c r="C36" s="69" t="s">
        <v>226</v>
      </c>
      <c r="D36" s="18" t="s">
        <v>25</v>
      </c>
      <c r="E36" s="19"/>
      <c r="F36" s="18" t="s">
        <v>296</v>
      </c>
      <c r="G36" s="19">
        <v>25</v>
      </c>
      <c r="H36" s="19">
        <v>45</v>
      </c>
      <c r="I36" s="56">
        <f t="shared" si="0"/>
        <v>70</v>
      </c>
      <c r="J36" s="69">
        <v>9854481298</v>
      </c>
      <c r="K36" s="18" t="s">
        <v>323</v>
      </c>
      <c r="L36" s="18"/>
      <c r="M36" s="18"/>
      <c r="N36" s="18"/>
      <c r="O36" s="18"/>
      <c r="P36" s="100">
        <v>43643</v>
      </c>
      <c r="Q36" s="99" t="s">
        <v>107</v>
      </c>
      <c r="R36" s="99">
        <v>15</v>
      </c>
      <c r="S36" s="99" t="s">
        <v>103</v>
      </c>
      <c r="T36" s="18"/>
    </row>
    <row r="37" spans="1:20" ht="33">
      <c r="A37" s="4">
        <v>33</v>
      </c>
      <c r="B37" s="17" t="s">
        <v>62</v>
      </c>
      <c r="C37" s="18" t="s">
        <v>227</v>
      </c>
      <c r="D37" s="18" t="s">
        <v>25</v>
      </c>
      <c r="E37" s="19">
        <v>18311070522</v>
      </c>
      <c r="F37" s="18" t="s">
        <v>296</v>
      </c>
      <c r="G37" s="19">
        <v>38</v>
      </c>
      <c r="H37" s="19">
        <v>37</v>
      </c>
      <c r="I37" s="56">
        <f t="shared" si="0"/>
        <v>75</v>
      </c>
      <c r="J37" s="18">
        <v>9851577455</v>
      </c>
      <c r="K37" s="18" t="s">
        <v>324</v>
      </c>
      <c r="L37" s="18" t="s">
        <v>325</v>
      </c>
      <c r="M37" s="18">
        <v>9854260472</v>
      </c>
      <c r="N37" s="69" t="s">
        <v>326</v>
      </c>
      <c r="O37" s="18" t="s">
        <v>327</v>
      </c>
      <c r="P37" s="100">
        <v>43643</v>
      </c>
      <c r="Q37" s="99" t="s">
        <v>107</v>
      </c>
      <c r="R37" s="99">
        <v>12.5</v>
      </c>
      <c r="S37" s="99" t="s">
        <v>103</v>
      </c>
      <c r="T37" s="18"/>
    </row>
    <row r="38" spans="1:20" ht="33">
      <c r="A38" s="4">
        <v>34</v>
      </c>
      <c r="B38" s="17" t="s">
        <v>62</v>
      </c>
      <c r="C38" s="69" t="s">
        <v>228</v>
      </c>
      <c r="D38" s="18" t="s">
        <v>25</v>
      </c>
      <c r="E38" s="19"/>
      <c r="F38" s="18" t="s">
        <v>296</v>
      </c>
      <c r="G38" s="19">
        <v>26</v>
      </c>
      <c r="H38" s="19">
        <v>19</v>
      </c>
      <c r="I38" s="56">
        <f t="shared" si="0"/>
        <v>45</v>
      </c>
      <c r="J38" s="69">
        <v>9854577455</v>
      </c>
      <c r="K38" s="18" t="s">
        <v>324</v>
      </c>
      <c r="L38" s="18" t="s">
        <v>325</v>
      </c>
      <c r="M38" s="18">
        <v>9854260472</v>
      </c>
      <c r="N38" s="66" t="s">
        <v>326</v>
      </c>
      <c r="O38" s="18" t="s">
        <v>327</v>
      </c>
      <c r="P38" s="100">
        <v>43644</v>
      </c>
      <c r="Q38" s="99" t="s">
        <v>111</v>
      </c>
      <c r="R38" s="99">
        <v>14</v>
      </c>
      <c r="S38" s="99" t="s">
        <v>103</v>
      </c>
      <c r="T38" s="18"/>
    </row>
    <row r="39" spans="1:20">
      <c r="A39" s="4">
        <v>35</v>
      </c>
      <c r="B39" s="17" t="s">
        <v>62</v>
      </c>
      <c r="C39" s="69" t="s">
        <v>229</v>
      </c>
      <c r="D39" s="18"/>
      <c r="E39" s="19"/>
      <c r="F39" s="18" t="s">
        <v>296</v>
      </c>
      <c r="G39" s="19">
        <v>37</v>
      </c>
      <c r="H39" s="19">
        <v>46</v>
      </c>
      <c r="I39" s="56">
        <f t="shared" si="0"/>
        <v>83</v>
      </c>
      <c r="J39" s="69">
        <v>9859356167</v>
      </c>
      <c r="K39" s="18" t="s">
        <v>122</v>
      </c>
      <c r="L39" s="18"/>
      <c r="M39" s="18"/>
      <c r="N39" s="18"/>
      <c r="O39" s="18"/>
      <c r="P39" s="100">
        <v>43644</v>
      </c>
      <c r="Q39" s="99" t="s">
        <v>111</v>
      </c>
      <c r="R39" s="99">
        <v>18</v>
      </c>
      <c r="S39" s="99" t="s">
        <v>103</v>
      </c>
      <c r="T39" s="18"/>
    </row>
    <row r="40" spans="1:20">
      <c r="A40" s="4">
        <v>36</v>
      </c>
      <c r="B40" s="17" t="s">
        <v>62</v>
      </c>
      <c r="C40" s="18" t="s">
        <v>138</v>
      </c>
      <c r="D40" s="18" t="s">
        <v>25</v>
      </c>
      <c r="E40" s="19">
        <v>18311070717</v>
      </c>
      <c r="F40" s="18" t="s">
        <v>296</v>
      </c>
      <c r="G40" s="19">
        <v>27</v>
      </c>
      <c r="H40" s="19">
        <v>36</v>
      </c>
      <c r="I40" s="56">
        <f t="shared" si="0"/>
        <v>63</v>
      </c>
      <c r="J40" s="18">
        <v>9854866357</v>
      </c>
      <c r="K40" s="18" t="s">
        <v>139</v>
      </c>
      <c r="L40" s="18" t="s">
        <v>140</v>
      </c>
      <c r="M40" s="18">
        <v>9854742348</v>
      </c>
      <c r="N40" s="18"/>
      <c r="O40" s="18"/>
      <c r="P40" s="100">
        <v>43280</v>
      </c>
      <c r="Q40" s="99" t="s">
        <v>119</v>
      </c>
      <c r="R40" s="99">
        <v>17</v>
      </c>
      <c r="S40" s="99" t="s">
        <v>103</v>
      </c>
      <c r="T40" s="18"/>
    </row>
    <row r="41" spans="1:20">
      <c r="A41" s="4">
        <v>37</v>
      </c>
      <c r="B41" s="17" t="s">
        <v>62</v>
      </c>
      <c r="C41" s="69" t="s">
        <v>230</v>
      </c>
      <c r="D41" s="18" t="s">
        <v>25</v>
      </c>
      <c r="E41" s="19"/>
      <c r="F41" s="18" t="s">
        <v>296</v>
      </c>
      <c r="G41" s="19">
        <v>39</v>
      </c>
      <c r="H41" s="19">
        <v>39</v>
      </c>
      <c r="I41" s="56">
        <f t="shared" si="0"/>
        <v>78</v>
      </c>
      <c r="J41" s="69">
        <v>7035273396</v>
      </c>
      <c r="K41" s="18" t="s">
        <v>328</v>
      </c>
      <c r="L41" s="18" t="s">
        <v>329</v>
      </c>
      <c r="M41" s="18"/>
      <c r="N41" s="18"/>
      <c r="O41" s="18"/>
      <c r="P41" s="100">
        <v>43645</v>
      </c>
      <c r="Q41" s="99" t="s">
        <v>119</v>
      </c>
      <c r="R41" s="99">
        <v>12</v>
      </c>
      <c r="S41" s="99" t="s">
        <v>103</v>
      </c>
      <c r="T41" s="18"/>
    </row>
    <row r="42" spans="1:20">
      <c r="A42" s="4">
        <v>38</v>
      </c>
      <c r="B42" s="17" t="s">
        <v>63</v>
      </c>
      <c r="C42" s="18" t="s">
        <v>231</v>
      </c>
      <c r="D42" s="18" t="s">
        <v>23</v>
      </c>
      <c r="E42" s="19">
        <v>18160103603</v>
      </c>
      <c r="F42" s="18" t="s">
        <v>96</v>
      </c>
      <c r="G42" s="19">
        <v>52</v>
      </c>
      <c r="H42" s="19">
        <v>67</v>
      </c>
      <c r="I42" s="56">
        <f t="shared" si="0"/>
        <v>119</v>
      </c>
      <c r="J42" s="18">
        <v>8135921299</v>
      </c>
      <c r="K42" s="18" t="s">
        <v>330</v>
      </c>
      <c r="L42" s="18"/>
      <c r="M42" s="18"/>
      <c r="N42" s="18"/>
      <c r="O42" s="18"/>
      <c r="P42" s="100">
        <v>43617</v>
      </c>
      <c r="Q42" s="99" t="s">
        <v>119</v>
      </c>
      <c r="R42" s="99">
        <v>19</v>
      </c>
      <c r="S42" s="99" t="s">
        <v>103</v>
      </c>
      <c r="T42" s="18"/>
    </row>
    <row r="43" spans="1:20" ht="33">
      <c r="A43" s="4">
        <v>39</v>
      </c>
      <c r="B43" s="17" t="s">
        <v>63</v>
      </c>
      <c r="C43" s="18" t="s">
        <v>232</v>
      </c>
      <c r="D43" s="18" t="s">
        <v>23</v>
      </c>
      <c r="E43" s="19">
        <v>18160103604</v>
      </c>
      <c r="F43" s="18" t="s">
        <v>96</v>
      </c>
      <c r="G43" s="19">
        <v>27</v>
      </c>
      <c r="H43" s="19">
        <v>32</v>
      </c>
      <c r="I43" s="56">
        <f t="shared" si="0"/>
        <v>59</v>
      </c>
      <c r="J43" s="18">
        <v>9678088865</v>
      </c>
      <c r="K43" s="18" t="s">
        <v>331</v>
      </c>
      <c r="L43" s="18"/>
      <c r="M43" s="18"/>
      <c r="N43" s="18"/>
      <c r="O43" s="18"/>
      <c r="P43" s="100">
        <v>43619</v>
      </c>
      <c r="Q43" s="99" t="s">
        <v>126</v>
      </c>
      <c r="R43" s="99">
        <v>17</v>
      </c>
      <c r="S43" s="99" t="s">
        <v>103</v>
      </c>
      <c r="T43" s="18"/>
    </row>
    <row r="44" spans="1:20">
      <c r="A44" s="4">
        <v>40</v>
      </c>
      <c r="B44" s="17" t="s">
        <v>63</v>
      </c>
      <c r="C44" s="18" t="s">
        <v>233</v>
      </c>
      <c r="D44" s="18" t="s">
        <v>25</v>
      </c>
      <c r="E44" s="19">
        <v>18311070723</v>
      </c>
      <c r="F44" s="18"/>
      <c r="G44" s="19">
        <v>28</v>
      </c>
      <c r="H44" s="19">
        <v>39</v>
      </c>
      <c r="I44" s="56">
        <f t="shared" si="0"/>
        <v>67</v>
      </c>
      <c r="J44" s="18">
        <v>9854191697</v>
      </c>
      <c r="K44" s="18" t="s">
        <v>330</v>
      </c>
      <c r="L44" s="18" t="s">
        <v>332</v>
      </c>
      <c r="M44" s="18">
        <v>8753024156</v>
      </c>
      <c r="N44" s="18"/>
      <c r="O44" s="18"/>
      <c r="P44" s="100">
        <v>43619</v>
      </c>
      <c r="Q44" s="99" t="s">
        <v>126</v>
      </c>
      <c r="R44" s="99">
        <v>17</v>
      </c>
      <c r="S44" s="99" t="s">
        <v>103</v>
      </c>
      <c r="T44" s="18"/>
    </row>
    <row r="45" spans="1:20">
      <c r="A45" s="4">
        <v>41</v>
      </c>
      <c r="B45" s="17" t="s">
        <v>63</v>
      </c>
      <c r="C45" s="18" t="s">
        <v>234</v>
      </c>
      <c r="D45" s="18" t="s">
        <v>25</v>
      </c>
      <c r="E45" s="19">
        <v>18311070724</v>
      </c>
      <c r="F45" s="18"/>
      <c r="G45" s="19">
        <v>23</v>
      </c>
      <c r="H45" s="19">
        <v>18</v>
      </c>
      <c r="I45" s="56">
        <f t="shared" si="0"/>
        <v>41</v>
      </c>
      <c r="J45" s="18">
        <v>8752801669</v>
      </c>
      <c r="K45" s="18" t="s">
        <v>333</v>
      </c>
      <c r="L45" s="18" t="s">
        <v>334</v>
      </c>
      <c r="M45" s="18">
        <v>9957146495</v>
      </c>
      <c r="N45" s="18"/>
      <c r="O45" s="18"/>
      <c r="P45" s="100">
        <v>43620</v>
      </c>
      <c r="Q45" s="99" t="s">
        <v>128</v>
      </c>
      <c r="R45" s="99">
        <v>18</v>
      </c>
      <c r="S45" s="99" t="s">
        <v>103</v>
      </c>
      <c r="T45" s="18"/>
    </row>
    <row r="46" spans="1:20" ht="33">
      <c r="A46" s="4">
        <v>42</v>
      </c>
      <c r="B46" s="17" t="s">
        <v>63</v>
      </c>
      <c r="C46" s="18" t="s">
        <v>235</v>
      </c>
      <c r="D46" s="18" t="s">
        <v>23</v>
      </c>
      <c r="E46" s="19">
        <v>18160103605</v>
      </c>
      <c r="F46" s="18" t="s">
        <v>96</v>
      </c>
      <c r="G46" s="19">
        <v>26</v>
      </c>
      <c r="H46" s="19">
        <v>24</v>
      </c>
      <c r="I46" s="56">
        <f t="shared" si="0"/>
        <v>50</v>
      </c>
      <c r="J46" s="18">
        <v>9678389821</v>
      </c>
      <c r="K46" s="18" t="s">
        <v>331</v>
      </c>
      <c r="L46" s="18"/>
      <c r="M46" s="18"/>
      <c r="N46" s="18"/>
      <c r="O46" s="18"/>
      <c r="P46" s="100">
        <v>43620</v>
      </c>
      <c r="Q46" s="99" t="s">
        <v>128</v>
      </c>
      <c r="R46" s="99">
        <v>17</v>
      </c>
      <c r="S46" s="99" t="s">
        <v>103</v>
      </c>
      <c r="T46" s="18"/>
    </row>
    <row r="47" spans="1:20">
      <c r="A47" s="4">
        <v>43</v>
      </c>
      <c r="B47" s="17" t="s">
        <v>63</v>
      </c>
      <c r="C47" s="18" t="s">
        <v>236</v>
      </c>
      <c r="D47" s="18" t="s">
        <v>23</v>
      </c>
      <c r="E47" s="19">
        <v>18160115602</v>
      </c>
      <c r="F47" s="18" t="s">
        <v>298</v>
      </c>
      <c r="G47" s="19">
        <v>64</v>
      </c>
      <c r="H47" s="19">
        <v>61</v>
      </c>
      <c r="I47" s="56">
        <f t="shared" si="0"/>
        <v>125</v>
      </c>
      <c r="J47" s="18">
        <v>8133074026</v>
      </c>
      <c r="K47" s="18" t="s">
        <v>335</v>
      </c>
      <c r="L47" s="18" t="s">
        <v>336</v>
      </c>
      <c r="M47" s="18" t="s">
        <v>337</v>
      </c>
      <c r="N47" s="18"/>
      <c r="O47" s="18"/>
      <c r="P47" s="100">
        <v>43622</v>
      </c>
      <c r="Q47" s="99" t="s">
        <v>107</v>
      </c>
      <c r="R47" s="99">
        <v>24</v>
      </c>
      <c r="S47" s="99" t="s">
        <v>103</v>
      </c>
      <c r="T47" s="18"/>
    </row>
    <row r="48" spans="1:20">
      <c r="A48" s="4">
        <v>44</v>
      </c>
      <c r="B48" s="17" t="s">
        <v>63</v>
      </c>
      <c r="C48" s="18" t="s">
        <v>237</v>
      </c>
      <c r="D48" s="18" t="s">
        <v>23</v>
      </c>
      <c r="E48" s="19">
        <v>18160103403</v>
      </c>
      <c r="F48" s="18" t="s">
        <v>96</v>
      </c>
      <c r="G48" s="19">
        <v>24</v>
      </c>
      <c r="H48" s="19">
        <v>20</v>
      </c>
      <c r="I48" s="56">
        <f t="shared" si="0"/>
        <v>44</v>
      </c>
      <c r="J48" s="18">
        <v>9678663760</v>
      </c>
      <c r="K48" s="18" t="s">
        <v>335</v>
      </c>
      <c r="L48" s="18" t="s">
        <v>338</v>
      </c>
      <c r="M48" s="18" t="s">
        <v>339</v>
      </c>
      <c r="N48" s="18"/>
      <c r="O48" s="18"/>
      <c r="P48" s="100">
        <v>43623</v>
      </c>
      <c r="Q48" s="99" t="s">
        <v>111</v>
      </c>
      <c r="R48" s="99">
        <v>16</v>
      </c>
      <c r="S48" s="99" t="s">
        <v>103</v>
      </c>
      <c r="T48" s="18"/>
    </row>
    <row r="49" spans="1:20">
      <c r="A49" s="4">
        <v>45</v>
      </c>
      <c r="B49" s="17" t="s">
        <v>63</v>
      </c>
      <c r="C49" s="18" t="s">
        <v>238</v>
      </c>
      <c r="D49" s="18" t="s">
        <v>25</v>
      </c>
      <c r="E49" s="19" t="s">
        <v>279</v>
      </c>
      <c r="F49" s="18"/>
      <c r="G49" s="19">
        <v>29</v>
      </c>
      <c r="H49" s="19">
        <v>28</v>
      </c>
      <c r="I49" s="56">
        <f t="shared" si="0"/>
        <v>57</v>
      </c>
      <c r="J49" s="18">
        <v>9613459026</v>
      </c>
      <c r="K49" s="18" t="s">
        <v>333</v>
      </c>
      <c r="L49" s="18" t="s">
        <v>340</v>
      </c>
      <c r="M49" s="18" t="s">
        <v>341</v>
      </c>
      <c r="N49" s="18"/>
      <c r="O49" s="18"/>
      <c r="P49" s="100">
        <v>43623</v>
      </c>
      <c r="Q49" s="99" t="s">
        <v>111</v>
      </c>
      <c r="R49" s="99">
        <v>25</v>
      </c>
      <c r="S49" s="99" t="s">
        <v>103</v>
      </c>
      <c r="T49" s="18"/>
    </row>
    <row r="50" spans="1:20">
      <c r="A50" s="4">
        <v>46</v>
      </c>
      <c r="B50" s="17" t="s">
        <v>63</v>
      </c>
      <c r="C50" s="18" t="s">
        <v>239</v>
      </c>
      <c r="D50" s="18" t="s">
        <v>25</v>
      </c>
      <c r="E50" s="19">
        <v>18311070712</v>
      </c>
      <c r="F50" s="18"/>
      <c r="G50" s="19">
        <v>39</v>
      </c>
      <c r="H50" s="19">
        <v>48</v>
      </c>
      <c r="I50" s="56">
        <f t="shared" si="0"/>
        <v>87</v>
      </c>
      <c r="J50" s="18">
        <v>7399460254</v>
      </c>
      <c r="K50" s="18" t="s">
        <v>330</v>
      </c>
      <c r="L50" s="18" t="s">
        <v>332</v>
      </c>
      <c r="M50" s="18">
        <v>8753024156</v>
      </c>
      <c r="N50" s="18"/>
      <c r="O50" s="18"/>
      <c r="P50" s="100">
        <v>43624</v>
      </c>
      <c r="Q50" s="99" t="s">
        <v>119</v>
      </c>
      <c r="R50" s="99">
        <v>15.5</v>
      </c>
      <c r="S50" s="99" t="s">
        <v>103</v>
      </c>
      <c r="T50" s="18"/>
    </row>
    <row r="51" spans="1:20">
      <c r="A51" s="4">
        <v>47</v>
      </c>
      <c r="B51" s="17" t="s">
        <v>63</v>
      </c>
      <c r="C51" s="18" t="s">
        <v>240</v>
      </c>
      <c r="D51" s="18" t="s">
        <v>25</v>
      </c>
      <c r="E51" s="19">
        <v>18311070714</v>
      </c>
      <c r="F51" s="18"/>
      <c r="G51" s="19">
        <v>29</v>
      </c>
      <c r="H51" s="19">
        <v>28</v>
      </c>
      <c r="I51" s="56">
        <f t="shared" si="0"/>
        <v>57</v>
      </c>
      <c r="J51" s="18">
        <v>9613526744</v>
      </c>
      <c r="K51" s="18" t="s">
        <v>330</v>
      </c>
      <c r="L51" s="18" t="s">
        <v>332</v>
      </c>
      <c r="M51" s="18">
        <v>8753024156</v>
      </c>
      <c r="N51" s="18"/>
      <c r="O51" s="18"/>
      <c r="P51" s="100">
        <v>43624</v>
      </c>
      <c r="Q51" s="99" t="s">
        <v>119</v>
      </c>
      <c r="R51" s="99">
        <v>16</v>
      </c>
      <c r="S51" s="99" t="s">
        <v>103</v>
      </c>
      <c r="T51" s="18"/>
    </row>
    <row r="52" spans="1:20" ht="33">
      <c r="A52" s="4">
        <v>48</v>
      </c>
      <c r="B52" s="17" t="s">
        <v>63</v>
      </c>
      <c r="C52" s="18" t="s">
        <v>241</v>
      </c>
      <c r="D52" s="18" t="s">
        <v>23</v>
      </c>
      <c r="E52" s="19">
        <v>18160103601</v>
      </c>
      <c r="F52" s="18" t="s">
        <v>96</v>
      </c>
      <c r="G52" s="19">
        <v>27</v>
      </c>
      <c r="H52" s="19">
        <v>23</v>
      </c>
      <c r="I52" s="56">
        <f t="shared" si="0"/>
        <v>50</v>
      </c>
      <c r="J52" s="18">
        <v>9613526744</v>
      </c>
      <c r="K52" s="18" t="s">
        <v>330</v>
      </c>
      <c r="L52" s="18" t="s">
        <v>338</v>
      </c>
      <c r="M52" s="18" t="s">
        <v>339</v>
      </c>
      <c r="N52" s="18"/>
      <c r="O52" s="18"/>
      <c r="P52" s="100">
        <v>43626</v>
      </c>
      <c r="Q52" s="99" t="s">
        <v>126</v>
      </c>
      <c r="R52" s="99">
        <v>18</v>
      </c>
      <c r="S52" s="99" t="s">
        <v>103</v>
      </c>
      <c r="T52" s="18"/>
    </row>
    <row r="53" spans="1:20" ht="33">
      <c r="A53" s="4">
        <v>49</v>
      </c>
      <c r="B53" s="17" t="s">
        <v>63</v>
      </c>
      <c r="C53" s="18" t="s">
        <v>242</v>
      </c>
      <c r="D53" s="18" t="s">
        <v>25</v>
      </c>
      <c r="E53" s="19" t="s">
        <v>280</v>
      </c>
      <c r="F53" s="18"/>
      <c r="G53" s="19">
        <v>40</v>
      </c>
      <c r="H53" s="19">
        <v>36</v>
      </c>
      <c r="I53" s="56">
        <f t="shared" si="0"/>
        <v>76</v>
      </c>
      <c r="J53" s="18"/>
      <c r="K53" s="18" t="s">
        <v>342</v>
      </c>
      <c r="L53" s="18"/>
      <c r="M53" s="18"/>
      <c r="N53" s="18" t="s">
        <v>343</v>
      </c>
      <c r="O53" s="18" t="s">
        <v>344</v>
      </c>
      <c r="P53" s="100">
        <v>43626</v>
      </c>
      <c r="Q53" s="99" t="s">
        <v>126</v>
      </c>
      <c r="R53" s="99">
        <v>14</v>
      </c>
      <c r="S53" s="99" t="s">
        <v>103</v>
      </c>
      <c r="T53" s="18"/>
    </row>
    <row r="54" spans="1:20" ht="33">
      <c r="A54" s="4">
        <v>50</v>
      </c>
      <c r="B54" s="17" t="s">
        <v>63</v>
      </c>
      <c r="C54" s="18" t="s">
        <v>243</v>
      </c>
      <c r="D54" s="18" t="s">
        <v>23</v>
      </c>
      <c r="E54" s="19">
        <v>18160103606</v>
      </c>
      <c r="F54" s="18" t="s">
        <v>150</v>
      </c>
      <c r="G54" s="19">
        <v>63</v>
      </c>
      <c r="H54" s="19">
        <v>64</v>
      </c>
      <c r="I54" s="56">
        <f t="shared" si="0"/>
        <v>127</v>
      </c>
      <c r="J54" s="18">
        <v>9854674314</v>
      </c>
      <c r="K54" s="18" t="s">
        <v>330</v>
      </c>
      <c r="L54" s="18"/>
      <c r="M54" s="18"/>
      <c r="N54" s="18"/>
      <c r="O54" s="18"/>
      <c r="P54" s="100">
        <v>43627</v>
      </c>
      <c r="Q54" s="99" t="s">
        <v>128</v>
      </c>
      <c r="R54" s="99">
        <v>15</v>
      </c>
      <c r="S54" s="99" t="s">
        <v>103</v>
      </c>
      <c r="T54" s="18"/>
    </row>
    <row r="55" spans="1:20">
      <c r="A55" s="4">
        <v>51</v>
      </c>
      <c r="B55" s="17" t="s">
        <v>63</v>
      </c>
      <c r="C55" s="18" t="s">
        <v>244</v>
      </c>
      <c r="D55" s="18" t="s">
        <v>23</v>
      </c>
      <c r="E55" s="19">
        <v>18160103602</v>
      </c>
      <c r="F55" s="18" t="s">
        <v>96</v>
      </c>
      <c r="G55" s="19">
        <v>13</v>
      </c>
      <c r="H55" s="19">
        <v>22</v>
      </c>
      <c r="I55" s="56">
        <f t="shared" si="0"/>
        <v>35</v>
      </c>
      <c r="J55" s="18">
        <v>7399460254</v>
      </c>
      <c r="K55" s="18" t="s">
        <v>330</v>
      </c>
      <c r="L55" s="18"/>
      <c r="M55" s="18"/>
      <c r="N55" s="18"/>
      <c r="O55" s="18"/>
      <c r="P55" s="100">
        <v>43628</v>
      </c>
      <c r="Q55" s="99" t="s">
        <v>102</v>
      </c>
      <c r="R55" s="99">
        <v>16</v>
      </c>
      <c r="S55" s="99" t="s">
        <v>103</v>
      </c>
      <c r="T55" s="18"/>
    </row>
    <row r="56" spans="1:20">
      <c r="A56" s="4">
        <v>52</v>
      </c>
      <c r="B56" s="17" t="s">
        <v>63</v>
      </c>
      <c r="C56" s="18" t="s">
        <v>245</v>
      </c>
      <c r="D56" s="18" t="s">
        <v>25</v>
      </c>
      <c r="E56" s="19" t="s">
        <v>281</v>
      </c>
      <c r="F56" s="18"/>
      <c r="G56" s="19">
        <v>35</v>
      </c>
      <c r="H56" s="19">
        <v>35</v>
      </c>
      <c r="I56" s="56">
        <f t="shared" si="0"/>
        <v>70</v>
      </c>
      <c r="J56" s="18" t="s">
        <v>345</v>
      </c>
      <c r="K56" s="18" t="s">
        <v>330</v>
      </c>
      <c r="L56" s="18"/>
      <c r="M56" s="18"/>
      <c r="N56" s="18"/>
      <c r="O56" s="18"/>
      <c r="P56" s="100">
        <v>43628</v>
      </c>
      <c r="Q56" s="99" t="s">
        <v>102</v>
      </c>
      <c r="R56" s="99">
        <v>16</v>
      </c>
      <c r="S56" s="99" t="s">
        <v>103</v>
      </c>
      <c r="T56" s="18"/>
    </row>
    <row r="57" spans="1:20">
      <c r="A57" s="4">
        <v>53</v>
      </c>
      <c r="B57" s="17" t="s">
        <v>63</v>
      </c>
      <c r="C57" s="18" t="s">
        <v>246</v>
      </c>
      <c r="D57" s="18" t="s">
        <v>23</v>
      </c>
      <c r="E57" s="19">
        <v>18160110801</v>
      </c>
      <c r="F57" s="18" t="s">
        <v>96</v>
      </c>
      <c r="G57" s="19">
        <v>69</v>
      </c>
      <c r="H57" s="19">
        <v>65</v>
      </c>
      <c r="I57" s="56">
        <f t="shared" si="0"/>
        <v>134</v>
      </c>
      <c r="J57" s="18">
        <v>9957967062</v>
      </c>
      <c r="K57" s="18" t="s">
        <v>346</v>
      </c>
      <c r="L57" s="18" t="s">
        <v>347</v>
      </c>
      <c r="M57" s="18" t="s">
        <v>348</v>
      </c>
      <c r="N57" s="18"/>
      <c r="O57" s="18"/>
      <c r="P57" s="100">
        <v>43629</v>
      </c>
      <c r="Q57" s="99" t="s">
        <v>107</v>
      </c>
      <c r="R57" s="99">
        <v>11</v>
      </c>
      <c r="S57" s="99" t="s">
        <v>103</v>
      </c>
      <c r="T57" s="18"/>
    </row>
    <row r="58" spans="1:20">
      <c r="A58" s="4">
        <v>54</v>
      </c>
      <c r="B58" s="17" t="s">
        <v>63</v>
      </c>
      <c r="C58" s="18" t="s">
        <v>247</v>
      </c>
      <c r="D58" s="18" t="s">
        <v>23</v>
      </c>
      <c r="E58" s="19">
        <v>18160103404</v>
      </c>
      <c r="F58" s="18" t="s">
        <v>96</v>
      </c>
      <c r="G58" s="19">
        <v>22</v>
      </c>
      <c r="H58" s="19">
        <v>30</v>
      </c>
      <c r="I58" s="56">
        <f t="shared" si="0"/>
        <v>52</v>
      </c>
      <c r="J58" s="18">
        <v>8752956202</v>
      </c>
      <c r="K58" s="18" t="s">
        <v>349</v>
      </c>
      <c r="L58" s="18" t="s">
        <v>338</v>
      </c>
      <c r="M58" s="18" t="s">
        <v>339</v>
      </c>
      <c r="N58" s="18" t="s">
        <v>350</v>
      </c>
      <c r="O58" s="18" t="s">
        <v>351</v>
      </c>
      <c r="P58" s="100">
        <v>43630</v>
      </c>
      <c r="Q58" s="99" t="s">
        <v>111</v>
      </c>
      <c r="R58" s="99">
        <v>14</v>
      </c>
      <c r="S58" s="99" t="s">
        <v>103</v>
      </c>
      <c r="T58" s="18"/>
    </row>
    <row r="59" spans="1:20">
      <c r="A59" s="4">
        <v>55</v>
      </c>
      <c r="B59" s="17" t="s">
        <v>63</v>
      </c>
      <c r="C59" s="18" t="s">
        <v>248</v>
      </c>
      <c r="D59" s="18" t="s">
        <v>23</v>
      </c>
      <c r="E59" s="19">
        <v>18160115801</v>
      </c>
      <c r="F59" s="18" t="s">
        <v>96</v>
      </c>
      <c r="G59" s="19">
        <v>3</v>
      </c>
      <c r="H59" s="19">
        <v>4</v>
      </c>
      <c r="I59" s="56">
        <f t="shared" si="0"/>
        <v>7</v>
      </c>
      <c r="J59" s="18">
        <v>9957629349</v>
      </c>
      <c r="K59" s="18" t="s">
        <v>352</v>
      </c>
      <c r="L59" s="18" t="s">
        <v>340</v>
      </c>
      <c r="M59" s="18" t="s">
        <v>341</v>
      </c>
      <c r="N59" s="18" t="s">
        <v>353</v>
      </c>
      <c r="O59" s="18" t="s">
        <v>354</v>
      </c>
      <c r="P59" s="100">
        <v>43630</v>
      </c>
      <c r="Q59" s="99" t="s">
        <v>111</v>
      </c>
      <c r="R59" s="99">
        <v>23</v>
      </c>
      <c r="S59" s="99" t="s">
        <v>103</v>
      </c>
      <c r="T59" s="18"/>
    </row>
    <row r="60" spans="1:20" ht="49.5">
      <c r="A60" s="4">
        <v>56</v>
      </c>
      <c r="B60" s="17" t="s">
        <v>63</v>
      </c>
      <c r="C60" s="18" t="s">
        <v>249</v>
      </c>
      <c r="D60" s="18" t="s">
        <v>25</v>
      </c>
      <c r="E60" s="19">
        <v>18311070713</v>
      </c>
      <c r="F60" s="18"/>
      <c r="G60" s="19">
        <v>30</v>
      </c>
      <c r="H60" s="19">
        <v>32</v>
      </c>
      <c r="I60" s="56">
        <f t="shared" si="0"/>
        <v>62</v>
      </c>
      <c r="J60" s="18">
        <v>7399459420</v>
      </c>
      <c r="K60" s="18" t="s">
        <v>355</v>
      </c>
      <c r="L60" s="18" t="s">
        <v>140</v>
      </c>
      <c r="M60" s="18">
        <v>9854742348</v>
      </c>
      <c r="N60" s="18"/>
      <c r="O60" s="18"/>
      <c r="P60" s="100">
        <v>43631</v>
      </c>
      <c r="Q60" s="99" t="s">
        <v>119</v>
      </c>
      <c r="R60" s="99">
        <v>18</v>
      </c>
      <c r="S60" s="99" t="s">
        <v>103</v>
      </c>
      <c r="T60" s="18"/>
    </row>
    <row r="61" spans="1:20">
      <c r="A61" s="4">
        <v>57</v>
      </c>
      <c r="B61" s="17" t="s">
        <v>63</v>
      </c>
      <c r="C61" s="18" t="s">
        <v>250</v>
      </c>
      <c r="D61" s="18" t="s">
        <v>25</v>
      </c>
      <c r="E61" s="19" t="s">
        <v>282</v>
      </c>
      <c r="F61" s="18"/>
      <c r="G61" s="19">
        <v>34</v>
      </c>
      <c r="H61" s="19">
        <v>37</v>
      </c>
      <c r="I61" s="56">
        <f t="shared" si="0"/>
        <v>71</v>
      </c>
      <c r="J61" s="18">
        <v>7896924611</v>
      </c>
      <c r="K61" s="18" t="s">
        <v>356</v>
      </c>
      <c r="L61" s="18" t="s">
        <v>340</v>
      </c>
      <c r="M61" s="18" t="s">
        <v>341</v>
      </c>
      <c r="N61" s="18" t="s">
        <v>353</v>
      </c>
      <c r="O61" s="18"/>
      <c r="P61" s="100">
        <v>43633</v>
      </c>
      <c r="Q61" s="99" t="s">
        <v>126</v>
      </c>
      <c r="R61" s="99">
        <v>11</v>
      </c>
      <c r="S61" s="99" t="s">
        <v>103</v>
      </c>
      <c r="T61" s="18"/>
    </row>
    <row r="62" spans="1:20">
      <c r="A62" s="4">
        <v>58</v>
      </c>
      <c r="B62" s="17" t="s">
        <v>63</v>
      </c>
      <c r="C62" s="18" t="s">
        <v>251</v>
      </c>
      <c r="D62" s="18" t="s">
        <v>23</v>
      </c>
      <c r="E62" s="19">
        <v>18160103205</v>
      </c>
      <c r="F62" s="18" t="s">
        <v>96</v>
      </c>
      <c r="G62" s="19">
        <v>13</v>
      </c>
      <c r="H62" s="19">
        <v>23</v>
      </c>
      <c r="I62" s="56">
        <f t="shared" si="0"/>
        <v>36</v>
      </c>
      <c r="J62" s="18">
        <v>9854791390</v>
      </c>
      <c r="K62" s="18" t="s">
        <v>352</v>
      </c>
      <c r="L62" s="18" t="s">
        <v>340</v>
      </c>
      <c r="M62" s="18" t="s">
        <v>341</v>
      </c>
      <c r="N62" s="18" t="s">
        <v>353</v>
      </c>
      <c r="O62" s="18" t="s">
        <v>354</v>
      </c>
      <c r="P62" s="100">
        <v>43633</v>
      </c>
      <c r="Q62" s="99" t="s">
        <v>126</v>
      </c>
      <c r="R62" s="99">
        <v>22</v>
      </c>
      <c r="S62" s="99" t="s">
        <v>103</v>
      </c>
      <c r="T62" s="18"/>
    </row>
    <row r="63" spans="1:20">
      <c r="A63" s="4">
        <v>59</v>
      </c>
      <c r="B63" s="17" t="s">
        <v>63</v>
      </c>
      <c r="C63" s="18" t="s">
        <v>252</v>
      </c>
      <c r="D63" s="18" t="s">
        <v>23</v>
      </c>
      <c r="E63" s="19">
        <v>18160103406</v>
      </c>
      <c r="F63" s="18" t="s">
        <v>150</v>
      </c>
      <c r="G63" s="19">
        <v>0</v>
      </c>
      <c r="H63" s="19">
        <v>46</v>
      </c>
      <c r="I63" s="56">
        <f t="shared" si="0"/>
        <v>46</v>
      </c>
      <c r="J63" s="18">
        <v>9577821614</v>
      </c>
      <c r="K63" s="18" t="s">
        <v>349</v>
      </c>
      <c r="L63" s="18" t="s">
        <v>336</v>
      </c>
      <c r="M63" s="18" t="s">
        <v>337</v>
      </c>
      <c r="N63" s="18" t="s">
        <v>350</v>
      </c>
      <c r="O63" s="18" t="s">
        <v>351</v>
      </c>
      <c r="P63" s="100">
        <v>43634</v>
      </c>
      <c r="Q63" s="99" t="s">
        <v>128</v>
      </c>
      <c r="R63" s="99">
        <v>15</v>
      </c>
      <c r="S63" s="99" t="s">
        <v>103</v>
      </c>
      <c r="T63" s="18"/>
    </row>
    <row r="64" spans="1:20">
      <c r="A64" s="4">
        <v>60</v>
      </c>
      <c r="B64" s="17" t="s">
        <v>63</v>
      </c>
      <c r="C64" s="18" t="s">
        <v>253</v>
      </c>
      <c r="D64" s="18" t="s">
        <v>25</v>
      </c>
      <c r="E64" s="19">
        <v>18311070725</v>
      </c>
      <c r="F64" s="18"/>
      <c r="G64" s="19">
        <v>31</v>
      </c>
      <c r="H64" s="19">
        <v>28</v>
      </c>
      <c r="I64" s="56">
        <f t="shared" si="0"/>
        <v>59</v>
      </c>
      <c r="J64" s="18">
        <v>9854481499</v>
      </c>
      <c r="K64" s="18" t="s">
        <v>333</v>
      </c>
      <c r="L64" s="18" t="s">
        <v>334</v>
      </c>
      <c r="M64" s="18">
        <v>9957146495</v>
      </c>
      <c r="N64" s="18" t="s">
        <v>357</v>
      </c>
      <c r="O64" s="18"/>
      <c r="P64" s="100">
        <v>43634</v>
      </c>
      <c r="Q64" s="99" t="s">
        <v>128</v>
      </c>
      <c r="R64" s="99">
        <v>17</v>
      </c>
      <c r="S64" s="99" t="s">
        <v>103</v>
      </c>
      <c r="T64" s="18"/>
    </row>
    <row r="65" spans="1:20">
      <c r="A65" s="4">
        <v>61</v>
      </c>
      <c r="B65" s="17" t="s">
        <v>63</v>
      </c>
      <c r="C65" s="18" t="s">
        <v>254</v>
      </c>
      <c r="D65" s="18" t="s">
        <v>23</v>
      </c>
      <c r="E65" s="19">
        <v>18160116601</v>
      </c>
      <c r="F65" s="18" t="s">
        <v>150</v>
      </c>
      <c r="G65" s="19">
        <v>83</v>
      </c>
      <c r="H65" s="19">
        <v>88</v>
      </c>
      <c r="I65" s="56">
        <f t="shared" si="0"/>
        <v>171</v>
      </c>
      <c r="J65" s="18"/>
      <c r="K65" s="18" t="s">
        <v>333</v>
      </c>
      <c r="L65" s="18" t="s">
        <v>340</v>
      </c>
      <c r="M65" s="18" t="s">
        <v>341</v>
      </c>
      <c r="N65" s="18"/>
      <c r="O65" s="18"/>
      <c r="P65" s="100">
        <v>43635</v>
      </c>
      <c r="Q65" s="99" t="s">
        <v>102</v>
      </c>
      <c r="R65" s="99">
        <v>10</v>
      </c>
      <c r="S65" s="99" t="s">
        <v>103</v>
      </c>
      <c r="T65" s="18"/>
    </row>
    <row r="66" spans="1:20">
      <c r="A66" s="4">
        <v>62</v>
      </c>
      <c r="B66" s="17" t="s">
        <v>63</v>
      </c>
      <c r="C66" s="18" t="s">
        <v>255</v>
      </c>
      <c r="D66" s="18" t="s">
        <v>23</v>
      </c>
      <c r="E66" s="19">
        <v>18160103401</v>
      </c>
      <c r="F66" s="18" t="s">
        <v>96</v>
      </c>
      <c r="G66" s="19">
        <v>17</v>
      </c>
      <c r="H66" s="19">
        <v>7</v>
      </c>
      <c r="I66" s="56">
        <f t="shared" si="0"/>
        <v>24</v>
      </c>
      <c r="J66" s="63">
        <v>9678967640</v>
      </c>
      <c r="K66" s="18" t="s">
        <v>352</v>
      </c>
      <c r="L66" s="18" t="s">
        <v>340</v>
      </c>
      <c r="M66" s="18" t="s">
        <v>341</v>
      </c>
      <c r="N66" s="18" t="s">
        <v>358</v>
      </c>
      <c r="O66" s="18" t="s">
        <v>344</v>
      </c>
      <c r="P66" s="100">
        <v>43637</v>
      </c>
      <c r="Q66" s="99" t="s">
        <v>111</v>
      </c>
      <c r="R66" s="99">
        <v>18</v>
      </c>
      <c r="S66" s="99" t="s">
        <v>103</v>
      </c>
      <c r="T66" s="18"/>
    </row>
    <row r="67" spans="1:20">
      <c r="A67" s="4">
        <v>63</v>
      </c>
      <c r="B67" s="17" t="s">
        <v>63</v>
      </c>
      <c r="C67" s="18" t="s">
        <v>254</v>
      </c>
      <c r="D67" s="18" t="s">
        <v>23</v>
      </c>
      <c r="E67" s="19">
        <v>18160116601</v>
      </c>
      <c r="F67" s="18" t="s">
        <v>150</v>
      </c>
      <c r="G67" s="19">
        <v>83</v>
      </c>
      <c r="H67" s="19">
        <v>88</v>
      </c>
      <c r="I67" s="56">
        <f t="shared" si="0"/>
        <v>171</v>
      </c>
      <c r="J67" s="18"/>
      <c r="K67" s="18" t="s">
        <v>333</v>
      </c>
      <c r="L67" s="18" t="s">
        <v>340</v>
      </c>
      <c r="M67" s="18" t="s">
        <v>341</v>
      </c>
      <c r="N67" s="18"/>
      <c r="O67" s="18"/>
      <c r="P67" s="100">
        <v>43637</v>
      </c>
      <c r="Q67" s="99" t="s">
        <v>111</v>
      </c>
      <c r="R67" s="99">
        <v>10</v>
      </c>
      <c r="S67" s="99" t="s">
        <v>103</v>
      </c>
      <c r="T67" s="18"/>
    </row>
    <row r="68" spans="1:20">
      <c r="A68" s="4">
        <v>64</v>
      </c>
      <c r="B68" s="17" t="s">
        <v>63</v>
      </c>
      <c r="C68" s="18" t="s">
        <v>256</v>
      </c>
      <c r="D68" s="18" t="s">
        <v>25</v>
      </c>
      <c r="E68" s="19" t="s">
        <v>283</v>
      </c>
      <c r="F68" s="18"/>
      <c r="G68" s="19">
        <v>31</v>
      </c>
      <c r="H68" s="19">
        <v>19</v>
      </c>
      <c r="I68" s="56">
        <f t="shared" si="0"/>
        <v>50</v>
      </c>
      <c r="J68" s="18">
        <v>9613930887</v>
      </c>
      <c r="K68" s="18" t="s">
        <v>359</v>
      </c>
      <c r="L68" s="18"/>
      <c r="M68" s="18"/>
      <c r="N68" s="18" t="s">
        <v>360</v>
      </c>
      <c r="O68" s="18"/>
      <c r="P68" s="100">
        <v>43638</v>
      </c>
      <c r="Q68" s="99" t="s">
        <v>119</v>
      </c>
      <c r="R68" s="99">
        <v>17</v>
      </c>
      <c r="S68" s="99" t="s">
        <v>103</v>
      </c>
      <c r="T68" s="18"/>
    </row>
    <row r="69" spans="1:20">
      <c r="A69" s="4">
        <v>65</v>
      </c>
      <c r="B69" s="17" t="s">
        <v>63</v>
      </c>
      <c r="C69" s="18" t="s">
        <v>257</v>
      </c>
      <c r="D69" s="18" t="s">
        <v>25</v>
      </c>
      <c r="E69" s="19" t="s">
        <v>284</v>
      </c>
      <c r="F69" s="18"/>
      <c r="G69" s="19">
        <v>39</v>
      </c>
      <c r="H69" s="19">
        <v>35</v>
      </c>
      <c r="I69" s="56">
        <f t="shared" si="0"/>
        <v>74</v>
      </c>
      <c r="J69" s="18"/>
      <c r="K69" s="18" t="s">
        <v>361</v>
      </c>
      <c r="L69" s="18" t="s">
        <v>362</v>
      </c>
      <c r="M69" s="18" t="s">
        <v>363</v>
      </c>
      <c r="N69" s="18" t="s">
        <v>364</v>
      </c>
      <c r="O69" s="18" t="s">
        <v>365</v>
      </c>
      <c r="P69" s="100">
        <v>43638</v>
      </c>
      <c r="Q69" s="99" t="s">
        <v>119</v>
      </c>
      <c r="R69" s="99">
        <v>28</v>
      </c>
      <c r="S69" s="99" t="s">
        <v>103</v>
      </c>
      <c r="T69" s="18"/>
    </row>
    <row r="70" spans="1:20">
      <c r="A70" s="4">
        <v>66</v>
      </c>
      <c r="B70" s="17" t="s">
        <v>63</v>
      </c>
      <c r="C70" s="18" t="s">
        <v>258</v>
      </c>
      <c r="D70" s="18" t="s">
        <v>25</v>
      </c>
      <c r="E70" s="19" t="s">
        <v>285</v>
      </c>
      <c r="F70" s="18"/>
      <c r="G70" s="19">
        <v>13</v>
      </c>
      <c r="H70" s="19">
        <v>17</v>
      </c>
      <c r="I70" s="56">
        <f t="shared" ref="I70:I133" si="1">SUM(G70:H70)</f>
        <v>30</v>
      </c>
      <c r="J70" s="18">
        <v>8011510990</v>
      </c>
      <c r="K70" s="18" t="s">
        <v>359</v>
      </c>
      <c r="L70" s="18"/>
      <c r="M70" s="18"/>
      <c r="N70" s="18" t="s">
        <v>366</v>
      </c>
      <c r="O70" s="18"/>
      <c r="P70" s="100">
        <v>43640</v>
      </c>
      <c r="Q70" s="99" t="s">
        <v>126</v>
      </c>
      <c r="R70" s="99">
        <v>17</v>
      </c>
      <c r="S70" s="99" t="s">
        <v>103</v>
      </c>
      <c r="T70" s="18"/>
    </row>
    <row r="71" spans="1:20">
      <c r="A71" s="4">
        <v>67</v>
      </c>
      <c r="B71" s="17" t="s">
        <v>63</v>
      </c>
      <c r="C71" s="18" t="s">
        <v>259</v>
      </c>
      <c r="D71" s="18" t="s">
        <v>25</v>
      </c>
      <c r="E71" s="19" t="s">
        <v>286</v>
      </c>
      <c r="F71" s="18"/>
      <c r="G71" s="19">
        <v>33</v>
      </c>
      <c r="H71" s="19">
        <v>35</v>
      </c>
      <c r="I71" s="56">
        <f t="shared" si="1"/>
        <v>68</v>
      </c>
      <c r="J71" s="18">
        <v>9577293706</v>
      </c>
      <c r="K71" s="18" t="s">
        <v>361</v>
      </c>
      <c r="L71" s="18" t="s">
        <v>367</v>
      </c>
      <c r="M71" s="18" t="s">
        <v>368</v>
      </c>
      <c r="N71" s="18" t="s">
        <v>364</v>
      </c>
      <c r="O71" s="18" t="s">
        <v>365</v>
      </c>
      <c r="P71" s="100">
        <v>43640</v>
      </c>
      <c r="Q71" s="99" t="s">
        <v>126</v>
      </c>
      <c r="R71" s="99">
        <v>28</v>
      </c>
      <c r="S71" s="99" t="s">
        <v>103</v>
      </c>
      <c r="T71" s="18"/>
    </row>
    <row r="72" spans="1:20">
      <c r="A72" s="4">
        <v>68</v>
      </c>
      <c r="B72" s="17" t="s">
        <v>63</v>
      </c>
      <c r="C72" s="18" t="s">
        <v>260</v>
      </c>
      <c r="D72" s="18" t="s">
        <v>25</v>
      </c>
      <c r="E72" s="19"/>
      <c r="F72" s="18"/>
      <c r="G72" s="19">
        <v>33</v>
      </c>
      <c r="H72" s="19">
        <v>30</v>
      </c>
      <c r="I72" s="56">
        <f t="shared" si="1"/>
        <v>63</v>
      </c>
      <c r="J72" s="18"/>
      <c r="K72" s="18" t="s">
        <v>181</v>
      </c>
      <c r="L72" s="18"/>
      <c r="M72" s="18"/>
      <c r="N72" s="18"/>
      <c r="O72" s="18"/>
      <c r="P72" s="100">
        <v>43641</v>
      </c>
      <c r="Q72" s="99" t="s">
        <v>128</v>
      </c>
      <c r="R72" s="99" t="s">
        <v>167</v>
      </c>
      <c r="S72" s="99" t="s">
        <v>103</v>
      </c>
      <c r="T72" s="18"/>
    </row>
    <row r="73" spans="1:20">
      <c r="A73" s="4">
        <v>69</v>
      </c>
      <c r="B73" s="17" t="s">
        <v>63</v>
      </c>
      <c r="C73" s="18" t="s">
        <v>261</v>
      </c>
      <c r="D73" s="18" t="s">
        <v>25</v>
      </c>
      <c r="E73" s="19" t="s">
        <v>287</v>
      </c>
      <c r="F73" s="18"/>
      <c r="G73" s="19">
        <v>42</v>
      </c>
      <c r="H73" s="19">
        <v>38</v>
      </c>
      <c r="I73" s="56">
        <f t="shared" si="1"/>
        <v>80</v>
      </c>
      <c r="J73" s="18"/>
      <c r="K73" s="18" t="s">
        <v>186</v>
      </c>
      <c r="L73" s="18" t="s">
        <v>187</v>
      </c>
      <c r="M73" s="18" t="s">
        <v>188</v>
      </c>
      <c r="N73" s="18" t="s">
        <v>369</v>
      </c>
      <c r="O73" s="18"/>
      <c r="P73" s="100">
        <v>43641</v>
      </c>
      <c r="Q73" s="99" t="s">
        <v>128</v>
      </c>
      <c r="R73" s="99">
        <v>10</v>
      </c>
      <c r="S73" s="99" t="s">
        <v>103</v>
      </c>
      <c r="T73" s="18"/>
    </row>
    <row r="74" spans="1:20">
      <c r="A74" s="4">
        <v>70</v>
      </c>
      <c r="B74" s="17" t="s">
        <v>63</v>
      </c>
      <c r="C74" s="18" t="s">
        <v>262</v>
      </c>
      <c r="D74" s="18" t="s">
        <v>25</v>
      </c>
      <c r="E74" s="19" t="s">
        <v>288</v>
      </c>
      <c r="F74" s="18"/>
      <c r="G74" s="19">
        <v>32</v>
      </c>
      <c r="H74" s="19">
        <v>35</v>
      </c>
      <c r="I74" s="56">
        <f t="shared" si="1"/>
        <v>67</v>
      </c>
      <c r="J74" s="18">
        <v>9957911636</v>
      </c>
      <c r="K74" s="18" t="s">
        <v>370</v>
      </c>
      <c r="L74" s="18" t="s">
        <v>371</v>
      </c>
      <c r="M74" s="18" t="s">
        <v>372</v>
      </c>
      <c r="N74" s="18"/>
      <c r="O74" s="18"/>
      <c r="P74" s="100">
        <v>43642</v>
      </c>
      <c r="Q74" s="99" t="s">
        <v>102</v>
      </c>
      <c r="R74" s="99">
        <v>16</v>
      </c>
      <c r="S74" s="99" t="s">
        <v>103</v>
      </c>
      <c r="T74" s="18"/>
    </row>
    <row r="75" spans="1:20">
      <c r="A75" s="4">
        <v>71</v>
      </c>
      <c r="B75" s="17" t="s">
        <v>63</v>
      </c>
      <c r="C75" s="18" t="s">
        <v>263</v>
      </c>
      <c r="D75" s="18" t="s">
        <v>25</v>
      </c>
      <c r="E75" s="19" t="s">
        <v>289</v>
      </c>
      <c r="F75" s="18"/>
      <c r="G75" s="19">
        <v>36</v>
      </c>
      <c r="H75" s="19">
        <v>40</v>
      </c>
      <c r="I75" s="56">
        <f t="shared" si="1"/>
        <v>76</v>
      </c>
      <c r="J75" s="18">
        <v>7896732845</v>
      </c>
      <c r="K75" s="18" t="s">
        <v>370</v>
      </c>
      <c r="L75" s="18" t="s">
        <v>371</v>
      </c>
      <c r="M75" s="18"/>
      <c r="N75" s="18"/>
      <c r="O75" s="18"/>
      <c r="P75" s="100">
        <v>43642</v>
      </c>
      <c r="Q75" s="99" t="s">
        <v>102</v>
      </c>
      <c r="R75" s="99">
        <v>17</v>
      </c>
      <c r="S75" s="99" t="s">
        <v>103</v>
      </c>
      <c r="T75" s="18"/>
    </row>
    <row r="76" spans="1:20">
      <c r="A76" s="4">
        <v>72</v>
      </c>
      <c r="B76" s="17" t="s">
        <v>63</v>
      </c>
      <c r="C76" s="18" t="s">
        <v>264</v>
      </c>
      <c r="D76" s="18" t="s">
        <v>25</v>
      </c>
      <c r="E76" s="19" t="s">
        <v>290</v>
      </c>
      <c r="F76" s="18"/>
      <c r="G76" s="19">
        <v>21</v>
      </c>
      <c r="H76" s="19">
        <v>20</v>
      </c>
      <c r="I76" s="56">
        <f t="shared" si="1"/>
        <v>41</v>
      </c>
      <c r="J76" s="18">
        <v>9854880769</v>
      </c>
      <c r="K76" s="18" t="s">
        <v>359</v>
      </c>
      <c r="L76" s="18" t="s">
        <v>373</v>
      </c>
      <c r="M76" s="18"/>
      <c r="N76" s="18"/>
      <c r="O76" s="18"/>
      <c r="P76" s="100">
        <v>43643</v>
      </c>
      <c r="Q76" s="99" t="s">
        <v>107</v>
      </c>
      <c r="R76" s="99">
        <v>19</v>
      </c>
      <c r="S76" s="99" t="s">
        <v>103</v>
      </c>
      <c r="T76" s="18"/>
    </row>
    <row r="77" spans="1:20" ht="33">
      <c r="A77" s="4">
        <v>73</v>
      </c>
      <c r="B77" s="17" t="s">
        <v>63</v>
      </c>
      <c r="C77" s="18" t="s">
        <v>265</v>
      </c>
      <c r="D77" s="18" t="s">
        <v>25</v>
      </c>
      <c r="E77" s="19" t="s">
        <v>291</v>
      </c>
      <c r="F77" s="18"/>
      <c r="G77" s="19">
        <v>37</v>
      </c>
      <c r="H77" s="19">
        <v>24</v>
      </c>
      <c r="I77" s="56">
        <f t="shared" si="1"/>
        <v>61</v>
      </c>
      <c r="J77" s="18">
        <v>9859217749</v>
      </c>
      <c r="K77" s="18" t="s">
        <v>299</v>
      </c>
      <c r="L77" s="18" t="s">
        <v>300</v>
      </c>
      <c r="M77" s="18"/>
      <c r="N77" s="18"/>
      <c r="O77" s="18"/>
      <c r="P77" s="100">
        <v>43643</v>
      </c>
      <c r="Q77" s="99" t="s">
        <v>107</v>
      </c>
      <c r="R77" s="99">
        <v>18.5</v>
      </c>
      <c r="S77" s="99" t="s">
        <v>103</v>
      </c>
      <c r="T77" s="18"/>
    </row>
    <row r="78" spans="1:20" ht="33">
      <c r="A78" s="4">
        <v>74</v>
      </c>
      <c r="B78" s="17" t="s">
        <v>63</v>
      </c>
      <c r="C78" s="18" t="s">
        <v>266</v>
      </c>
      <c r="D78" s="18" t="s">
        <v>25</v>
      </c>
      <c r="E78" s="19" t="s">
        <v>292</v>
      </c>
      <c r="F78" s="18"/>
      <c r="G78" s="19">
        <v>17</v>
      </c>
      <c r="H78" s="19">
        <v>15</v>
      </c>
      <c r="I78" s="56">
        <f t="shared" si="1"/>
        <v>32</v>
      </c>
      <c r="J78" s="18">
        <v>9854158051</v>
      </c>
      <c r="K78" s="18" t="s">
        <v>299</v>
      </c>
      <c r="L78" s="18" t="s">
        <v>300</v>
      </c>
      <c r="M78" s="18"/>
      <c r="N78" s="18"/>
      <c r="O78" s="18"/>
      <c r="P78" s="100">
        <v>43643</v>
      </c>
      <c r="Q78" s="99" t="s">
        <v>107</v>
      </c>
      <c r="R78" s="99">
        <v>19</v>
      </c>
      <c r="S78" s="99" t="s">
        <v>103</v>
      </c>
      <c r="T78" s="18"/>
    </row>
    <row r="79" spans="1:20">
      <c r="A79" s="4">
        <v>75</v>
      </c>
      <c r="B79" s="17" t="s">
        <v>63</v>
      </c>
      <c r="C79" s="18" t="s">
        <v>267</v>
      </c>
      <c r="D79" s="18" t="s">
        <v>25</v>
      </c>
      <c r="E79" s="19"/>
      <c r="F79" s="18"/>
      <c r="G79" s="19">
        <v>18</v>
      </c>
      <c r="H79" s="19">
        <v>15</v>
      </c>
      <c r="I79" s="56">
        <f t="shared" si="1"/>
        <v>33</v>
      </c>
      <c r="J79" s="18"/>
      <c r="K79" s="18" t="s">
        <v>374</v>
      </c>
      <c r="L79" s="18"/>
      <c r="M79" s="18"/>
      <c r="N79" s="18" t="s">
        <v>375</v>
      </c>
      <c r="O79" s="18">
        <v>9707721925</v>
      </c>
      <c r="P79" s="100">
        <v>43644</v>
      </c>
      <c r="Q79" s="99" t="s">
        <v>111</v>
      </c>
      <c r="R79" s="99" t="s">
        <v>169</v>
      </c>
      <c r="S79" s="99" t="s">
        <v>103</v>
      </c>
      <c r="T79" s="18"/>
    </row>
    <row r="80" spans="1:20">
      <c r="A80" s="4">
        <v>76</v>
      </c>
      <c r="B80" s="17" t="s">
        <v>63</v>
      </c>
      <c r="C80" s="18" t="s">
        <v>268</v>
      </c>
      <c r="D80" s="18" t="s">
        <v>25</v>
      </c>
      <c r="E80" s="19" t="s">
        <v>293</v>
      </c>
      <c r="F80" s="18"/>
      <c r="G80" s="19">
        <v>43</v>
      </c>
      <c r="H80" s="19">
        <v>43</v>
      </c>
      <c r="I80" s="56">
        <f t="shared" si="1"/>
        <v>86</v>
      </c>
      <c r="J80" s="18"/>
      <c r="K80" s="18"/>
      <c r="L80" s="18"/>
      <c r="M80" s="18"/>
      <c r="N80" s="18"/>
      <c r="O80" s="18"/>
      <c r="P80" s="100">
        <v>43644</v>
      </c>
      <c r="Q80" s="99" t="s">
        <v>111</v>
      </c>
      <c r="R80" s="99">
        <v>22</v>
      </c>
      <c r="S80" s="99" t="s">
        <v>103</v>
      </c>
      <c r="T80" s="18"/>
    </row>
    <row r="81" spans="1:20">
      <c r="A81" s="4">
        <v>77</v>
      </c>
      <c r="B81" s="17" t="s">
        <v>63</v>
      </c>
      <c r="C81" s="18" t="s">
        <v>269</v>
      </c>
      <c r="D81" s="18" t="s">
        <v>25</v>
      </c>
      <c r="E81" s="19" t="s">
        <v>294</v>
      </c>
      <c r="F81" s="18"/>
      <c r="G81" s="19">
        <v>41</v>
      </c>
      <c r="H81" s="19">
        <v>47</v>
      </c>
      <c r="I81" s="56">
        <f t="shared" si="1"/>
        <v>88</v>
      </c>
      <c r="J81" s="18"/>
      <c r="K81" s="18" t="s">
        <v>376</v>
      </c>
      <c r="L81" s="18" t="s">
        <v>377</v>
      </c>
      <c r="M81" s="18">
        <v>9854309761</v>
      </c>
      <c r="N81" s="18" t="s">
        <v>378</v>
      </c>
      <c r="O81" s="18" t="s">
        <v>379</v>
      </c>
      <c r="P81" s="100">
        <v>43645</v>
      </c>
      <c r="Q81" s="99" t="s">
        <v>119</v>
      </c>
      <c r="R81" s="99">
        <v>24.5</v>
      </c>
      <c r="S81" s="99" t="s">
        <v>103</v>
      </c>
      <c r="T81" s="18"/>
    </row>
    <row r="82" spans="1:20">
      <c r="A82" s="4">
        <v>78</v>
      </c>
      <c r="B82" s="17" t="s">
        <v>63</v>
      </c>
      <c r="C82" s="18" t="s">
        <v>270</v>
      </c>
      <c r="D82" s="18" t="s">
        <v>25</v>
      </c>
      <c r="E82" s="19" t="s">
        <v>295</v>
      </c>
      <c r="F82" s="18"/>
      <c r="G82" s="19">
        <v>46</v>
      </c>
      <c r="H82" s="19">
        <v>55</v>
      </c>
      <c r="I82" s="56">
        <f t="shared" si="1"/>
        <v>101</v>
      </c>
      <c r="J82" s="18"/>
      <c r="K82" s="18" t="s">
        <v>317</v>
      </c>
      <c r="L82" s="18" t="s">
        <v>380</v>
      </c>
      <c r="M82" s="18"/>
      <c r="N82" s="18" t="s">
        <v>381</v>
      </c>
      <c r="O82" s="18">
        <v>9577345035</v>
      </c>
      <c r="P82" s="100">
        <v>43645</v>
      </c>
      <c r="Q82" s="99" t="s">
        <v>119</v>
      </c>
      <c r="R82" s="99">
        <v>24</v>
      </c>
      <c r="S82" s="99" t="s">
        <v>103</v>
      </c>
      <c r="T82" s="18"/>
    </row>
    <row r="83" spans="1:20">
      <c r="A83" s="4">
        <v>79</v>
      </c>
      <c r="B83" s="17"/>
      <c r="C83" s="18"/>
      <c r="D83" s="18"/>
      <c r="E83" s="19"/>
      <c r="F83" s="18"/>
      <c r="G83" s="19"/>
      <c r="H83" s="19"/>
      <c r="I83" s="56">
        <f t="shared" si="1"/>
        <v>0</v>
      </c>
      <c r="J83" s="18"/>
      <c r="K83" s="18"/>
      <c r="L83" s="18"/>
      <c r="M83" s="18"/>
      <c r="N83" s="18"/>
      <c r="O83" s="18"/>
      <c r="P83" s="24"/>
      <c r="Q83" s="18"/>
      <c r="R83" s="18"/>
      <c r="S83" s="18"/>
      <c r="T83" s="18"/>
    </row>
    <row r="84" spans="1:20">
      <c r="A84" s="4">
        <v>80</v>
      </c>
      <c r="B84" s="17"/>
      <c r="C84" s="18"/>
      <c r="D84" s="18"/>
      <c r="E84" s="19"/>
      <c r="F84" s="18"/>
      <c r="G84" s="19"/>
      <c r="H84" s="19"/>
      <c r="I84" s="56">
        <f t="shared" si="1"/>
        <v>0</v>
      </c>
      <c r="J84" s="18"/>
      <c r="K84" s="18"/>
      <c r="L84" s="18"/>
      <c r="M84" s="18"/>
      <c r="N84" s="18"/>
      <c r="O84" s="18"/>
      <c r="P84" s="24"/>
      <c r="Q84" s="18"/>
      <c r="R84" s="18"/>
      <c r="S84" s="18"/>
      <c r="T84" s="18"/>
    </row>
    <row r="85" spans="1:20">
      <c r="A85" s="4">
        <v>81</v>
      </c>
      <c r="B85" s="17"/>
      <c r="C85" s="18"/>
      <c r="D85" s="18"/>
      <c r="E85" s="19"/>
      <c r="F85" s="18"/>
      <c r="G85" s="19"/>
      <c r="H85" s="19"/>
      <c r="I85" s="56">
        <f t="shared" si="1"/>
        <v>0</v>
      </c>
      <c r="J85" s="18"/>
      <c r="K85" s="18"/>
      <c r="L85" s="18"/>
      <c r="M85" s="18"/>
      <c r="N85" s="18"/>
      <c r="O85" s="18"/>
      <c r="P85" s="24"/>
      <c r="Q85" s="18"/>
      <c r="R85" s="18"/>
      <c r="S85" s="18"/>
      <c r="T85" s="18"/>
    </row>
    <row r="86" spans="1:20">
      <c r="A86" s="4">
        <v>82</v>
      </c>
      <c r="B86" s="17"/>
      <c r="C86" s="18"/>
      <c r="D86" s="18"/>
      <c r="E86" s="19"/>
      <c r="F86" s="18"/>
      <c r="G86" s="19"/>
      <c r="H86" s="19"/>
      <c r="I86" s="56">
        <f t="shared" si="1"/>
        <v>0</v>
      </c>
      <c r="J86" s="18"/>
      <c r="K86" s="18"/>
      <c r="L86" s="18"/>
      <c r="M86" s="18"/>
      <c r="N86" s="18"/>
      <c r="O86" s="18"/>
      <c r="P86" s="24"/>
      <c r="Q86" s="18"/>
      <c r="R86" s="18"/>
      <c r="S86" s="18"/>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78</v>
      </c>
      <c r="D165" s="21"/>
      <c r="E165" s="13"/>
      <c r="F165" s="21"/>
      <c r="G165" s="57">
        <f>SUM(G5:G164)</f>
        <v>3430</v>
      </c>
      <c r="H165" s="57">
        <f>SUM(H5:H164)</f>
        <v>3624</v>
      </c>
      <c r="I165" s="57">
        <f>SUM(I5:I164)</f>
        <v>7054</v>
      </c>
      <c r="J165" s="21"/>
      <c r="K165" s="21"/>
      <c r="L165" s="21"/>
      <c r="M165" s="21"/>
      <c r="N165" s="21"/>
      <c r="O165" s="21"/>
      <c r="P165" s="14"/>
      <c r="Q165" s="21"/>
      <c r="R165" s="21"/>
      <c r="S165" s="21"/>
      <c r="T165" s="12"/>
    </row>
    <row r="166" spans="1:20">
      <c r="A166" s="44" t="s">
        <v>62</v>
      </c>
      <c r="B166" s="10">
        <f>COUNTIF(B$5:B$164,"Team 1")</f>
        <v>37</v>
      </c>
      <c r="C166" s="44" t="s">
        <v>25</v>
      </c>
      <c r="D166" s="10">
        <f>COUNTIF(D5:D164,"Anganwadi")</f>
        <v>49</v>
      </c>
    </row>
    <row r="167" spans="1:20">
      <c r="A167" s="44" t="s">
        <v>63</v>
      </c>
      <c r="B167" s="10">
        <f>COUNTIF(B$6:B$164,"Team 2")</f>
        <v>41</v>
      </c>
      <c r="C167" s="44" t="s">
        <v>23</v>
      </c>
      <c r="D167" s="10">
        <f>COUNTIF(D5:D164,"School")</f>
        <v>28</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84" zoomScaleNormal="84" workbookViewId="0">
      <pane xSplit="3" ySplit="4" topLeftCell="K80" activePane="bottomRight" state="frozen"/>
      <selection pane="topRight" activeCell="C1" sqref="C1"/>
      <selection pane="bottomLeft" activeCell="A5" sqref="A5"/>
      <selection pane="bottomRight" activeCell="R97" sqref="R97"/>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68" t="s">
        <v>70</v>
      </c>
      <c r="B1" s="168"/>
      <c r="C1" s="168"/>
      <c r="D1" s="53"/>
      <c r="E1" s="53"/>
      <c r="F1" s="53"/>
      <c r="G1" s="53"/>
      <c r="H1" s="53"/>
      <c r="I1" s="53"/>
      <c r="J1" s="53"/>
      <c r="K1" s="53"/>
      <c r="L1" s="53"/>
      <c r="M1" s="170"/>
      <c r="N1" s="170"/>
      <c r="O1" s="170"/>
      <c r="P1" s="170"/>
      <c r="Q1" s="170"/>
      <c r="R1" s="170"/>
      <c r="S1" s="170"/>
      <c r="T1" s="170"/>
    </row>
    <row r="2" spans="1:20">
      <c r="A2" s="164" t="s">
        <v>59</v>
      </c>
      <c r="B2" s="165"/>
      <c r="C2" s="165"/>
      <c r="D2" s="25">
        <v>43647</v>
      </c>
      <c r="E2" s="22"/>
      <c r="F2" s="22"/>
      <c r="G2" s="22"/>
      <c r="H2" s="22"/>
      <c r="I2" s="22"/>
      <c r="J2" s="22"/>
      <c r="K2" s="22"/>
      <c r="L2" s="22"/>
      <c r="M2" s="22"/>
      <c r="N2" s="22"/>
      <c r="O2" s="22"/>
      <c r="P2" s="22"/>
      <c r="Q2" s="22"/>
      <c r="R2" s="22"/>
      <c r="S2" s="22"/>
    </row>
    <row r="3" spans="1:20" ht="24" customHeight="1">
      <c r="A3" s="160" t="s">
        <v>14</v>
      </c>
      <c r="B3" s="162" t="s">
        <v>61</v>
      </c>
      <c r="C3" s="159" t="s">
        <v>7</v>
      </c>
      <c r="D3" s="159" t="s">
        <v>55</v>
      </c>
      <c r="E3" s="159" t="s">
        <v>16</v>
      </c>
      <c r="F3" s="166" t="s">
        <v>17</v>
      </c>
      <c r="G3" s="159" t="s">
        <v>8</v>
      </c>
      <c r="H3" s="159"/>
      <c r="I3" s="159"/>
      <c r="J3" s="159" t="s">
        <v>31</v>
      </c>
      <c r="K3" s="162" t="s">
        <v>33</v>
      </c>
      <c r="L3" s="162" t="s">
        <v>50</v>
      </c>
      <c r="M3" s="162" t="s">
        <v>51</v>
      </c>
      <c r="N3" s="162" t="s">
        <v>34</v>
      </c>
      <c r="O3" s="162" t="s">
        <v>35</v>
      </c>
      <c r="P3" s="160" t="s">
        <v>54</v>
      </c>
      <c r="Q3" s="159" t="s">
        <v>52</v>
      </c>
      <c r="R3" s="159" t="s">
        <v>32</v>
      </c>
      <c r="S3" s="159" t="s">
        <v>53</v>
      </c>
      <c r="T3" s="159" t="s">
        <v>13</v>
      </c>
    </row>
    <row r="4" spans="1:20" ht="25.5" customHeight="1">
      <c r="A4" s="160"/>
      <c r="B4" s="167"/>
      <c r="C4" s="159"/>
      <c r="D4" s="159"/>
      <c r="E4" s="159"/>
      <c r="F4" s="166"/>
      <c r="G4" s="23" t="s">
        <v>9</v>
      </c>
      <c r="H4" s="23" t="s">
        <v>10</v>
      </c>
      <c r="I4" s="23" t="s">
        <v>11</v>
      </c>
      <c r="J4" s="159"/>
      <c r="K4" s="163"/>
      <c r="L4" s="163"/>
      <c r="M4" s="163"/>
      <c r="N4" s="163"/>
      <c r="O4" s="163"/>
      <c r="P4" s="160"/>
      <c r="Q4" s="160"/>
      <c r="R4" s="159"/>
      <c r="S4" s="159"/>
      <c r="T4" s="159"/>
    </row>
    <row r="5" spans="1:20">
      <c r="A5" s="4">
        <v>1</v>
      </c>
      <c r="B5" s="17" t="s">
        <v>62</v>
      </c>
      <c r="C5" s="18" t="s">
        <v>444</v>
      </c>
      <c r="D5" s="18" t="s">
        <v>25</v>
      </c>
      <c r="E5" s="19" t="s">
        <v>445</v>
      </c>
      <c r="F5" s="18"/>
      <c r="G5" s="19">
        <v>32</v>
      </c>
      <c r="H5" s="19">
        <v>26</v>
      </c>
      <c r="I5" s="56">
        <f>SUM(G5:H5)</f>
        <v>58</v>
      </c>
      <c r="J5" s="18">
        <v>8011643645</v>
      </c>
      <c r="K5" s="18" t="s">
        <v>317</v>
      </c>
      <c r="L5" s="18"/>
      <c r="M5" s="18"/>
      <c r="N5" s="18"/>
      <c r="O5" s="18"/>
      <c r="P5" s="103">
        <v>43647</v>
      </c>
      <c r="Q5" s="101" t="s">
        <v>126</v>
      </c>
      <c r="R5" s="101">
        <v>17</v>
      </c>
      <c r="S5" s="101" t="s">
        <v>103</v>
      </c>
      <c r="T5" s="18"/>
    </row>
    <row r="6" spans="1:20">
      <c r="A6" s="4">
        <v>2</v>
      </c>
      <c r="B6" s="17" t="s">
        <v>62</v>
      </c>
      <c r="C6" s="69" t="s">
        <v>446</v>
      </c>
      <c r="D6" s="18" t="s">
        <v>25</v>
      </c>
      <c r="E6" s="19"/>
      <c r="F6" s="18"/>
      <c r="G6" s="19">
        <v>16</v>
      </c>
      <c r="H6" s="19">
        <v>31</v>
      </c>
      <c r="I6" s="56">
        <f t="shared" ref="I6:I69" si="0">SUM(G6:H6)</f>
        <v>47</v>
      </c>
      <c r="J6" s="69">
        <v>9854135563</v>
      </c>
      <c r="K6" s="18" t="s">
        <v>317</v>
      </c>
      <c r="L6" s="18"/>
      <c r="M6" s="18"/>
      <c r="N6" s="18"/>
      <c r="O6" s="18"/>
      <c r="P6" s="103">
        <v>43648</v>
      </c>
      <c r="Q6" s="101" t="s">
        <v>128</v>
      </c>
      <c r="R6" s="101">
        <v>15</v>
      </c>
      <c r="S6" s="101" t="s">
        <v>103</v>
      </c>
      <c r="T6" s="18"/>
    </row>
    <row r="7" spans="1:20">
      <c r="A7" s="4">
        <v>3</v>
      </c>
      <c r="B7" s="17" t="s">
        <v>62</v>
      </c>
      <c r="C7" s="69" t="s">
        <v>447</v>
      </c>
      <c r="D7" s="18" t="s">
        <v>25</v>
      </c>
      <c r="E7" s="19"/>
      <c r="F7" s="18"/>
      <c r="G7" s="19">
        <v>33</v>
      </c>
      <c r="H7" s="19">
        <v>27</v>
      </c>
      <c r="I7" s="56">
        <f t="shared" si="0"/>
        <v>60</v>
      </c>
      <c r="J7" s="69">
        <v>9613702553</v>
      </c>
      <c r="K7" s="18" t="s">
        <v>317</v>
      </c>
      <c r="L7" s="18"/>
      <c r="M7" s="18"/>
      <c r="N7" s="18"/>
      <c r="O7" s="18"/>
      <c r="P7" s="103">
        <v>43648</v>
      </c>
      <c r="Q7" s="101" t="s">
        <v>128</v>
      </c>
      <c r="R7" s="101">
        <v>16</v>
      </c>
      <c r="S7" s="101" t="s">
        <v>103</v>
      </c>
      <c r="T7" s="18"/>
    </row>
    <row r="8" spans="1:20">
      <c r="A8" s="4">
        <v>4</v>
      </c>
      <c r="B8" s="17" t="s">
        <v>62</v>
      </c>
      <c r="C8" s="18" t="s">
        <v>448</v>
      </c>
      <c r="D8" s="18" t="s">
        <v>25</v>
      </c>
      <c r="E8" s="19" t="s">
        <v>449</v>
      </c>
      <c r="F8" s="18"/>
      <c r="G8" s="19">
        <v>28</v>
      </c>
      <c r="H8" s="19">
        <v>22</v>
      </c>
      <c r="I8" s="56">
        <f t="shared" si="0"/>
        <v>50</v>
      </c>
      <c r="J8" s="69">
        <v>8135809036</v>
      </c>
      <c r="K8" s="18" t="s">
        <v>443</v>
      </c>
      <c r="L8" s="18"/>
      <c r="M8" s="18"/>
      <c r="N8" s="18"/>
      <c r="O8" s="18"/>
      <c r="P8" s="103">
        <v>43649</v>
      </c>
      <c r="Q8" s="101" t="s">
        <v>102</v>
      </c>
      <c r="R8" s="101">
        <v>14</v>
      </c>
      <c r="S8" s="101" t="s">
        <v>103</v>
      </c>
      <c r="T8" s="18"/>
    </row>
    <row r="9" spans="1:20">
      <c r="A9" s="4">
        <v>5</v>
      </c>
      <c r="B9" s="17" t="s">
        <v>62</v>
      </c>
      <c r="C9" s="18" t="s">
        <v>450</v>
      </c>
      <c r="D9" s="18" t="s">
        <v>25</v>
      </c>
      <c r="E9" s="19" t="s">
        <v>451</v>
      </c>
      <c r="F9" s="18"/>
      <c r="G9" s="19">
        <v>16</v>
      </c>
      <c r="H9" s="19">
        <v>11</v>
      </c>
      <c r="I9" s="56">
        <f t="shared" si="0"/>
        <v>27</v>
      </c>
      <c r="J9" s="69">
        <v>7399597356</v>
      </c>
      <c r="K9" s="18" t="s">
        <v>443</v>
      </c>
      <c r="L9" s="18"/>
      <c r="M9" s="18"/>
      <c r="N9" s="18"/>
      <c r="O9" s="18"/>
      <c r="P9" s="103">
        <v>43649</v>
      </c>
      <c r="Q9" s="101" t="s">
        <v>102</v>
      </c>
      <c r="R9" s="101">
        <v>15</v>
      </c>
      <c r="S9" s="101" t="s">
        <v>103</v>
      </c>
      <c r="T9" s="18"/>
    </row>
    <row r="10" spans="1:20">
      <c r="A10" s="4">
        <v>6</v>
      </c>
      <c r="B10" s="17" t="s">
        <v>62</v>
      </c>
      <c r="C10" s="18" t="s">
        <v>452</v>
      </c>
      <c r="D10" s="18" t="s">
        <v>25</v>
      </c>
      <c r="E10" s="19" t="s">
        <v>453</v>
      </c>
      <c r="F10" s="18"/>
      <c r="G10" s="19">
        <v>33</v>
      </c>
      <c r="H10" s="19">
        <v>18</v>
      </c>
      <c r="I10" s="56">
        <f t="shared" si="0"/>
        <v>51</v>
      </c>
      <c r="J10" s="18"/>
      <c r="K10" s="18" t="s">
        <v>443</v>
      </c>
      <c r="L10" s="18"/>
      <c r="M10" s="18"/>
      <c r="N10" s="18"/>
      <c r="O10" s="18"/>
      <c r="P10" s="103">
        <v>43650</v>
      </c>
      <c r="Q10" s="101" t="s">
        <v>107</v>
      </c>
      <c r="R10" s="101">
        <v>15</v>
      </c>
      <c r="S10" s="101" t="s">
        <v>103</v>
      </c>
      <c r="T10" s="18"/>
    </row>
    <row r="11" spans="1:20" ht="33">
      <c r="A11" s="4">
        <v>7</v>
      </c>
      <c r="B11" s="17" t="s">
        <v>62</v>
      </c>
      <c r="C11" s="18" t="s">
        <v>454</v>
      </c>
      <c r="D11" s="18" t="s">
        <v>25</v>
      </c>
      <c r="E11" s="19">
        <v>18311070024</v>
      </c>
      <c r="F11" s="18"/>
      <c r="G11" s="19">
        <v>30</v>
      </c>
      <c r="H11" s="19">
        <v>20</v>
      </c>
      <c r="I11" s="56">
        <f t="shared" si="0"/>
        <v>50</v>
      </c>
      <c r="J11" s="69">
        <v>9126638697</v>
      </c>
      <c r="K11" s="18" t="s">
        <v>324</v>
      </c>
      <c r="L11" s="18" t="s">
        <v>325</v>
      </c>
      <c r="M11" s="18">
        <v>9854260472</v>
      </c>
      <c r="N11" s="18" t="s">
        <v>498</v>
      </c>
      <c r="O11" s="18"/>
      <c r="P11" s="103">
        <v>43650</v>
      </c>
      <c r="Q11" s="101" t="s">
        <v>107</v>
      </c>
      <c r="R11" s="101">
        <v>16</v>
      </c>
      <c r="S11" s="101" t="s">
        <v>103</v>
      </c>
      <c r="T11" s="18"/>
    </row>
    <row r="12" spans="1:20" ht="33">
      <c r="A12" s="4">
        <v>8</v>
      </c>
      <c r="B12" s="17" t="s">
        <v>62</v>
      </c>
      <c r="C12" s="18" t="s">
        <v>455</v>
      </c>
      <c r="D12" s="18" t="s">
        <v>25</v>
      </c>
      <c r="E12" s="19">
        <v>18311070022</v>
      </c>
      <c r="F12" s="18"/>
      <c r="G12" s="19">
        <v>33</v>
      </c>
      <c r="H12" s="19">
        <v>30</v>
      </c>
      <c r="I12" s="56">
        <f t="shared" si="0"/>
        <v>63</v>
      </c>
      <c r="J12" s="69">
        <v>9859288446</v>
      </c>
      <c r="K12" s="18" t="s">
        <v>324</v>
      </c>
      <c r="L12" s="18" t="s">
        <v>325</v>
      </c>
      <c r="M12" s="18">
        <v>9854260472</v>
      </c>
      <c r="N12" s="18" t="s">
        <v>498</v>
      </c>
      <c r="O12" s="18"/>
      <c r="P12" s="103">
        <v>43651</v>
      </c>
      <c r="Q12" s="101" t="s">
        <v>111</v>
      </c>
      <c r="R12" s="101">
        <v>16.5</v>
      </c>
      <c r="S12" s="101" t="s">
        <v>103</v>
      </c>
      <c r="T12" s="18"/>
    </row>
    <row r="13" spans="1:20">
      <c r="A13" s="4">
        <v>9</v>
      </c>
      <c r="B13" s="17" t="s">
        <v>62</v>
      </c>
      <c r="C13" s="18" t="s">
        <v>456</v>
      </c>
      <c r="D13" s="18" t="s">
        <v>25</v>
      </c>
      <c r="E13" s="19" t="s">
        <v>457</v>
      </c>
      <c r="F13" s="18"/>
      <c r="G13" s="19">
        <v>29</v>
      </c>
      <c r="H13" s="19">
        <v>20</v>
      </c>
      <c r="I13" s="56">
        <f t="shared" si="0"/>
        <v>49</v>
      </c>
      <c r="J13" s="69">
        <v>8011485934</v>
      </c>
      <c r="K13" s="18" t="s">
        <v>443</v>
      </c>
      <c r="L13" s="18"/>
      <c r="M13" s="18"/>
      <c r="N13" s="18"/>
      <c r="O13" s="18"/>
      <c r="P13" s="103">
        <v>43651</v>
      </c>
      <c r="Q13" s="101" t="s">
        <v>111</v>
      </c>
      <c r="R13" s="101">
        <v>11</v>
      </c>
      <c r="S13" s="101" t="s">
        <v>103</v>
      </c>
      <c r="T13" s="18"/>
    </row>
    <row r="14" spans="1:20">
      <c r="A14" s="4">
        <v>10</v>
      </c>
      <c r="B14" s="17" t="s">
        <v>62</v>
      </c>
      <c r="C14" s="18" t="s">
        <v>458</v>
      </c>
      <c r="D14" s="18" t="s">
        <v>25</v>
      </c>
      <c r="E14" s="19">
        <v>18311070027</v>
      </c>
      <c r="F14" s="18"/>
      <c r="G14" s="19">
        <v>33</v>
      </c>
      <c r="H14" s="19">
        <v>34</v>
      </c>
      <c r="I14" s="56">
        <f t="shared" si="0"/>
        <v>67</v>
      </c>
      <c r="J14" s="69">
        <v>8011145286</v>
      </c>
      <c r="K14" s="18" t="s">
        <v>499</v>
      </c>
      <c r="L14" s="18" t="s">
        <v>500</v>
      </c>
      <c r="M14" s="18">
        <v>9678612952</v>
      </c>
      <c r="N14" s="18"/>
      <c r="O14" s="18"/>
      <c r="P14" s="103">
        <v>43652</v>
      </c>
      <c r="Q14" s="101" t="s">
        <v>119</v>
      </c>
      <c r="R14" s="101">
        <v>2</v>
      </c>
      <c r="S14" s="101" t="s">
        <v>103</v>
      </c>
      <c r="T14" s="18"/>
    </row>
    <row r="15" spans="1:20">
      <c r="A15" s="4">
        <v>11</v>
      </c>
      <c r="B15" s="17" t="s">
        <v>62</v>
      </c>
      <c r="C15" s="18" t="s">
        <v>459</v>
      </c>
      <c r="D15" s="18" t="s">
        <v>25</v>
      </c>
      <c r="E15" s="19" t="s">
        <v>460</v>
      </c>
      <c r="F15" s="18"/>
      <c r="G15" s="19">
        <v>41</v>
      </c>
      <c r="H15" s="19">
        <v>36</v>
      </c>
      <c r="I15" s="56">
        <f t="shared" si="0"/>
        <v>77</v>
      </c>
      <c r="J15" s="69">
        <v>9435659093</v>
      </c>
      <c r="K15" s="18" t="s">
        <v>499</v>
      </c>
      <c r="L15" s="18"/>
      <c r="M15" s="18"/>
      <c r="N15" s="18"/>
      <c r="O15" s="18"/>
      <c r="P15" s="103">
        <v>43654</v>
      </c>
      <c r="Q15" s="101" t="s">
        <v>126</v>
      </c>
      <c r="R15" s="101">
        <v>4</v>
      </c>
      <c r="S15" s="101" t="s">
        <v>103</v>
      </c>
      <c r="T15" s="18"/>
    </row>
    <row r="16" spans="1:20">
      <c r="A16" s="4">
        <v>12</v>
      </c>
      <c r="B16" s="17" t="s">
        <v>62</v>
      </c>
      <c r="C16" s="18" t="s">
        <v>461</v>
      </c>
      <c r="D16" s="18" t="s">
        <v>25</v>
      </c>
      <c r="E16" s="19" t="s">
        <v>462</v>
      </c>
      <c r="F16" s="18"/>
      <c r="G16" s="19">
        <v>27</v>
      </c>
      <c r="H16" s="19">
        <v>23</v>
      </c>
      <c r="I16" s="56">
        <f t="shared" si="0"/>
        <v>50</v>
      </c>
      <c r="J16" s="69">
        <v>7636936325</v>
      </c>
      <c r="K16" s="18" t="s">
        <v>499</v>
      </c>
      <c r="L16" s="18"/>
      <c r="M16" s="18"/>
      <c r="N16" s="18"/>
      <c r="O16" s="18"/>
      <c r="P16" s="103">
        <v>43655</v>
      </c>
      <c r="Q16" s="101" t="s">
        <v>128</v>
      </c>
      <c r="R16" s="101">
        <v>5</v>
      </c>
      <c r="S16" s="101" t="s">
        <v>103</v>
      </c>
      <c r="T16" s="18"/>
    </row>
    <row r="17" spans="1:20">
      <c r="A17" s="4">
        <v>13</v>
      </c>
      <c r="B17" s="17" t="s">
        <v>62</v>
      </c>
      <c r="C17" s="18" t="s">
        <v>463</v>
      </c>
      <c r="D17" s="18" t="s">
        <v>25</v>
      </c>
      <c r="E17" s="19" t="s">
        <v>464</v>
      </c>
      <c r="F17" s="18"/>
      <c r="G17" s="19">
        <v>21</v>
      </c>
      <c r="H17" s="19">
        <v>26</v>
      </c>
      <c r="I17" s="56">
        <f t="shared" si="0"/>
        <v>47</v>
      </c>
      <c r="J17" s="69">
        <v>9613770680</v>
      </c>
      <c r="K17" s="18" t="s">
        <v>499</v>
      </c>
      <c r="L17" s="18"/>
      <c r="M17" s="18"/>
      <c r="N17" s="18"/>
      <c r="O17" s="18"/>
      <c r="P17" s="103">
        <v>43655</v>
      </c>
      <c r="Q17" s="101" t="s">
        <v>128</v>
      </c>
      <c r="R17" s="101">
        <v>4</v>
      </c>
      <c r="S17" s="101" t="s">
        <v>103</v>
      </c>
      <c r="T17" s="18"/>
    </row>
    <row r="18" spans="1:20">
      <c r="A18" s="4">
        <v>14</v>
      </c>
      <c r="B18" s="17" t="s">
        <v>62</v>
      </c>
      <c r="C18" s="69" t="s">
        <v>465</v>
      </c>
      <c r="D18" s="18" t="s">
        <v>25</v>
      </c>
      <c r="E18" s="19"/>
      <c r="F18" s="18"/>
      <c r="G18" s="19">
        <v>29</v>
      </c>
      <c r="H18" s="19">
        <v>32</v>
      </c>
      <c r="I18" s="56">
        <f t="shared" si="0"/>
        <v>61</v>
      </c>
      <c r="J18" s="69">
        <v>9854855416</v>
      </c>
      <c r="K18" s="18" t="s">
        <v>499</v>
      </c>
      <c r="L18" s="18"/>
      <c r="M18" s="18"/>
      <c r="N18" s="18"/>
      <c r="O18" s="18"/>
      <c r="P18" s="103">
        <v>43656</v>
      </c>
      <c r="Q18" s="101" t="s">
        <v>102</v>
      </c>
      <c r="R18" s="101">
        <v>2</v>
      </c>
      <c r="S18" s="101" t="s">
        <v>103</v>
      </c>
      <c r="T18" s="18"/>
    </row>
    <row r="19" spans="1:20">
      <c r="A19" s="4">
        <v>15</v>
      </c>
      <c r="B19" s="17" t="s">
        <v>62</v>
      </c>
      <c r="C19" s="69" t="s">
        <v>466</v>
      </c>
      <c r="D19" s="18" t="s">
        <v>25</v>
      </c>
      <c r="E19" s="19"/>
      <c r="F19" s="18"/>
      <c r="G19" s="19">
        <v>24</v>
      </c>
      <c r="H19" s="19">
        <v>18</v>
      </c>
      <c r="I19" s="56">
        <f t="shared" si="0"/>
        <v>42</v>
      </c>
      <c r="J19" s="69">
        <v>9859347856</v>
      </c>
      <c r="K19" s="18" t="s">
        <v>499</v>
      </c>
      <c r="L19" s="18"/>
      <c r="M19" s="18"/>
      <c r="N19" s="18"/>
      <c r="O19" s="18"/>
      <c r="P19" s="103">
        <v>43656</v>
      </c>
      <c r="Q19" s="101" t="s">
        <v>102</v>
      </c>
      <c r="R19" s="101">
        <v>1</v>
      </c>
      <c r="S19" s="101" t="s">
        <v>103</v>
      </c>
      <c r="T19" s="18"/>
    </row>
    <row r="20" spans="1:20">
      <c r="A20" s="4">
        <v>16</v>
      </c>
      <c r="B20" s="17" t="s">
        <v>62</v>
      </c>
      <c r="C20" s="18" t="s">
        <v>467</v>
      </c>
      <c r="D20" s="18" t="s">
        <v>25</v>
      </c>
      <c r="E20" s="19" t="s">
        <v>468</v>
      </c>
      <c r="F20" s="18"/>
      <c r="G20" s="19">
        <v>46</v>
      </c>
      <c r="H20" s="19">
        <v>28</v>
      </c>
      <c r="I20" s="56">
        <f t="shared" si="0"/>
        <v>74</v>
      </c>
      <c r="J20" s="69">
        <v>9957033580</v>
      </c>
      <c r="K20" s="18" t="s">
        <v>501</v>
      </c>
      <c r="L20" s="18" t="s">
        <v>502</v>
      </c>
      <c r="M20" s="18" t="s">
        <v>503</v>
      </c>
      <c r="N20" s="18" t="s">
        <v>504</v>
      </c>
      <c r="O20" s="18" t="s">
        <v>505</v>
      </c>
      <c r="P20" s="103">
        <v>43657</v>
      </c>
      <c r="Q20" s="101" t="s">
        <v>107</v>
      </c>
      <c r="R20" s="102">
        <v>5</v>
      </c>
      <c r="S20" s="101" t="s">
        <v>103</v>
      </c>
      <c r="T20" s="18"/>
    </row>
    <row r="21" spans="1:20">
      <c r="A21" s="4">
        <v>17</v>
      </c>
      <c r="B21" s="17" t="s">
        <v>62</v>
      </c>
      <c r="C21" s="18" t="s">
        <v>469</v>
      </c>
      <c r="D21" s="18" t="s">
        <v>25</v>
      </c>
      <c r="E21" s="19" t="s">
        <v>470</v>
      </c>
      <c r="F21" s="18"/>
      <c r="G21" s="19">
        <v>22</v>
      </c>
      <c r="H21" s="19">
        <v>25</v>
      </c>
      <c r="I21" s="56">
        <f t="shared" si="0"/>
        <v>47</v>
      </c>
      <c r="J21" s="69">
        <v>9957642938</v>
      </c>
      <c r="K21" s="18" t="s">
        <v>499</v>
      </c>
      <c r="L21" s="18"/>
      <c r="M21" s="18"/>
      <c r="N21" s="18"/>
      <c r="O21" s="18"/>
      <c r="P21" s="103">
        <v>43658</v>
      </c>
      <c r="Q21" s="101" t="s">
        <v>111</v>
      </c>
      <c r="R21" s="101">
        <v>4</v>
      </c>
      <c r="S21" s="101" t="s">
        <v>103</v>
      </c>
      <c r="T21" s="18"/>
    </row>
    <row r="22" spans="1:20">
      <c r="A22" s="4">
        <v>18</v>
      </c>
      <c r="B22" s="17" t="s">
        <v>62</v>
      </c>
      <c r="C22" s="69" t="s">
        <v>471</v>
      </c>
      <c r="D22" s="18" t="s">
        <v>25</v>
      </c>
      <c r="E22" s="19"/>
      <c r="F22" s="18"/>
      <c r="G22" s="19">
        <v>31</v>
      </c>
      <c r="H22" s="19">
        <v>17</v>
      </c>
      <c r="I22" s="56">
        <f t="shared" si="0"/>
        <v>48</v>
      </c>
      <c r="J22" s="69">
        <v>8011145109</v>
      </c>
      <c r="K22" s="18" t="s">
        <v>501</v>
      </c>
      <c r="L22" s="18"/>
      <c r="M22" s="18"/>
      <c r="N22" s="18"/>
      <c r="O22" s="18"/>
      <c r="P22" s="103">
        <v>43658</v>
      </c>
      <c r="Q22" s="101" t="s">
        <v>111</v>
      </c>
      <c r="R22" s="101">
        <v>8</v>
      </c>
      <c r="S22" s="101" t="s">
        <v>103</v>
      </c>
      <c r="T22" s="18"/>
    </row>
    <row r="23" spans="1:20">
      <c r="A23" s="4">
        <v>19</v>
      </c>
      <c r="B23" s="17" t="s">
        <v>62</v>
      </c>
      <c r="C23" s="18" t="s">
        <v>472</v>
      </c>
      <c r="D23" s="18" t="s">
        <v>25</v>
      </c>
      <c r="E23" s="19" t="s">
        <v>470</v>
      </c>
      <c r="F23" s="18"/>
      <c r="G23" s="19">
        <v>23</v>
      </c>
      <c r="H23" s="19">
        <v>29</v>
      </c>
      <c r="I23" s="56">
        <f t="shared" si="0"/>
        <v>52</v>
      </c>
      <c r="J23" s="69">
        <v>9577988887</v>
      </c>
      <c r="K23" s="18" t="s">
        <v>501</v>
      </c>
      <c r="L23" s="18"/>
      <c r="M23" s="18"/>
      <c r="N23" s="18"/>
      <c r="O23" s="18"/>
      <c r="P23" s="103">
        <v>43659</v>
      </c>
      <c r="Q23" s="101" t="s">
        <v>119</v>
      </c>
      <c r="R23" s="101">
        <v>7</v>
      </c>
      <c r="S23" s="101" t="s">
        <v>103</v>
      </c>
      <c r="T23" s="18"/>
    </row>
    <row r="24" spans="1:20">
      <c r="A24" s="4">
        <v>20</v>
      </c>
      <c r="B24" s="17" t="s">
        <v>62</v>
      </c>
      <c r="C24" s="18" t="s">
        <v>473</v>
      </c>
      <c r="D24" s="18" t="s">
        <v>25</v>
      </c>
      <c r="E24" s="19" t="s">
        <v>474</v>
      </c>
      <c r="F24" s="18"/>
      <c r="G24" s="19">
        <v>30</v>
      </c>
      <c r="H24" s="19">
        <v>29</v>
      </c>
      <c r="I24" s="56">
        <f t="shared" si="0"/>
        <v>59</v>
      </c>
      <c r="J24" s="69">
        <v>6900753989</v>
      </c>
      <c r="K24" s="18" t="s">
        <v>499</v>
      </c>
      <c r="L24" s="18"/>
      <c r="M24" s="18"/>
      <c r="N24" s="18"/>
      <c r="O24" s="18"/>
      <c r="P24" s="103">
        <v>43659</v>
      </c>
      <c r="Q24" s="101" t="s">
        <v>119</v>
      </c>
      <c r="R24" s="101">
        <v>4</v>
      </c>
      <c r="S24" s="101" t="s">
        <v>103</v>
      </c>
      <c r="T24" s="18"/>
    </row>
    <row r="25" spans="1:20">
      <c r="A25" s="4">
        <v>21</v>
      </c>
      <c r="B25" s="17" t="s">
        <v>62</v>
      </c>
      <c r="C25" s="18" t="s">
        <v>475</v>
      </c>
      <c r="D25" s="18" t="s">
        <v>25</v>
      </c>
      <c r="E25" s="19" t="s">
        <v>476</v>
      </c>
      <c r="F25" s="18"/>
      <c r="G25" s="19">
        <v>18</v>
      </c>
      <c r="H25" s="19">
        <v>20</v>
      </c>
      <c r="I25" s="56">
        <f t="shared" si="0"/>
        <v>38</v>
      </c>
      <c r="J25" s="18">
        <v>9678612395</v>
      </c>
      <c r="K25" s="18" t="s">
        <v>506</v>
      </c>
      <c r="L25" s="18" t="s">
        <v>507</v>
      </c>
      <c r="M25" s="18" t="s">
        <v>508</v>
      </c>
      <c r="N25" s="18" t="s">
        <v>509</v>
      </c>
      <c r="O25" s="18"/>
      <c r="P25" s="103">
        <v>43661</v>
      </c>
      <c r="Q25" s="101" t="s">
        <v>126</v>
      </c>
      <c r="R25" s="101">
        <v>5</v>
      </c>
      <c r="S25" s="101" t="s">
        <v>103</v>
      </c>
      <c r="T25" s="18"/>
    </row>
    <row r="26" spans="1:20">
      <c r="A26" s="4">
        <v>22</v>
      </c>
      <c r="B26" s="17" t="s">
        <v>62</v>
      </c>
      <c r="C26" s="69" t="s">
        <v>477</v>
      </c>
      <c r="D26" s="18" t="s">
        <v>25</v>
      </c>
      <c r="E26" s="19"/>
      <c r="F26" s="18"/>
      <c r="G26" s="19">
        <v>29</v>
      </c>
      <c r="H26" s="19">
        <v>23</v>
      </c>
      <c r="I26" s="56">
        <f t="shared" si="0"/>
        <v>52</v>
      </c>
      <c r="J26" s="69">
        <v>9678521103</v>
      </c>
      <c r="K26" s="18" t="s">
        <v>506</v>
      </c>
      <c r="L26" s="18"/>
      <c r="M26" s="18"/>
      <c r="N26" s="18"/>
      <c r="O26" s="18"/>
      <c r="P26" s="103">
        <v>43661</v>
      </c>
      <c r="Q26" s="101" t="s">
        <v>126</v>
      </c>
      <c r="R26" s="101">
        <v>5</v>
      </c>
      <c r="S26" s="101" t="s">
        <v>103</v>
      </c>
      <c r="T26" s="18"/>
    </row>
    <row r="27" spans="1:20">
      <c r="A27" s="4">
        <v>23</v>
      </c>
      <c r="B27" s="17" t="s">
        <v>62</v>
      </c>
      <c r="C27" s="18" t="s">
        <v>478</v>
      </c>
      <c r="D27" s="18" t="s">
        <v>25</v>
      </c>
      <c r="E27" s="19"/>
      <c r="F27" s="18"/>
      <c r="G27" s="19">
        <v>30</v>
      </c>
      <c r="H27" s="19">
        <v>35</v>
      </c>
      <c r="I27" s="56">
        <f t="shared" si="0"/>
        <v>65</v>
      </c>
      <c r="J27" s="69">
        <v>7896732929</v>
      </c>
      <c r="K27" s="18" t="s">
        <v>181</v>
      </c>
      <c r="L27" s="18"/>
      <c r="M27" s="18"/>
      <c r="N27" s="18" t="s">
        <v>510</v>
      </c>
      <c r="O27" s="18">
        <v>9954576278</v>
      </c>
      <c r="P27" s="103">
        <v>43662</v>
      </c>
      <c r="Q27" s="101" t="s">
        <v>128</v>
      </c>
      <c r="R27" s="101" t="s">
        <v>511</v>
      </c>
      <c r="S27" s="101" t="s">
        <v>103</v>
      </c>
      <c r="T27" s="18"/>
    </row>
    <row r="28" spans="1:20">
      <c r="A28" s="4">
        <v>24</v>
      </c>
      <c r="B28" s="17" t="s">
        <v>62</v>
      </c>
      <c r="C28" s="18" t="s">
        <v>180</v>
      </c>
      <c r="D28" s="18" t="s">
        <v>25</v>
      </c>
      <c r="E28" s="19"/>
      <c r="F28" s="18"/>
      <c r="G28" s="19">
        <v>27</v>
      </c>
      <c r="H28" s="19">
        <v>25</v>
      </c>
      <c r="I28" s="56">
        <f t="shared" si="0"/>
        <v>52</v>
      </c>
      <c r="J28" s="69">
        <v>9401909900</v>
      </c>
      <c r="K28" s="18" t="s">
        <v>181</v>
      </c>
      <c r="L28" s="18"/>
      <c r="M28" s="18"/>
      <c r="N28" s="18" t="s">
        <v>182</v>
      </c>
      <c r="O28" s="18">
        <v>9678132917</v>
      </c>
      <c r="P28" s="103">
        <v>43662</v>
      </c>
      <c r="Q28" s="101" t="s">
        <v>128</v>
      </c>
      <c r="R28" s="101" t="s">
        <v>167</v>
      </c>
      <c r="S28" s="101" t="s">
        <v>103</v>
      </c>
      <c r="T28" s="18"/>
    </row>
    <row r="29" spans="1:20">
      <c r="A29" s="4">
        <v>25</v>
      </c>
      <c r="B29" s="17" t="s">
        <v>62</v>
      </c>
      <c r="C29" s="18" t="s">
        <v>405</v>
      </c>
      <c r="D29" s="18" t="s">
        <v>25</v>
      </c>
      <c r="E29" s="19">
        <v>18311070013</v>
      </c>
      <c r="F29" s="18"/>
      <c r="G29" s="19">
        <v>29</v>
      </c>
      <c r="H29" s="19">
        <v>36</v>
      </c>
      <c r="I29" s="56">
        <f t="shared" si="0"/>
        <v>65</v>
      </c>
      <c r="J29" s="69">
        <v>7896105122</v>
      </c>
      <c r="K29" s="18" t="s">
        <v>420</v>
      </c>
      <c r="L29" s="18" t="s">
        <v>512</v>
      </c>
      <c r="M29" s="18">
        <v>9678460036</v>
      </c>
      <c r="N29" s="18" t="s">
        <v>513</v>
      </c>
      <c r="O29" s="18"/>
      <c r="P29" s="103">
        <v>43663</v>
      </c>
      <c r="Q29" s="101" t="s">
        <v>102</v>
      </c>
      <c r="R29" s="101">
        <v>8</v>
      </c>
      <c r="S29" s="101" t="s">
        <v>103</v>
      </c>
      <c r="T29" s="18"/>
    </row>
    <row r="30" spans="1:20">
      <c r="A30" s="4">
        <v>26</v>
      </c>
      <c r="B30" s="17" t="s">
        <v>62</v>
      </c>
      <c r="C30" s="18" t="s">
        <v>400</v>
      </c>
      <c r="D30" s="18" t="s">
        <v>25</v>
      </c>
      <c r="E30" s="19" t="s">
        <v>401</v>
      </c>
      <c r="F30" s="18"/>
      <c r="G30" s="19">
        <v>30</v>
      </c>
      <c r="H30" s="19">
        <v>25</v>
      </c>
      <c r="I30" s="56">
        <f t="shared" si="0"/>
        <v>55</v>
      </c>
      <c r="J30" s="69">
        <v>9957924128</v>
      </c>
      <c r="K30" s="18" t="s">
        <v>424</v>
      </c>
      <c r="L30" s="18" t="s">
        <v>425</v>
      </c>
      <c r="M30" s="18" t="s">
        <v>426</v>
      </c>
      <c r="N30" s="18" t="s">
        <v>430</v>
      </c>
      <c r="O30" s="18" t="s">
        <v>431</v>
      </c>
      <c r="P30" s="103">
        <v>43663</v>
      </c>
      <c r="Q30" s="101" t="s">
        <v>102</v>
      </c>
      <c r="R30" s="101">
        <v>7</v>
      </c>
      <c r="S30" s="101" t="s">
        <v>103</v>
      </c>
      <c r="T30" s="18"/>
    </row>
    <row r="31" spans="1:20">
      <c r="A31" s="4">
        <v>27</v>
      </c>
      <c r="B31" s="17" t="s">
        <v>62</v>
      </c>
      <c r="C31" s="18" t="s">
        <v>479</v>
      </c>
      <c r="D31" s="18" t="s">
        <v>25</v>
      </c>
      <c r="E31" s="19" t="s">
        <v>480</v>
      </c>
      <c r="F31" s="18"/>
      <c r="G31" s="19">
        <v>21</v>
      </c>
      <c r="H31" s="19">
        <v>17</v>
      </c>
      <c r="I31" s="56">
        <f t="shared" si="0"/>
        <v>38</v>
      </c>
      <c r="J31" s="69">
        <v>9577599020</v>
      </c>
      <c r="K31" s="18" t="s">
        <v>437</v>
      </c>
      <c r="L31" s="18" t="s">
        <v>438</v>
      </c>
      <c r="M31" s="18" t="s">
        <v>439</v>
      </c>
      <c r="N31" s="18" t="s">
        <v>326</v>
      </c>
      <c r="O31" s="18"/>
      <c r="P31" s="103">
        <v>43664</v>
      </c>
      <c r="Q31" s="101" t="s">
        <v>107</v>
      </c>
      <c r="R31" s="101">
        <v>7</v>
      </c>
      <c r="S31" s="101" t="s">
        <v>103</v>
      </c>
      <c r="T31" s="18"/>
    </row>
    <row r="32" spans="1:20">
      <c r="A32" s="4">
        <v>28</v>
      </c>
      <c r="B32" s="17" t="s">
        <v>62</v>
      </c>
      <c r="C32" s="18" t="s">
        <v>481</v>
      </c>
      <c r="D32" s="18" t="s">
        <v>25</v>
      </c>
      <c r="E32" s="19"/>
      <c r="F32" s="18"/>
      <c r="G32" s="19">
        <v>33</v>
      </c>
      <c r="H32" s="19">
        <v>26</v>
      </c>
      <c r="I32" s="56">
        <f t="shared" si="0"/>
        <v>59</v>
      </c>
      <c r="J32" s="69">
        <v>9854389078</v>
      </c>
      <c r="K32" s="18" t="s">
        <v>514</v>
      </c>
      <c r="L32" s="18"/>
      <c r="M32" s="18"/>
      <c r="N32" s="18" t="s">
        <v>515</v>
      </c>
      <c r="O32" s="18">
        <v>9577347101</v>
      </c>
      <c r="P32" s="103">
        <v>43664</v>
      </c>
      <c r="Q32" s="101" t="s">
        <v>107</v>
      </c>
      <c r="R32" s="101" t="s">
        <v>516</v>
      </c>
      <c r="S32" s="101" t="s">
        <v>103</v>
      </c>
      <c r="T32" s="18"/>
    </row>
    <row r="33" spans="1:20">
      <c r="A33" s="4">
        <v>29</v>
      </c>
      <c r="B33" s="17" t="s">
        <v>62</v>
      </c>
      <c r="C33" s="18" t="s">
        <v>482</v>
      </c>
      <c r="D33" s="18" t="s">
        <v>25</v>
      </c>
      <c r="E33" s="19">
        <v>18311070527</v>
      </c>
      <c r="F33" s="18"/>
      <c r="G33" s="19">
        <v>23</v>
      </c>
      <c r="H33" s="19">
        <v>27</v>
      </c>
      <c r="I33" s="56">
        <f t="shared" si="0"/>
        <v>50</v>
      </c>
      <c r="J33" s="69">
        <v>9577424744</v>
      </c>
      <c r="K33" s="18" t="s">
        <v>437</v>
      </c>
      <c r="L33" s="18" t="s">
        <v>517</v>
      </c>
      <c r="M33" s="18">
        <v>9854809368</v>
      </c>
      <c r="N33" s="18" t="s">
        <v>518</v>
      </c>
      <c r="O33" s="18"/>
      <c r="P33" s="103">
        <v>43665</v>
      </c>
      <c r="Q33" s="101" t="s">
        <v>111</v>
      </c>
      <c r="R33" s="101">
        <v>7</v>
      </c>
      <c r="S33" s="101" t="s">
        <v>103</v>
      </c>
      <c r="T33" s="18"/>
    </row>
    <row r="34" spans="1:20">
      <c r="A34" s="4">
        <v>30</v>
      </c>
      <c r="B34" s="17" t="s">
        <v>62</v>
      </c>
      <c r="C34" s="18" t="s">
        <v>396</v>
      </c>
      <c r="D34" s="18" t="s">
        <v>25</v>
      </c>
      <c r="E34" s="19">
        <v>18311070503</v>
      </c>
      <c r="F34" s="18"/>
      <c r="G34" s="19">
        <v>24</v>
      </c>
      <c r="H34" s="19">
        <v>30</v>
      </c>
      <c r="I34" s="56">
        <f t="shared" si="0"/>
        <v>54</v>
      </c>
      <c r="J34" s="69">
        <v>9613091952</v>
      </c>
      <c r="K34" s="18" t="s">
        <v>420</v>
      </c>
      <c r="L34" s="18" t="s">
        <v>512</v>
      </c>
      <c r="M34" s="18">
        <v>9678460036</v>
      </c>
      <c r="N34" s="75" t="s">
        <v>427</v>
      </c>
      <c r="O34" s="18"/>
      <c r="P34" s="103">
        <v>43665</v>
      </c>
      <c r="Q34" s="101" t="s">
        <v>111</v>
      </c>
      <c r="R34" s="101">
        <v>7.5</v>
      </c>
      <c r="S34" s="101" t="s">
        <v>103</v>
      </c>
      <c r="T34" s="18"/>
    </row>
    <row r="35" spans="1:20">
      <c r="A35" s="4">
        <v>31</v>
      </c>
      <c r="B35" s="17" t="s">
        <v>62</v>
      </c>
      <c r="C35" s="18" t="s">
        <v>483</v>
      </c>
      <c r="D35" s="18" t="s">
        <v>25</v>
      </c>
      <c r="E35" s="19" t="s">
        <v>484</v>
      </c>
      <c r="F35" s="18"/>
      <c r="G35" s="19">
        <v>18</v>
      </c>
      <c r="H35" s="19">
        <v>43</v>
      </c>
      <c r="I35" s="56">
        <f t="shared" si="0"/>
        <v>61</v>
      </c>
      <c r="J35" s="69">
        <v>9859376269</v>
      </c>
      <c r="K35" s="18" t="s">
        <v>519</v>
      </c>
      <c r="L35" s="18" t="s">
        <v>438</v>
      </c>
      <c r="M35" s="18" t="s">
        <v>439</v>
      </c>
      <c r="N35" s="18" t="s">
        <v>520</v>
      </c>
      <c r="O35" s="18" t="s">
        <v>521</v>
      </c>
      <c r="P35" s="103">
        <v>43666</v>
      </c>
      <c r="Q35" s="101" t="s">
        <v>119</v>
      </c>
      <c r="R35" s="101">
        <v>6</v>
      </c>
      <c r="S35" s="101" t="s">
        <v>103</v>
      </c>
      <c r="T35" s="18"/>
    </row>
    <row r="36" spans="1:20">
      <c r="A36" s="4">
        <v>32</v>
      </c>
      <c r="B36" s="17" t="s">
        <v>62</v>
      </c>
      <c r="C36" s="18" t="s">
        <v>485</v>
      </c>
      <c r="D36" s="18" t="s">
        <v>25</v>
      </c>
      <c r="E36" s="19"/>
      <c r="F36" s="18"/>
      <c r="G36" s="19">
        <v>31</v>
      </c>
      <c r="H36" s="19">
        <v>25</v>
      </c>
      <c r="I36" s="56">
        <f t="shared" si="0"/>
        <v>56</v>
      </c>
      <c r="J36" s="69">
        <v>8822451007</v>
      </c>
      <c r="K36" s="18" t="s">
        <v>193</v>
      </c>
      <c r="L36" s="18" t="s">
        <v>194</v>
      </c>
      <c r="M36" s="18">
        <v>8753877360</v>
      </c>
      <c r="N36" s="18"/>
      <c r="O36" s="18"/>
      <c r="P36" s="103">
        <v>43668</v>
      </c>
      <c r="Q36" s="101" t="s">
        <v>126</v>
      </c>
      <c r="R36" s="101" t="s">
        <v>163</v>
      </c>
      <c r="S36" s="101" t="s">
        <v>103</v>
      </c>
      <c r="T36" s="18"/>
    </row>
    <row r="37" spans="1:20">
      <c r="A37" s="4">
        <v>33</v>
      </c>
      <c r="B37" s="17" t="s">
        <v>62</v>
      </c>
      <c r="C37" s="69" t="s">
        <v>486</v>
      </c>
      <c r="D37" s="18" t="s">
        <v>25</v>
      </c>
      <c r="E37" s="19"/>
      <c r="F37" s="18"/>
      <c r="G37" s="19">
        <v>14</v>
      </c>
      <c r="H37" s="19">
        <v>27</v>
      </c>
      <c r="I37" s="56">
        <f t="shared" si="0"/>
        <v>41</v>
      </c>
      <c r="J37" s="69">
        <v>7636936325</v>
      </c>
      <c r="K37" s="18" t="s">
        <v>499</v>
      </c>
      <c r="L37" s="18"/>
      <c r="M37" s="18"/>
      <c r="N37" s="18"/>
      <c r="O37" s="18"/>
      <c r="P37" s="103">
        <v>43669</v>
      </c>
      <c r="Q37" s="101" t="s">
        <v>128</v>
      </c>
      <c r="R37" s="101">
        <v>4</v>
      </c>
      <c r="S37" s="101" t="s">
        <v>103</v>
      </c>
      <c r="T37" s="18"/>
    </row>
    <row r="38" spans="1:20">
      <c r="A38" s="4">
        <v>34</v>
      </c>
      <c r="B38" s="17" t="s">
        <v>62</v>
      </c>
      <c r="C38" s="69" t="s">
        <v>487</v>
      </c>
      <c r="D38" s="18" t="s">
        <v>25</v>
      </c>
      <c r="E38" s="19"/>
      <c r="F38" s="18"/>
      <c r="G38" s="19">
        <v>23</v>
      </c>
      <c r="H38" s="19">
        <v>33</v>
      </c>
      <c r="I38" s="56">
        <f t="shared" si="0"/>
        <v>56</v>
      </c>
      <c r="J38" s="69">
        <v>9085788584</v>
      </c>
      <c r="K38" s="18" t="s">
        <v>499</v>
      </c>
      <c r="L38" s="18"/>
      <c r="M38" s="18"/>
      <c r="N38" s="18"/>
      <c r="O38" s="18"/>
      <c r="P38" s="103">
        <v>43669</v>
      </c>
      <c r="Q38" s="101" t="s">
        <v>128</v>
      </c>
      <c r="R38" s="101">
        <v>1</v>
      </c>
      <c r="S38" s="101" t="s">
        <v>103</v>
      </c>
      <c r="T38" s="18"/>
    </row>
    <row r="39" spans="1:20">
      <c r="A39" s="4">
        <v>35</v>
      </c>
      <c r="B39" s="17" t="s">
        <v>62</v>
      </c>
      <c r="C39" s="18" t="s">
        <v>488</v>
      </c>
      <c r="D39" s="18" t="s">
        <v>25</v>
      </c>
      <c r="E39" s="19" t="s">
        <v>160</v>
      </c>
      <c r="F39" s="18"/>
      <c r="G39" s="19">
        <v>21</v>
      </c>
      <c r="H39" s="19">
        <v>21</v>
      </c>
      <c r="I39" s="56">
        <f t="shared" si="0"/>
        <v>42</v>
      </c>
      <c r="J39" s="69">
        <v>9508471833</v>
      </c>
      <c r="K39" s="18" t="s">
        <v>522</v>
      </c>
      <c r="L39" s="18"/>
      <c r="M39" s="18"/>
      <c r="N39" s="18"/>
      <c r="O39" s="18"/>
      <c r="P39" s="103">
        <v>43670</v>
      </c>
      <c r="Q39" s="101" t="s">
        <v>102</v>
      </c>
      <c r="R39" s="101">
        <v>16</v>
      </c>
      <c r="S39" s="101" t="s">
        <v>103</v>
      </c>
      <c r="T39" s="18"/>
    </row>
    <row r="40" spans="1:20">
      <c r="A40" s="4">
        <v>36</v>
      </c>
      <c r="B40" s="17" t="s">
        <v>62</v>
      </c>
      <c r="C40" s="18" t="s">
        <v>146</v>
      </c>
      <c r="D40" s="18" t="s">
        <v>25</v>
      </c>
      <c r="E40" s="19" t="s">
        <v>147</v>
      </c>
      <c r="F40" s="18"/>
      <c r="G40" s="19">
        <v>27</v>
      </c>
      <c r="H40" s="19">
        <v>20</v>
      </c>
      <c r="I40" s="56">
        <f t="shared" si="0"/>
        <v>47</v>
      </c>
      <c r="J40" s="69">
        <v>8011187456</v>
      </c>
      <c r="K40" s="18" t="s">
        <v>522</v>
      </c>
      <c r="L40" s="18"/>
      <c r="M40" s="18"/>
      <c r="N40" s="18"/>
      <c r="O40" s="18"/>
      <c r="P40" s="103">
        <v>43670</v>
      </c>
      <c r="Q40" s="101" t="s">
        <v>102</v>
      </c>
      <c r="R40" s="101">
        <v>16</v>
      </c>
      <c r="S40" s="101" t="s">
        <v>103</v>
      </c>
      <c r="T40" s="18"/>
    </row>
    <row r="41" spans="1:20">
      <c r="A41" s="4">
        <v>37</v>
      </c>
      <c r="B41" s="17" t="s">
        <v>62</v>
      </c>
      <c r="C41" s="18" t="s">
        <v>489</v>
      </c>
      <c r="D41" s="18" t="s">
        <v>25</v>
      </c>
      <c r="E41" s="19" t="s">
        <v>490</v>
      </c>
      <c r="F41" s="18"/>
      <c r="G41" s="19">
        <v>36</v>
      </c>
      <c r="H41" s="19">
        <v>30</v>
      </c>
      <c r="I41" s="56">
        <f t="shared" si="0"/>
        <v>66</v>
      </c>
      <c r="J41" s="69">
        <v>9954912796</v>
      </c>
      <c r="K41" s="18" t="s">
        <v>523</v>
      </c>
      <c r="L41" s="18" t="s">
        <v>524</v>
      </c>
      <c r="M41" s="18" t="s">
        <v>525</v>
      </c>
      <c r="N41" s="18" t="s">
        <v>526</v>
      </c>
      <c r="O41" s="18" t="s">
        <v>527</v>
      </c>
      <c r="P41" s="103">
        <v>43671</v>
      </c>
      <c r="Q41" s="101" t="s">
        <v>107</v>
      </c>
      <c r="R41" s="101">
        <v>28</v>
      </c>
      <c r="S41" s="101" t="s">
        <v>103</v>
      </c>
      <c r="T41" s="18"/>
    </row>
    <row r="42" spans="1:20">
      <c r="A42" s="4">
        <v>38</v>
      </c>
      <c r="B42" s="17" t="s">
        <v>62</v>
      </c>
      <c r="C42" s="18" t="s">
        <v>491</v>
      </c>
      <c r="D42" s="18" t="s">
        <v>25</v>
      </c>
      <c r="E42" s="19" t="s">
        <v>275</v>
      </c>
      <c r="F42" s="18"/>
      <c r="G42" s="19">
        <v>21</v>
      </c>
      <c r="H42" s="19">
        <v>30</v>
      </c>
      <c r="I42" s="56">
        <f t="shared" si="0"/>
        <v>51</v>
      </c>
      <c r="J42" s="69">
        <v>8822804952</v>
      </c>
      <c r="K42" s="18" t="s">
        <v>315</v>
      </c>
      <c r="L42" s="18"/>
      <c r="M42" s="18"/>
      <c r="N42" s="18"/>
      <c r="O42" s="18"/>
      <c r="P42" s="103">
        <v>43672</v>
      </c>
      <c r="Q42" s="101" t="s">
        <v>111</v>
      </c>
      <c r="R42" s="101">
        <v>23</v>
      </c>
      <c r="S42" s="101" t="s">
        <v>103</v>
      </c>
      <c r="T42" s="18"/>
    </row>
    <row r="43" spans="1:20">
      <c r="A43" s="4">
        <v>39</v>
      </c>
      <c r="B43" s="17" t="s">
        <v>62</v>
      </c>
      <c r="C43" s="18" t="s">
        <v>492</v>
      </c>
      <c r="D43" s="18" t="s">
        <v>25</v>
      </c>
      <c r="E43" s="19" t="s">
        <v>493</v>
      </c>
      <c r="F43" s="18"/>
      <c r="G43" s="19">
        <v>24</v>
      </c>
      <c r="H43" s="19">
        <v>27</v>
      </c>
      <c r="I43" s="56">
        <f t="shared" si="0"/>
        <v>51</v>
      </c>
      <c r="J43" s="69">
        <v>9365444230</v>
      </c>
      <c r="K43" s="18" t="s">
        <v>528</v>
      </c>
      <c r="L43" s="18"/>
      <c r="M43" s="18"/>
      <c r="N43" s="18"/>
      <c r="O43" s="18"/>
      <c r="P43" s="103">
        <v>43673</v>
      </c>
      <c r="Q43" s="101" t="s">
        <v>119</v>
      </c>
      <c r="R43" s="101">
        <v>13</v>
      </c>
      <c r="S43" s="101" t="s">
        <v>103</v>
      </c>
      <c r="T43" s="18"/>
    </row>
    <row r="44" spans="1:20">
      <c r="A44" s="4">
        <v>40</v>
      </c>
      <c r="B44" s="17" t="s">
        <v>62</v>
      </c>
      <c r="C44" s="18" t="s">
        <v>494</v>
      </c>
      <c r="D44" s="18" t="s">
        <v>25</v>
      </c>
      <c r="E44" s="19" t="s">
        <v>495</v>
      </c>
      <c r="F44" s="18"/>
      <c r="G44" s="19">
        <v>43</v>
      </c>
      <c r="H44" s="19">
        <v>33</v>
      </c>
      <c r="I44" s="56">
        <f t="shared" si="0"/>
        <v>76</v>
      </c>
      <c r="J44" s="69">
        <v>9957978373</v>
      </c>
      <c r="K44" s="18" t="s">
        <v>528</v>
      </c>
      <c r="L44" s="18"/>
      <c r="M44" s="18"/>
      <c r="N44" s="18"/>
      <c r="O44" s="18"/>
      <c r="P44" s="103">
        <v>43675</v>
      </c>
      <c r="Q44" s="101" t="s">
        <v>126</v>
      </c>
      <c r="R44" s="101">
        <v>12</v>
      </c>
      <c r="S44" s="101" t="s">
        <v>103</v>
      </c>
      <c r="T44" s="18"/>
    </row>
    <row r="45" spans="1:20">
      <c r="A45" s="4">
        <v>41</v>
      </c>
      <c r="B45" s="17" t="s">
        <v>62</v>
      </c>
      <c r="C45" s="18" t="s">
        <v>496</v>
      </c>
      <c r="D45" s="18" t="s">
        <v>25</v>
      </c>
      <c r="E45" s="19" t="s">
        <v>497</v>
      </c>
      <c r="F45" s="18"/>
      <c r="G45" s="19">
        <v>33</v>
      </c>
      <c r="H45" s="19">
        <v>26</v>
      </c>
      <c r="I45" s="56">
        <f t="shared" si="0"/>
        <v>59</v>
      </c>
      <c r="J45" s="69">
        <v>8486309237</v>
      </c>
      <c r="K45" s="18" t="s">
        <v>528</v>
      </c>
      <c r="L45" s="18"/>
      <c r="M45" s="18"/>
      <c r="N45" s="18"/>
      <c r="O45" s="18"/>
      <c r="P45" s="103">
        <v>43676</v>
      </c>
      <c r="Q45" s="101" t="s">
        <v>128</v>
      </c>
      <c r="R45" s="101">
        <v>16</v>
      </c>
      <c r="S45" s="101" t="s">
        <v>103</v>
      </c>
      <c r="T45" s="18"/>
    </row>
    <row r="46" spans="1:20" ht="33">
      <c r="A46" s="4">
        <v>42</v>
      </c>
      <c r="B46" s="17" t="s">
        <v>62</v>
      </c>
      <c r="C46" s="18" t="s">
        <v>203</v>
      </c>
      <c r="D46" s="18" t="s">
        <v>25</v>
      </c>
      <c r="E46" s="19" t="s">
        <v>273</v>
      </c>
      <c r="F46" s="18"/>
      <c r="G46" s="19">
        <v>36</v>
      </c>
      <c r="H46" s="19">
        <v>78</v>
      </c>
      <c r="I46" s="56">
        <f t="shared" si="0"/>
        <v>114</v>
      </c>
      <c r="J46" s="18">
        <v>8486374496</v>
      </c>
      <c r="K46" s="18" t="s">
        <v>529</v>
      </c>
      <c r="L46" s="18" t="s">
        <v>311</v>
      </c>
      <c r="M46" s="18"/>
      <c r="N46" s="18" t="s">
        <v>312</v>
      </c>
      <c r="O46" s="18">
        <v>8011933622</v>
      </c>
      <c r="P46" s="103">
        <v>43677</v>
      </c>
      <c r="Q46" s="101" t="s">
        <v>102</v>
      </c>
      <c r="R46" s="101">
        <v>23</v>
      </c>
      <c r="S46" s="101" t="s">
        <v>103</v>
      </c>
      <c r="T46" s="18"/>
    </row>
    <row r="47" spans="1:20">
      <c r="A47" s="4">
        <v>43</v>
      </c>
      <c r="B47" s="17" t="s">
        <v>63</v>
      </c>
      <c r="C47" s="48" t="s">
        <v>895</v>
      </c>
      <c r="D47" s="48" t="s">
        <v>25</v>
      </c>
      <c r="E47" s="19" t="s">
        <v>289</v>
      </c>
      <c r="F47" s="48" t="s">
        <v>296</v>
      </c>
      <c r="G47" s="19">
        <v>31</v>
      </c>
      <c r="H47" s="19">
        <v>30</v>
      </c>
      <c r="I47" s="56">
        <f t="shared" si="0"/>
        <v>61</v>
      </c>
      <c r="J47" s="48">
        <v>7896732845</v>
      </c>
      <c r="K47" s="48" t="s">
        <v>376</v>
      </c>
      <c r="L47" s="48" t="s">
        <v>377</v>
      </c>
      <c r="M47" s="48">
        <v>9854309761</v>
      </c>
      <c r="N47" s="48" t="s">
        <v>898</v>
      </c>
      <c r="O47" s="48" t="s">
        <v>899</v>
      </c>
      <c r="P47" s="103">
        <v>43647</v>
      </c>
      <c r="Q47" s="101" t="s">
        <v>126</v>
      </c>
      <c r="R47" s="101">
        <v>10</v>
      </c>
      <c r="S47" s="101" t="s">
        <v>103</v>
      </c>
      <c r="T47" s="18"/>
    </row>
    <row r="48" spans="1:20">
      <c r="A48" s="4">
        <v>44</v>
      </c>
      <c r="B48" s="17" t="s">
        <v>63</v>
      </c>
      <c r="C48" s="48" t="s">
        <v>680</v>
      </c>
      <c r="D48" s="48" t="s">
        <v>25</v>
      </c>
      <c r="E48" s="19" t="s">
        <v>681</v>
      </c>
      <c r="F48" s="48" t="s">
        <v>296</v>
      </c>
      <c r="G48" s="19">
        <v>62</v>
      </c>
      <c r="H48" s="19">
        <v>59</v>
      </c>
      <c r="I48" s="56">
        <f t="shared" si="0"/>
        <v>121</v>
      </c>
      <c r="J48" s="48"/>
      <c r="K48" s="48" t="s">
        <v>376</v>
      </c>
      <c r="L48" s="48" t="s">
        <v>377</v>
      </c>
      <c r="M48" s="48">
        <v>9854309761</v>
      </c>
      <c r="N48" s="48" t="s">
        <v>912</v>
      </c>
      <c r="O48" s="48" t="s">
        <v>913</v>
      </c>
      <c r="P48" s="103">
        <v>43647</v>
      </c>
      <c r="Q48" s="101" t="s">
        <v>126</v>
      </c>
      <c r="R48" s="101">
        <v>14</v>
      </c>
      <c r="S48" s="101" t="s">
        <v>103</v>
      </c>
      <c r="T48" s="18"/>
    </row>
    <row r="49" spans="1:20">
      <c r="A49" s="4">
        <v>45</v>
      </c>
      <c r="B49" s="17" t="s">
        <v>63</v>
      </c>
      <c r="C49" s="48" t="s">
        <v>876</v>
      </c>
      <c r="D49" s="48" t="s">
        <v>25</v>
      </c>
      <c r="E49" s="19" t="s">
        <v>877</v>
      </c>
      <c r="F49" s="48" t="s">
        <v>296</v>
      </c>
      <c r="G49" s="19">
        <v>70</v>
      </c>
      <c r="H49" s="19">
        <v>60</v>
      </c>
      <c r="I49" s="56">
        <f t="shared" si="0"/>
        <v>130</v>
      </c>
      <c r="J49" s="48"/>
      <c r="K49" s="48" t="s">
        <v>376</v>
      </c>
      <c r="L49" s="48" t="s">
        <v>377</v>
      </c>
      <c r="M49" s="48">
        <v>9854309761</v>
      </c>
      <c r="N49" s="48" t="s">
        <v>896</v>
      </c>
      <c r="O49" s="48" t="s">
        <v>897</v>
      </c>
      <c r="P49" s="103">
        <v>43648</v>
      </c>
      <c r="Q49" s="101" t="s">
        <v>128</v>
      </c>
      <c r="R49" s="101">
        <v>23.5</v>
      </c>
      <c r="S49" s="101" t="s">
        <v>103</v>
      </c>
      <c r="T49" s="18"/>
    </row>
    <row r="50" spans="1:20">
      <c r="A50" s="4">
        <v>46</v>
      </c>
      <c r="B50" s="17" t="s">
        <v>63</v>
      </c>
      <c r="C50" s="48" t="s">
        <v>578</v>
      </c>
      <c r="D50" s="48" t="s">
        <v>25</v>
      </c>
      <c r="E50" s="19" t="s">
        <v>579</v>
      </c>
      <c r="F50" s="48" t="s">
        <v>296</v>
      </c>
      <c r="G50" s="19">
        <v>31</v>
      </c>
      <c r="H50" s="19">
        <v>32</v>
      </c>
      <c r="I50" s="56">
        <f t="shared" si="0"/>
        <v>63</v>
      </c>
      <c r="J50" s="48"/>
      <c r="K50" s="48" t="s">
        <v>376</v>
      </c>
      <c r="L50" s="48" t="s">
        <v>377</v>
      </c>
      <c r="M50" s="48">
        <v>9854309761</v>
      </c>
      <c r="N50" s="48" t="s">
        <v>633</v>
      </c>
      <c r="O50" s="48" t="s">
        <v>634</v>
      </c>
      <c r="P50" s="103">
        <v>43649</v>
      </c>
      <c r="Q50" s="101" t="s">
        <v>102</v>
      </c>
      <c r="R50" s="101">
        <v>26</v>
      </c>
      <c r="S50" s="101" t="s">
        <v>103</v>
      </c>
      <c r="T50" s="18"/>
    </row>
    <row r="51" spans="1:20">
      <c r="A51" s="4">
        <v>47</v>
      </c>
      <c r="B51" s="17" t="s">
        <v>63</v>
      </c>
      <c r="C51" s="48" t="s">
        <v>262</v>
      </c>
      <c r="D51" s="48" t="s">
        <v>25</v>
      </c>
      <c r="E51" s="19" t="s">
        <v>288</v>
      </c>
      <c r="F51" s="48" t="s">
        <v>296</v>
      </c>
      <c r="G51" s="19">
        <v>72</v>
      </c>
      <c r="H51" s="19">
        <v>55</v>
      </c>
      <c r="I51" s="56">
        <f t="shared" si="0"/>
        <v>127</v>
      </c>
      <c r="J51" s="48">
        <v>9957911636</v>
      </c>
      <c r="K51" s="48" t="s">
        <v>376</v>
      </c>
      <c r="L51" s="48" t="s">
        <v>377</v>
      </c>
      <c r="M51" s="48">
        <v>9854309761</v>
      </c>
      <c r="N51" s="48" t="s">
        <v>898</v>
      </c>
      <c r="O51" s="48" t="s">
        <v>899</v>
      </c>
      <c r="P51" s="103">
        <v>43649</v>
      </c>
      <c r="Q51" s="101" t="s">
        <v>102</v>
      </c>
      <c r="R51" s="101">
        <v>11</v>
      </c>
      <c r="S51" s="101" t="s">
        <v>103</v>
      </c>
      <c r="T51" s="18"/>
    </row>
    <row r="52" spans="1:20">
      <c r="A52" s="4">
        <v>48</v>
      </c>
      <c r="B52" s="17" t="s">
        <v>63</v>
      </c>
      <c r="C52" s="48" t="s">
        <v>687</v>
      </c>
      <c r="D52" s="48" t="s">
        <v>25</v>
      </c>
      <c r="E52" s="19" t="s">
        <v>688</v>
      </c>
      <c r="F52" s="48" t="s">
        <v>296</v>
      </c>
      <c r="G52" s="19">
        <v>38</v>
      </c>
      <c r="H52" s="19">
        <v>37</v>
      </c>
      <c r="I52" s="56">
        <f t="shared" si="0"/>
        <v>75</v>
      </c>
      <c r="J52" s="48"/>
      <c r="K52" s="48" t="s">
        <v>376</v>
      </c>
      <c r="L52" s="48" t="s">
        <v>377</v>
      </c>
      <c r="M52" s="48">
        <v>9854309761</v>
      </c>
      <c r="N52" s="48" t="s">
        <v>748</v>
      </c>
      <c r="O52" s="48" t="s">
        <v>749</v>
      </c>
      <c r="P52" s="103">
        <v>43650</v>
      </c>
      <c r="Q52" s="101" t="s">
        <v>107</v>
      </c>
      <c r="R52" s="101">
        <v>21</v>
      </c>
      <c r="S52" s="101" t="s">
        <v>103</v>
      </c>
      <c r="T52" s="18"/>
    </row>
    <row r="53" spans="1:20">
      <c r="A53" s="4">
        <v>49</v>
      </c>
      <c r="B53" s="17" t="s">
        <v>63</v>
      </c>
      <c r="C53" s="48" t="s">
        <v>891</v>
      </c>
      <c r="D53" s="48" t="s">
        <v>25</v>
      </c>
      <c r="E53" s="19" t="s">
        <v>892</v>
      </c>
      <c r="F53" s="48" t="s">
        <v>296</v>
      </c>
      <c r="G53" s="19">
        <v>41</v>
      </c>
      <c r="H53" s="19">
        <v>33</v>
      </c>
      <c r="I53" s="56">
        <f t="shared" si="0"/>
        <v>74</v>
      </c>
      <c r="J53" s="48"/>
      <c r="K53" s="48" t="s">
        <v>376</v>
      </c>
      <c r="L53" s="48" t="s">
        <v>377</v>
      </c>
      <c r="M53" s="48">
        <v>9854309761</v>
      </c>
      <c r="N53" s="48" t="s">
        <v>748</v>
      </c>
      <c r="O53" s="48" t="s">
        <v>749</v>
      </c>
      <c r="P53" s="103">
        <v>43651</v>
      </c>
      <c r="Q53" s="101" t="s">
        <v>111</v>
      </c>
      <c r="R53" s="101">
        <v>20</v>
      </c>
      <c r="S53" s="101" t="s">
        <v>103</v>
      </c>
      <c r="T53" s="18"/>
    </row>
    <row r="54" spans="1:20">
      <c r="A54" s="4">
        <v>50</v>
      </c>
      <c r="B54" s="17" t="s">
        <v>63</v>
      </c>
      <c r="C54" s="48" t="s">
        <v>893</v>
      </c>
      <c r="D54" s="48" t="s">
        <v>25</v>
      </c>
      <c r="E54" s="19" t="s">
        <v>894</v>
      </c>
      <c r="F54" s="48" t="s">
        <v>296</v>
      </c>
      <c r="G54" s="19">
        <v>50</v>
      </c>
      <c r="H54" s="19">
        <v>37</v>
      </c>
      <c r="I54" s="56">
        <f t="shared" si="0"/>
        <v>87</v>
      </c>
      <c r="J54" s="48">
        <v>9577223321</v>
      </c>
      <c r="K54" s="48" t="s">
        <v>376</v>
      </c>
      <c r="L54" s="48" t="s">
        <v>377</v>
      </c>
      <c r="M54" s="48">
        <v>9854309761</v>
      </c>
      <c r="N54" s="48" t="s">
        <v>911</v>
      </c>
      <c r="O54" s="48">
        <v>8011763014</v>
      </c>
      <c r="P54" s="103">
        <v>43651</v>
      </c>
      <c r="Q54" s="101" t="s">
        <v>111</v>
      </c>
      <c r="R54" s="101">
        <v>14</v>
      </c>
      <c r="S54" s="101" t="s">
        <v>103</v>
      </c>
      <c r="T54" s="18"/>
    </row>
    <row r="55" spans="1:20">
      <c r="A55" s="4">
        <v>51</v>
      </c>
      <c r="B55" s="17" t="s">
        <v>63</v>
      </c>
      <c r="C55" s="48" t="s">
        <v>878</v>
      </c>
      <c r="D55" s="48" t="s">
        <v>25</v>
      </c>
      <c r="E55" s="19" t="s">
        <v>879</v>
      </c>
      <c r="F55" s="48" t="s">
        <v>296</v>
      </c>
      <c r="G55" s="19">
        <v>50</v>
      </c>
      <c r="H55" s="19">
        <v>39</v>
      </c>
      <c r="I55" s="56">
        <f t="shared" si="0"/>
        <v>89</v>
      </c>
      <c r="J55" s="48">
        <v>9854771557</v>
      </c>
      <c r="K55" s="48" t="s">
        <v>305</v>
      </c>
      <c r="L55" s="48" t="s">
        <v>310</v>
      </c>
      <c r="M55" s="48">
        <v>8486912068</v>
      </c>
      <c r="N55" s="48" t="s">
        <v>414</v>
      </c>
      <c r="O55" s="48" t="s">
        <v>415</v>
      </c>
      <c r="P55" s="103">
        <v>43652</v>
      </c>
      <c r="Q55" s="101" t="s">
        <v>119</v>
      </c>
      <c r="R55" s="101">
        <v>26</v>
      </c>
      <c r="S55" s="101" t="s">
        <v>103</v>
      </c>
      <c r="T55" s="18"/>
    </row>
    <row r="56" spans="1:20">
      <c r="A56" s="4">
        <v>52</v>
      </c>
      <c r="B56" s="17" t="s">
        <v>63</v>
      </c>
      <c r="C56" s="48" t="s">
        <v>888</v>
      </c>
      <c r="D56" s="48" t="s">
        <v>25</v>
      </c>
      <c r="E56" s="19" t="s">
        <v>272</v>
      </c>
      <c r="F56" s="48" t="s">
        <v>296</v>
      </c>
      <c r="G56" s="19">
        <v>29</v>
      </c>
      <c r="H56" s="19">
        <v>35</v>
      </c>
      <c r="I56" s="56">
        <f t="shared" si="0"/>
        <v>64</v>
      </c>
      <c r="J56" s="48">
        <v>8011631467</v>
      </c>
      <c r="K56" s="48" t="s">
        <v>305</v>
      </c>
      <c r="L56" s="48" t="s">
        <v>306</v>
      </c>
      <c r="M56" s="48" t="s">
        <v>307</v>
      </c>
      <c r="N56" s="48" t="s">
        <v>308</v>
      </c>
      <c r="O56" s="48" t="s">
        <v>309</v>
      </c>
      <c r="P56" s="103">
        <v>43654</v>
      </c>
      <c r="Q56" s="101" t="s">
        <v>126</v>
      </c>
      <c r="R56" s="101">
        <v>25</v>
      </c>
      <c r="S56" s="101" t="s">
        <v>103</v>
      </c>
      <c r="T56" s="18"/>
    </row>
    <row r="57" spans="1:20">
      <c r="A57" s="4">
        <v>53</v>
      </c>
      <c r="B57" s="17" t="s">
        <v>63</v>
      </c>
      <c r="C57" s="48" t="s">
        <v>889</v>
      </c>
      <c r="D57" s="48" t="s">
        <v>25</v>
      </c>
      <c r="E57" s="19" t="s">
        <v>890</v>
      </c>
      <c r="F57" s="48" t="s">
        <v>296</v>
      </c>
      <c r="G57" s="19">
        <v>27</v>
      </c>
      <c r="H57" s="19">
        <v>25</v>
      </c>
      <c r="I57" s="56">
        <f t="shared" si="0"/>
        <v>52</v>
      </c>
      <c r="J57" s="48"/>
      <c r="K57" s="48" t="s">
        <v>376</v>
      </c>
      <c r="L57" s="48" t="s">
        <v>377</v>
      </c>
      <c r="M57" s="48">
        <v>9854309761</v>
      </c>
      <c r="N57" s="48" t="s">
        <v>633</v>
      </c>
      <c r="O57" s="48" t="s">
        <v>634</v>
      </c>
      <c r="P57" s="103">
        <v>43654</v>
      </c>
      <c r="Q57" s="101" t="s">
        <v>126</v>
      </c>
      <c r="R57" s="101">
        <v>25</v>
      </c>
      <c r="S57" s="101" t="s">
        <v>103</v>
      </c>
      <c r="T57" s="18"/>
    </row>
    <row r="58" spans="1:20">
      <c r="A58" s="4">
        <v>54</v>
      </c>
      <c r="B58" s="17" t="s">
        <v>63</v>
      </c>
      <c r="C58" s="48" t="s">
        <v>880</v>
      </c>
      <c r="D58" s="48" t="s">
        <v>25</v>
      </c>
      <c r="E58" s="19" t="s">
        <v>881</v>
      </c>
      <c r="F58" s="48" t="s">
        <v>296</v>
      </c>
      <c r="G58" s="19">
        <v>38</v>
      </c>
      <c r="H58" s="19">
        <v>32</v>
      </c>
      <c r="I58" s="56">
        <f t="shared" si="0"/>
        <v>70</v>
      </c>
      <c r="J58" s="48">
        <v>9613930858</v>
      </c>
      <c r="K58" s="48" t="s">
        <v>346</v>
      </c>
      <c r="L58" s="48" t="s">
        <v>868</v>
      </c>
      <c r="M58" s="48" t="s">
        <v>869</v>
      </c>
      <c r="N58" s="48" t="s">
        <v>900</v>
      </c>
      <c r="O58" s="48" t="s">
        <v>901</v>
      </c>
      <c r="P58" s="103">
        <v>43655</v>
      </c>
      <c r="Q58" s="101" t="s">
        <v>128</v>
      </c>
      <c r="R58" s="101">
        <v>6</v>
      </c>
      <c r="S58" s="101" t="s">
        <v>103</v>
      </c>
      <c r="T58" s="18"/>
    </row>
    <row r="59" spans="1:20">
      <c r="A59" s="4">
        <v>55</v>
      </c>
      <c r="B59" s="17" t="s">
        <v>63</v>
      </c>
      <c r="C59" s="48" t="s">
        <v>882</v>
      </c>
      <c r="D59" s="48" t="s">
        <v>25</v>
      </c>
      <c r="E59" s="19" t="s">
        <v>883</v>
      </c>
      <c r="F59" s="48" t="s">
        <v>296</v>
      </c>
      <c r="G59" s="19">
        <v>32</v>
      </c>
      <c r="H59" s="19">
        <v>37</v>
      </c>
      <c r="I59" s="56">
        <f t="shared" si="0"/>
        <v>69</v>
      </c>
      <c r="J59" s="48">
        <v>9854433879</v>
      </c>
      <c r="K59" s="48" t="s">
        <v>346</v>
      </c>
      <c r="L59" s="48" t="s">
        <v>868</v>
      </c>
      <c r="M59" s="48" t="s">
        <v>869</v>
      </c>
      <c r="N59" s="48" t="s">
        <v>902</v>
      </c>
      <c r="O59" s="48" t="s">
        <v>871</v>
      </c>
      <c r="P59" s="103">
        <v>43655</v>
      </c>
      <c r="Q59" s="101" t="s">
        <v>128</v>
      </c>
      <c r="R59" s="101">
        <v>7</v>
      </c>
      <c r="S59" s="101" t="s">
        <v>103</v>
      </c>
      <c r="T59" s="18"/>
    </row>
    <row r="60" spans="1:20">
      <c r="A60" s="4">
        <v>56</v>
      </c>
      <c r="B60" s="17" t="s">
        <v>63</v>
      </c>
      <c r="C60" s="48" t="s">
        <v>489</v>
      </c>
      <c r="D60" s="48" t="s">
        <v>25</v>
      </c>
      <c r="E60" s="19" t="s">
        <v>490</v>
      </c>
      <c r="F60" s="48" t="s">
        <v>296</v>
      </c>
      <c r="G60" s="19">
        <v>56</v>
      </c>
      <c r="H60" s="19">
        <v>44</v>
      </c>
      <c r="I60" s="56">
        <f t="shared" si="0"/>
        <v>100</v>
      </c>
      <c r="J60" s="48">
        <v>9954912796</v>
      </c>
      <c r="K60" s="48" t="s">
        <v>523</v>
      </c>
      <c r="L60" s="48" t="s">
        <v>524</v>
      </c>
      <c r="M60" s="48" t="s">
        <v>525</v>
      </c>
      <c r="N60" s="48" t="s">
        <v>526</v>
      </c>
      <c r="O60" s="48" t="s">
        <v>527</v>
      </c>
      <c r="P60" s="103">
        <v>43656</v>
      </c>
      <c r="Q60" s="101" t="s">
        <v>102</v>
      </c>
      <c r="R60" s="101">
        <v>28</v>
      </c>
      <c r="S60" s="101" t="s">
        <v>103</v>
      </c>
      <c r="T60" s="18"/>
    </row>
    <row r="61" spans="1:20">
      <c r="A61" s="4">
        <v>57</v>
      </c>
      <c r="B61" s="17" t="s">
        <v>63</v>
      </c>
      <c r="C61" s="48" t="s">
        <v>884</v>
      </c>
      <c r="D61" s="48" t="s">
        <v>25</v>
      </c>
      <c r="E61" s="19" t="s">
        <v>885</v>
      </c>
      <c r="F61" s="48" t="s">
        <v>296</v>
      </c>
      <c r="G61" s="19">
        <v>70</v>
      </c>
      <c r="H61" s="19">
        <v>51</v>
      </c>
      <c r="I61" s="56">
        <f t="shared" si="0"/>
        <v>121</v>
      </c>
      <c r="J61" s="48">
        <v>9854559020</v>
      </c>
      <c r="K61" s="48" t="s">
        <v>523</v>
      </c>
      <c r="L61" s="48" t="s">
        <v>903</v>
      </c>
      <c r="M61" s="48" t="s">
        <v>904</v>
      </c>
      <c r="N61" s="48" t="s">
        <v>526</v>
      </c>
      <c r="O61" s="48" t="s">
        <v>527</v>
      </c>
      <c r="P61" s="103">
        <v>43657</v>
      </c>
      <c r="Q61" s="101" t="s">
        <v>107</v>
      </c>
      <c r="R61" s="101">
        <v>29</v>
      </c>
      <c r="S61" s="101" t="s">
        <v>103</v>
      </c>
      <c r="T61" s="18"/>
    </row>
    <row r="62" spans="1:20">
      <c r="A62" s="4">
        <v>58</v>
      </c>
      <c r="B62" s="17" t="s">
        <v>63</v>
      </c>
      <c r="C62" s="48" t="s">
        <v>571</v>
      </c>
      <c r="D62" s="48" t="s">
        <v>25</v>
      </c>
      <c r="E62" s="19" t="s">
        <v>572</v>
      </c>
      <c r="F62" s="48" t="s">
        <v>296</v>
      </c>
      <c r="G62" s="19">
        <v>41</v>
      </c>
      <c r="H62" s="19">
        <v>33</v>
      </c>
      <c r="I62" s="56">
        <f t="shared" si="0"/>
        <v>74</v>
      </c>
      <c r="J62" s="48"/>
      <c r="K62" s="48" t="s">
        <v>376</v>
      </c>
      <c r="L62" s="48" t="s">
        <v>377</v>
      </c>
      <c r="M62" s="48">
        <v>9854309761</v>
      </c>
      <c r="N62" s="48" t="s">
        <v>633</v>
      </c>
      <c r="O62" s="48" t="s">
        <v>634</v>
      </c>
      <c r="P62" s="103">
        <v>43658</v>
      </c>
      <c r="Q62" s="101" t="s">
        <v>111</v>
      </c>
      <c r="R62" s="101">
        <v>20</v>
      </c>
      <c r="S62" s="101" t="s">
        <v>103</v>
      </c>
      <c r="T62" s="18"/>
    </row>
    <row r="63" spans="1:20">
      <c r="A63" s="4">
        <v>59</v>
      </c>
      <c r="B63" s="17" t="s">
        <v>63</v>
      </c>
      <c r="C63" s="48" t="s">
        <v>575</v>
      </c>
      <c r="D63" s="48" t="s">
        <v>25</v>
      </c>
      <c r="E63" s="19" t="s">
        <v>576</v>
      </c>
      <c r="F63" s="48" t="s">
        <v>296</v>
      </c>
      <c r="G63" s="19">
        <v>31</v>
      </c>
      <c r="H63" s="19">
        <v>26</v>
      </c>
      <c r="I63" s="56">
        <f t="shared" si="0"/>
        <v>57</v>
      </c>
      <c r="J63" s="48"/>
      <c r="K63" s="48" t="s">
        <v>376</v>
      </c>
      <c r="L63" s="48" t="s">
        <v>377</v>
      </c>
      <c r="M63" s="48">
        <v>9854309761</v>
      </c>
      <c r="N63" s="48" t="s">
        <v>633</v>
      </c>
      <c r="O63" s="48" t="s">
        <v>634</v>
      </c>
      <c r="P63" s="103">
        <v>43658</v>
      </c>
      <c r="Q63" s="101" t="s">
        <v>111</v>
      </c>
      <c r="R63" s="101">
        <v>22</v>
      </c>
      <c r="S63" s="101" t="s">
        <v>103</v>
      </c>
      <c r="T63" s="18"/>
    </row>
    <row r="64" spans="1:20">
      <c r="A64" s="4">
        <v>60</v>
      </c>
      <c r="B64" s="17" t="s">
        <v>63</v>
      </c>
      <c r="C64" s="48" t="s">
        <v>582</v>
      </c>
      <c r="D64" s="48" t="s">
        <v>25</v>
      </c>
      <c r="E64" s="19" t="s">
        <v>583</v>
      </c>
      <c r="F64" s="48" t="s">
        <v>296</v>
      </c>
      <c r="G64" s="19">
        <v>79</v>
      </c>
      <c r="H64" s="19">
        <v>72</v>
      </c>
      <c r="I64" s="56">
        <f t="shared" si="0"/>
        <v>151</v>
      </c>
      <c r="J64" s="48"/>
      <c r="K64" s="48" t="s">
        <v>376</v>
      </c>
      <c r="L64" s="48" t="s">
        <v>377</v>
      </c>
      <c r="M64" s="48">
        <v>9854309761</v>
      </c>
      <c r="N64" s="48" t="s">
        <v>896</v>
      </c>
      <c r="O64" s="48" t="s">
        <v>897</v>
      </c>
      <c r="P64" s="103">
        <v>43659</v>
      </c>
      <c r="Q64" s="101" t="s">
        <v>119</v>
      </c>
      <c r="R64" s="101">
        <v>21</v>
      </c>
      <c r="S64" s="101" t="s">
        <v>103</v>
      </c>
      <c r="T64" s="18"/>
    </row>
    <row r="65" spans="1:20">
      <c r="A65" s="4">
        <v>61</v>
      </c>
      <c r="B65" s="17" t="s">
        <v>63</v>
      </c>
      <c r="C65" s="48" t="s">
        <v>256</v>
      </c>
      <c r="D65" s="48" t="s">
        <v>25</v>
      </c>
      <c r="E65" s="19" t="s">
        <v>283</v>
      </c>
      <c r="F65" s="48" t="s">
        <v>296</v>
      </c>
      <c r="G65" s="19">
        <v>39</v>
      </c>
      <c r="H65" s="19">
        <v>24</v>
      </c>
      <c r="I65" s="56">
        <f t="shared" si="0"/>
        <v>63</v>
      </c>
      <c r="J65" s="48">
        <v>9613930887</v>
      </c>
      <c r="K65" s="48" t="s">
        <v>361</v>
      </c>
      <c r="L65" s="48" t="s">
        <v>905</v>
      </c>
      <c r="M65" s="48" t="s">
        <v>906</v>
      </c>
      <c r="N65" s="48" t="s">
        <v>907</v>
      </c>
      <c r="O65" s="48" t="s">
        <v>908</v>
      </c>
      <c r="P65" s="103">
        <v>43661</v>
      </c>
      <c r="Q65" s="101" t="s">
        <v>126</v>
      </c>
      <c r="R65" s="101">
        <v>15</v>
      </c>
      <c r="S65" s="101" t="s">
        <v>103</v>
      </c>
      <c r="T65" s="18"/>
    </row>
    <row r="66" spans="1:20">
      <c r="A66" s="4">
        <v>62</v>
      </c>
      <c r="B66" s="17" t="s">
        <v>63</v>
      </c>
      <c r="C66" s="48" t="s">
        <v>258</v>
      </c>
      <c r="D66" s="48" t="s">
        <v>25</v>
      </c>
      <c r="E66" s="19" t="s">
        <v>285</v>
      </c>
      <c r="F66" s="48" t="s">
        <v>296</v>
      </c>
      <c r="G66" s="19">
        <v>16</v>
      </c>
      <c r="H66" s="19">
        <v>21</v>
      </c>
      <c r="I66" s="56">
        <f t="shared" si="0"/>
        <v>37</v>
      </c>
      <c r="J66" s="48">
        <v>8011510990</v>
      </c>
      <c r="K66" s="48" t="s">
        <v>361</v>
      </c>
      <c r="L66" s="48" t="s">
        <v>362</v>
      </c>
      <c r="M66" s="48" t="s">
        <v>363</v>
      </c>
      <c r="N66" s="48" t="s">
        <v>738</v>
      </c>
      <c r="O66" s="48">
        <v>9399657428</v>
      </c>
      <c r="P66" s="103">
        <v>43661</v>
      </c>
      <c r="Q66" s="101" t="s">
        <v>126</v>
      </c>
      <c r="R66" s="101">
        <v>16</v>
      </c>
      <c r="S66" s="101" t="s">
        <v>103</v>
      </c>
      <c r="T66" s="18"/>
    </row>
    <row r="67" spans="1:20">
      <c r="A67" s="4">
        <v>63</v>
      </c>
      <c r="B67" s="17" t="s">
        <v>63</v>
      </c>
      <c r="C67" s="48" t="s">
        <v>270</v>
      </c>
      <c r="D67" s="48" t="s">
        <v>25</v>
      </c>
      <c r="E67" s="19" t="s">
        <v>295</v>
      </c>
      <c r="F67" s="48" t="s">
        <v>296</v>
      </c>
      <c r="G67" s="19">
        <v>58</v>
      </c>
      <c r="H67" s="19">
        <v>69</v>
      </c>
      <c r="I67" s="56">
        <f t="shared" si="0"/>
        <v>127</v>
      </c>
      <c r="J67" s="48"/>
      <c r="K67" s="48" t="s">
        <v>376</v>
      </c>
      <c r="L67" s="48" t="s">
        <v>377</v>
      </c>
      <c r="M67" s="48">
        <v>9854309761</v>
      </c>
      <c r="N67" s="48" t="s">
        <v>909</v>
      </c>
      <c r="O67" s="48" t="s">
        <v>910</v>
      </c>
      <c r="P67" s="103">
        <v>43662</v>
      </c>
      <c r="Q67" s="101" t="s">
        <v>128</v>
      </c>
      <c r="R67" s="101">
        <v>23</v>
      </c>
      <c r="S67" s="101" t="s">
        <v>103</v>
      </c>
      <c r="T67" s="18"/>
    </row>
    <row r="68" spans="1:20">
      <c r="A68" s="4">
        <v>64</v>
      </c>
      <c r="B68" s="17" t="s">
        <v>63</v>
      </c>
      <c r="C68" s="48" t="s">
        <v>876</v>
      </c>
      <c r="D68" s="48" t="s">
        <v>25</v>
      </c>
      <c r="E68" s="19" t="s">
        <v>877</v>
      </c>
      <c r="F68" s="48" t="s">
        <v>296</v>
      </c>
      <c r="G68" s="19">
        <v>70</v>
      </c>
      <c r="H68" s="19">
        <v>60</v>
      </c>
      <c r="I68" s="56">
        <f t="shared" si="0"/>
        <v>130</v>
      </c>
      <c r="J68" s="48"/>
      <c r="K68" s="48" t="s">
        <v>376</v>
      </c>
      <c r="L68" s="48" t="s">
        <v>377</v>
      </c>
      <c r="M68" s="48">
        <v>9854309761</v>
      </c>
      <c r="N68" s="48" t="s">
        <v>896</v>
      </c>
      <c r="O68" s="48" t="s">
        <v>897</v>
      </c>
      <c r="P68" s="103">
        <v>43663</v>
      </c>
      <c r="Q68" s="101" t="s">
        <v>102</v>
      </c>
      <c r="R68" s="101">
        <v>23.5</v>
      </c>
      <c r="S68" s="101" t="s">
        <v>103</v>
      </c>
      <c r="T68" s="18"/>
    </row>
    <row r="69" spans="1:20">
      <c r="A69" s="4">
        <v>65</v>
      </c>
      <c r="B69" s="17" t="s">
        <v>63</v>
      </c>
      <c r="C69" s="48" t="s">
        <v>886</v>
      </c>
      <c r="D69" s="48" t="s">
        <v>25</v>
      </c>
      <c r="E69" s="19" t="s">
        <v>887</v>
      </c>
      <c r="F69" s="48" t="s">
        <v>296</v>
      </c>
      <c r="G69" s="19">
        <v>21</v>
      </c>
      <c r="H69" s="19">
        <v>22</v>
      </c>
      <c r="I69" s="56">
        <f t="shared" si="0"/>
        <v>43</v>
      </c>
      <c r="J69" s="48"/>
      <c r="K69" s="48" t="s">
        <v>361</v>
      </c>
      <c r="L69" s="48" t="s">
        <v>905</v>
      </c>
      <c r="M69" s="48" t="s">
        <v>906</v>
      </c>
      <c r="N69" s="48" t="s">
        <v>364</v>
      </c>
      <c r="O69" s="48" t="s">
        <v>365</v>
      </c>
      <c r="P69" s="103">
        <v>43664</v>
      </c>
      <c r="Q69" s="101" t="s">
        <v>107</v>
      </c>
      <c r="R69" s="101">
        <v>20</v>
      </c>
      <c r="S69" s="101" t="s">
        <v>103</v>
      </c>
      <c r="T69" s="18"/>
    </row>
    <row r="70" spans="1:20">
      <c r="A70" s="4">
        <v>66</v>
      </c>
      <c r="B70" s="17" t="s">
        <v>63</v>
      </c>
      <c r="C70" s="48" t="s">
        <v>257</v>
      </c>
      <c r="D70" s="48" t="s">
        <v>25</v>
      </c>
      <c r="E70" s="19" t="s">
        <v>284</v>
      </c>
      <c r="F70" s="48" t="s">
        <v>296</v>
      </c>
      <c r="G70" s="19">
        <v>40</v>
      </c>
      <c r="H70" s="19">
        <v>42</v>
      </c>
      <c r="I70" s="56">
        <f t="shared" ref="I70:I133" si="1">SUM(G70:H70)</f>
        <v>82</v>
      </c>
      <c r="J70" s="48"/>
      <c r="K70" s="48" t="s">
        <v>361</v>
      </c>
      <c r="L70" s="48" t="s">
        <v>362</v>
      </c>
      <c r="M70" s="48" t="s">
        <v>363</v>
      </c>
      <c r="N70" s="48" t="s">
        <v>364</v>
      </c>
      <c r="O70" s="48" t="s">
        <v>365</v>
      </c>
      <c r="P70" s="103">
        <v>43664</v>
      </c>
      <c r="Q70" s="101" t="s">
        <v>107</v>
      </c>
      <c r="R70" s="101">
        <v>28</v>
      </c>
      <c r="S70" s="101" t="s">
        <v>103</v>
      </c>
      <c r="T70" s="18"/>
    </row>
    <row r="71" spans="1:20">
      <c r="A71" s="4">
        <v>67</v>
      </c>
      <c r="B71" s="17" t="s">
        <v>63</v>
      </c>
      <c r="C71" s="48" t="s">
        <v>269</v>
      </c>
      <c r="D71" s="48" t="s">
        <v>25</v>
      </c>
      <c r="E71" s="19" t="s">
        <v>294</v>
      </c>
      <c r="F71" s="48" t="s">
        <v>296</v>
      </c>
      <c r="G71" s="19">
        <v>35</v>
      </c>
      <c r="H71" s="19">
        <v>31</v>
      </c>
      <c r="I71" s="56">
        <f t="shared" si="1"/>
        <v>66</v>
      </c>
      <c r="J71" s="48"/>
      <c r="K71" s="48" t="s">
        <v>376</v>
      </c>
      <c r="L71" s="48" t="s">
        <v>377</v>
      </c>
      <c r="M71" s="48">
        <v>9854309761</v>
      </c>
      <c r="N71" s="48" t="s">
        <v>378</v>
      </c>
      <c r="O71" s="48" t="s">
        <v>379</v>
      </c>
      <c r="P71" s="103">
        <v>43665</v>
      </c>
      <c r="Q71" s="101" t="s">
        <v>111</v>
      </c>
      <c r="R71" s="101">
        <v>24.5</v>
      </c>
      <c r="S71" s="101" t="s">
        <v>103</v>
      </c>
      <c r="T71" s="18"/>
    </row>
    <row r="72" spans="1:20">
      <c r="A72" s="4">
        <v>68</v>
      </c>
      <c r="B72" s="17" t="s">
        <v>63</v>
      </c>
      <c r="C72" s="48" t="s">
        <v>586</v>
      </c>
      <c r="D72" s="48" t="s">
        <v>25</v>
      </c>
      <c r="E72" s="19" t="s">
        <v>587</v>
      </c>
      <c r="F72" s="48" t="s">
        <v>296</v>
      </c>
      <c r="G72" s="19">
        <v>31</v>
      </c>
      <c r="H72" s="19">
        <v>30</v>
      </c>
      <c r="I72" s="56">
        <f t="shared" si="1"/>
        <v>61</v>
      </c>
      <c r="J72" s="48"/>
      <c r="K72" s="48" t="s">
        <v>376</v>
      </c>
      <c r="L72" s="48" t="s">
        <v>377</v>
      </c>
      <c r="M72" s="48">
        <v>9854309761</v>
      </c>
      <c r="N72" s="48" t="s">
        <v>633</v>
      </c>
      <c r="O72" s="48" t="s">
        <v>634</v>
      </c>
      <c r="P72" s="103">
        <v>43665</v>
      </c>
      <c r="Q72" s="101" t="s">
        <v>111</v>
      </c>
      <c r="R72" s="101">
        <v>25</v>
      </c>
      <c r="S72" s="101" t="s">
        <v>103</v>
      </c>
      <c r="T72" s="18"/>
    </row>
    <row r="73" spans="1:20">
      <c r="A73" s="4">
        <v>69</v>
      </c>
      <c r="B73" s="17" t="s">
        <v>63</v>
      </c>
      <c r="C73" s="48" t="s">
        <v>888</v>
      </c>
      <c r="D73" s="48" t="s">
        <v>25</v>
      </c>
      <c r="E73" s="19" t="s">
        <v>272</v>
      </c>
      <c r="F73" s="48" t="s">
        <v>296</v>
      </c>
      <c r="G73" s="19">
        <v>29</v>
      </c>
      <c r="H73" s="19">
        <v>35</v>
      </c>
      <c r="I73" s="56">
        <f t="shared" si="1"/>
        <v>64</v>
      </c>
      <c r="J73" s="48"/>
      <c r="K73" s="48" t="s">
        <v>315</v>
      </c>
      <c r="L73" s="48" t="s">
        <v>914</v>
      </c>
      <c r="M73" s="48"/>
      <c r="N73" s="48"/>
      <c r="O73" s="48"/>
      <c r="P73" s="103">
        <v>43666</v>
      </c>
      <c r="Q73" s="101" t="s">
        <v>119</v>
      </c>
      <c r="R73" s="101">
        <v>25</v>
      </c>
      <c r="S73" s="101" t="s">
        <v>103</v>
      </c>
      <c r="T73" s="18"/>
    </row>
    <row r="74" spans="1:20">
      <c r="A74" s="4">
        <v>70</v>
      </c>
      <c r="B74" s="17" t="s">
        <v>63</v>
      </c>
      <c r="C74" s="48" t="s">
        <v>889</v>
      </c>
      <c r="D74" s="48" t="s">
        <v>25</v>
      </c>
      <c r="E74" s="19" t="s">
        <v>890</v>
      </c>
      <c r="F74" s="48" t="s">
        <v>296</v>
      </c>
      <c r="G74" s="19">
        <v>27</v>
      </c>
      <c r="H74" s="19">
        <v>25</v>
      </c>
      <c r="I74" s="56">
        <f t="shared" si="1"/>
        <v>52</v>
      </c>
      <c r="J74" s="48"/>
      <c r="K74" s="48" t="s">
        <v>376</v>
      </c>
      <c r="L74" s="48" t="s">
        <v>377</v>
      </c>
      <c r="M74" s="48">
        <v>9854309761</v>
      </c>
      <c r="N74" s="48" t="s">
        <v>633</v>
      </c>
      <c r="O74" s="48" t="s">
        <v>634</v>
      </c>
      <c r="P74" s="103">
        <v>43668</v>
      </c>
      <c r="Q74" s="101" t="s">
        <v>126</v>
      </c>
      <c r="R74" s="101">
        <v>23</v>
      </c>
      <c r="S74" s="101" t="s">
        <v>103</v>
      </c>
      <c r="T74" s="18"/>
    </row>
    <row r="75" spans="1:20">
      <c r="A75" s="4">
        <v>71</v>
      </c>
      <c r="B75" s="17" t="s">
        <v>63</v>
      </c>
      <c r="C75" s="48" t="s">
        <v>846</v>
      </c>
      <c r="D75" s="48" t="s">
        <v>25</v>
      </c>
      <c r="E75" s="17">
        <v>18311070726</v>
      </c>
      <c r="F75" s="48" t="s">
        <v>296</v>
      </c>
      <c r="G75" s="19">
        <v>58</v>
      </c>
      <c r="H75" s="19">
        <v>38</v>
      </c>
      <c r="I75" s="56">
        <f t="shared" si="1"/>
        <v>96</v>
      </c>
      <c r="J75" s="48">
        <v>9613798780</v>
      </c>
      <c r="K75" s="48" t="s">
        <v>333</v>
      </c>
      <c r="L75" s="48" t="s">
        <v>334</v>
      </c>
      <c r="M75" s="48">
        <v>9957146495</v>
      </c>
      <c r="N75" s="48" t="s">
        <v>357</v>
      </c>
      <c r="O75" s="48"/>
      <c r="P75" s="103">
        <v>43669</v>
      </c>
      <c r="Q75" s="101" t="s">
        <v>128</v>
      </c>
      <c r="R75" s="101">
        <v>12</v>
      </c>
      <c r="S75" s="101" t="s">
        <v>103</v>
      </c>
      <c r="T75" s="18"/>
    </row>
    <row r="76" spans="1:20">
      <c r="A76" s="4">
        <v>72</v>
      </c>
      <c r="B76" s="17" t="s">
        <v>63</v>
      </c>
      <c r="C76" s="48" t="s">
        <v>253</v>
      </c>
      <c r="D76" s="48" t="s">
        <v>25</v>
      </c>
      <c r="E76" s="19">
        <v>18311070725</v>
      </c>
      <c r="F76" s="48" t="s">
        <v>296</v>
      </c>
      <c r="G76" s="19">
        <v>31</v>
      </c>
      <c r="H76" s="19">
        <v>28</v>
      </c>
      <c r="I76" s="56">
        <f t="shared" si="1"/>
        <v>59</v>
      </c>
      <c r="J76" s="48">
        <v>9854481499</v>
      </c>
      <c r="K76" s="48" t="s">
        <v>333</v>
      </c>
      <c r="L76" s="48" t="s">
        <v>334</v>
      </c>
      <c r="M76" s="48">
        <v>9957146495</v>
      </c>
      <c r="N76" s="48" t="s">
        <v>357</v>
      </c>
      <c r="O76" s="48"/>
      <c r="P76" s="103">
        <v>43670</v>
      </c>
      <c r="Q76" s="101" t="s">
        <v>102</v>
      </c>
      <c r="R76" s="101">
        <v>10</v>
      </c>
      <c r="S76" s="101" t="s">
        <v>103</v>
      </c>
      <c r="T76" s="18"/>
    </row>
    <row r="77" spans="1:20">
      <c r="A77" s="4">
        <v>73</v>
      </c>
      <c r="B77" s="17" t="s">
        <v>63</v>
      </c>
      <c r="C77" s="48" t="s">
        <v>852</v>
      </c>
      <c r="D77" s="48" t="s">
        <v>25</v>
      </c>
      <c r="E77" s="19">
        <v>18311070720</v>
      </c>
      <c r="F77" s="48" t="s">
        <v>296</v>
      </c>
      <c r="G77" s="19">
        <v>31</v>
      </c>
      <c r="H77" s="19">
        <v>25</v>
      </c>
      <c r="I77" s="56">
        <f t="shared" si="1"/>
        <v>56</v>
      </c>
      <c r="J77" s="48">
        <v>9613701589</v>
      </c>
      <c r="K77" s="48" t="s">
        <v>333</v>
      </c>
      <c r="L77" s="48" t="s">
        <v>334</v>
      </c>
      <c r="M77" s="48">
        <v>9957146495</v>
      </c>
      <c r="N77" s="48" t="s">
        <v>917</v>
      </c>
      <c r="O77" s="48"/>
      <c r="P77" s="103">
        <v>43670</v>
      </c>
      <c r="Q77" s="101" t="s">
        <v>102</v>
      </c>
      <c r="R77" s="101">
        <v>12</v>
      </c>
      <c r="S77" s="101" t="s">
        <v>103</v>
      </c>
      <c r="T77" s="18"/>
    </row>
    <row r="78" spans="1:20">
      <c r="A78" s="4">
        <v>74</v>
      </c>
      <c r="B78" s="17" t="s">
        <v>63</v>
      </c>
      <c r="C78" s="48" t="s">
        <v>138</v>
      </c>
      <c r="D78" s="48" t="s">
        <v>25</v>
      </c>
      <c r="E78" s="19">
        <v>18311070717</v>
      </c>
      <c r="F78" s="48" t="s">
        <v>296</v>
      </c>
      <c r="G78" s="19">
        <v>27</v>
      </c>
      <c r="H78" s="19">
        <v>36</v>
      </c>
      <c r="I78" s="56">
        <f t="shared" si="1"/>
        <v>63</v>
      </c>
      <c r="J78" s="48">
        <v>9854866357</v>
      </c>
      <c r="K78" s="48" t="s">
        <v>139</v>
      </c>
      <c r="L78" s="48" t="s">
        <v>140</v>
      </c>
      <c r="M78" s="48">
        <v>9854742348</v>
      </c>
      <c r="N78" s="48"/>
      <c r="O78" s="48"/>
      <c r="P78" s="103">
        <v>43671</v>
      </c>
      <c r="Q78" s="101" t="s">
        <v>107</v>
      </c>
      <c r="R78" s="101">
        <v>11</v>
      </c>
      <c r="S78" s="101" t="s">
        <v>103</v>
      </c>
      <c r="T78" s="18"/>
    </row>
    <row r="79" spans="1:20">
      <c r="A79" s="4">
        <v>75</v>
      </c>
      <c r="B79" s="17" t="s">
        <v>63</v>
      </c>
      <c r="C79" s="48" t="s">
        <v>141</v>
      </c>
      <c r="D79" s="48" t="s">
        <v>25</v>
      </c>
      <c r="E79" s="19">
        <v>18311070716</v>
      </c>
      <c r="F79" s="48" t="s">
        <v>296</v>
      </c>
      <c r="G79" s="19">
        <v>33</v>
      </c>
      <c r="H79" s="19">
        <v>45</v>
      </c>
      <c r="I79" s="56">
        <f t="shared" si="1"/>
        <v>78</v>
      </c>
      <c r="J79" s="48">
        <v>9859356167</v>
      </c>
      <c r="K79" s="48" t="s">
        <v>139</v>
      </c>
      <c r="L79" s="48" t="s">
        <v>140</v>
      </c>
      <c r="M79" s="48">
        <v>9854742348</v>
      </c>
      <c r="N79" s="48"/>
      <c r="O79" s="48"/>
      <c r="P79" s="103">
        <v>43671</v>
      </c>
      <c r="Q79" s="101" t="s">
        <v>107</v>
      </c>
      <c r="R79" s="101">
        <v>12</v>
      </c>
      <c r="S79" s="101" t="s">
        <v>103</v>
      </c>
      <c r="T79" s="18"/>
    </row>
    <row r="80" spans="1:20">
      <c r="A80" s="4">
        <v>76</v>
      </c>
      <c r="B80" s="17" t="s">
        <v>63</v>
      </c>
      <c r="C80" s="48" t="s">
        <v>239</v>
      </c>
      <c r="D80" s="48" t="s">
        <v>25</v>
      </c>
      <c r="E80" s="19">
        <v>18311070712</v>
      </c>
      <c r="F80" s="48" t="s">
        <v>296</v>
      </c>
      <c r="G80" s="19">
        <v>39</v>
      </c>
      <c r="H80" s="19">
        <v>48</v>
      </c>
      <c r="I80" s="56">
        <f t="shared" si="1"/>
        <v>87</v>
      </c>
      <c r="J80" s="48">
        <v>7399460254</v>
      </c>
      <c r="K80" s="48" t="s">
        <v>330</v>
      </c>
      <c r="L80" s="48" t="s">
        <v>332</v>
      </c>
      <c r="M80" s="48">
        <v>8753024156</v>
      </c>
      <c r="N80" s="48"/>
      <c r="O80" s="48"/>
      <c r="P80" s="103">
        <v>43672</v>
      </c>
      <c r="Q80" s="101" t="s">
        <v>111</v>
      </c>
      <c r="R80" s="101">
        <v>11</v>
      </c>
      <c r="S80" s="101" t="s">
        <v>103</v>
      </c>
      <c r="T80" s="18"/>
    </row>
    <row r="81" spans="1:20">
      <c r="A81" s="4">
        <v>77</v>
      </c>
      <c r="B81" s="17" t="s">
        <v>63</v>
      </c>
      <c r="C81" s="48" t="s">
        <v>245</v>
      </c>
      <c r="D81" s="48" t="s">
        <v>25</v>
      </c>
      <c r="E81" s="19">
        <v>18311070715</v>
      </c>
      <c r="F81" s="48" t="s">
        <v>296</v>
      </c>
      <c r="G81" s="19">
        <v>33</v>
      </c>
      <c r="H81" s="19">
        <v>32</v>
      </c>
      <c r="I81" s="56">
        <f t="shared" si="1"/>
        <v>65</v>
      </c>
      <c r="J81" s="48">
        <v>9859216248</v>
      </c>
      <c r="K81" s="48" t="s">
        <v>330</v>
      </c>
      <c r="L81" s="48" t="s">
        <v>332</v>
      </c>
      <c r="M81" s="48">
        <v>8753024156</v>
      </c>
      <c r="N81" s="48"/>
      <c r="O81" s="48"/>
      <c r="P81" s="103">
        <v>43672</v>
      </c>
      <c r="Q81" s="101" t="s">
        <v>111</v>
      </c>
      <c r="R81" s="101">
        <v>12</v>
      </c>
      <c r="S81" s="101" t="s">
        <v>103</v>
      </c>
      <c r="T81" s="18"/>
    </row>
    <row r="82" spans="1:20">
      <c r="A82" s="4">
        <v>78</v>
      </c>
      <c r="B82" s="17" t="s">
        <v>63</v>
      </c>
      <c r="C82" s="48" t="s">
        <v>240</v>
      </c>
      <c r="D82" s="48" t="s">
        <v>25</v>
      </c>
      <c r="E82" s="19">
        <v>18311070714</v>
      </c>
      <c r="F82" s="48" t="s">
        <v>296</v>
      </c>
      <c r="G82" s="19">
        <v>29</v>
      </c>
      <c r="H82" s="19">
        <v>28</v>
      </c>
      <c r="I82" s="56">
        <f t="shared" si="1"/>
        <v>57</v>
      </c>
      <c r="J82" s="48">
        <v>9613526744</v>
      </c>
      <c r="K82" s="48" t="s">
        <v>330</v>
      </c>
      <c r="L82" s="48" t="s">
        <v>332</v>
      </c>
      <c r="M82" s="48">
        <v>8753024156</v>
      </c>
      <c r="N82" s="48"/>
      <c r="O82" s="48"/>
      <c r="P82" s="103">
        <v>43673</v>
      </c>
      <c r="Q82" s="101" t="s">
        <v>119</v>
      </c>
      <c r="R82" s="101">
        <v>12</v>
      </c>
      <c r="S82" s="101" t="s">
        <v>103</v>
      </c>
      <c r="T82" s="18"/>
    </row>
    <row r="83" spans="1:20" ht="49.5">
      <c r="A83" s="4">
        <v>79</v>
      </c>
      <c r="B83" s="17" t="s">
        <v>63</v>
      </c>
      <c r="C83" s="48" t="s">
        <v>249</v>
      </c>
      <c r="D83" s="48" t="s">
        <v>25</v>
      </c>
      <c r="E83" s="19">
        <v>18311070713</v>
      </c>
      <c r="F83" s="48" t="s">
        <v>296</v>
      </c>
      <c r="G83" s="19">
        <v>30</v>
      </c>
      <c r="H83" s="19">
        <v>32</v>
      </c>
      <c r="I83" s="56">
        <f t="shared" si="1"/>
        <v>62</v>
      </c>
      <c r="J83" s="48">
        <v>7399459420</v>
      </c>
      <c r="K83" s="48" t="s">
        <v>355</v>
      </c>
      <c r="L83" s="48" t="s">
        <v>140</v>
      </c>
      <c r="M83" s="48">
        <v>9854742348</v>
      </c>
      <c r="N83" s="48"/>
      <c r="O83" s="48"/>
      <c r="P83" s="103">
        <v>43673</v>
      </c>
      <c r="Q83" s="101" t="s">
        <v>119</v>
      </c>
      <c r="R83" s="101">
        <v>10</v>
      </c>
      <c r="S83" s="101" t="s">
        <v>103</v>
      </c>
      <c r="T83" s="18"/>
    </row>
    <row r="84" spans="1:20">
      <c r="A84" s="4">
        <v>80</v>
      </c>
      <c r="B84" s="17" t="s">
        <v>63</v>
      </c>
      <c r="C84" s="48" t="s">
        <v>144</v>
      </c>
      <c r="D84" s="48" t="s">
        <v>25</v>
      </c>
      <c r="E84" s="19">
        <v>18311070718</v>
      </c>
      <c r="F84" s="48" t="s">
        <v>296</v>
      </c>
      <c r="G84" s="19">
        <v>37</v>
      </c>
      <c r="H84" s="19">
        <v>30</v>
      </c>
      <c r="I84" s="56">
        <f t="shared" si="1"/>
        <v>67</v>
      </c>
      <c r="J84" s="48">
        <v>9577003966</v>
      </c>
      <c r="K84" s="48" t="s">
        <v>139</v>
      </c>
      <c r="L84" s="48" t="s">
        <v>143</v>
      </c>
      <c r="M84" s="48">
        <v>9854243403</v>
      </c>
      <c r="N84" s="48" t="s">
        <v>145</v>
      </c>
      <c r="O84" s="48"/>
      <c r="P84" s="103">
        <v>43675</v>
      </c>
      <c r="Q84" s="101" t="s">
        <v>126</v>
      </c>
      <c r="R84" s="101">
        <v>15</v>
      </c>
      <c r="S84" s="101" t="s">
        <v>103</v>
      </c>
      <c r="T84" s="18"/>
    </row>
    <row r="85" spans="1:20">
      <c r="A85" s="4">
        <v>81</v>
      </c>
      <c r="B85" s="17" t="s">
        <v>63</v>
      </c>
      <c r="C85" s="48" t="s">
        <v>837</v>
      </c>
      <c r="D85" s="48" t="s">
        <v>25</v>
      </c>
      <c r="E85" s="19">
        <v>18311070727</v>
      </c>
      <c r="F85" s="48" t="s">
        <v>296</v>
      </c>
      <c r="G85" s="19">
        <v>17</v>
      </c>
      <c r="H85" s="19">
        <v>14</v>
      </c>
      <c r="I85" s="56">
        <f t="shared" si="1"/>
        <v>31</v>
      </c>
      <c r="J85" s="48">
        <v>8133946430</v>
      </c>
      <c r="K85" s="48" t="s">
        <v>858</v>
      </c>
      <c r="L85" s="48" t="s">
        <v>918</v>
      </c>
      <c r="M85" s="48">
        <v>9859303093</v>
      </c>
      <c r="N85" s="48"/>
      <c r="O85" s="48"/>
      <c r="P85" s="103">
        <v>43675</v>
      </c>
      <c r="Q85" s="101" t="s">
        <v>126</v>
      </c>
      <c r="R85" s="101">
        <v>13</v>
      </c>
      <c r="S85" s="101" t="s">
        <v>103</v>
      </c>
      <c r="T85" s="18"/>
    </row>
    <row r="86" spans="1:20">
      <c r="A86" s="4">
        <v>82</v>
      </c>
      <c r="B86" s="17" t="s">
        <v>63</v>
      </c>
      <c r="C86" s="48" t="s">
        <v>915</v>
      </c>
      <c r="D86" s="48" t="s">
        <v>25</v>
      </c>
      <c r="E86" s="19"/>
      <c r="F86" s="48" t="s">
        <v>296</v>
      </c>
      <c r="G86" s="19">
        <v>35</v>
      </c>
      <c r="H86" s="19">
        <v>36</v>
      </c>
      <c r="I86" s="56">
        <f t="shared" si="1"/>
        <v>71</v>
      </c>
      <c r="J86" s="48"/>
      <c r="K86" s="48" t="s">
        <v>919</v>
      </c>
      <c r="L86" s="48" t="s">
        <v>920</v>
      </c>
      <c r="M86" s="48">
        <v>9957010272</v>
      </c>
      <c r="N86" s="48"/>
      <c r="O86" s="48"/>
      <c r="P86" s="103">
        <v>43676</v>
      </c>
      <c r="Q86" s="101" t="s">
        <v>128</v>
      </c>
      <c r="R86" s="101">
        <v>13</v>
      </c>
      <c r="S86" s="101" t="s">
        <v>103</v>
      </c>
      <c r="T86" s="18"/>
    </row>
    <row r="87" spans="1:20">
      <c r="A87" s="4">
        <v>83</v>
      </c>
      <c r="B87" s="17" t="s">
        <v>63</v>
      </c>
      <c r="C87" s="48" t="s">
        <v>589</v>
      </c>
      <c r="D87" s="48" t="s">
        <v>25</v>
      </c>
      <c r="E87" s="19">
        <v>18311070309</v>
      </c>
      <c r="F87" s="48" t="s">
        <v>296</v>
      </c>
      <c r="G87" s="19">
        <v>27</v>
      </c>
      <c r="H87" s="19">
        <v>23</v>
      </c>
      <c r="I87" s="56">
        <f t="shared" si="1"/>
        <v>50</v>
      </c>
      <c r="J87" s="48">
        <v>9954573611</v>
      </c>
      <c r="K87" s="48" t="s">
        <v>636</v>
      </c>
      <c r="L87" s="48" t="s">
        <v>637</v>
      </c>
      <c r="M87" s="48">
        <v>9435527460</v>
      </c>
      <c r="N87" s="48" t="s">
        <v>638</v>
      </c>
      <c r="O87" s="48"/>
      <c r="P87" s="103">
        <v>43676</v>
      </c>
      <c r="Q87" s="101" t="s">
        <v>128</v>
      </c>
      <c r="R87" s="101">
        <v>12</v>
      </c>
      <c r="S87" s="101" t="s">
        <v>103</v>
      </c>
      <c r="T87" s="18"/>
    </row>
    <row r="88" spans="1:20">
      <c r="A88" s="4">
        <v>84</v>
      </c>
      <c r="B88" s="17" t="s">
        <v>63</v>
      </c>
      <c r="C88" s="48" t="s">
        <v>590</v>
      </c>
      <c r="D88" s="48" t="s">
        <v>25</v>
      </c>
      <c r="E88" s="19">
        <v>18311070306</v>
      </c>
      <c r="F88" s="48" t="s">
        <v>296</v>
      </c>
      <c r="G88" s="19">
        <v>25</v>
      </c>
      <c r="H88" s="19">
        <v>24</v>
      </c>
      <c r="I88" s="56">
        <f t="shared" si="1"/>
        <v>49</v>
      </c>
      <c r="J88" s="48">
        <v>9954728517</v>
      </c>
      <c r="K88" s="48" t="s">
        <v>636</v>
      </c>
      <c r="L88" s="48" t="s">
        <v>637</v>
      </c>
      <c r="M88" s="48">
        <v>9435527460</v>
      </c>
      <c r="N88" s="48" t="s">
        <v>638</v>
      </c>
      <c r="O88" s="48"/>
      <c r="P88" s="103">
        <v>43677</v>
      </c>
      <c r="Q88" s="101" t="s">
        <v>102</v>
      </c>
      <c r="R88" s="101">
        <v>13</v>
      </c>
      <c r="S88" s="101" t="s">
        <v>103</v>
      </c>
      <c r="T88" s="18"/>
    </row>
    <row r="89" spans="1:20">
      <c r="A89" s="4">
        <v>85</v>
      </c>
      <c r="B89" s="17" t="s">
        <v>63</v>
      </c>
      <c r="C89" s="48" t="s">
        <v>593</v>
      </c>
      <c r="D89" s="48" t="s">
        <v>25</v>
      </c>
      <c r="E89" s="19">
        <v>18311070308</v>
      </c>
      <c r="F89" s="48" t="s">
        <v>296</v>
      </c>
      <c r="G89" s="19">
        <v>33</v>
      </c>
      <c r="H89" s="19">
        <v>31</v>
      </c>
      <c r="I89" s="56">
        <f t="shared" si="1"/>
        <v>64</v>
      </c>
      <c r="J89" s="48">
        <v>9613313031</v>
      </c>
      <c r="K89" s="48" t="s">
        <v>636</v>
      </c>
      <c r="L89" s="48" t="s">
        <v>637</v>
      </c>
      <c r="M89" s="48">
        <v>9435527460</v>
      </c>
      <c r="N89" s="48" t="s">
        <v>639</v>
      </c>
      <c r="O89" s="48"/>
      <c r="P89" s="103">
        <v>43677</v>
      </c>
      <c r="Q89" s="101" t="s">
        <v>102</v>
      </c>
      <c r="R89" s="101">
        <v>12</v>
      </c>
      <c r="S89" s="101" t="s">
        <v>103</v>
      </c>
      <c r="T89" s="18"/>
    </row>
    <row r="90" spans="1:20">
      <c r="A90" s="4">
        <v>86</v>
      </c>
      <c r="B90" s="17" t="s">
        <v>63</v>
      </c>
      <c r="C90" s="48" t="s">
        <v>916</v>
      </c>
      <c r="D90" s="48" t="s">
        <v>25</v>
      </c>
      <c r="E90" s="19">
        <v>18311070307</v>
      </c>
      <c r="F90" s="48" t="s">
        <v>296</v>
      </c>
      <c r="G90" s="19">
        <v>25</v>
      </c>
      <c r="H90" s="19">
        <v>23</v>
      </c>
      <c r="I90" s="56">
        <f t="shared" si="1"/>
        <v>48</v>
      </c>
      <c r="J90" s="48">
        <v>7896455743</v>
      </c>
      <c r="K90" s="48" t="s">
        <v>636</v>
      </c>
      <c r="L90" s="48" t="s">
        <v>637</v>
      </c>
      <c r="M90" s="48">
        <v>9435527460</v>
      </c>
      <c r="N90" s="48" t="s">
        <v>921</v>
      </c>
      <c r="O90" s="48"/>
      <c r="P90" s="103">
        <v>43677</v>
      </c>
      <c r="Q90" s="101" t="s">
        <v>102</v>
      </c>
      <c r="R90" s="101">
        <v>9</v>
      </c>
      <c r="S90" s="101" t="s">
        <v>103</v>
      </c>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86</v>
      </c>
      <c r="D165" s="21"/>
      <c r="E165" s="13"/>
      <c r="F165" s="21"/>
      <c r="G165" s="57">
        <f>SUM(G5:G164)</f>
        <v>2892</v>
      </c>
      <c r="H165" s="57">
        <f>SUM(H5:H164)</f>
        <v>2748</v>
      </c>
      <c r="I165" s="57">
        <f>SUM(I5:I164)</f>
        <v>5640</v>
      </c>
      <c r="J165" s="21"/>
      <c r="K165" s="21"/>
      <c r="L165" s="21"/>
      <c r="M165" s="21"/>
      <c r="N165" s="21"/>
      <c r="O165" s="21"/>
      <c r="P165" s="14"/>
      <c r="Q165" s="21"/>
      <c r="R165" s="21"/>
      <c r="S165" s="21"/>
      <c r="T165" s="12"/>
    </row>
    <row r="166" spans="1:20">
      <c r="A166" s="44" t="s">
        <v>62</v>
      </c>
      <c r="B166" s="10">
        <f>COUNTIF(B$5:B$164,"Team 1")</f>
        <v>42</v>
      </c>
      <c r="C166" s="44" t="s">
        <v>25</v>
      </c>
      <c r="D166" s="10">
        <f>COUNTIF(D5:D164,"Anganwadi")</f>
        <v>86</v>
      </c>
    </row>
    <row r="167" spans="1:20">
      <c r="A167" s="44" t="s">
        <v>63</v>
      </c>
      <c r="B167" s="10">
        <f>COUNTIF(B$6:B$164,"Team 2")</f>
        <v>44</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7" activePane="bottomRight" state="frozen"/>
      <selection pane="topRight" activeCell="C1" sqref="C1"/>
      <selection pane="bottomLeft" activeCell="A5" sqref="A5"/>
      <selection pane="bottomRight" activeCell="J3" sqref="J3:J4"/>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68" t="s">
        <v>70</v>
      </c>
      <c r="B1" s="168"/>
      <c r="C1" s="168"/>
      <c r="D1" s="53"/>
      <c r="E1" s="53"/>
      <c r="F1" s="53"/>
      <c r="G1" s="53"/>
      <c r="H1" s="53"/>
      <c r="I1" s="53"/>
      <c r="J1" s="53"/>
      <c r="K1" s="53"/>
      <c r="L1" s="53"/>
      <c r="M1" s="53"/>
      <c r="N1" s="53"/>
      <c r="O1" s="53"/>
      <c r="P1" s="53"/>
      <c r="Q1" s="53"/>
      <c r="R1" s="53"/>
      <c r="S1" s="53"/>
    </row>
    <row r="2" spans="1:20">
      <c r="A2" s="164" t="s">
        <v>59</v>
      </c>
      <c r="B2" s="165"/>
      <c r="C2" s="165"/>
      <c r="D2" s="25">
        <v>43678</v>
      </c>
      <c r="E2" s="22"/>
      <c r="F2" s="22"/>
      <c r="G2" s="22"/>
      <c r="H2" s="22"/>
      <c r="I2" s="22"/>
      <c r="J2" s="22"/>
      <c r="K2" s="22"/>
      <c r="L2" s="22"/>
      <c r="M2" s="22"/>
      <c r="N2" s="22"/>
      <c r="O2" s="22"/>
      <c r="P2" s="22"/>
      <c r="Q2" s="22"/>
      <c r="R2" s="22"/>
      <c r="S2" s="22"/>
    </row>
    <row r="3" spans="1:20" ht="24" customHeight="1">
      <c r="A3" s="160" t="s">
        <v>14</v>
      </c>
      <c r="B3" s="162" t="s">
        <v>61</v>
      </c>
      <c r="C3" s="159" t="s">
        <v>7</v>
      </c>
      <c r="D3" s="159" t="s">
        <v>55</v>
      </c>
      <c r="E3" s="159" t="s">
        <v>16</v>
      </c>
      <c r="F3" s="166" t="s">
        <v>17</v>
      </c>
      <c r="G3" s="159" t="s">
        <v>8</v>
      </c>
      <c r="H3" s="159"/>
      <c r="I3" s="159"/>
      <c r="J3" s="159" t="s">
        <v>31</v>
      </c>
      <c r="K3" s="162" t="s">
        <v>33</v>
      </c>
      <c r="L3" s="162" t="s">
        <v>50</v>
      </c>
      <c r="M3" s="162" t="s">
        <v>51</v>
      </c>
      <c r="N3" s="162" t="s">
        <v>34</v>
      </c>
      <c r="O3" s="162" t="s">
        <v>35</v>
      </c>
      <c r="P3" s="160" t="s">
        <v>54</v>
      </c>
      <c r="Q3" s="159" t="s">
        <v>52</v>
      </c>
      <c r="R3" s="159" t="s">
        <v>32</v>
      </c>
      <c r="S3" s="159" t="s">
        <v>53</v>
      </c>
      <c r="T3" s="159" t="s">
        <v>13</v>
      </c>
    </row>
    <row r="4" spans="1:20" ht="25.5" customHeight="1">
      <c r="A4" s="160"/>
      <c r="B4" s="167"/>
      <c r="C4" s="159"/>
      <c r="D4" s="159"/>
      <c r="E4" s="159"/>
      <c r="F4" s="166"/>
      <c r="G4" s="23" t="s">
        <v>9</v>
      </c>
      <c r="H4" s="23" t="s">
        <v>10</v>
      </c>
      <c r="I4" s="23" t="s">
        <v>11</v>
      </c>
      <c r="J4" s="159"/>
      <c r="K4" s="163"/>
      <c r="L4" s="163"/>
      <c r="M4" s="163"/>
      <c r="N4" s="163"/>
      <c r="O4" s="163"/>
      <c r="P4" s="160"/>
      <c r="Q4" s="160"/>
      <c r="R4" s="159"/>
      <c r="S4" s="159"/>
      <c r="T4" s="159"/>
    </row>
    <row r="5" spans="1:20">
      <c r="A5" s="4">
        <v>1</v>
      </c>
      <c r="B5" s="17" t="s">
        <v>62</v>
      </c>
      <c r="C5" s="18" t="s">
        <v>530</v>
      </c>
      <c r="D5" s="18" t="s">
        <v>25</v>
      </c>
      <c r="E5" s="19"/>
      <c r="F5" s="18"/>
      <c r="G5" s="19">
        <v>16</v>
      </c>
      <c r="H5" s="19">
        <v>15</v>
      </c>
      <c r="I5" s="56">
        <f>SUM(G5:H5)</f>
        <v>31</v>
      </c>
      <c r="J5" s="18">
        <v>9577318241</v>
      </c>
      <c r="K5" s="18" t="s">
        <v>595</v>
      </c>
      <c r="L5" s="18"/>
      <c r="M5" s="18"/>
      <c r="N5" s="18"/>
      <c r="O5" s="18"/>
      <c r="P5" s="105">
        <v>43678</v>
      </c>
      <c r="Q5" s="104" t="s">
        <v>107</v>
      </c>
      <c r="R5" s="104">
        <v>8</v>
      </c>
      <c r="S5" s="104" t="s">
        <v>103</v>
      </c>
      <c r="T5" s="18"/>
    </row>
    <row r="6" spans="1:20">
      <c r="A6" s="4">
        <v>2</v>
      </c>
      <c r="B6" s="17" t="s">
        <v>62</v>
      </c>
      <c r="C6" s="18" t="s">
        <v>531</v>
      </c>
      <c r="D6" s="18" t="s">
        <v>23</v>
      </c>
      <c r="E6" s="19">
        <v>18160109602</v>
      </c>
      <c r="F6" s="18" t="s">
        <v>96</v>
      </c>
      <c r="G6" s="19">
        <v>6</v>
      </c>
      <c r="H6" s="19">
        <v>7</v>
      </c>
      <c r="I6" s="56">
        <f t="shared" ref="I6:I69" si="0">SUM(G6:H6)</f>
        <v>13</v>
      </c>
      <c r="J6" s="18">
        <v>7399143096</v>
      </c>
      <c r="K6" s="18" t="s">
        <v>506</v>
      </c>
      <c r="L6" s="18" t="s">
        <v>596</v>
      </c>
      <c r="M6" s="18" t="s">
        <v>597</v>
      </c>
      <c r="N6" s="18" t="s">
        <v>598</v>
      </c>
      <c r="O6" s="18"/>
      <c r="P6" s="105">
        <v>43678</v>
      </c>
      <c r="Q6" s="104" t="s">
        <v>107</v>
      </c>
      <c r="R6" s="104">
        <v>7</v>
      </c>
      <c r="S6" s="104" t="s">
        <v>103</v>
      </c>
      <c r="T6" s="18"/>
    </row>
    <row r="7" spans="1:20" ht="33">
      <c r="A7" s="4">
        <v>3</v>
      </c>
      <c r="B7" s="17" t="s">
        <v>62</v>
      </c>
      <c r="C7" s="18" t="s">
        <v>532</v>
      </c>
      <c r="D7" s="18" t="s">
        <v>23</v>
      </c>
      <c r="E7" s="19">
        <v>18160109605</v>
      </c>
      <c r="F7" s="18" t="s">
        <v>96</v>
      </c>
      <c r="G7" s="19">
        <v>14</v>
      </c>
      <c r="H7" s="19">
        <v>24</v>
      </c>
      <c r="I7" s="56">
        <f t="shared" si="0"/>
        <v>38</v>
      </c>
      <c r="J7" s="18">
        <v>9954421290</v>
      </c>
      <c r="K7" s="18" t="s">
        <v>506</v>
      </c>
      <c r="L7" s="18" t="s">
        <v>596</v>
      </c>
      <c r="M7" s="18" t="s">
        <v>597</v>
      </c>
      <c r="N7" s="18" t="s">
        <v>509</v>
      </c>
      <c r="O7" s="18"/>
      <c r="P7" s="105">
        <v>43678</v>
      </c>
      <c r="Q7" s="104" t="s">
        <v>107</v>
      </c>
      <c r="R7" s="104">
        <v>8</v>
      </c>
      <c r="S7" s="104" t="s">
        <v>103</v>
      </c>
      <c r="T7" s="18"/>
    </row>
    <row r="8" spans="1:20">
      <c r="A8" s="4">
        <v>4</v>
      </c>
      <c r="B8" s="17" t="s">
        <v>62</v>
      </c>
      <c r="C8" s="18" t="s">
        <v>533</v>
      </c>
      <c r="D8" s="18" t="s">
        <v>25</v>
      </c>
      <c r="E8" s="19" t="s">
        <v>534</v>
      </c>
      <c r="F8" s="18"/>
      <c r="G8" s="19">
        <v>30</v>
      </c>
      <c r="H8" s="19">
        <v>22</v>
      </c>
      <c r="I8" s="56">
        <f t="shared" si="0"/>
        <v>52</v>
      </c>
      <c r="J8" s="18">
        <v>9954672609</v>
      </c>
      <c r="K8" s="18" t="s">
        <v>599</v>
      </c>
      <c r="L8" s="18"/>
      <c r="M8" s="18"/>
      <c r="N8" s="18"/>
      <c r="O8" s="18"/>
      <c r="P8" s="105">
        <v>43679</v>
      </c>
      <c r="Q8" s="104" t="s">
        <v>111</v>
      </c>
      <c r="R8" s="104">
        <v>7</v>
      </c>
      <c r="S8" s="104" t="s">
        <v>103</v>
      </c>
      <c r="T8" s="18"/>
    </row>
    <row r="9" spans="1:20" ht="33">
      <c r="A9" s="4">
        <v>5</v>
      </c>
      <c r="B9" s="17" t="s">
        <v>62</v>
      </c>
      <c r="C9" s="18" t="s">
        <v>535</v>
      </c>
      <c r="D9" s="18" t="s">
        <v>23</v>
      </c>
      <c r="E9" s="19">
        <v>18160109403</v>
      </c>
      <c r="F9" s="18" t="s">
        <v>96</v>
      </c>
      <c r="G9" s="19">
        <v>43</v>
      </c>
      <c r="H9" s="19">
        <v>56</v>
      </c>
      <c r="I9" s="56">
        <f t="shared" si="0"/>
        <v>99</v>
      </c>
      <c r="J9" s="18">
        <v>9678316878</v>
      </c>
      <c r="K9" s="18" t="s">
        <v>506</v>
      </c>
      <c r="L9" s="18" t="s">
        <v>596</v>
      </c>
      <c r="M9" s="18" t="s">
        <v>597</v>
      </c>
      <c r="N9" s="18" t="s">
        <v>600</v>
      </c>
      <c r="O9" s="18"/>
      <c r="P9" s="105">
        <v>43679</v>
      </c>
      <c r="Q9" s="104" t="s">
        <v>111</v>
      </c>
      <c r="R9" s="104">
        <v>10</v>
      </c>
      <c r="S9" s="104" t="s">
        <v>103</v>
      </c>
      <c r="T9" s="18"/>
    </row>
    <row r="10" spans="1:20">
      <c r="A10" s="4">
        <v>6</v>
      </c>
      <c r="B10" s="17" t="s">
        <v>62</v>
      </c>
      <c r="C10" s="18" t="s">
        <v>536</v>
      </c>
      <c r="D10" s="18" t="s">
        <v>25</v>
      </c>
      <c r="E10" s="19">
        <v>18311070007</v>
      </c>
      <c r="F10" s="18"/>
      <c r="G10" s="19">
        <v>23</v>
      </c>
      <c r="H10" s="19">
        <v>30</v>
      </c>
      <c r="I10" s="56">
        <f t="shared" si="0"/>
        <v>53</v>
      </c>
      <c r="J10" s="18">
        <v>8473974720</v>
      </c>
      <c r="K10" s="18" t="s">
        <v>601</v>
      </c>
      <c r="L10" s="18" t="s">
        <v>602</v>
      </c>
      <c r="M10" s="18">
        <v>9859303652</v>
      </c>
      <c r="N10" s="18" t="s">
        <v>603</v>
      </c>
      <c r="O10" s="18"/>
      <c r="P10" s="105">
        <v>43680</v>
      </c>
      <c r="Q10" s="104" t="s">
        <v>119</v>
      </c>
      <c r="R10" s="104">
        <v>8</v>
      </c>
      <c r="S10" s="104" t="s">
        <v>103</v>
      </c>
      <c r="T10" s="18"/>
    </row>
    <row r="11" spans="1:20">
      <c r="A11" s="4">
        <v>7</v>
      </c>
      <c r="B11" s="17" t="s">
        <v>62</v>
      </c>
      <c r="C11" s="18" t="s">
        <v>537</v>
      </c>
      <c r="D11" s="18" t="s">
        <v>23</v>
      </c>
      <c r="E11" s="19">
        <v>18160109404</v>
      </c>
      <c r="F11" s="18" t="s">
        <v>96</v>
      </c>
      <c r="G11" s="19">
        <v>30</v>
      </c>
      <c r="H11" s="19">
        <v>25</v>
      </c>
      <c r="I11" s="56">
        <f t="shared" si="0"/>
        <v>55</v>
      </c>
      <c r="J11" s="18">
        <v>9401173950</v>
      </c>
      <c r="K11" s="18" t="s">
        <v>506</v>
      </c>
      <c r="L11" s="18" t="s">
        <v>596</v>
      </c>
      <c r="M11" s="18" t="s">
        <v>597</v>
      </c>
      <c r="N11" s="18" t="s">
        <v>600</v>
      </c>
      <c r="O11" s="18"/>
      <c r="P11" s="105">
        <v>43680</v>
      </c>
      <c r="Q11" s="104" t="s">
        <v>119</v>
      </c>
      <c r="R11" s="104">
        <v>13</v>
      </c>
      <c r="S11" s="104" t="s">
        <v>103</v>
      </c>
      <c r="T11" s="18"/>
    </row>
    <row r="12" spans="1:20">
      <c r="A12" s="4">
        <v>8</v>
      </c>
      <c r="B12" s="17" t="s">
        <v>62</v>
      </c>
      <c r="C12" s="18" t="s">
        <v>538</v>
      </c>
      <c r="D12" s="18" t="s">
        <v>25</v>
      </c>
      <c r="E12" s="19" t="s">
        <v>539</v>
      </c>
      <c r="F12" s="18"/>
      <c r="G12" s="19">
        <v>19</v>
      </c>
      <c r="H12" s="19">
        <v>16</v>
      </c>
      <c r="I12" s="56">
        <f t="shared" si="0"/>
        <v>35</v>
      </c>
      <c r="J12" s="18">
        <v>9678350822</v>
      </c>
      <c r="K12" s="18" t="s">
        <v>604</v>
      </c>
      <c r="L12" s="18" t="s">
        <v>605</v>
      </c>
      <c r="M12" s="18" t="s">
        <v>606</v>
      </c>
      <c r="N12" s="18" t="s">
        <v>607</v>
      </c>
      <c r="O12" s="18"/>
      <c r="P12" s="105">
        <v>43682</v>
      </c>
      <c r="Q12" s="104" t="s">
        <v>126</v>
      </c>
      <c r="R12" s="104">
        <v>4</v>
      </c>
      <c r="S12" s="104" t="s">
        <v>103</v>
      </c>
      <c r="T12" s="18"/>
    </row>
    <row r="13" spans="1:20">
      <c r="A13" s="4">
        <v>9</v>
      </c>
      <c r="B13" s="17" t="s">
        <v>62</v>
      </c>
      <c r="C13" s="18" t="s">
        <v>540</v>
      </c>
      <c r="D13" s="18" t="s">
        <v>23</v>
      </c>
      <c r="E13" s="19">
        <v>18160109604</v>
      </c>
      <c r="F13" s="18" t="s">
        <v>96</v>
      </c>
      <c r="G13" s="19">
        <v>13</v>
      </c>
      <c r="H13" s="19">
        <v>12</v>
      </c>
      <c r="I13" s="56">
        <f t="shared" si="0"/>
        <v>25</v>
      </c>
      <c r="J13" s="18">
        <v>9954973409</v>
      </c>
      <c r="K13" s="18" t="s">
        <v>506</v>
      </c>
      <c r="L13" s="18" t="s">
        <v>596</v>
      </c>
      <c r="M13" s="18" t="s">
        <v>597</v>
      </c>
      <c r="N13" s="18" t="s">
        <v>509</v>
      </c>
      <c r="O13" s="18"/>
      <c r="P13" s="105">
        <v>43682</v>
      </c>
      <c r="Q13" s="104" t="s">
        <v>126</v>
      </c>
      <c r="R13" s="104">
        <v>12</v>
      </c>
      <c r="S13" s="104" t="s">
        <v>103</v>
      </c>
      <c r="T13" s="18"/>
    </row>
    <row r="14" spans="1:20">
      <c r="A14" s="4">
        <v>10</v>
      </c>
      <c r="B14" s="17" t="s">
        <v>62</v>
      </c>
      <c r="C14" s="18" t="s">
        <v>541</v>
      </c>
      <c r="D14" s="18" t="s">
        <v>23</v>
      </c>
      <c r="E14" s="19">
        <v>18160109603</v>
      </c>
      <c r="F14" s="18" t="s">
        <v>96</v>
      </c>
      <c r="G14" s="19">
        <v>13</v>
      </c>
      <c r="H14" s="19">
        <v>14</v>
      </c>
      <c r="I14" s="56">
        <f t="shared" si="0"/>
        <v>27</v>
      </c>
      <c r="J14" s="18">
        <v>9577775505</v>
      </c>
      <c r="K14" s="18" t="s">
        <v>506</v>
      </c>
      <c r="L14" s="18" t="s">
        <v>596</v>
      </c>
      <c r="M14" s="18" t="s">
        <v>597</v>
      </c>
      <c r="N14" s="77" t="s">
        <v>608</v>
      </c>
      <c r="O14" s="24">
        <v>43025</v>
      </c>
      <c r="P14" s="105">
        <v>43682</v>
      </c>
      <c r="Q14" s="104" t="s">
        <v>126</v>
      </c>
      <c r="R14" s="104">
        <v>9</v>
      </c>
      <c r="S14" s="104" t="s">
        <v>103</v>
      </c>
      <c r="T14" s="18"/>
    </row>
    <row r="15" spans="1:20" ht="33">
      <c r="A15" s="4">
        <v>11</v>
      </c>
      <c r="B15" s="17" t="s">
        <v>62</v>
      </c>
      <c r="C15" s="18" t="s">
        <v>542</v>
      </c>
      <c r="D15" s="18" t="s">
        <v>25</v>
      </c>
      <c r="E15" s="19">
        <v>18311070003</v>
      </c>
      <c r="F15" s="18"/>
      <c r="G15" s="19">
        <v>15</v>
      </c>
      <c r="H15" s="19">
        <v>14</v>
      </c>
      <c r="I15" s="56">
        <f t="shared" si="0"/>
        <v>29</v>
      </c>
      <c r="J15" s="18">
        <v>9435656200</v>
      </c>
      <c r="K15" s="18" t="s">
        <v>609</v>
      </c>
      <c r="L15" s="18" t="s">
        <v>610</v>
      </c>
      <c r="M15" s="18">
        <v>8812052434</v>
      </c>
      <c r="N15" s="18" t="s">
        <v>611</v>
      </c>
      <c r="O15" s="18"/>
      <c r="P15" s="105">
        <v>43683</v>
      </c>
      <c r="Q15" s="104" t="s">
        <v>128</v>
      </c>
      <c r="R15" s="104">
        <v>7.5</v>
      </c>
      <c r="S15" s="104" t="s">
        <v>103</v>
      </c>
      <c r="T15" s="18"/>
    </row>
    <row r="16" spans="1:20">
      <c r="A16" s="4">
        <v>12</v>
      </c>
      <c r="B16" s="17" t="s">
        <v>62</v>
      </c>
      <c r="C16" s="18" t="s">
        <v>543</v>
      </c>
      <c r="D16" s="18" t="s">
        <v>23</v>
      </c>
      <c r="E16" s="19">
        <v>18160109801</v>
      </c>
      <c r="F16" s="18" t="s">
        <v>96</v>
      </c>
      <c r="G16" s="19">
        <v>14</v>
      </c>
      <c r="H16" s="19">
        <v>22</v>
      </c>
      <c r="I16" s="56">
        <f t="shared" si="0"/>
        <v>36</v>
      </c>
      <c r="J16" s="18">
        <v>9577082960</v>
      </c>
      <c r="K16" s="18" t="s">
        <v>506</v>
      </c>
      <c r="L16" s="18" t="s">
        <v>507</v>
      </c>
      <c r="M16" s="18" t="s">
        <v>508</v>
      </c>
      <c r="N16" s="18" t="s">
        <v>612</v>
      </c>
      <c r="O16" s="18" t="s">
        <v>613</v>
      </c>
      <c r="P16" s="105">
        <v>43683</v>
      </c>
      <c r="Q16" s="104" t="s">
        <v>128</v>
      </c>
      <c r="R16" s="104">
        <v>7</v>
      </c>
      <c r="S16" s="104" t="s">
        <v>103</v>
      </c>
      <c r="T16" s="18"/>
    </row>
    <row r="17" spans="1:20">
      <c r="A17" s="4">
        <v>13</v>
      </c>
      <c r="B17" s="17" t="s">
        <v>62</v>
      </c>
      <c r="C17" s="18" t="s">
        <v>544</v>
      </c>
      <c r="D17" s="18" t="s">
        <v>23</v>
      </c>
      <c r="E17" s="19"/>
      <c r="F17" s="18" t="s">
        <v>96</v>
      </c>
      <c r="G17" s="19">
        <v>12</v>
      </c>
      <c r="H17" s="19">
        <v>7</v>
      </c>
      <c r="I17" s="56">
        <f t="shared" si="0"/>
        <v>19</v>
      </c>
      <c r="J17" s="18">
        <v>9854590415</v>
      </c>
      <c r="K17" s="18" t="s">
        <v>506</v>
      </c>
      <c r="L17" s="18" t="s">
        <v>507</v>
      </c>
      <c r="M17" s="18" t="s">
        <v>508</v>
      </c>
      <c r="N17" s="18" t="s">
        <v>612</v>
      </c>
      <c r="O17" s="18" t="s">
        <v>613</v>
      </c>
      <c r="P17" s="105">
        <v>43683</v>
      </c>
      <c r="Q17" s="104" t="s">
        <v>128</v>
      </c>
      <c r="R17" s="104">
        <v>7</v>
      </c>
      <c r="S17" s="104" t="s">
        <v>103</v>
      </c>
      <c r="T17" s="18"/>
    </row>
    <row r="18" spans="1:20">
      <c r="A18" s="4">
        <v>14</v>
      </c>
      <c r="B18" s="17" t="s">
        <v>62</v>
      </c>
      <c r="C18" s="18" t="s">
        <v>475</v>
      </c>
      <c r="D18" s="18" t="s">
        <v>25</v>
      </c>
      <c r="E18" s="19">
        <v>18311070005</v>
      </c>
      <c r="F18" s="18"/>
      <c r="G18" s="19">
        <v>27</v>
      </c>
      <c r="H18" s="19">
        <v>19</v>
      </c>
      <c r="I18" s="56">
        <f t="shared" si="0"/>
        <v>46</v>
      </c>
      <c r="J18" s="18">
        <v>8822450860</v>
      </c>
      <c r="K18" s="18" t="s">
        <v>601</v>
      </c>
      <c r="L18" s="18" t="s">
        <v>602</v>
      </c>
      <c r="M18" s="18">
        <v>9859303652</v>
      </c>
      <c r="N18" s="18" t="s">
        <v>614</v>
      </c>
      <c r="O18" s="18"/>
      <c r="P18" s="105">
        <v>43684</v>
      </c>
      <c r="Q18" s="104" t="s">
        <v>102</v>
      </c>
      <c r="R18" s="104">
        <v>9</v>
      </c>
      <c r="S18" s="104" t="s">
        <v>103</v>
      </c>
      <c r="T18" s="18"/>
    </row>
    <row r="19" spans="1:20" ht="33">
      <c r="A19" s="4">
        <v>15</v>
      </c>
      <c r="B19" s="17" t="s">
        <v>62</v>
      </c>
      <c r="C19" s="18" t="s">
        <v>545</v>
      </c>
      <c r="D19" s="18" t="s">
        <v>23</v>
      </c>
      <c r="E19" s="19"/>
      <c r="F19" s="18" t="s">
        <v>298</v>
      </c>
      <c r="G19" s="19">
        <v>117</v>
      </c>
      <c r="H19" s="19">
        <v>120</v>
      </c>
      <c r="I19" s="56">
        <f t="shared" si="0"/>
        <v>237</v>
      </c>
      <c r="J19" s="18">
        <v>801176975</v>
      </c>
      <c r="K19" s="18" t="s">
        <v>615</v>
      </c>
      <c r="L19" s="18"/>
      <c r="M19" s="18"/>
      <c r="N19" s="18"/>
      <c r="O19" s="18"/>
      <c r="P19" s="105">
        <v>43684</v>
      </c>
      <c r="Q19" s="104" t="s">
        <v>102</v>
      </c>
      <c r="R19" s="104">
        <v>8.5</v>
      </c>
      <c r="S19" s="104" t="s">
        <v>103</v>
      </c>
      <c r="T19" s="18"/>
    </row>
    <row r="20" spans="1:20" ht="33">
      <c r="A20" s="4">
        <v>16</v>
      </c>
      <c r="B20" s="17" t="s">
        <v>62</v>
      </c>
      <c r="C20" s="18" t="s">
        <v>545</v>
      </c>
      <c r="D20" s="18" t="s">
        <v>23</v>
      </c>
      <c r="E20" s="19"/>
      <c r="F20" s="18" t="s">
        <v>298</v>
      </c>
      <c r="G20" s="19">
        <v>117</v>
      </c>
      <c r="H20" s="19">
        <v>120</v>
      </c>
      <c r="I20" s="56">
        <f t="shared" si="0"/>
        <v>237</v>
      </c>
      <c r="J20" s="18">
        <v>801176975</v>
      </c>
      <c r="K20" s="18" t="s">
        <v>616</v>
      </c>
      <c r="L20" s="18"/>
      <c r="M20" s="18"/>
      <c r="N20" s="18"/>
      <c r="O20" s="18"/>
      <c r="P20" s="105">
        <v>43685</v>
      </c>
      <c r="Q20" s="104" t="s">
        <v>107</v>
      </c>
      <c r="R20" s="104">
        <v>8.5</v>
      </c>
      <c r="S20" s="104" t="s">
        <v>103</v>
      </c>
      <c r="T20" s="18"/>
    </row>
    <row r="21" spans="1:20">
      <c r="A21" s="4">
        <v>17</v>
      </c>
      <c r="B21" s="17" t="s">
        <v>62</v>
      </c>
      <c r="C21" s="18" t="s">
        <v>546</v>
      </c>
      <c r="D21" s="18" t="s">
        <v>25</v>
      </c>
      <c r="E21" s="19">
        <v>18311070019</v>
      </c>
      <c r="F21" s="18"/>
      <c r="G21" s="19">
        <v>21</v>
      </c>
      <c r="H21" s="19">
        <v>11</v>
      </c>
      <c r="I21" s="56">
        <f t="shared" si="0"/>
        <v>32</v>
      </c>
      <c r="J21" s="18">
        <v>9957642938</v>
      </c>
      <c r="K21" s="18" t="s">
        <v>617</v>
      </c>
      <c r="L21" s="18" t="s">
        <v>618</v>
      </c>
      <c r="M21" s="18">
        <v>9854353179</v>
      </c>
      <c r="N21" s="18" t="s">
        <v>619</v>
      </c>
      <c r="O21" s="18"/>
      <c r="P21" s="105">
        <v>43686</v>
      </c>
      <c r="Q21" s="104" t="s">
        <v>111</v>
      </c>
      <c r="R21" s="104">
        <v>7</v>
      </c>
      <c r="S21" s="104" t="s">
        <v>103</v>
      </c>
      <c r="T21" s="18"/>
    </row>
    <row r="22" spans="1:20" ht="33">
      <c r="A22" s="4">
        <v>18</v>
      </c>
      <c r="B22" s="17" t="s">
        <v>62</v>
      </c>
      <c r="C22" s="18" t="s">
        <v>547</v>
      </c>
      <c r="D22" s="18" t="s">
        <v>23</v>
      </c>
      <c r="E22" s="19">
        <v>18160109301</v>
      </c>
      <c r="F22" s="18" t="s">
        <v>96</v>
      </c>
      <c r="G22" s="19">
        <v>25</v>
      </c>
      <c r="H22" s="19">
        <v>35</v>
      </c>
      <c r="I22" s="56">
        <f t="shared" si="0"/>
        <v>60</v>
      </c>
      <c r="J22" s="18">
        <v>9954058567</v>
      </c>
      <c r="K22" s="18" t="s">
        <v>620</v>
      </c>
      <c r="L22" s="18" t="s">
        <v>621</v>
      </c>
      <c r="M22" s="18"/>
      <c r="N22" s="18"/>
      <c r="O22" s="18"/>
      <c r="P22" s="105">
        <v>43686</v>
      </c>
      <c r="Q22" s="104" t="s">
        <v>111</v>
      </c>
      <c r="R22" s="104">
        <v>7</v>
      </c>
      <c r="S22" s="104" t="s">
        <v>103</v>
      </c>
      <c r="T22" s="18"/>
    </row>
    <row r="23" spans="1:20">
      <c r="A23" s="4">
        <v>19</v>
      </c>
      <c r="B23" s="17" t="s">
        <v>62</v>
      </c>
      <c r="C23" s="18" t="s">
        <v>548</v>
      </c>
      <c r="D23" s="18" t="s">
        <v>25</v>
      </c>
      <c r="E23" s="19">
        <v>18311070008</v>
      </c>
      <c r="F23" s="18"/>
      <c r="G23" s="19">
        <v>19</v>
      </c>
      <c r="H23" s="19">
        <v>22</v>
      </c>
      <c r="I23" s="56">
        <f t="shared" si="0"/>
        <v>41</v>
      </c>
      <c r="J23" s="18">
        <v>7896390285</v>
      </c>
      <c r="K23" s="18" t="s">
        <v>601</v>
      </c>
      <c r="L23" s="18" t="s">
        <v>602</v>
      </c>
      <c r="M23" s="18">
        <v>9859303652</v>
      </c>
      <c r="N23" s="18"/>
      <c r="O23" s="18"/>
      <c r="P23" s="105">
        <v>43687</v>
      </c>
      <c r="Q23" s="104" t="s">
        <v>119</v>
      </c>
      <c r="R23" s="104">
        <v>7.5</v>
      </c>
      <c r="S23" s="104" t="s">
        <v>103</v>
      </c>
      <c r="T23" s="18"/>
    </row>
    <row r="24" spans="1:20">
      <c r="A24" s="4">
        <v>20</v>
      </c>
      <c r="B24" s="17" t="s">
        <v>62</v>
      </c>
      <c r="C24" s="18" t="s">
        <v>549</v>
      </c>
      <c r="D24" s="18" t="s">
        <v>23</v>
      </c>
      <c r="E24" s="19">
        <v>18160109401</v>
      </c>
      <c r="F24" s="18" t="s">
        <v>96</v>
      </c>
      <c r="G24" s="19">
        <v>9</v>
      </c>
      <c r="H24" s="19">
        <v>14</v>
      </c>
      <c r="I24" s="56">
        <f t="shared" si="0"/>
        <v>23</v>
      </c>
      <c r="J24" s="18">
        <v>9401045801</v>
      </c>
      <c r="K24" s="18" t="s">
        <v>622</v>
      </c>
      <c r="L24" s="18" t="s">
        <v>507</v>
      </c>
      <c r="M24" s="18" t="s">
        <v>508</v>
      </c>
      <c r="N24" s="18"/>
      <c r="O24" s="18"/>
      <c r="P24" s="105">
        <v>43687</v>
      </c>
      <c r="Q24" s="104" t="s">
        <v>119</v>
      </c>
      <c r="R24" s="104">
        <v>11</v>
      </c>
      <c r="S24" s="104" t="s">
        <v>103</v>
      </c>
      <c r="T24" s="18"/>
    </row>
    <row r="25" spans="1:20">
      <c r="A25" s="4">
        <v>21</v>
      </c>
      <c r="B25" s="17" t="s">
        <v>62</v>
      </c>
      <c r="C25" s="18" t="s">
        <v>550</v>
      </c>
      <c r="D25" s="18" t="s">
        <v>23</v>
      </c>
      <c r="E25" s="19"/>
      <c r="F25" s="18" t="s">
        <v>96</v>
      </c>
      <c r="G25" s="19">
        <v>16</v>
      </c>
      <c r="H25" s="19">
        <v>14</v>
      </c>
      <c r="I25" s="56">
        <f t="shared" si="0"/>
        <v>30</v>
      </c>
      <c r="J25" s="18">
        <v>9401177754</v>
      </c>
      <c r="K25" s="18"/>
      <c r="L25" s="18"/>
      <c r="M25" s="18">
        <v>8812052434</v>
      </c>
      <c r="N25" s="18" t="s">
        <v>611</v>
      </c>
      <c r="O25" s="18"/>
      <c r="P25" s="105">
        <v>43687</v>
      </c>
      <c r="Q25" s="104" t="s">
        <v>119</v>
      </c>
      <c r="R25" s="104">
        <v>10</v>
      </c>
      <c r="S25" s="104" t="s">
        <v>103</v>
      </c>
      <c r="T25" s="18"/>
    </row>
    <row r="26" spans="1:20" ht="33">
      <c r="A26" s="4">
        <v>22</v>
      </c>
      <c r="B26" s="17" t="s">
        <v>62</v>
      </c>
      <c r="C26" s="18" t="s">
        <v>551</v>
      </c>
      <c r="D26" s="18" t="s">
        <v>25</v>
      </c>
      <c r="E26" s="19">
        <v>18311070001</v>
      </c>
      <c r="F26" s="18"/>
      <c r="G26" s="19">
        <v>11</v>
      </c>
      <c r="H26" s="19">
        <v>10</v>
      </c>
      <c r="I26" s="56">
        <f t="shared" si="0"/>
        <v>21</v>
      </c>
      <c r="J26" s="18">
        <v>9954078809</v>
      </c>
      <c r="K26" s="18" t="s">
        <v>609</v>
      </c>
      <c r="L26" s="18" t="s">
        <v>610</v>
      </c>
      <c r="M26" s="18">
        <v>8812052434</v>
      </c>
      <c r="N26" s="18" t="s">
        <v>623</v>
      </c>
      <c r="O26" s="18"/>
      <c r="P26" s="105">
        <v>43325</v>
      </c>
      <c r="Q26" s="104" t="s">
        <v>128</v>
      </c>
      <c r="R26" s="104">
        <v>12</v>
      </c>
      <c r="S26" s="104" t="s">
        <v>103</v>
      </c>
      <c r="T26" s="18"/>
    </row>
    <row r="27" spans="1:20" ht="33">
      <c r="A27" s="4">
        <v>23</v>
      </c>
      <c r="B27" s="17" t="s">
        <v>62</v>
      </c>
      <c r="C27" s="18" t="s">
        <v>552</v>
      </c>
      <c r="D27" s="18" t="s">
        <v>25</v>
      </c>
      <c r="E27" s="19">
        <v>18311070001</v>
      </c>
      <c r="F27" s="18"/>
      <c r="G27" s="19">
        <v>14</v>
      </c>
      <c r="H27" s="19">
        <v>16</v>
      </c>
      <c r="I27" s="56">
        <f t="shared" si="0"/>
        <v>30</v>
      </c>
      <c r="J27" s="18">
        <v>9854371994</v>
      </c>
      <c r="K27" s="18" t="s">
        <v>609</v>
      </c>
      <c r="L27" s="18" t="s">
        <v>610</v>
      </c>
      <c r="M27" s="18">
        <v>8812052434</v>
      </c>
      <c r="N27" s="18" t="s">
        <v>623</v>
      </c>
      <c r="O27" s="18"/>
      <c r="P27" s="105">
        <v>43690</v>
      </c>
      <c r="Q27" s="104" t="s">
        <v>128</v>
      </c>
      <c r="R27" s="104">
        <v>13</v>
      </c>
      <c r="S27" s="104" t="s">
        <v>103</v>
      </c>
      <c r="T27" s="18"/>
    </row>
    <row r="28" spans="1:20" ht="33">
      <c r="A28" s="4">
        <v>24</v>
      </c>
      <c r="B28" s="17" t="s">
        <v>62</v>
      </c>
      <c r="C28" s="18" t="s">
        <v>553</v>
      </c>
      <c r="D28" s="18" t="s">
        <v>23</v>
      </c>
      <c r="E28" s="19">
        <v>18160106003</v>
      </c>
      <c r="F28" s="18" t="s">
        <v>96</v>
      </c>
      <c r="G28" s="19">
        <v>21</v>
      </c>
      <c r="H28" s="19">
        <v>13</v>
      </c>
      <c r="I28" s="56">
        <f t="shared" si="0"/>
        <v>34</v>
      </c>
      <c r="J28" s="18">
        <v>7899769538</v>
      </c>
      <c r="K28" s="18" t="s">
        <v>609</v>
      </c>
      <c r="L28" s="18" t="s">
        <v>610</v>
      </c>
      <c r="M28" s="18">
        <v>8812052434</v>
      </c>
      <c r="N28" s="18" t="s">
        <v>623</v>
      </c>
      <c r="O28" s="18"/>
      <c r="P28" s="105">
        <v>43690</v>
      </c>
      <c r="Q28" s="104" t="s">
        <v>128</v>
      </c>
      <c r="R28" s="104">
        <v>13</v>
      </c>
      <c r="S28" s="104" t="s">
        <v>103</v>
      </c>
      <c r="T28" s="18"/>
    </row>
    <row r="29" spans="1:20" ht="33">
      <c r="A29" s="4">
        <v>25</v>
      </c>
      <c r="B29" s="17" t="s">
        <v>62</v>
      </c>
      <c r="C29" s="18" t="s">
        <v>554</v>
      </c>
      <c r="D29" s="18" t="s">
        <v>23</v>
      </c>
      <c r="E29" s="19">
        <v>18160106004</v>
      </c>
      <c r="F29" s="18" t="s">
        <v>150</v>
      </c>
      <c r="G29" s="19">
        <v>28</v>
      </c>
      <c r="H29" s="19">
        <v>20</v>
      </c>
      <c r="I29" s="56">
        <f t="shared" si="0"/>
        <v>48</v>
      </c>
      <c r="J29" s="18">
        <v>9954626972</v>
      </c>
      <c r="K29" s="18" t="s">
        <v>609</v>
      </c>
      <c r="L29" s="18" t="s">
        <v>610</v>
      </c>
      <c r="M29" s="18">
        <v>8812052434</v>
      </c>
      <c r="N29" s="18" t="s">
        <v>623</v>
      </c>
      <c r="O29" s="18"/>
      <c r="P29" s="105">
        <v>43690</v>
      </c>
      <c r="Q29" s="104" t="s">
        <v>128</v>
      </c>
      <c r="R29" s="104">
        <v>12</v>
      </c>
      <c r="S29" s="104" t="s">
        <v>103</v>
      </c>
      <c r="T29" s="18"/>
    </row>
    <row r="30" spans="1:20">
      <c r="A30" s="4">
        <v>26</v>
      </c>
      <c r="B30" s="17" t="s">
        <v>62</v>
      </c>
      <c r="C30" s="18" t="s">
        <v>555</v>
      </c>
      <c r="D30" s="18" t="s">
        <v>25</v>
      </c>
      <c r="E30" s="19"/>
      <c r="F30" s="18" t="s">
        <v>296</v>
      </c>
      <c r="G30" s="19">
        <v>23</v>
      </c>
      <c r="H30" s="19">
        <v>18</v>
      </c>
      <c r="I30" s="56">
        <f t="shared" si="0"/>
        <v>41</v>
      </c>
      <c r="J30" s="18">
        <v>9854966754</v>
      </c>
      <c r="K30" s="18" t="s">
        <v>443</v>
      </c>
      <c r="L30" s="18"/>
      <c r="M30" s="18"/>
      <c r="N30" s="18"/>
      <c r="O30" s="18"/>
      <c r="P30" s="105">
        <v>43691</v>
      </c>
      <c r="Q30" s="104" t="s">
        <v>102</v>
      </c>
      <c r="R30" s="104">
        <v>13</v>
      </c>
      <c r="S30" s="104" t="s">
        <v>103</v>
      </c>
      <c r="T30" s="18"/>
    </row>
    <row r="31" spans="1:20">
      <c r="A31" s="4">
        <v>27</v>
      </c>
      <c r="B31" s="17" t="s">
        <v>62</v>
      </c>
      <c r="C31" s="18" t="s">
        <v>556</v>
      </c>
      <c r="D31" s="18" t="s">
        <v>23</v>
      </c>
      <c r="E31" s="19">
        <v>18160106001</v>
      </c>
      <c r="F31" s="18" t="s">
        <v>96</v>
      </c>
      <c r="G31" s="19">
        <v>23</v>
      </c>
      <c r="H31" s="19">
        <v>23</v>
      </c>
      <c r="I31" s="56">
        <f t="shared" si="0"/>
        <v>46</v>
      </c>
      <c r="J31" s="18">
        <v>9613405708</v>
      </c>
      <c r="K31" s="18" t="s">
        <v>443</v>
      </c>
      <c r="L31" s="18"/>
      <c r="M31" s="18"/>
      <c r="N31" s="18"/>
      <c r="O31" s="18"/>
      <c r="P31" s="105">
        <v>43691</v>
      </c>
      <c r="Q31" s="104" t="s">
        <v>102</v>
      </c>
      <c r="R31" s="104">
        <v>13</v>
      </c>
      <c r="S31" s="104" t="s">
        <v>103</v>
      </c>
      <c r="T31" s="18"/>
    </row>
    <row r="32" spans="1:20">
      <c r="A32" s="4">
        <v>28</v>
      </c>
      <c r="B32" s="17" t="s">
        <v>62</v>
      </c>
      <c r="C32" s="18" t="s">
        <v>557</v>
      </c>
      <c r="D32" s="18" t="s">
        <v>25</v>
      </c>
      <c r="E32" s="19"/>
      <c r="F32" s="18" t="s">
        <v>296</v>
      </c>
      <c r="G32" s="19">
        <v>31</v>
      </c>
      <c r="H32" s="19">
        <v>40</v>
      </c>
      <c r="I32" s="56">
        <f t="shared" si="0"/>
        <v>71</v>
      </c>
      <c r="J32" s="18">
        <v>9613023305</v>
      </c>
      <c r="K32" s="18" t="s">
        <v>165</v>
      </c>
      <c r="L32" s="18"/>
      <c r="M32" s="18"/>
      <c r="N32" s="18"/>
      <c r="O32" s="18"/>
      <c r="P32" s="105">
        <v>43693</v>
      </c>
      <c r="Q32" s="104" t="s">
        <v>111</v>
      </c>
      <c r="R32" s="104">
        <v>9</v>
      </c>
      <c r="S32" s="104" t="s">
        <v>103</v>
      </c>
      <c r="T32" s="18"/>
    </row>
    <row r="33" spans="1:20">
      <c r="A33" s="4">
        <v>29</v>
      </c>
      <c r="B33" s="17" t="s">
        <v>62</v>
      </c>
      <c r="C33" s="18" t="s">
        <v>558</v>
      </c>
      <c r="D33" s="18" t="s">
        <v>23</v>
      </c>
      <c r="E33" s="19">
        <v>18160104503</v>
      </c>
      <c r="F33" s="18" t="s">
        <v>96</v>
      </c>
      <c r="G33" s="19">
        <v>24</v>
      </c>
      <c r="H33" s="19">
        <v>21</v>
      </c>
      <c r="I33" s="56">
        <f t="shared" si="0"/>
        <v>45</v>
      </c>
      <c r="J33" s="63">
        <v>9577520099</v>
      </c>
      <c r="K33" s="18" t="s">
        <v>165</v>
      </c>
      <c r="L33" s="18"/>
      <c r="M33" s="18"/>
      <c r="N33" s="18"/>
      <c r="O33" s="18"/>
      <c r="P33" s="105">
        <v>43693</v>
      </c>
      <c r="Q33" s="104" t="s">
        <v>111</v>
      </c>
      <c r="R33" s="104" t="s">
        <v>429</v>
      </c>
      <c r="S33" s="104" t="s">
        <v>103</v>
      </c>
      <c r="T33" s="18"/>
    </row>
    <row r="34" spans="1:20">
      <c r="A34" s="4">
        <v>30</v>
      </c>
      <c r="B34" s="17" t="s">
        <v>62</v>
      </c>
      <c r="C34" s="18" t="s">
        <v>559</v>
      </c>
      <c r="D34" s="18" t="s">
        <v>25</v>
      </c>
      <c r="E34" s="19"/>
      <c r="F34" s="18" t="s">
        <v>296</v>
      </c>
      <c r="G34" s="19">
        <v>42</v>
      </c>
      <c r="H34" s="19">
        <v>32</v>
      </c>
      <c r="I34" s="56">
        <f t="shared" si="0"/>
        <v>74</v>
      </c>
      <c r="J34" s="18"/>
      <c r="K34" s="18" t="s">
        <v>165</v>
      </c>
      <c r="L34" s="18"/>
      <c r="M34" s="18"/>
      <c r="N34" s="18"/>
      <c r="O34" s="18"/>
      <c r="P34" s="105">
        <v>43694</v>
      </c>
      <c r="Q34" s="104" t="s">
        <v>119</v>
      </c>
      <c r="R34" s="104">
        <v>9.5</v>
      </c>
      <c r="S34" s="104" t="s">
        <v>103</v>
      </c>
      <c r="T34" s="18"/>
    </row>
    <row r="35" spans="1:20">
      <c r="A35" s="4">
        <v>31</v>
      </c>
      <c r="B35" s="17" t="s">
        <v>62</v>
      </c>
      <c r="C35" s="18" t="s">
        <v>558</v>
      </c>
      <c r="D35" s="18" t="s">
        <v>23</v>
      </c>
      <c r="E35" s="19"/>
      <c r="F35" s="18" t="s">
        <v>96</v>
      </c>
      <c r="G35" s="19">
        <v>47</v>
      </c>
      <c r="H35" s="19">
        <v>36</v>
      </c>
      <c r="I35" s="56">
        <f t="shared" si="0"/>
        <v>83</v>
      </c>
      <c r="J35" s="63">
        <v>9435980600</v>
      </c>
      <c r="K35" s="18" t="s">
        <v>165</v>
      </c>
      <c r="L35" s="18"/>
      <c r="M35" s="18"/>
      <c r="N35" s="18"/>
      <c r="O35" s="18"/>
      <c r="P35" s="105">
        <v>43696</v>
      </c>
      <c r="Q35" s="104" t="s">
        <v>126</v>
      </c>
      <c r="R35" s="104" t="s">
        <v>624</v>
      </c>
      <c r="S35" s="104" t="s">
        <v>103</v>
      </c>
      <c r="T35" s="18"/>
    </row>
    <row r="36" spans="1:20">
      <c r="A36" s="4">
        <v>32</v>
      </c>
      <c r="B36" s="17" t="s">
        <v>62</v>
      </c>
      <c r="C36" s="18" t="s">
        <v>560</v>
      </c>
      <c r="D36" s="18" t="s">
        <v>25</v>
      </c>
      <c r="E36" s="19"/>
      <c r="F36" s="18"/>
      <c r="G36" s="19">
        <v>21</v>
      </c>
      <c r="H36" s="19">
        <v>20</v>
      </c>
      <c r="I36" s="56">
        <f t="shared" si="0"/>
        <v>41</v>
      </c>
      <c r="J36" s="18"/>
      <c r="K36" s="18" t="s">
        <v>165</v>
      </c>
      <c r="L36" s="18"/>
      <c r="M36" s="18"/>
      <c r="N36" s="18" t="s">
        <v>166</v>
      </c>
      <c r="O36" s="18">
        <v>9859841189</v>
      </c>
      <c r="P36" s="105">
        <v>43697</v>
      </c>
      <c r="Q36" s="104" t="s">
        <v>128</v>
      </c>
      <c r="R36" s="104" t="s">
        <v>167</v>
      </c>
      <c r="S36" s="104" t="s">
        <v>103</v>
      </c>
      <c r="T36" s="18"/>
    </row>
    <row r="37" spans="1:20">
      <c r="A37" s="4">
        <v>33</v>
      </c>
      <c r="B37" s="17" t="s">
        <v>62</v>
      </c>
      <c r="C37" s="18" t="s">
        <v>561</v>
      </c>
      <c r="D37" s="18" t="s">
        <v>23</v>
      </c>
      <c r="E37" s="19">
        <v>18160104402</v>
      </c>
      <c r="F37" s="18" t="s">
        <v>150</v>
      </c>
      <c r="G37" s="19">
        <v>101</v>
      </c>
      <c r="H37" s="19">
        <v>77</v>
      </c>
      <c r="I37" s="56">
        <f t="shared" si="0"/>
        <v>178</v>
      </c>
      <c r="J37" s="18"/>
      <c r="K37" s="18" t="s">
        <v>165</v>
      </c>
      <c r="L37" s="18"/>
      <c r="M37" s="18"/>
      <c r="N37" s="18"/>
      <c r="O37" s="18"/>
      <c r="P37" s="105">
        <v>43697</v>
      </c>
      <c r="Q37" s="104" t="s">
        <v>128</v>
      </c>
      <c r="R37" s="104" t="s">
        <v>625</v>
      </c>
      <c r="S37" s="104" t="s">
        <v>103</v>
      </c>
      <c r="T37" s="18"/>
    </row>
    <row r="38" spans="1:20">
      <c r="A38" s="4">
        <v>34</v>
      </c>
      <c r="B38" s="17" t="s">
        <v>62</v>
      </c>
      <c r="C38" s="18" t="s">
        <v>168</v>
      </c>
      <c r="D38" s="18" t="s">
        <v>25</v>
      </c>
      <c r="E38" s="19"/>
      <c r="F38" s="18"/>
      <c r="G38" s="19">
        <v>21</v>
      </c>
      <c r="H38" s="19">
        <v>21</v>
      </c>
      <c r="I38" s="56">
        <f t="shared" si="0"/>
        <v>42</v>
      </c>
      <c r="J38" s="18"/>
      <c r="K38" s="18" t="s">
        <v>165</v>
      </c>
      <c r="L38" s="18"/>
      <c r="M38" s="18"/>
      <c r="N38" s="18" t="s">
        <v>166</v>
      </c>
      <c r="O38" s="18">
        <v>9859841189</v>
      </c>
      <c r="P38" s="105">
        <v>43698</v>
      </c>
      <c r="Q38" s="104" t="s">
        <v>102</v>
      </c>
      <c r="R38" s="104" t="s">
        <v>169</v>
      </c>
      <c r="S38" s="104" t="s">
        <v>103</v>
      </c>
      <c r="T38" s="18"/>
    </row>
    <row r="39" spans="1:20">
      <c r="A39" s="4">
        <v>35</v>
      </c>
      <c r="B39" s="17" t="s">
        <v>62</v>
      </c>
      <c r="C39" s="18" t="s">
        <v>561</v>
      </c>
      <c r="D39" s="18" t="s">
        <v>23</v>
      </c>
      <c r="E39" s="19">
        <v>18160104402</v>
      </c>
      <c r="F39" s="18" t="s">
        <v>150</v>
      </c>
      <c r="G39" s="19">
        <v>101</v>
      </c>
      <c r="H39" s="19">
        <v>77</v>
      </c>
      <c r="I39" s="56">
        <f t="shared" si="0"/>
        <v>178</v>
      </c>
      <c r="J39" s="18"/>
      <c r="K39" s="18" t="s">
        <v>165</v>
      </c>
      <c r="L39" s="18"/>
      <c r="M39" s="18"/>
      <c r="N39" s="18"/>
      <c r="O39" s="18"/>
      <c r="P39" s="105">
        <v>43698</v>
      </c>
      <c r="Q39" s="104" t="s">
        <v>102</v>
      </c>
      <c r="R39" s="104" t="s">
        <v>625</v>
      </c>
      <c r="S39" s="104" t="s">
        <v>103</v>
      </c>
      <c r="T39" s="18"/>
    </row>
    <row r="40" spans="1:20">
      <c r="A40" s="4">
        <v>36</v>
      </c>
      <c r="B40" s="17" t="s">
        <v>62</v>
      </c>
      <c r="C40" s="18" t="s">
        <v>562</v>
      </c>
      <c r="D40" s="18" t="s">
        <v>25</v>
      </c>
      <c r="E40" s="19" t="s">
        <v>563</v>
      </c>
      <c r="F40" s="18"/>
      <c r="G40" s="19">
        <v>22</v>
      </c>
      <c r="H40" s="19">
        <v>33</v>
      </c>
      <c r="I40" s="56">
        <f t="shared" si="0"/>
        <v>55</v>
      </c>
      <c r="J40" s="18">
        <v>9577082885</v>
      </c>
      <c r="K40" s="18" t="s">
        <v>165</v>
      </c>
      <c r="L40" s="18" t="s">
        <v>425</v>
      </c>
      <c r="M40" s="18" t="s">
        <v>426</v>
      </c>
      <c r="N40" s="18" t="s">
        <v>432</v>
      </c>
      <c r="O40" s="18" t="s">
        <v>433</v>
      </c>
      <c r="P40" s="105">
        <v>43699</v>
      </c>
      <c r="Q40" s="104" t="s">
        <v>107</v>
      </c>
      <c r="R40" s="104">
        <v>8</v>
      </c>
      <c r="S40" s="104" t="s">
        <v>103</v>
      </c>
      <c r="T40" s="18"/>
    </row>
    <row r="41" spans="1:20">
      <c r="A41" s="4">
        <v>37</v>
      </c>
      <c r="B41" s="17" t="s">
        <v>62</v>
      </c>
      <c r="C41" s="67" t="s">
        <v>564</v>
      </c>
      <c r="D41" s="18" t="s">
        <v>23</v>
      </c>
      <c r="E41" s="19"/>
      <c r="F41" s="18" t="s">
        <v>298</v>
      </c>
      <c r="G41" s="19">
        <v>27</v>
      </c>
      <c r="H41" s="19">
        <v>33</v>
      </c>
      <c r="I41" s="56">
        <f t="shared" si="0"/>
        <v>60</v>
      </c>
      <c r="J41" s="18">
        <v>8751855402</v>
      </c>
      <c r="K41" s="18" t="s">
        <v>165</v>
      </c>
      <c r="L41" s="18"/>
      <c r="M41" s="18"/>
      <c r="N41" s="18"/>
      <c r="O41" s="18"/>
      <c r="P41" s="105">
        <v>43699</v>
      </c>
      <c r="Q41" s="104" t="s">
        <v>107</v>
      </c>
      <c r="R41" s="104">
        <v>10</v>
      </c>
      <c r="S41" s="104" t="s">
        <v>103</v>
      </c>
      <c r="T41" s="18"/>
    </row>
    <row r="42" spans="1:20">
      <c r="A42" s="4">
        <v>38</v>
      </c>
      <c r="B42" s="17" t="s">
        <v>62</v>
      </c>
      <c r="C42" s="69" t="s">
        <v>565</v>
      </c>
      <c r="D42" s="18" t="s">
        <v>25</v>
      </c>
      <c r="E42" s="19" t="s">
        <v>566</v>
      </c>
      <c r="F42" s="18"/>
      <c r="G42" s="19">
        <v>28</v>
      </c>
      <c r="H42" s="19">
        <v>30</v>
      </c>
      <c r="I42" s="56">
        <f t="shared" si="0"/>
        <v>58</v>
      </c>
      <c r="J42" s="18">
        <v>8749862480</v>
      </c>
      <c r="K42" s="18" t="s">
        <v>626</v>
      </c>
      <c r="L42" s="18" t="s">
        <v>627</v>
      </c>
      <c r="M42" s="18" t="s">
        <v>628</v>
      </c>
      <c r="N42" s="18" t="s">
        <v>629</v>
      </c>
      <c r="O42" s="18" t="s">
        <v>630</v>
      </c>
      <c r="P42" s="105">
        <v>43701</v>
      </c>
      <c r="Q42" s="104" t="s">
        <v>119</v>
      </c>
      <c r="R42" s="104">
        <v>11</v>
      </c>
      <c r="S42" s="104" t="s">
        <v>103</v>
      </c>
      <c r="T42" s="18"/>
    </row>
    <row r="43" spans="1:20" ht="33">
      <c r="A43" s="4">
        <v>39</v>
      </c>
      <c r="B43" s="17" t="s">
        <v>62</v>
      </c>
      <c r="C43" s="18" t="s">
        <v>567</v>
      </c>
      <c r="D43" s="18" t="s">
        <v>23</v>
      </c>
      <c r="E43" s="19">
        <v>18160105002</v>
      </c>
      <c r="F43" s="18" t="s">
        <v>96</v>
      </c>
      <c r="G43" s="19">
        <v>40</v>
      </c>
      <c r="H43" s="19">
        <v>35</v>
      </c>
      <c r="I43" s="56">
        <f t="shared" si="0"/>
        <v>75</v>
      </c>
      <c r="J43" s="63">
        <v>9613844597</v>
      </c>
      <c r="K43" s="18" t="s">
        <v>626</v>
      </c>
      <c r="L43" s="18"/>
      <c r="M43" s="75"/>
      <c r="N43" s="18"/>
      <c r="O43" s="18"/>
      <c r="P43" s="105">
        <v>43703</v>
      </c>
      <c r="Q43" s="104" t="s">
        <v>126</v>
      </c>
      <c r="R43" s="104">
        <v>12</v>
      </c>
      <c r="S43" s="104" t="s">
        <v>103</v>
      </c>
      <c r="T43" s="18"/>
    </row>
    <row r="44" spans="1:20" ht="33">
      <c r="A44" s="4">
        <v>40</v>
      </c>
      <c r="B44" s="17" t="s">
        <v>62</v>
      </c>
      <c r="C44" s="18" t="s">
        <v>568</v>
      </c>
      <c r="D44" s="18" t="s">
        <v>23</v>
      </c>
      <c r="E44" s="19">
        <v>18160105003</v>
      </c>
      <c r="F44" s="18" t="s">
        <v>150</v>
      </c>
      <c r="G44" s="19">
        <v>65</v>
      </c>
      <c r="H44" s="19">
        <v>65</v>
      </c>
      <c r="I44" s="56">
        <f t="shared" si="0"/>
        <v>130</v>
      </c>
      <c r="J44" s="18">
        <v>9613935558</v>
      </c>
      <c r="K44" s="18" t="s">
        <v>626</v>
      </c>
      <c r="L44" s="18" t="s">
        <v>627</v>
      </c>
      <c r="M44" s="18" t="s">
        <v>628</v>
      </c>
      <c r="N44" s="18" t="s">
        <v>631</v>
      </c>
      <c r="O44" s="18" t="s">
        <v>632</v>
      </c>
      <c r="P44" s="105">
        <v>43704</v>
      </c>
      <c r="Q44" s="104" t="s">
        <v>128</v>
      </c>
      <c r="R44" s="104">
        <v>10</v>
      </c>
      <c r="S44" s="104" t="s">
        <v>103</v>
      </c>
      <c r="T44" s="18"/>
    </row>
    <row r="45" spans="1:20">
      <c r="A45" s="4">
        <v>41</v>
      </c>
      <c r="B45" s="17" t="s">
        <v>62</v>
      </c>
      <c r="C45" s="18" t="s">
        <v>172</v>
      </c>
      <c r="D45" s="18" t="s">
        <v>25</v>
      </c>
      <c r="E45" s="19">
        <v>18311070027</v>
      </c>
      <c r="F45" s="18"/>
      <c r="G45" s="19">
        <v>42</v>
      </c>
      <c r="H45" s="19">
        <v>30</v>
      </c>
      <c r="I45" s="56">
        <f t="shared" si="0"/>
        <v>72</v>
      </c>
      <c r="J45" s="18">
        <v>9859150679</v>
      </c>
      <c r="K45" s="18" t="s">
        <v>173</v>
      </c>
      <c r="L45" s="18" t="s">
        <v>174</v>
      </c>
      <c r="M45" s="18">
        <v>9613042095</v>
      </c>
      <c r="N45" s="18"/>
      <c r="O45" s="18"/>
      <c r="P45" s="105">
        <v>43705</v>
      </c>
      <c r="Q45" s="104" t="s">
        <v>102</v>
      </c>
      <c r="R45" s="104">
        <v>9</v>
      </c>
      <c r="S45" s="104" t="s">
        <v>103</v>
      </c>
      <c r="T45" s="18"/>
    </row>
    <row r="46" spans="1:20">
      <c r="A46" s="4">
        <v>42</v>
      </c>
      <c r="B46" s="17" t="s">
        <v>62</v>
      </c>
      <c r="C46" s="18" t="s">
        <v>142</v>
      </c>
      <c r="D46" s="18" t="s">
        <v>25</v>
      </c>
      <c r="E46" s="19" t="s">
        <v>569</v>
      </c>
      <c r="F46" s="18"/>
      <c r="G46" s="19">
        <v>42</v>
      </c>
      <c r="H46" s="19">
        <v>48</v>
      </c>
      <c r="I46" s="56">
        <f t="shared" si="0"/>
        <v>90</v>
      </c>
      <c r="J46" s="18">
        <v>9577123972</v>
      </c>
      <c r="K46" s="18" t="s">
        <v>626</v>
      </c>
      <c r="L46" s="18" t="s">
        <v>627</v>
      </c>
      <c r="M46" s="18" t="s">
        <v>628</v>
      </c>
      <c r="N46" s="18" t="s">
        <v>631</v>
      </c>
      <c r="O46" s="18" t="s">
        <v>632</v>
      </c>
      <c r="P46" s="105">
        <v>43706</v>
      </c>
      <c r="Q46" s="104" t="s">
        <v>107</v>
      </c>
      <c r="R46" s="104">
        <v>10</v>
      </c>
      <c r="S46" s="104" t="s">
        <v>103</v>
      </c>
      <c r="T46" s="18"/>
    </row>
    <row r="47" spans="1:20" ht="33">
      <c r="A47" s="4">
        <v>43</v>
      </c>
      <c r="B47" s="17" t="s">
        <v>62</v>
      </c>
      <c r="C47" s="18" t="s">
        <v>570</v>
      </c>
      <c r="D47" s="18" t="s">
        <v>23</v>
      </c>
      <c r="E47" s="19">
        <v>18160104403</v>
      </c>
      <c r="F47" s="18" t="s">
        <v>96</v>
      </c>
      <c r="G47" s="19">
        <v>107</v>
      </c>
      <c r="H47" s="19">
        <v>88</v>
      </c>
      <c r="I47" s="56">
        <f t="shared" si="0"/>
        <v>195</v>
      </c>
      <c r="J47" s="18">
        <v>9954332614</v>
      </c>
      <c r="K47" s="18" t="s">
        <v>139</v>
      </c>
      <c r="L47" s="18"/>
      <c r="M47" s="18"/>
      <c r="N47" s="18"/>
      <c r="O47" s="18"/>
      <c r="P47" s="105">
        <v>43707</v>
      </c>
      <c r="Q47" s="104" t="s">
        <v>111</v>
      </c>
      <c r="R47" s="104" t="s">
        <v>625</v>
      </c>
      <c r="S47" s="104" t="s">
        <v>103</v>
      </c>
      <c r="T47" s="18"/>
    </row>
    <row r="48" spans="1:20" ht="33">
      <c r="A48" s="4">
        <v>44</v>
      </c>
      <c r="B48" s="17" t="s">
        <v>62</v>
      </c>
      <c r="C48" s="18" t="s">
        <v>570</v>
      </c>
      <c r="D48" s="18" t="s">
        <v>23</v>
      </c>
      <c r="E48" s="19">
        <v>18160104403</v>
      </c>
      <c r="F48" s="18" t="s">
        <v>96</v>
      </c>
      <c r="G48" s="19">
        <v>107</v>
      </c>
      <c r="H48" s="19">
        <v>88</v>
      </c>
      <c r="I48" s="56">
        <f t="shared" si="0"/>
        <v>195</v>
      </c>
      <c r="J48" s="18">
        <v>9954332614</v>
      </c>
      <c r="K48" s="18" t="s">
        <v>139</v>
      </c>
      <c r="L48" s="18"/>
      <c r="M48" s="18"/>
      <c r="N48" s="18"/>
      <c r="O48" s="18"/>
      <c r="P48" s="105">
        <v>43708</v>
      </c>
      <c r="Q48" s="104" t="s">
        <v>119</v>
      </c>
      <c r="R48" s="104" t="s">
        <v>625</v>
      </c>
      <c r="S48" s="104" t="s">
        <v>103</v>
      </c>
      <c r="T48" s="18"/>
    </row>
    <row r="49" spans="1:20">
      <c r="A49" s="4">
        <v>45</v>
      </c>
      <c r="B49" s="17" t="s">
        <v>63</v>
      </c>
      <c r="C49" s="18" t="s">
        <v>571</v>
      </c>
      <c r="D49" s="18" t="s">
        <v>25</v>
      </c>
      <c r="E49" s="19" t="s">
        <v>572</v>
      </c>
      <c r="F49" s="18"/>
      <c r="G49" s="19">
        <v>48</v>
      </c>
      <c r="H49" s="19">
        <v>44</v>
      </c>
      <c r="I49" s="56">
        <f t="shared" si="0"/>
        <v>92</v>
      </c>
      <c r="J49" s="18"/>
      <c r="K49" s="18"/>
      <c r="L49" s="18"/>
      <c r="M49" s="18"/>
      <c r="N49" s="18"/>
      <c r="O49" s="18"/>
      <c r="P49" s="105">
        <v>43678</v>
      </c>
      <c r="Q49" s="104" t="s">
        <v>107</v>
      </c>
      <c r="R49" s="104">
        <v>18</v>
      </c>
      <c r="S49" s="104" t="s">
        <v>103</v>
      </c>
      <c r="T49" s="18"/>
    </row>
    <row r="50" spans="1:20">
      <c r="A50" s="4">
        <v>46</v>
      </c>
      <c r="B50" s="17" t="s">
        <v>63</v>
      </c>
      <c r="C50" s="18" t="s">
        <v>573</v>
      </c>
      <c r="D50" s="18" t="s">
        <v>23</v>
      </c>
      <c r="E50" s="19">
        <v>18160107403</v>
      </c>
      <c r="F50" s="18" t="s">
        <v>96</v>
      </c>
      <c r="G50" s="19">
        <v>23</v>
      </c>
      <c r="H50" s="19">
        <v>23</v>
      </c>
      <c r="I50" s="56">
        <f t="shared" si="0"/>
        <v>46</v>
      </c>
      <c r="J50" s="18"/>
      <c r="K50" s="18"/>
      <c r="L50" s="18"/>
      <c r="M50" s="18"/>
      <c r="N50" s="18"/>
      <c r="O50" s="18"/>
      <c r="P50" s="105">
        <v>43678</v>
      </c>
      <c r="Q50" s="104" t="s">
        <v>107</v>
      </c>
      <c r="R50" s="104">
        <v>20</v>
      </c>
      <c r="S50" s="104" t="s">
        <v>103</v>
      </c>
      <c r="T50" s="18"/>
    </row>
    <row r="51" spans="1:20">
      <c r="A51" s="4">
        <v>47</v>
      </c>
      <c r="B51" s="17" t="s">
        <v>63</v>
      </c>
      <c r="C51" s="18" t="s">
        <v>574</v>
      </c>
      <c r="D51" s="18" t="s">
        <v>23</v>
      </c>
      <c r="E51" s="19">
        <v>18160107001</v>
      </c>
      <c r="F51" s="18" t="s">
        <v>96</v>
      </c>
      <c r="G51" s="19">
        <v>65</v>
      </c>
      <c r="H51" s="19">
        <v>58</v>
      </c>
      <c r="I51" s="56">
        <f t="shared" si="0"/>
        <v>123</v>
      </c>
      <c r="J51" s="18"/>
      <c r="K51" s="18"/>
      <c r="L51" s="18"/>
      <c r="M51" s="18"/>
      <c r="N51" s="18"/>
      <c r="O51" s="18"/>
      <c r="P51" s="105">
        <v>43679</v>
      </c>
      <c r="Q51" s="104" t="s">
        <v>111</v>
      </c>
      <c r="R51" s="104">
        <v>20</v>
      </c>
      <c r="S51" s="104" t="s">
        <v>103</v>
      </c>
      <c r="T51" s="18"/>
    </row>
    <row r="52" spans="1:20">
      <c r="A52" s="4">
        <v>48</v>
      </c>
      <c r="B52" s="17" t="s">
        <v>63</v>
      </c>
      <c r="C52" s="18" t="s">
        <v>575</v>
      </c>
      <c r="D52" s="18" t="s">
        <v>25</v>
      </c>
      <c r="E52" s="19" t="s">
        <v>576</v>
      </c>
      <c r="F52" s="18"/>
      <c r="G52" s="19">
        <v>24</v>
      </c>
      <c r="H52" s="19">
        <v>21</v>
      </c>
      <c r="I52" s="56">
        <f t="shared" si="0"/>
        <v>45</v>
      </c>
      <c r="J52" s="18"/>
      <c r="K52" s="18"/>
      <c r="L52" s="18"/>
      <c r="M52" s="18"/>
      <c r="N52" s="18"/>
      <c r="O52" s="18"/>
      <c r="P52" s="105">
        <v>43680</v>
      </c>
      <c r="Q52" s="104" t="s">
        <v>119</v>
      </c>
      <c r="R52" s="104">
        <v>19</v>
      </c>
      <c r="S52" s="104" t="s">
        <v>103</v>
      </c>
      <c r="T52" s="18"/>
    </row>
    <row r="53" spans="1:20">
      <c r="A53" s="4">
        <v>49</v>
      </c>
      <c r="B53" s="17" t="s">
        <v>63</v>
      </c>
      <c r="C53" s="18" t="s">
        <v>577</v>
      </c>
      <c r="D53" s="18" t="s">
        <v>23</v>
      </c>
      <c r="E53" s="19">
        <v>18160102101</v>
      </c>
      <c r="F53" s="18" t="s">
        <v>96</v>
      </c>
      <c r="G53" s="19">
        <v>18</v>
      </c>
      <c r="H53" s="19">
        <v>24</v>
      </c>
      <c r="I53" s="56">
        <f t="shared" si="0"/>
        <v>42</v>
      </c>
      <c r="J53" s="18">
        <v>9706142450</v>
      </c>
      <c r="K53" s="18" t="s">
        <v>317</v>
      </c>
      <c r="L53" s="18" t="s">
        <v>380</v>
      </c>
      <c r="M53" s="18"/>
      <c r="N53" s="18"/>
      <c r="O53" s="18"/>
      <c r="P53" s="105">
        <v>43680</v>
      </c>
      <c r="Q53" s="104" t="s">
        <v>119</v>
      </c>
      <c r="R53" s="104">
        <v>18.5</v>
      </c>
      <c r="S53" s="104" t="s">
        <v>103</v>
      </c>
      <c r="T53" s="18"/>
    </row>
    <row r="54" spans="1:20">
      <c r="A54" s="4">
        <v>50</v>
      </c>
      <c r="B54" s="17" t="s">
        <v>63</v>
      </c>
      <c r="C54" s="18" t="s">
        <v>578</v>
      </c>
      <c r="D54" s="18" t="s">
        <v>25</v>
      </c>
      <c r="E54" s="19" t="s">
        <v>579</v>
      </c>
      <c r="F54" s="18"/>
      <c r="G54" s="19">
        <v>39</v>
      </c>
      <c r="H54" s="19">
        <v>37</v>
      </c>
      <c r="I54" s="56">
        <f t="shared" si="0"/>
        <v>76</v>
      </c>
      <c r="J54" s="18"/>
      <c r="K54" s="18"/>
      <c r="L54" s="18"/>
      <c r="M54" s="18"/>
      <c r="N54" s="18"/>
      <c r="O54" s="18"/>
      <c r="P54" s="105">
        <v>43682</v>
      </c>
      <c r="Q54" s="104" t="s">
        <v>126</v>
      </c>
      <c r="R54" s="104">
        <v>19</v>
      </c>
      <c r="S54" s="104" t="s">
        <v>103</v>
      </c>
      <c r="T54" s="18"/>
    </row>
    <row r="55" spans="1:20">
      <c r="A55" s="4">
        <v>51</v>
      </c>
      <c r="B55" s="17" t="s">
        <v>63</v>
      </c>
      <c r="C55" s="18" t="s">
        <v>580</v>
      </c>
      <c r="D55" s="18" t="s">
        <v>23</v>
      </c>
      <c r="E55" s="19">
        <v>18160107002</v>
      </c>
      <c r="F55" s="18" t="s">
        <v>297</v>
      </c>
      <c r="G55" s="76">
        <v>257</v>
      </c>
      <c r="H55" s="72">
        <v>335</v>
      </c>
      <c r="I55" s="56">
        <f t="shared" si="0"/>
        <v>592</v>
      </c>
      <c r="J55" s="63">
        <v>9435865959</v>
      </c>
      <c r="K55" s="18"/>
      <c r="L55" s="18"/>
      <c r="M55" s="18"/>
      <c r="N55" s="18"/>
      <c r="O55" s="18"/>
      <c r="P55" s="105">
        <v>43682</v>
      </c>
      <c r="Q55" s="104" t="s">
        <v>126</v>
      </c>
      <c r="R55" s="104">
        <v>19</v>
      </c>
      <c r="S55" s="104" t="s">
        <v>103</v>
      </c>
      <c r="T55" s="18"/>
    </row>
    <row r="56" spans="1:20">
      <c r="A56" s="4">
        <v>52</v>
      </c>
      <c r="B56" s="17" t="s">
        <v>63</v>
      </c>
      <c r="C56" s="18" t="s">
        <v>270</v>
      </c>
      <c r="D56" s="18" t="s">
        <v>25</v>
      </c>
      <c r="E56" s="19" t="s">
        <v>295</v>
      </c>
      <c r="F56" s="18"/>
      <c r="G56" s="19">
        <v>46</v>
      </c>
      <c r="H56" s="19">
        <v>55</v>
      </c>
      <c r="I56" s="56">
        <f t="shared" si="0"/>
        <v>101</v>
      </c>
      <c r="J56" s="18"/>
      <c r="K56" s="18" t="s">
        <v>317</v>
      </c>
      <c r="L56" s="18" t="s">
        <v>380</v>
      </c>
      <c r="M56" s="18"/>
      <c r="N56" s="18" t="s">
        <v>381</v>
      </c>
      <c r="O56" s="18">
        <v>9577345035</v>
      </c>
      <c r="P56" s="105">
        <v>43683</v>
      </c>
      <c r="Q56" s="104" t="s">
        <v>128</v>
      </c>
      <c r="R56" s="104">
        <v>18</v>
      </c>
      <c r="S56" s="104" t="s">
        <v>103</v>
      </c>
      <c r="T56" s="18"/>
    </row>
    <row r="57" spans="1:20">
      <c r="A57" s="4">
        <v>53</v>
      </c>
      <c r="B57" s="17" t="s">
        <v>63</v>
      </c>
      <c r="C57" s="18" t="s">
        <v>580</v>
      </c>
      <c r="D57" s="18" t="s">
        <v>23</v>
      </c>
      <c r="E57" s="19">
        <v>18160107002</v>
      </c>
      <c r="F57" s="18" t="s">
        <v>297</v>
      </c>
      <c r="G57" s="76">
        <v>257</v>
      </c>
      <c r="H57" s="72">
        <v>335</v>
      </c>
      <c r="I57" s="56">
        <f t="shared" si="0"/>
        <v>592</v>
      </c>
      <c r="J57" s="63">
        <v>9435865959</v>
      </c>
      <c r="K57" s="18"/>
      <c r="L57" s="18"/>
      <c r="M57" s="18"/>
      <c r="N57" s="18"/>
      <c r="O57" s="18"/>
      <c r="P57" s="105" t="s">
        <v>773</v>
      </c>
      <c r="Q57" s="104" t="s">
        <v>102</v>
      </c>
      <c r="R57" s="104">
        <v>19</v>
      </c>
      <c r="S57" s="104" t="s">
        <v>103</v>
      </c>
      <c r="T57" s="18"/>
    </row>
    <row r="58" spans="1:20">
      <c r="A58" s="4">
        <v>54</v>
      </c>
      <c r="B58" s="17" t="s">
        <v>63</v>
      </c>
      <c r="C58" s="18" t="s">
        <v>580</v>
      </c>
      <c r="D58" s="18" t="s">
        <v>23</v>
      </c>
      <c r="E58" s="19">
        <v>18160107002</v>
      </c>
      <c r="F58" s="18" t="s">
        <v>297</v>
      </c>
      <c r="G58" s="76">
        <v>257</v>
      </c>
      <c r="H58" s="72">
        <v>335</v>
      </c>
      <c r="I58" s="56">
        <f t="shared" si="0"/>
        <v>592</v>
      </c>
      <c r="J58" s="63">
        <v>9435865959</v>
      </c>
      <c r="K58" s="18"/>
      <c r="L58" s="18"/>
      <c r="M58" s="18"/>
      <c r="N58" s="18"/>
      <c r="O58" s="18"/>
      <c r="P58" s="105">
        <v>43684</v>
      </c>
      <c r="Q58" s="104" t="s">
        <v>102</v>
      </c>
      <c r="R58" s="104">
        <v>19</v>
      </c>
      <c r="S58" s="104" t="s">
        <v>103</v>
      </c>
      <c r="T58" s="18"/>
    </row>
    <row r="59" spans="1:20">
      <c r="A59" s="4">
        <v>55</v>
      </c>
      <c r="B59" s="17" t="s">
        <v>63</v>
      </c>
      <c r="C59" s="18" t="s">
        <v>580</v>
      </c>
      <c r="D59" s="18" t="s">
        <v>23</v>
      </c>
      <c r="E59" s="19">
        <v>18160107002</v>
      </c>
      <c r="F59" s="18" t="s">
        <v>297</v>
      </c>
      <c r="G59" s="76">
        <v>257</v>
      </c>
      <c r="H59" s="72">
        <v>335</v>
      </c>
      <c r="I59" s="56">
        <f t="shared" si="0"/>
        <v>592</v>
      </c>
      <c r="J59" s="63">
        <v>9435865959</v>
      </c>
      <c r="K59" s="18"/>
      <c r="L59" s="18"/>
      <c r="M59" s="18"/>
      <c r="N59" s="18"/>
      <c r="O59" s="18"/>
      <c r="P59" s="105">
        <v>43685</v>
      </c>
      <c r="Q59" s="104" t="s">
        <v>107</v>
      </c>
      <c r="R59" s="104">
        <v>19</v>
      </c>
      <c r="S59" s="104" t="s">
        <v>103</v>
      </c>
      <c r="T59" s="18"/>
    </row>
    <row r="60" spans="1:20">
      <c r="A60" s="4">
        <v>56</v>
      </c>
      <c r="B60" s="17" t="s">
        <v>63</v>
      </c>
      <c r="C60" s="18" t="s">
        <v>580</v>
      </c>
      <c r="D60" s="18" t="s">
        <v>23</v>
      </c>
      <c r="E60" s="19">
        <v>18160107002</v>
      </c>
      <c r="F60" s="18" t="s">
        <v>297</v>
      </c>
      <c r="G60" s="76">
        <v>257</v>
      </c>
      <c r="H60" s="72">
        <v>335</v>
      </c>
      <c r="I60" s="56">
        <f t="shared" si="0"/>
        <v>592</v>
      </c>
      <c r="J60" s="63">
        <v>9435865959</v>
      </c>
      <c r="K60" s="18"/>
      <c r="L60" s="18"/>
      <c r="M60" s="18"/>
      <c r="N60" s="18"/>
      <c r="O60" s="18"/>
      <c r="P60" s="105">
        <v>43686</v>
      </c>
      <c r="Q60" s="104" t="s">
        <v>111</v>
      </c>
      <c r="R60" s="104">
        <v>19</v>
      </c>
      <c r="S60" s="104" t="s">
        <v>103</v>
      </c>
      <c r="T60" s="18"/>
    </row>
    <row r="61" spans="1:20">
      <c r="A61" s="4">
        <v>57</v>
      </c>
      <c r="B61" s="17" t="s">
        <v>63</v>
      </c>
      <c r="C61" s="18" t="s">
        <v>580</v>
      </c>
      <c r="D61" s="18" t="s">
        <v>23</v>
      </c>
      <c r="E61" s="19">
        <v>18160107002</v>
      </c>
      <c r="F61" s="18" t="s">
        <v>297</v>
      </c>
      <c r="G61" s="76">
        <v>257</v>
      </c>
      <c r="H61" s="72">
        <v>335</v>
      </c>
      <c r="I61" s="56">
        <f t="shared" si="0"/>
        <v>592</v>
      </c>
      <c r="J61" s="63">
        <v>9435865959</v>
      </c>
      <c r="K61" s="18"/>
      <c r="L61" s="18"/>
      <c r="M61" s="18"/>
      <c r="N61" s="18"/>
      <c r="O61" s="18"/>
      <c r="P61" s="105">
        <v>43687</v>
      </c>
      <c r="Q61" s="104" t="s">
        <v>119</v>
      </c>
      <c r="R61" s="104">
        <v>19</v>
      </c>
      <c r="S61" s="104" t="s">
        <v>103</v>
      </c>
      <c r="T61" s="18"/>
    </row>
    <row r="62" spans="1:20">
      <c r="A62" s="4">
        <v>58</v>
      </c>
      <c r="B62" s="17" t="s">
        <v>63</v>
      </c>
      <c r="C62" s="18" t="s">
        <v>581</v>
      </c>
      <c r="D62" s="18" t="s">
        <v>23</v>
      </c>
      <c r="E62" s="19">
        <v>18160102104</v>
      </c>
      <c r="F62" s="18" t="s">
        <v>150</v>
      </c>
      <c r="G62" s="19">
        <v>83</v>
      </c>
      <c r="H62" s="19">
        <v>74</v>
      </c>
      <c r="I62" s="56">
        <f t="shared" si="0"/>
        <v>157</v>
      </c>
      <c r="J62" s="18">
        <v>9954695131</v>
      </c>
      <c r="K62" s="18" t="s">
        <v>317</v>
      </c>
      <c r="L62" s="18" t="s">
        <v>377</v>
      </c>
      <c r="M62" s="18">
        <v>9854309761</v>
      </c>
      <c r="N62" s="18" t="s">
        <v>633</v>
      </c>
      <c r="O62" s="18" t="s">
        <v>634</v>
      </c>
      <c r="P62" s="105">
        <v>43690</v>
      </c>
      <c r="Q62" s="104" t="s">
        <v>128</v>
      </c>
      <c r="R62" s="104">
        <v>17</v>
      </c>
      <c r="S62" s="104" t="s">
        <v>103</v>
      </c>
      <c r="T62" s="18"/>
    </row>
    <row r="63" spans="1:20">
      <c r="A63" s="4">
        <v>59</v>
      </c>
      <c r="B63" s="17" t="s">
        <v>63</v>
      </c>
      <c r="C63" s="18" t="s">
        <v>581</v>
      </c>
      <c r="D63" s="18" t="s">
        <v>23</v>
      </c>
      <c r="E63" s="19">
        <v>18160102104</v>
      </c>
      <c r="F63" s="18" t="s">
        <v>150</v>
      </c>
      <c r="G63" s="19">
        <v>83</v>
      </c>
      <c r="H63" s="19">
        <v>74</v>
      </c>
      <c r="I63" s="56">
        <f t="shared" si="0"/>
        <v>157</v>
      </c>
      <c r="J63" s="18">
        <v>9954695131</v>
      </c>
      <c r="K63" s="18" t="s">
        <v>317</v>
      </c>
      <c r="L63" s="18" t="s">
        <v>377</v>
      </c>
      <c r="M63" s="18">
        <v>9854309761</v>
      </c>
      <c r="N63" s="18" t="s">
        <v>633</v>
      </c>
      <c r="O63" s="18" t="s">
        <v>634</v>
      </c>
      <c r="P63" s="105">
        <v>43691</v>
      </c>
      <c r="Q63" s="104" t="s">
        <v>102</v>
      </c>
      <c r="R63" s="104">
        <v>17</v>
      </c>
      <c r="S63" s="104" t="s">
        <v>103</v>
      </c>
      <c r="T63" s="18"/>
    </row>
    <row r="64" spans="1:20">
      <c r="A64" s="4">
        <v>60</v>
      </c>
      <c r="B64" s="17" t="s">
        <v>63</v>
      </c>
      <c r="C64" s="18" t="s">
        <v>582</v>
      </c>
      <c r="D64" s="18" t="s">
        <v>25</v>
      </c>
      <c r="E64" s="19" t="s">
        <v>583</v>
      </c>
      <c r="F64" s="18"/>
      <c r="G64" s="19">
        <v>62</v>
      </c>
      <c r="H64" s="19">
        <v>57</v>
      </c>
      <c r="I64" s="56">
        <f t="shared" si="0"/>
        <v>119</v>
      </c>
      <c r="J64" s="18"/>
      <c r="K64" s="18" t="s">
        <v>317</v>
      </c>
      <c r="L64" s="18" t="s">
        <v>380</v>
      </c>
      <c r="M64" s="18"/>
      <c r="N64" s="18" t="s">
        <v>635</v>
      </c>
      <c r="O64" s="18">
        <v>9613762207</v>
      </c>
      <c r="P64" s="105">
        <v>43693</v>
      </c>
      <c r="Q64" s="104" t="s">
        <v>111</v>
      </c>
      <c r="R64" s="104">
        <v>18</v>
      </c>
      <c r="S64" s="104" t="s">
        <v>103</v>
      </c>
      <c r="T64" s="18"/>
    </row>
    <row r="65" spans="1:20">
      <c r="A65" s="4">
        <v>61</v>
      </c>
      <c r="B65" s="17" t="s">
        <v>63</v>
      </c>
      <c r="C65" s="18" t="s">
        <v>584</v>
      </c>
      <c r="D65" s="18" t="s">
        <v>23</v>
      </c>
      <c r="E65" s="19">
        <v>18160107006</v>
      </c>
      <c r="F65" s="18" t="s">
        <v>585</v>
      </c>
      <c r="G65" s="19">
        <v>425</v>
      </c>
      <c r="H65" s="19">
        <v>430</v>
      </c>
      <c r="I65" s="56">
        <f t="shared" si="0"/>
        <v>855</v>
      </c>
      <c r="J65" s="18"/>
      <c r="K65" s="18"/>
      <c r="L65" s="18"/>
      <c r="M65" s="18"/>
      <c r="N65" s="18"/>
      <c r="O65" s="18"/>
      <c r="P65" s="105">
        <v>43694</v>
      </c>
      <c r="Q65" s="104" t="s">
        <v>119</v>
      </c>
      <c r="R65" s="104">
        <v>19</v>
      </c>
      <c r="S65" s="104" t="s">
        <v>103</v>
      </c>
      <c r="T65" s="18"/>
    </row>
    <row r="66" spans="1:20">
      <c r="A66" s="4">
        <v>62</v>
      </c>
      <c r="B66" s="17" t="s">
        <v>63</v>
      </c>
      <c r="C66" s="18" t="s">
        <v>584</v>
      </c>
      <c r="D66" s="18" t="s">
        <v>23</v>
      </c>
      <c r="E66" s="19">
        <v>18160107006</v>
      </c>
      <c r="F66" s="18" t="s">
        <v>585</v>
      </c>
      <c r="G66" s="19">
        <v>425</v>
      </c>
      <c r="H66" s="19">
        <v>430</v>
      </c>
      <c r="I66" s="56">
        <f t="shared" si="0"/>
        <v>855</v>
      </c>
      <c r="J66" s="18"/>
      <c r="K66" s="18"/>
      <c r="L66" s="18"/>
      <c r="M66" s="18"/>
      <c r="N66" s="18"/>
      <c r="O66" s="18"/>
      <c r="P66" s="105">
        <v>43696</v>
      </c>
      <c r="Q66" s="104" t="s">
        <v>126</v>
      </c>
      <c r="R66" s="104">
        <v>19</v>
      </c>
      <c r="S66" s="104" t="s">
        <v>103</v>
      </c>
      <c r="T66" s="18"/>
    </row>
    <row r="67" spans="1:20">
      <c r="A67" s="4">
        <v>63</v>
      </c>
      <c r="B67" s="17" t="s">
        <v>63</v>
      </c>
      <c r="C67" s="18" t="s">
        <v>584</v>
      </c>
      <c r="D67" s="18" t="s">
        <v>23</v>
      </c>
      <c r="E67" s="19">
        <v>18160107006</v>
      </c>
      <c r="F67" s="18" t="s">
        <v>585</v>
      </c>
      <c r="G67" s="19">
        <v>425</v>
      </c>
      <c r="H67" s="19">
        <v>430</v>
      </c>
      <c r="I67" s="56">
        <f t="shared" si="0"/>
        <v>855</v>
      </c>
      <c r="J67" s="18"/>
      <c r="K67" s="18"/>
      <c r="L67" s="18"/>
      <c r="M67" s="18"/>
      <c r="N67" s="18"/>
      <c r="O67" s="18"/>
      <c r="P67" s="105">
        <v>43697</v>
      </c>
      <c r="Q67" s="104" t="s">
        <v>128</v>
      </c>
      <c r="R67" s="104">
        <v>19</v>
      </c>
      <c r="S67" s="104" t="s">
        <v>103</v>
      </c>
      <c r="T67" s="18"/>
    </row>
    <row r="68" spans="1:20">
      <c r="A68" s="4">
        <v>64</v>
      </c>
      <c r="B68" s="17" t="s">
        <v>63</v>
      </c>
      <c r="C68" s="18" t="s">
        <v>584</v>
      </c>
      <c r="D68" s="18" t="s">
        <v>23</v>
      </c>
      <c r="E68" s="19">
        <v>18160107006</v>
      </c>
      <c r="F68" s="18" t="s">
        <v>585</v>
      </c>
      <c r="G68" s="19">
        <v>425</v>
      </c>
      <c r="H68" s="19">
        <v>430</v>
      </c>
      <c r="I68" s="56">
        <f t="shared" si="0"/>
        <v>855</v>
      </c>
      <c r="J68" s="18"/>
      <c r="K68" s="18"/>
      <c r="L68" s="18"/>
      <c r="M68" s="18"/>
      <c r="N68" s="18"/>
      <c r="O68" s="18"/>
      <c r="P68" s="105">
        <v>43698</v>
      </c>
      <c r="Q68" s="104" t="s">
        <v>102</v>
      </c>
      <c r="R68" s="104">
        <v>19</v>
      </c>
      <c r="S68" s="104" t="s">
        <v>103</v>
      </c>
      <c r="T68" s="18"/>
    </row>
    <row r="69" spans="1:20">
      <c r="A69" s="4">
        <v>65</v>
      </c>
      <c r="B69" s="17" t="s">
        <v>63</v>
      </c>
      <c r="C69" s="18" t="s">
        <v>584</v>
      </c>
      <c r="D69" s="18" t="s">
        <v>23</v>
      </c>
      <c r="E69" s="19">
        <v>18160107006</v>
      </c>
      <c r="F69" s="18" t="s">
        <v>585</v>
      </c>
      <c r="G69" s="19">
        <v>425</v>
      </c>
      <c r="H69" s="19">
        <v>430</v>
      </c>
      <c r="I69" s="56">
        <f t="shared" si="0"/>
        <v>855</v>
      </c>
      <c r="J69" s="18"/>
      <c r="K69" s="18"/>
      <c r="L69" s="18"/>
      <c r="M69" s="18"/>
      <c r="N69" s="18"/>
      <c r="O69" s="18"/>
      <c r="P69" s="105">
        <v>43699</v>
      </c>
      <c r="Q69" s="104" t="s">
        <v>107</v>
      </c>
      <c r="R69" s="104">
        <v>19</v>
      </c>
      <c r="S69" s="104" t="s">
        <v>103</v>
      </c>
      <c r="T69" s="18"/>
    </row>
    <row r="70" spans="1:20">
      <c r="A70" s="4">
        <v>66</v>
      </c>
      <c r="B70" s="17" t="s">
        <v>63</v>
      </c>
      <c r="C70" s="18" t="s">
        <v>584</v>
      </c>
      <c r="D70" s="18" t="s">
        <v>23</v>
      </c>
      <c r="E70" s="19">
        <v>18160107006</v>
      </c>
      <c r="F70" s="18" t="s">
        <v>585</v>
      </c>
      <c r="G70" s="19">
        <v>425</v>
      </c>
      <c r="H70" s="19">
        <v>430</v>
      </c>
      <c r="I70" s="56">
        <f t="shared" ref="I70:I133" si="1">SUM(G70:H70)</f>
        <v>855</v>
      </c>
      <c r="J70" s="18"/>
      <c r="K70" s="18"/>
      <c r="L70" s="18"/>
      <c r="M70" s="18"/>
      <c r="N70" s="18"/>
      <c r="O70" s="18"/>
      <c r="P70" s="105">
        <v>43732</v>
      </c>
      <c r="Q70" s="104" t="s">
        <v>119</v>
      </c>
      <c r="R70" s="104">
        <v>19</v>
      </c>
      <c r="S70" s="104" t="s">
        <v>103</v>
      </c>
      <c r="T70" s="18"/>
    </row>
    <row r="71" spans="1:20">
      <c r="A71" s="4">
        <v>67</v>
      </c>
      <c r="B71" s="17" t="s">
        <v>63</v>
      </c>
      <c r="C71" s="18" t="s">
        <v>584</v>
      </c>
      <c r="D71" s="18" t="s">
        <v>23</v>
      </c>
      <c r="E71" s="19">
        <v>18160107006</v>
      </c>
      <c r="F71" s="18" t="s">
        <v>585</v>
      </c>
      <c r="G71" s="19">
        <v>425</v>
      </c>
      <c r="H71" s="19">
        <v>430</v>
      </c>
      <c r="I71" s="56">
        <f t="shared" si="1"/>
        <v>855</v>
      </c>
      <c r="J71" s="18"/>
      <c r="K71" s="18"/>
      <c r="L71" s="18"/>
      <c r="M71" s="18"/>
      <c r="N71" s="18"/>
      <c r="O71" s="18"/>
      <c r="P71" s="105">
        <v>43703</v>
      </c>
      <c r="Q71" s="104" t="s">
        <v>126</v>
      </c>
      <c r="R71" s="104">
        <v>19</v>
      </c>
      <c r="S71" s="104" t="s">
        <v>103</v>
      </c>
      <c r="T71" s="18"/>
    </row>
    <row r="72" spans="1:20">
      <c r="A72" s="4">
        <v>68</v>
      </c>
      <c r="B72" s="17" t="s">
        <v>63</v>
      </c>
      <c r="C72" s="18" t="s">
        <v>586</v>
      </c>
      <c r="D72" s="18" t="s">
        <v>25</v>
      </c>
      <c r="E72" s="19" t="s">
        <v>587</v>
      </c>
      <c r="F72" s="18"/>
      <c r="G72" s="19">
        <v>31</v>
      </c>
      <c r="H72" s="19">
        <v>41</v>
      </c>
      <c r="I72" s="56">
        <f t="shared" si="1"/>
        <v>72</v>
      </c>
      <c r="J72" s="18">
        <v>9678895041</v>
      </c>
      <c r="K72" s="18" t="s">
        <v>317</v>
      </c>
      <c r="L72" s="18" t="s">
        <v>377</v>
      </c>
      <c r="M72" s="18">
        <v>9854309761</v>
      </c>
      <c r="N72" s="18" t="s">
        <v>378</v>
      </c>
      <c r="O72" s="18" t="s">
        <v>379</v>
      </c>
      <c r="P72" s="105">
        <v>43704</v>
      </c>
      <c r="Q72" s="104" t="s">
        <v>128</v>
      </c>
      <c r="R72" s="104">
        <v>18</v>
      </c>
      <c r="S72" s="104" t="s">
        <v>103</v>
      </c>
      <c r="T72" s="18"/>
    </row>
    <row r="73" spans="1:20">
      <c r="A73" s="4">
        <v>69</v>
      </c>
      <c r="B73" s="17" t="s">
        <v>63</v>
      </c>
      <c r="C73" s="18" t="s">
        <v>588</v>
      </c>
      <c r="D73" s="18" t="s">
        <v>23</v>
      </c>
      <c r="E73" s="19">
        <v>18160107104</v>
      </c>
      <c r="F73" s="18" t="s">
        <v>96</v>
      </c>
      <c r="G73" s="19">
        <v>18</v>
      </c>
      <c r="H73" s="19">
        <v>16</v>
      </c>
      <c r="I73" s="56">
        <f t="shared" si="1"/>
        <v>34</v>
      </c>
      <c r="J73" s="18"/>
      <c r="K73" s="18"/>
      <c r="L73" s="18"/>
      <c r="M73" s="18"/>
      <c r="N73" s="18"/>
      <c r="O73" s="18"/>
      <c r="P73" s="105">
        <v>43704</v>
      </c>
      <c r="Q73" s="104" t="s">
        <v>128</v>
      </c>
      <c r="R73" s="104">
        <v>17</v>
      </c>
      <c r="S73" s="104" t="s">
        <v>103</v>
      </c>
      <c r="T73" s="18"/>
    </row>
    <row r="74" spans="1:20">
      <c r="A74" s="4">
        <v>70</v>
      </c>
      <c r="B74" s="17" t="s">
        <v>63</v>
      </c>
      <c r="C74" s="18" t="s">
        <v>589</v>
      </c>
      <c r="D74" s="18" t="s">
        <v>25</v>
      </c>
      <c r="E74" s="19">
        <v>18311070309</v>
      </c>
      <c r="F74" s="18"/>
      <c r="G74" s="19">
        <v>27</v>
      </c>
      <c r="H74" s="19">
        <v>23</v>
      </c>
      <c r="I74" s="56">
        <f t="shared" si="1"/>
        <v>50</v>
      </c>
      <c r="J74" s="18">
        <v>9954573611</v>
      </c>
      <c r="K74" s="18" t="s">
        <v>636</v>
      </c>
      <c r="L74" s="18" t="s">
        <v>637</v>
      </c>
      <c r="M74" s="18">
        <v>9435527460</v>
      </c>
      <c r="N74" s="18" t="s">
        <v>638</v>
      </c>
      <c r="O74" s="18"/>
      <c r="P74" s="105">
        <v>43705</v>
      </c>
      <c r="Q74" s="104" t="s">
        <v>102</v>
      </c>
      <c r="R74" s="104">
        <v>13</v>
      </c>
      <c r="S74" s="104" t="s">
        <v>103</v>
      </c>
      <c r="T74" s="18"/>
    </row>
    <row r="75" spans="1:20">
      <c r="A75" s="4">
        <v>71</v>
      </c>
      <c r="B75" s="17" t="s">
        <v>63</v>
      </c>
      <c r="C75" s="18" t="s">
        <v>590</v>
      </c>
      <c r="D75" s="18" t="s">
        <v>25</v>
      </c>
      <c r="E75" s="19">
        <v>18311070306</v>
      </c>
      <c r="F75" s="18"/>
      <c r="G75" s="19">
        <v>25</v>
      </c>
      <c r="H75" s="19">
        <v>24</v>
      </c>
      <c r="I75" s="56">
        <f t="shared" si="1"/>
        <v>49</v>
      </c>
      <c r="J75" s="18">
        <v>9954728517</v>
      </c>
      <c r="K75" s="18" t="s">
        <v>636</v>
      </c>
      <c r="L75" s="18" t="s">
        <v>637</v>
      </c>
      <c r="M75" s="18">
        <v>9435527460</v>
      </c>
      <c r="N75" s="18" t="s">
        <v>638</v>
      </c>
      <c r="O75" s="18"/>
      <c r="P75" s="105">
        <v>43705</v>
      </c>
      <c r="Q75" s="104" t="s">
        <v>102</v>
      </c>
      <c r="R75" s="104">
        <v>13</v>
      </c>
      <c r="S75" s="104" t="s">
        <v>103</v>
      </c>
      <c r="T75" s="18"/>
    </row>
    <row r="76" spans="1:20" ht="33">
      <c r="A76" s="4">
        <v>72</v>
      </c>
      <c r="B76" s="17" t="s">
        <v>63</v>
      </c>
      <c r="C76" s="18" t="s">
        <v>591</v>
      </c>
      <c r="D76" s="18" t="s">
        <v>23</v>
      </c>
      <c r="E76" s="19">
        <v>18160106401</v>
      </c>
      <c r="F76" s="18" t="s">
        <v>96</v>
      </c>
      <c r="G76" s="19">
        <v>7</v>
      </c>
      <c r="H76" s="19">
        <v>5</v>
      </c>
      <c r="I76" s="56">
        <f t="shared" si="1"/>
        <v>12</v>
      </c>
      <c r="J76" s="18">
        <v>9854384170</v>
      </c>
      <c r="K76" s="18" t="s">
        <v>370</v>
      </c>
      <c r="L76" s="18" t="s">
        <v>371</v>
      </c>
      <c r="M76" s="18"/>
      <c r="N76" s="18"/>
      <c r="O76" s="18"/>
      <c r="P76" s="105">
        <v>43705</v>
      </c>
      <c r="Q76" s="104" t="s">
        <v>102</v>
      </c>
      <c r="R76" s="104">
        <v>15</v>
      </c>
      <c r="S76" s="104" t="s">
        <v>103</v>
      </c>
      <c r="T76" s="18"/>
    </row>
    <row r="77" spans="1:20">
      <c r="A77" s="4">
        <v>73</v>
      </c>
      <c r="B77" s="17" t="s">
        <v>63</v>
      </c>
      <c r="C77" s="18" t="s">
        <v>592</v>
      </c>
      <c r="D77" s="18" t="s">
        <v>23</v>
      </c>
      <c r="E77" s="19">
        <v>18160106603</v>
      </c>
      <c r="F77" s="18" t="s">
        <v>96</v>
      </c>
      <c r="G77" s="19">
        <v>18</v>
      </c>
      <c r="H77" s="19">
        <v>19</v>
      </c>
      <c r="I77" s="56">
        <f t="shared" si="1"/>
        <v>37</v>
      </c>
      <c r="J77" s="18">
        <v>8011636557</v>
      </c>
      <c r="K77" s="18" t="s">
        <v>636</v>
      </c>
      <c r="L77" s="18">
        <v>9435527460</v>
      </c>
      <c r="M77" s="18"/>
      <c r="N77" s="18"/>
      <c r="O77" s="18"/>
      <c r="P77" s="105">
        <v>43706</v>
      </c>
      <c r="Q77" s="104" t="s">
        <v>107</v>
      </c>
      <c r="R77" s="104">
        <v>13.5</v>
      </c>
      <c r="S77" s="104" t="s">
        <v>103</v>
      </c>
      <c r="T77" s="18"/>
    </row>
    <row r="78" spans="1:20">
      <c r="A78" s="4">
        <v>74</v>
      </c>
      <c r="B78" s="17" t="s">
        <v>63</v>
      </c>
      <c r="C78" s="18" t="s">
        <v>593</v>
      </c>
      <c r="D78" s="18" t="s">
        <v>25</v>
      </c>
      <c r="E78" s="19" t="s">
        <v>594</v>
      </c>
      <c r="F78" s="18"/>
      <c r="G78" s="19">
        <v>36</v>
      </c>
      <c r="H78" s="19">
        <v>50</v>
      </c>
      <c r="I78" s="56">
        <f t="shared" si="1"/>
        <v>86</v>
      </c>
      <c r="J78" s="18">
        <v>9613313031</v>
      </c>
      <c r="K78" s="18" t="s">
        <v>636</v>
      </c>
      <c r="L78" s="18"/>
      <c r="M78" s="18"/>
      <c r="N78" s="18" t="s">
        <v>639</v>
      </c>
      <c r="O78" s="18">
        <v>9954959740</v>
      </c>
      <c r="P78" s="105">
        <v>43706</v>
      </c>
      <c r="Q78" s="104" t="s">
        <v>107</v>
      </c>
      <c r="R78" s="104">
        <v>11</v>
      </c>
      <c r="S78" s="104" t="s">
        <v>103</v>
      </c>
      <c r="T78" s="18"/>
    </row>
    <row r="79" spans="1:20">
      <c r="A79" s="4">
        <v>75</v>
      </c>
      <c r="B79" s="17" t="s">
        <v>63</v>
      </c>
      <c r="C79" s="18" t="s">
        <v>710</v>
      </c>
      <c r="D79" s="18" t="s">
        <v>25</v>
      </c>
      <c r="E79" s="19"/>
      <c r="F79" s="18"/>
      <c r="G79" s="19">
        <v>34</v>
      </c>
      <c r="H79" s="19">
        <v>43</v>
      </c>
      <c r="I79" s="56">
        <f t="shared" si="1"/>
        <v>77</v>
      </c>
      <c r="J79" s="18"/>
      <c r="K79" s="18" t="s">
        <v>768</v>
      </c>
      <c r="L79" s="18"/>
      <c r="M79" s="18"/>
      <c r="N79" s="18" t="s">
        <v>769</v>
      </c>
      <c r="O79" s="18">
        <v>9854722946</v>
      </c>
      <c r="P79" s="105">
        <v>43707</v>
      </c>
      <c r="Q79" s="104" t="s">
        <v>111</v>
      </c>
      <c r="R79" s="104" t="s">
        <v>770</v>
      </c>
      <c r="S79" s="104" t="s">
        <v>103</v>
      </c>
      <c r="T79" s="18"/>
    </row>
    <row r="80" spans="1:20">
      <c r="A80" s="4">
        <v>76</v>
      </c>
      <c r="B80" s="17" t="s">
        <v>63</v>
      </c>
      <c r="C80" s="18" t="s">
        <v>709</v>
      </c>
      <c r="D80" s="18" t="s">
        <v>23</v>
      </c>
      <c r="E80" s="19">
        <v>18160111104</v>
      </c>
      <c r="F80" s="18" t="s">
        <v>96</v>
      </c>
      <c r="G80" s="19">
        <v>62</v>
      </c>
      <c r="H80" s="19">
        <v>37</v>
      </c>
      <c r="I80" s="56">
        <f t="shared" si="1"/>
        <v>99</v>
      </c>
      <c r="J80" s="18"/>
      <c r="K80" s="18" t="s">
        <v>181</v>
      </c>
      <c r="L80" s="18"/>
      <c r="M80" s="18"/>
      <c r="N80" s="18"/>
      <c r="O80" s="18"/>
      <c r="P80" s="105">
        <v>43708</v>
      </c>
      <c r="Q80" s="104" t="s">
        <v>119</v>
      </c>
      <c r="R80" s="104" t="s">
        <v>429</v>
      </c>
      <c r="S80" s="104" t="s">
        <v>103</v>
      </c>
      <c r="T80" s="18"/>
    </row>
    <row r="81" spans="1:20">
      <c r="A81" s="4">
        <v>77</v>
      </c>
      <c r="B81" s="17" t="s">
        <v>63</v>
      </c>
      <c r="C81" s="18" t="s">
        <v>183</v>
      </c>
      <c r="D81" s="18" t="s">
        <v>23</v>
      </c>
      <c r="E81" s="19">
        <v>18160111804</v>
      </c>
      <c r="F81" s="18" t="s">
        <v>96</v>
      </c>
      <c r="G81" s="19">
        <v>15</v>
      </c>
      <c r="H81" s="19">
        <v>14</v>
      </c>
      <c r="I81" s="56">
        <f t="shared" si="1"/>
        <v>29</v>
      </c>
      <c r="J81" s="18"/>
      <c r="K81" s="18" t="s">
        <v>181</v>
      </c>
      <c r="L81" s="18"/>
      <c r="M81" s="18"/>
      <c r="N81" s="18"/>
      <c r="O81" s="18"/>
      <c r="P81" s="105">
        <v>43708</v>
      </c>
      <c r="Q81" s="104" t="s">
        <v>119</v>
      </c>
      <c r="R81" s="104" t="s">
        <v>167</v>
      </c>
      <c r="S81" s="104" t="s">
        <v>103</v>
      </c>
      <c r="T81" s="18"/>
    </row>
    <row r="82" spans="1:20">
      <c r="A82" s="4">
        <v>78</v>
      </c>
      <c r="B82" s="17"/>
      <c r="C82" s="18"/>
      <c r="D82" s="18"/>
      <c r="E82" s="19"/>
      <c r="F82" s="18"/>
      <c r="G82" s="19"/>
      <c r="H82" s="19"/>
      <c r="I82" s="56">
        <f t="shared" si="1"/>
        <v>0</v>
      </c>
      <c r="J82" s="18"/>
      <c r="K82" s="18"/>
      <c r="L82" s="18"/>
      <c r="M82" s="18"/>
      <c r="N82" s="18"/>
      <c r="O82" s="18"/>
      <c r="P82" s="105"/>
      <c r="Q82" s="104"/>
      <c r="R82" s="104"/>
      <c r="S82" s="104"/>
      <c r="T82" s="18"/>
    </row>
    <row r="83" spans="1:20">
      <c r="A83" s="4">
        <v>79</v>
      </c>
      <c r="B83" s="17"/>
      <c r="C83" s="18"/>
      <c r="D83" s="18"/>
      <c r="E83" s="19"/>
      <c r="F83" s="18"/>
      <c r="G83" s="19"/>
      <c r="H83" s="19"/>
      <c r="I83" s="56">
        <f t="shared" si="1"/>
        <v>0</v>
      </c>
      <c r="J83" s="18"/>
      <c r="K83" s="18"/>
      <c r="L83" s="18"/>
      <c r="M83" s="18"/>
      <c r="N83" s="18"/>
      <c r="O83" s="18"/>
      <c r="P83" s="105"/>
      <c r="Q83" s="104"/>
      <c r="R83" s="104"/>
      <c r="S83" s="104"/>
      <c r="T83" s="18"/>
    </row>
    <row r="84" spans="1:20">
      <c r="A84" s="4">
        <v>80</v>
      </c>
      <c r="B84" s="17"/>
      <c r="C84" s="18"/>
      <c r="D84" s="18"/>
      <c r="E84" s="19"/>
      <c r="F84" s="18"/>
      <c r="G84" s="19"/>
      <c r="H84" s="19"/>
      <c r="I84" s="56">
        <f t="shared" si="1"/>
        <v>0</v>
      </c>
      <c r="J84" s="18"/>
      <c r="K84" s="18"/>
      <c r="L84" s="18"/>
      <c r="M84" s="18"/>
      <c r="N84" s="18"/>
      <c r="O84" s="18"/>
      <c r="P84" s="105"/>
      <c r="Q84" s="104"/>
      <c r="R84" s="104"/>
      <c r="S84" s="104"/>
      <c r="T84" s="18"/>
    </row>
    <row r="85" spans="1:20">
      <c r="A85" s="4">
        <v>81</v>
      </c>
      <c r="B85" s="17"/>
      <c r="C85" s="18"/>
      <c r="D85" s="18"/>
      <c r="E85" s="19"/>
      <c r="F85" s="18"/>
      <c r="G85" s="19"/>
      <c r="H85" s="19"/>
      <c r="I85" s="56">
        <f t="shared" si="1"/>
        <v>0</v>
      </c>
      <c r="J85" s="18"/>
      <c r="K85" s="18"/>
      <c r="L85" s="18"/>
      <c r="M85" s="18"/>
      <c r="N85" s="18"/>
      <c r="O85" s="18"/>
      <c r="P85" s="105"/>
      <c r="Q85" s="104"/>
      <c r="R85" s="104"/>
      <c r="S85" s="104"/>
      <c r="T85" s="18"/>
    </row>
    <row r="86" spans="1:20">
      <c r="A86" s="4">
        <v>82</v>
      </c>
      <c r="B86" s="17"/>
      <c r="C86" s="18"/>
      <c r="D86" s="18"/>
      <c r="E86" s="19"/>
      <c r="F86" s="18"/>
      <c r="G86" s="19"/>
      <c r="H86" s="19"/>
      <c r="I86" s="56">
        <f t="shared" si="1"/>
        <v>0</v>
      </c>
      <c r="J86" s="18"/>
      <c r="K86" s="18"/>
      <c r="L86" s="18"/>
      <c r="M86" s="18"/>
      <c r="N86" s="18"/>
      <c r="O86" s="18"/>
      <c r="P86" s="105"/>
      <c r="Q86" s="104"/>
      <c r="R86" s="104"/>
      <c r="S86" s="104"/>
      <c r="T86" s="18"/>
    </row>
    <row r="87" spans="1:20">
      <c r="A87" s="4">
        <v>83</v>
      </c>
      <c r="B87" s="17"/>
      <c r="C87" s="18"/>
      <c r="D87" s="18"/>
      <c r="E87" s="19"/>
      <c r="F87" s="18"/>
      <c r="G87" s="19"/>
      <c r="H87" s="19"/>
      <c r="I87" s="56">
        <f t="shared" si="1"/>
        <v>0</v>
      </c>
      <c r="J87" s="18"/>
      <c r="K87" s="18"/>
      <c r="L87" s="18"/>
      <c r="M87" s="18"/>
      <c r="N87" s="18"/>
      <c r="O87" s="18"/>
      <c r="P87" s="105"/>
      <c r="Q87" s="104"/>
      <c r="R87" s="104"/>
      <c r="S87" s="104"/>
      <c r="T87" s="18"/>
    </row>
    <row r="88" spans="1:20">
      <c r="A88" s="4">
        <v>84</v>
      </c>
      <c r="B88" s="17"/>
      <c r="C88" s="18"/>
      <c r="D88" s="18"/>
      <c r="E88" s="19"/>
      <c r="F88" s="18"/>
      <c r="G88" s="19"/>
      <c r="H88" s="19"/>
      <c r="I88" s="56">
        <f t="shared" si="1"/>
        <v>0</v>
      </c>
      <c r="J88" s="18"/>
      <c r="K88" s="18"/>
      <c r="L88" s="18"/>
      <c r="M88" s="18"/>
      <c r="N88" s="18"/>
      <c r="O88" s="18"/>
      <c r="P88" s="105"/>
      <c r="Q88" s="104"/>
      <c r="R88" s="104"/>
      <c r="S88" s="104"/>
      <c r="T88" s="18"/>
    </row>
    <row r="89" spans="1:20">
      <c r="A89" s="4">
        <v>85</v>
      </c>
      <c r="B89" s="17"/>
      <c r="C89" s="18"/>
      <c r="D89" s="18"/>
      <c r="E89" s="19"/>
      <c r="F89" s="18"/>
      <c r="G89" s="19"/>
      <c r="H89" s="19"/>
      <c r="I89" s="56">
        <f t="shared" si="1"/>
        <v>0</v>
      </c>
      <c r="J89" s="18"/>
      <c r="K89" s="18"/>
      <c r="L89" s="18"/>
      <c r="M89" s="18"/>
      <c r="N89" s="18"/>
      <c r="O89" s="18"/>
      <c r="P89" s="105"/>
      <c r="Q89" s="104"/>
      <c r="R89" s="104"/>
      <c r="S89" s="104"/>
      <c r="T89" s="18"/>
    </row>
    <row r="90" spans="1:20">
      <c r="A90" s="4">
        <v>86</v>
      </c>
      <c r="B90" s="17"/>
      <c r="C90" s="18"/>
      <c r="D90" s="18"/>
      <c r="E90" s="19"/>
      <c r="F90" s="18"/>
      <c r="G90" s="19"/>
      <c r="H90" s="19"/>
      <c r="I90" s="56">
        <f t="shared" si="1"/>
        <v>0</v>
      </c>
      <c r="J90" s="18"/>
      <c r="K90" s="18"/>
      <c r="L90" s="18"/>
      <c r="M90" s="18"/>
      <c r="N90" s="18"/>
      <c r="O90" s="18"/>
      <c r="P90" s="105"/>
      <c r="Q90" s="104"/>
      <c r="R90" s="104"/>
      <c r="S90" s="104"/>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21" t="s">
        <v>11</v>
      </c>
      <c r="B165" s="39"/>
      <c r="C165" s="21">
        <f>COUNTIFS(C5:C164,"*")</f>
        <v>77</v>
      </c>
      <c r="D165" s="21"/>
      <c r="E165" s="13"/>
      <c r="F165" s="21"/>
      <c r="G165" s="57">
        <f>SUM(G5:G164)</f>
        <v>6868</v>
      </c>
      <c r="H165" s="57">
        <f>SUM(H5:H164)</f>
        <v>7252</v>
      </c>
      <c r="I165" s="57">
        <f>SUM(I5:I164)</f>
        <v>14120</v>
      </c>
      <c r="J165" s="21"/>
      <c r="K165" s="21"/>
      <c r="L165" s="21"/>
      <c r="M165" s="21"/>
      <c r="N165" s="21"/>
      <c r="O165" s="21"/>
      <c r="P165" s="14"/>
      <c r="Q165" s="21"/>
      <c r="R165" s="21"/>
      <c r="S165" s="21"/>
      <c r="T165" s="12"/>
    </row>
    <row r="166" spans="1:20">
      <c r="A166" s="44" t="s">
        <v>62</v>
      </c>
      <c r="B166" s="10">
        <f>COUNTIF(B$5:B$164,"Team 1")</f>
        <v>44</v>
      </c>
      <c r="C166" s="44" t="s">
        <v>25</v>
      </c>
      <c r="D166" s="10">
        <f>COUNTIF(D5:D164,"Anganwadi")</f>
        <v>29</v>
      </c>
    </row>
    <row r="167" spans="1:20">
      <c r="A167" s="44" t="s">
        <v>63</v>
      </c>
      <c r="B167" s="10">
        <f>COUNTIF(B$6:B$164,"Team 2")</f>
        <v>33</v>
      </c>
      <c r="C167" s="44" t="s">
        <v>23</v>
      </c>
      <c r="D167" s="10">
        <f>COUNTIF(D5:D164,"School")</f>
        <v>48</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43" activePane="bottomRight" state="frozen"/>
      <selection pane="topRight" activeCell="C1" sqref="C1"/>
      <selection pane="bottomLeft" activeCell="A5" sqref="A5"/>
      <selection pane="bottomRight" activeCell="N43" sqref="N43"/>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68" t="s">
        <v>70</v>
      </c>
      <c r="B1" s="168"/>
      <c r="C1" s="168"/>
      <c r="D1" s="53"/>
      <c r="E1" s="53"/>
      <c r="F1" s="53"/>
      <c r="G1" s="53"/>
      <c r="H1" s="53"/>
      <c r="I1" s="53"/>
      <c r="J1" s="53"/>
      <c r="K1" s="53"/>
      <c r="L1" s="53"/>
      <c r="M1" s="170"/>
      <c r="N1" s="170"/>
      <c r="O1" s="170"/>
      <c r="P1" s="170"/>
      <c r="Q1" s="170"/>
      <c r="R1" s="170"/>
      <c r="S1" s="170"/>
      <c r="T1" s="170"/>
    </row>
    <row r="2" spans="1:20">
      <c r="A2" s="164" t="s">
        <v>59</v>
      </c>
      <c r="B2" s="165"/>
      <c r="C2" s="165"/>
      <c r="D2" s="25">
        <v>43709</v>
      </c>
      <c r="E2" s="22"/>
      <c r="F2" s="22"/>
      <c r="G2" s="22"/>
      <c r="H2" s="22"/>
      <c r="I2" s="22"/>
      <c r="J2" s="22"/>
      <c r="K2" s="22"/>
      <c r="L2" s="22"/>
      <c r="M2" s="22"/>
      <c r="N2" s="22"/>
      <c r="O2" s="22"/>
      <c r="P2" s="22"/>
      <c r="Q2" s="22"/>
      <c r="R2" s="22"/>
      <c r="S2" s="22"/>
    </row>
    <row r="3" spans="1:20" ht="24" customHeight="1">
      <c r="A3" s="160" t="s">
        <v>14</v>
      </c>
      <c r="B3" s="162" t="s">
        <v>61</v>
      </c>
      <c r="C3" s="159" t="s">
        <v>7</v>
      </c>
      <c r="D3" s="159" t="s">
        <v>55</v>
      </c>
      <c r="E3" s="159" t="s">
        <v>16</v>
      </c>
      <c r="F3" s="166" t="s">
        <v>17</v>
      </c>
      <c r="G3" s="159" t="s">
        <v>8</v>
      </c>
      <c r="H3" s="159"/>
      <c r="I3" s="159"/>
      <c r="J3" s="159" t="s">
        <v>31</v>
      </c>
      <c r="K3" s="162" t="s">
        <v>33</v>
      </c>
      <c r="L3" s="162" t="s">
        <v>50</v>
      </c>
      <c r="M3" s="162" t="s">
        <v>51</v>
      </c>
      <c r="N3" s="162" t="s">
        <v>34</v>
      </c>
      <c r="O3" s="162" t="s">
        <v>35</v>
      </c>
      <c r="P3" s="160" t="s">
        <v>54</v>
      </c>
      <c r="Q3" s="159" t="s">
        <v>52</v>
      </c>
      <c r="R3" s="159" t="s">
        <v>32</v>
      </c>
      <c r="S3" s="159" t="s">
        <v>53</v>
      </c>
      <c r="T3" s="159" t="s">
        <v>13</v>
      </c>
    </row>
    <row r="4" spans="1:20" ht="25.5" customHeight="1">
      <c r="A4" s="160"/>
      <c r="B4" s="167"/>
      <c r="C4" s="159"/>
      <c r="D4" s="159"/>
      <c r="E4" s="159"/>
      <c r="F4" s="166"/>
      <c r="G4" s="23" t="s">
        <v>9</v>
      </c>
      <c r="H4" s="23" t="s">
        <v>10</v>
      </c>
      <c r="I4" s="23" t="s">
        <v>11</v>
      </c>
      <c r="J4" s="159"/>
      <c r="K4" s="163"/>
      <c r="L4" s="163"/>
      <c r="M4" s="163"/>
      <c r="N4" s="163"/>
      <c r="O4" s="163"/>
      <c r="P4" s="160"/>
      <c r="Q4" s="160"/>
      <c r="R4" s="159"/>
      <c r="S4" s="159"/>
      <c r="T4" s="159"/>
    </row>
    <row r="5" spans="1:20">
      <c r="A5" s="4">
        <v>1</v>
      </c>
      <c r="B5" s="17" t="s">
        <v>62</v>
      </c>
      <c r="C5" s="18" t="s">
        <v>640</v>
      </c>
      <c r="D5" s="18" t="s">
        <v>23</v>
      </c>
      <c r="E5" s="19">
        <v>18160104501</v>
      </c>
      <c r="F5" s="18" t="s">
        <v>96</v>
      </c>
      <c r="G5" s="19">
        <v>62</v>
      </c>
      <c r="H5" s="19">
        <v>57</v>
      </c>
      <c r="I5" s="58">
        <f>SUM(G5:H5)</f>
        <v>119</v>
      </c>
      <c r="J5" s="18"/>
      <c r="K5" s="18" t="s">
        <v>715</v>
      </c>
      <c r="L5" s="18"/>
      <c r="M5" s="18"/>
      <c r="N5" s="18"/>
      <c r="O5" s="18"/>
      <c r="P5" s="108">
        <v>43710</v>
      </c>
      <c r="Q5" s="107" t="s">
        <v>126</v>
      </c>
      <c r="R5" s="107" t="s">
        <v>716</v>
      </c>
      <c r="S5" s="107" t="s">
        <v>103</v>
      </c>
      <c r="T5" s="18"/>
    </row>
    <row r="6" spans="1:20">
      <c r="A6" s="4">
        <v>2</v>
      </c>
      <c r="B6" s="17" t="s">
        <v>62</v>
      </c>
      <c r="C6" s="18" t="s">
        <v>483</v>
      </c>
      <c r="D6" s="18" t="s">
        <v>25</v>
      </c>
      <c r="E6" s="19"/>
      <c r="F6" s="18"/>
      <c r="G6" s="19">
        <v>18</v>
      </c>
      <c r="H6" s="19">
        <v>43</v>
      </c>
      <c r="I6" s="58">
        <f t="shared" ref="I6:I69" si="0">SUM(G6:H6)</f>
        <v>61</v>
      </c>
      <c r="J6" s="18">
        <v>9859376269</v>
      </c>
      <c r="K6" s="18" t="s">
        <v>514</v>
      </c>
      <c r="L6" s="18" t="s">
        <v>517</v>
      </c>
      <c r="M6" s="18">
        <v>9854809368</v>
      </c>
      <c r="N6" s="18" t="s">
        <v>717</v>
      </c>
      <c r="O6" s="18">
        <v>9854703705</v>
      </c>
      <c r="P6" s="108">
        <v>43711</v>
      </c>
      <c r="Q6" s="107" t="s">
        <v>128</v>
      </c>
      <c r="R6" s="107" t="s">
        <v>718</v>
      </c>
      <c r="S6" s="107" t="s">
        <v>103</v>
      </c>
      <c r="T6" s="18"/>
    </row>
    <row r="7" spans="1:20">
      <c r="A7" s="4">
        <v>3</v>
      </c>
      <c r="B7" s="17" t="s">
        <v>62</v>
      </c>
      <c r="C7" s="18" t="s">
        <v>641</v>
      </c>
      <c r="D7" s="18" t="s">
        <v>23</v>
      </c>
      <c r="E7" s="19">
        <v>18160104701</v>
      </c>
      <c r="F7" s="18" t="s">
        <v>96</v>
      </c>
      <c r="G7" s="19">
        <v>25</v>
      </c>
      <c r="H7" s="19">
        <v>19</v>
      </c>
      <c r="I7" s="58">
        <f t="shared" si="0"/>
        <v>44</v>
      </c>
      <c r="J7" s="63">
        <v>9854857289</v>
      </c>
      <c r="K7" s="18" t="s">
        <v>514</v>
      </c>
      <c r="L7" s="18" t="s">
        <v>517</v>
      </c>
      <c r="M7" s="18">
        <v>9854809368</v>
      </c>
      <c r="N7" s="18" t="s">
        <v>717</v>
      </c>
      <c r="O7" s="18">
        <v>9854703705</v>
      </c>
      <c r="P7" s="108">
        <v>43711</v>
      </c>
      <c r="Q7" s="107" t="s">
        <v>128</v>
      </c>
      <c r="R7" s="107" t="s">
        <v>719</v>
      </c>
      <c r="S7" s="107" t="s">
        <v>103</v>
      </c>
      <c r="T7" s="18"/>
    </row>
    <row r="8" spans="1:20">
      <c r="A8" s="4">
        <v>4</v>
      </c>
      <c r="B8" s="17" t="s">
        <v>62</v>
      </c>
      <c r="C8" s="18" t="s">
        <v>642</v>
      </c>
      <c r="D8" s="18" t="s">
        <v>25</v>
      </c>
      <c r="E8" s="19"/>
      <c r="F8" s="18"/>
      <c r="G8" s="19">
        <v>19</v>
      </c>
      <c r="H8" s="19">
        <v>21</v>
      </c>
      <c r="I8" s="58">
        <f t="shared" si="0"/>
        <v>40</v>
      </c>
      <c r="J8" s="18">
        <v>9707656389</v>
      </c>
      <c r="K8" s="18" t="s">
        <v>514</v>
      </c>
      <c r="L8" s="18" t="s">
        <v>517</v>
      </c>
      <c r="M8" s="18">
        <v>9854809368</v>
      </c>
      <c r="N8" s="18" t="s">
        <v>717</v>
      </c>
      <c r="O8" s="18">
        <v>9854703705</v>
      </c>
      <c r="P8" s="108">
        <v>43712</v>
      </c>
      <c r="Q8" s="107" t="s">
        <v>102</v>
      </c>
      <c r="R8" s="107" t="s">
        <v>720</v>
      </c>
      <c r="S8" s="107" t="s">
        <v>103</v>
      </c>
      <c r="T8" s="18"/>
    </row>
    <row r="9" spans="1:20" ht="33">
      <c r="A9" s="4">
        <v>5</v>
      </c>
      <c r="B9" s="17" t="s">
        <v>62</v>
      </c>
      <c r="C9" s="18" t="s">
        <v>643</v>
      </c>
      <c r="D9" s="18" t="s">
        <v>23</v>
      </c>
      <c r="E9" s="19">
        <v>18160104705</v>
      </c>
      <c r="F9" s="18" t="s">
        <v>96</v>
      </c>
      <c r="G9" s="19">
        <v>14</v>
      </c>
      <c r="H9" s="19">
        <v>29</v>
      </c>
      <c r="I9" s="58">
        <f t="shared" si="0"/>
        <v>43</v>
      </c>
      <c r="J9" s="18"/>
      <c r="K9" s="18" t="s">
        <v>721</v>
      </c>
      <c r="L9" s="18"/>
      <c r="M9" s="18"/>
      <c r="N9" s="18" t="s">
        <v>722</v>
      </c>
      <c r="O9" s="18">
        <v>9678908375</v>
      </c>
      <c r="P9" s="108">
        <v>43712</v>
      </c>
      <c r="Q9" s="107" t="s">
        <v>102</v>
      </c>
      <c r="R9" s="107" t="s">
        <v>516</v>
      </c>
      <c r="S9" s="107" t="s">
        <v>103</v>
      </c>
      <c r="T9" s="18"/>
    </row>
    <row r="10" spans="1:20">
      <c r="A10" s="4">
        <v>6</v>
      </c>
      <c r="B10" s="17" t="s">
        <v>62</v>
      </c>
      <c r="C10" s="18" t="s">
        <v>644</v>
      </c>
      <c r="D10" s="18" t="s">
        <v>25</v>
      </c>
      <c r="E10" s="19"/>
      <c r="F10" s="18"/>
      <c r="G10" s="19">
        <v>27</v>
      </c>
      <c r="H10" s="19">
        <v>34</v>
      </c>
      <c r="I10" s="58">
        <f t="shared" si="0"/>
        <v>61</v>
      </c>
      <c r="J10" s="69">
        <v>9954945778</v>
      </c>
      <c r="K10" s="18" t="s">
        <v>721</v>
      </c>
      <c r="L10" s="18"/>
      <c r="M10" s="18"/>
      <c r="N10" s="18" t="s">
        <v>722</v>
      </c>
      <c r="O10" s="18">
        <v>9678908375</v>
      </c>
      <c r="P10" s="108">
        <v>43714</v>
      </c>
      <c r="Q10" s="107" t="s">
        <v>111</v>
      </c>
      <c r="R10" s="107" t="s">
        <v>719</v>
      </c>
      <c r="S10" s="107" t="s">
        <v>103</v>
      </c>
      <c r="T10" s="18"/>
    </row>
    <row r="11" spans="1:20">
      <c r="A11" s="4">
        <v>7</v>
      </c>
      <c r="B11" s="17" t="s">
        <v>62</v>
      </c>
      <c r="C11" s="18" t="s">
        <v>645</v>
      </c>
      <c r="D11" s="18" t="s">
        <v>25</v>
      </c>
      <c r="E11" s="19"/>
      <c r="F11" s="18"/>
      <c r="G11" s="19">
        <v>13</v>
      </c>
      <c r="H11" s="19">
        <v>10</v>
      </c>
      <c r="I11" s="58">
        <f t="shared" si="0"/>
        <v>23</v>
      </c>
      <c r="J11" s="18"/>
      <c r="K11" s="18" t="s">
        <v>721</v>
      </c>
      <c r="L11" s="18"/>
      <c r="M11" s="18"/>
      <c r="N11" s="18" t="s">
        <v>722</v>
      </c>
      <c r="O11" s="18">
        <v>9678908375</v>
      </c>
      <c r="P11" s="108">
        <v>43714</v>
      </c>
      <c r="Q11" s="107" t="s">
        <v>111</v>
      </c>
      <c r="R11" s="107" t="s">
        <v>624</v>
      </c>
      <c r="S11" s="107" t="s">
        <v>103</v>
      </c>
      <c r="T11" s="18"/>
    </row>
    <row r="12" spans="1:20">
      <c r="A12" s="4">
        <v>8</v>
      </c>
      <c r="B12" s="17" t="s">
        <v>62</v>
      </c>
      <c r="C12" s="18" t="s">
        <v>646</v>
      </c>
      <c r="D12" s="18" t="s">
        <v>23</v>
      </c>
      <c r="E12" s="19">
        <v>18160104703</v>
      </c>
      <c r="F12" s="18" t="s">
        <v>96</v>
      </c>
      <c r="G12" s="19">
        <v>10</v>
      </c>
      <c r="H12" s="19">
        <v>11</v>
      </c>
      <c r="I12" s="58">
        <f t="shared" si="0"/>
        <v>21</v>
      </c>
      <c r="J12" s="18">
        <v>9854066269</v>
      </c>
      <c r="K12" s="18" t="s">
        <v>721</v>
      </c>
      <c r="L12" s="18"/>
      <c r="M12" s="18"/>
      <c r="N12" s="18" t="s">
        <v>722</v>
      </c>
      <c r="O12" s="18">
        <v>9678908375</v>
      </c>
      <c r="P12" s="108">
        <v>43715</v>
      </c>
      <c r="Q12" s="107" t="s">
        <v>119</v>
      </c>
      <c r="R12" s="107" t="s">
        <v>723</v>
      </c>
      <c r="S12" s="107" t="s">
        <v>103</v>
      </c>
      <c r="T12" s="18"/>
    </row>
    <row r="13" spans="1:20">
      <c r="A13" s="4">
        <v>9</v>
      </c>
      <c r="B13" s="17" t="s">
        <v>62</v>
      </c>
      <c r="C13" s="18" t="s">
        <v>647</v>
      </c>
      <c r="D13" s="18" t="s">
        <v>25</v>
      </c>
      <c r="E13" s="19" t="s">
        <v>648</v>
      </c>
      <c r="F13" s="18"/>
      <c r="G13" s="19">
        <v>26</v>
      </c>
      <c r="H13" s="19">
        <v>38</v>
      </c>
      <c r="I13" s="58">
        <f t="shared" si="0"/>
        <v>64</v>
      </c>
      <c r="J13" s="69">
        <v>9859331407</v>
      </c>
      <c r="K13" s="18" t="s">
        <v>724</v>
      </c>
      <c r="L13" s="18"/>
      <c r="M13" s="18"/>
      <c r="N13" s="18" t="s">
        <v>727</v>
      </c>
      <c r="O13" s="18"/>
      <c r="P13" s="108">
        <v>43717</v>
      </c>
      <c r="Q13" s="107" t="s">
        <v>126</v>
      </c>
      <c r="R13" s="107">
        <v>4</v>
      </c>
      <c r="S13" s="107" t="s">
        <v>103</v>
      </c>
      <c r="T13" s="18"/>
    </row>
    <row r="14" spans="1:20">
      <c r="A14" s="4">
        <v>10</v>
      </c>
      <c r="B14" s="17" t="s">
        <v>62</v>
      </c>
      <c r="C14" s="18" t="s">
        <v>649</v>
      </c>
      <c r="D14" s="18" t="s">
        <v>23</v>
      </c>
      <c r="E14" s="19">
        <v>18160101701</v>
      </c>
      <c r="F14" s="18" t="s">
        <v>96</v>
      </c>
      <c r="G14" s="19">
        <v>34</v>
      </c>
      <c r="H14" s="19">
        <v>31</v>
      </c>
      <c r="I14" s="58">
        <f t="shared" si="0"/>
        <v>65</v>
      </c>
      <c r="J14" s="63">
        <v>7896127236</v>
      </c>
      <c r="K14" s="18" t="s">
        <v>724</v>
      </c>
      <c r="L14" s="18" t="s">
        <v>725</v>
      </c>
      <c r="M14" s="18" t="s">
        <v>726</v>
      </c>
      <c r="N14" s="18" t="s">
        <v>727</v>
      </c>
      <c r="O14" s="18"/>
      <c r="P14" s="108">
        <v>43717</v>
      </c>
      <c r="Q14" s="107" t="s">
        <v>126</v>
      </c>
      <c r="R14" s="107">
        <v>4</v>
      </c>
      <c r="S14" s="107" t="s">
        <v>103</v>
      </c>
      <c r="T14" s="18"/>
    </row>
    <row r="15" spans="1:20">
      <c r="A15" s="4">
        <v>11</v>
      </c>
      <c r="B15" s="17" t="s">
        <v>62</v>
      </c>
      <c r="C15" s="50" t="s">
        <v>650</v>
      </c>
      <c r="D15" s="18" t="s">
        <v>23</v>
      </c>
      <c r="E15" s="69"/>
      <c r="F15" s="78" t="s">
        <v>651</v>
      </c>
      <c r="G15" s="51">
        <v>333</v>
      </c>
      <c r="H15" s="79">
        <v>365</v>
      </c>
      <c r="I15" s="58">
        <f t="shared" si="0"/>
        <v>698</v>
      </c>
      <c r="J15" s="83"/>
      <c r="K15" s="106" t="s">
        <v>728</v>
      </c>
      <c r="L15" s="18" t="s">
        <v>729</v>
      </c>
      <c r="M15" s="18"/>
      <c r="N15" s="18" t="s">
        <v>730</v>
      </c>
      <c r="O15" s="18">
        <v>9957959898</v>
      </c>
      <c r="P15" s="108">
        <v>43718</v>
      </c>
      <c r="Q15" s="107" t="s">
        <v>128</v>
      </c>
      <c r="R15" s="107">
        <v>1</v>
      </c>
      <c r="S15" s="107" t="s">
        <v>103</v>
      </c>
      <c r="T15" s="18"/>
    </row>
    <row r="16" spans="1:20">
      <c r="A16" s="4">
        <v>12</v>
      </c>
      <c r="B16" s="17" t="s">
        <v>62</v>
      </c>
      <c r="C16" s="80" t="s">
        <v>650</v>
      </c>
      <c r="D16" s="18" t="s">
        <v>23</v>
      </c>
      <c r="E16" s="69"/>
      <c r="F16" s="78" t="s">
        <v>651</v>
      </c>
      <c r="G16" s="51">
        <v>333</v>
      </c>
      <c r="H16" s="51">
        <v>365</v>
      </c>
      <c r="I16" s="58">
        <f t="shared" si="0"/>
        <v>698</v>
      </c>
      <c r="J16" s="83"/>
      <c r="K16" s="106" t="s">
        <v>728</v>
      </c>
      <c r="L16" s="18" t="s">
        <v>729</v>
      </c>
      <c r="M16" s="18"/>
      <c r="N16" s="18" t="s">
        <v>730</v>
      </c>
      <c r="O16" s="18">
        <v>9957959898</v>
      </c>
      <c r="P16" s="108">
        <v>43719</v>
      </c>
      <c r="Q16" s="107" t="s">
        <v>102</v>
      </c>
      <c r="R16" s="107">
        <v>1</v>
      </c>
      <c r="S16" s="107" t="s">
        <v>103</v>
      </c>
      <c r="T16" s="18"/>
    </row>
    <row r="17" spans="1:20">
      <c r="A17" s="4">
        <v>13</v>
      </c>
      <c r="B17" s="17" t="s">
        <v>62</v>
      </c>
      <c r="C17" s="80" t="s">
        <v>650</v>
      </c>
      <c r="D17" s="18" t="s">
        <v>23</v>
      </c>
      <c r="E17" s="69"/>
      <c r="F17" s="78" t="s">
        <v>651</v>
      </c>
      <c r="G17" s="51">
        <v>333</v>
      </c>
      <c r="H17" s="81">
        <v>365</v>
      </c>
      <c r="I17" s="58">
        <f t="shared" si="0"/>
        <v>698</v>
      </c>
      <c r="J17" s="84"/>
      <c r="K17" s="106" t="s">
        <v>728</v>
      </c>
      <c r="L17" s="18" t="s">
        <v>729</v>
      </c>
      <c r="M17" s="18"/>
      <c r="N17" s="18" t="s">
        <v>730</v>
      </c>
      <c r="O17" s="18">
        <v>9957959898</v>
      </c>
      <c r="P17" s="108">
        <v>43720</v>
      </c>
      <c r="Q17" s="107" t="s">
        <v>107</v>
      </c>
      <c r="R17" s="107">
        <v>1</v>
      </c>
      <c r="S17" s="107" t="s">
        <v>103</v>
      </c>
      <c r="T17" s="18"/>
    </row>
    <row r="18" spans="1:20">
      <c r="A18" s="4">
        <v>14</v>
      </c>
      <c r="B18" s="17" t="s">
        <v>62</v>
      </c>
      <c r="C18" s="80" t="s">
        <v>650</v>
      </c>
      <c r="D18" s="18" t="s">
        <v>23</v>
      </c>
      <c r="E18" s="69"/>
      <c r="F18" s="78" t="s">
        <v>651</v>
      </c>
      <c r="G18" s="51">
        <v>333</v>
      </c>
      <c r="H18" s="81">
        <v>365</v>
      </c>
      <c r="I18" s="58">
        <f t="shared" si="0"/>
        <v>698</v>
      </c>
      <c r="J18" s="84"/>
      <c r="K18" s="106" t="s">
        <v>728</v>
      </c>
      <c r="L18" s="18" t="s">
        <v>729</v>
      </c>
      <c r="M18" s="18"/>
      <c r="N18" s="18" t="s">
        <v>730</v>
      </c>
      <c r="O18" s="18">
        <v>9957959898</v>
      </c>
      <c r="P18" s="108">
        <v>43721</v>
      </c>
      <c r="Q18" s="107" t="s">
        <v>111</v>
      </c>
      <c r="R18" s="107">
        <v>1</v>
      </c>
      <c r="S18" s="107" t="s">
        <v>103</v>
      </c>
      <c r="T18" s="18"/>
    </row>
    <row r="19" spans="1:20">
      <c r="A19" s="4">
        <v>15</v>
      </c>
      <c r="B19" s="17" t="s">
        <v>62</v>
      </c>
      <c r="C19" s="80" t="s">
        <v>650</v>
      </c>
      <c r="D19" s="18" t="s">
        <v>23</v>
      </c>
      <c r="E19" s="69"/>
      <c r="F19" s="78" t="s">
        <v>651</v>
      </c>
      <c r="G19" s="51">
        <v>333</v>
      </c>
      <c r="H19" s="81">
        <v>365</v>
      </c>
      <c r="I19" s="58">
        <f t="shared" si="0"/>
        <v>698</v>
      </c>
      <c r="J19" s="84"/>
      <c r="K19" s="106" t="s">
        <v>728</v>
      </c>
      <c r="L19" s="18" t="s">
        <v>729</v>
      </c>
      <c r="M19" s="18"/>
      <c r="N19" s="18" t="s">
        <v>730</v>
      </c>
      <c r="O19" s="18">
        <v>9957959898</v>
      </c>
      <c r="P19" s="108">
        <v>43722</v>
      </c>
      <c r="Q19" s="107" t="s">
        <v>119</v>
      </c>
      <c r="R19" s="107">
        <v>1</v>
      </c>
      <c r="S19" s="107" t="s">
        <v>103</v>
      </c>
      <c r="T19" s="18"/>
    </row>
    <row r="20" spans="1:20">
      <c r="A20" s="4">
        <v>16</v>
      </c>
      <c r="B20" s="17" t="s">
        <v>62</v>
      </c>
      <c r="C20" s="50" t="s">
        <v>650</v>
      </c>
      <c r="D20" s="18" t="s">
        <v>23</v>
      </c>
      <c r="E20" s="69"/>
      <c r="F20" s="82" t="s">
        <v>651</v>
      </c>
      <c r="G20" s="51">
        <v>333</v>
      </c>
      <c r="H20" s="81">
        <v>365</v>
      </c>
      <c r="I20" s="58">
        <f t="shared" si="0"/>
        <v>698</v>
      </c>
      <c r="J20" s="85"/>
      <c r="K20" s="106" t="s">
        <v>728</v>
      </c>
      <c r="L20" s="18" t="s">
        <v>729</v>
      </c>
      <c r="M20" s="18"/>
      <c r="N20" s="18" t="s">
        <v>730</v>
      </c>
      <c r="O20" s="18">
        <v>9957959898</v>
      </c>
      <c r="P20" s="108">
        <v>43724</v>
      </c>
      <c r="Q20" s="107" t="s">
        <v>126</v>
      </c>
      <c r="R20" s="107">
        <v>1</v>
      </c>
      <c r="S20" s="107" t="s">
        <v>103</v>
      </c>
      <c r="T20" s="18"/>
    </row>
    <row r="21" spans="1:20">
      <c r="A21" s="4">
        <v>17</v>
      </c>
      <c r="B21" s="17" t="s">
        <v>62</v>
      </c>
      <c r="C21" s="18" t="s">
        <v>652</v>
      </c>
      <c r="D21" s="18" t="s">
        <v>25</v>
      </c>
      <c r="E21" s="19" t="s">
        <v>653</v>
      </c>
      <c r="F21" s="18"/>
      <c r="G21" s="19">
        <v>23</v>
      </c>
      <c r="H21" s="19">
        <v>33</v>
      </c>
      <c r="I21" s="58">
        <f t="shared" si="0"/>
        <v>56</v>
      </c>
      <c r="J21" s="18"/>
      <c r="K21" s="18" t="s">
        <v>724</v>
      </c>
      <c r="L21" s="18"/>
      <c r="M21" s="18"/>
      <c r="N21" s="18"/>
      <c r="O21" s="18"/>
      <c r="P21" s="108">
        <v>43725</v>
      </c>
      <c r="Q21" s="107" t="s">
        <v>128</v>
      </c>
      <c r="R21" s="107">
        <v>0.5</v>
      </c>
      <c r="S21" s="107" t="s">
        <v>103</v>
      </c>
      <c r="T21" s="18"/>
    </row>
    <row r="22" spans="1:20">
      <c r="A22" s="4">
        <v>18</v>
      </c>
      <c r="B22" s="17" t="s">
        <v>62</v>
      </c>
      <c r="C22" s="18" t="s">
        <v>654</v>
      </c>
      <c r="D22" s="18" t="s">
        <v>23</v>
      </c>
      <c r="E22" s="19"/>
      <c r="F22" s="18" t="s">
        <v>96</v>
      </c>
      <c r="G22" s="19">
        <v>112</v>
      </c>
      <c r="H22" s="19">
        <v>107</v>
      </c>
      <c r="I22" s="58">
        <f t="shared" si="0"/>
        <v>219</v>
      </c>
      <c r="J22" s="63">
        <v>9957930705</v>
      </c>
      <c r="K22" s="18" t="s">
        <v>724</v>
      </c>
      <c r="L22" s="18"/>
      <c r="M22" s="18"/>
      <c r="N22" s="18"/>
      <c r="O22" s="18"/>
      <c r="P22" s="108">
        <v>43726</v>
      </c>
      <c r="Q22" s="107" t="s">
        <v>102</v>
      </c>
      <c r="R22" s="107">
        <v>0.5</v>
      </c>
      <c r="S22" s="107" t="s">
        <v>103</v>
      </c>
      <c r="T22" s="18"/>
    </row>
    <row r="23" spans="1:20">
      <c r="A23" s="4">
        <v>19</v>
      </c>
      <c r="B23" s="17" t="s">
        <v>62</v>
      </c>
      <c r="C23" s="18" t="s">
        <v>654</v>
      </c>
      <c r="D23" s="18" t="s">
        <v>23</v>
      </c>
      <c r="E23" s="19"/>
      <c r="F23" s="18" t="s">
        <v>96</v>
      </c>
      <c r="G23" s="19">
        <v>112</v>
      </c>
      <c r="H23" s="19">
        <v>107</v>
      </c>
      <c r="I23" s="58">
        <f t="shared" si="0"/>
        <v>219</v>
      </c>
      <c r="J23" s="63">
        <v>9957930705</v>
      </c>
      <c r="K23" s="18" t="s">
        <v>724</v>
      </c>
      <c r="L23" s="18"/>
      <c r="M23" s="18"/>
      <c r="N23" s="18"/>
      <c r="O23" s="18"/>
      <c r="P23" s="108">
        <v>43727</v>
      </c>
      <c r="Q23" s="107" t="s">
        <v>107</v>
      </c>
      <c r="R23" s="107" t="s">
        <v>731</v>
      </c>
      <c r="S23" s="107" t="s">
        <v>103</v>
      </c>
      <c r="T23" s="18"/>
    </row>
    <row r="24" spans="1:20">
      <c r="A24" s="4">
        <v>20</v>
      </c>
      <c r="B24" s="17" t="s">
        <v>62</v>
      </c>
      <c r="C24" s="18" t="s">
        <v>655</v>
      </c>
      <c r="D24" s="18" t="s">
        <v>25</v>
      </c>
      <c r="E24" s="19" t="s">
        <v>656</v>
      </c>
      <c r="F24" s="18"/>
      <c r="G24" s="19">
        <v>20</v>
      </c>
      <c r="H24" s="19">
        <v>22</v>
      </c>
      <c r="I24" s="58">
        <f t="shared" si="0"/>
        <v>42</v>
      </c>
      <c r="J24" s="69">
        <v>9954124409</v>
      </c>
      <c r="K24" s="18" t="s">
        <v>732</v>
      </c>
      <c r="L24" s="18" t="s">
        <v>733</v>
      </c>
      <c r="M24" s="18" t="s">
        <v>734</v>
      </c>
      <c r="N24" s="18" t="s">
        <v>735</v>
      </c>
      <c r="O24" s="18" t="s">
        <v>736</v>
      </c>
      <c r="P24" s="108">
        <v>43728</v>
      </c>
      <c r="Q24" s="107" t="s">
        <v>111</v>
      </c>
      <c r="R24" s="107">
        <v>22</v>
      </c>
      <c r="S24" s="107" t="s">
        <v>103</v>
      </c>
      <c r="T24" s="18"/>
    </row>
    <row r="25" spans="1:20">
      <c r="A25" s="4">
        <v>21</v>
      </c>
      <c r="B25" s="17" t="s">
        <v>62</v>
      </c>
      <c r="C25" s="18" t="s">
        <v>657</v>
      </c>
      <c r="D25" s="18" t="s">
        <v>23</v>
      </c>
      <c r="E25" s="19">
        <v>18160109103</v>
      </c>
      <c r="F25" s="18" t="s">
        <v>96</v>
      </c>
      <c r="G25" s="19">
        <v>9</v>
      </c>
      <c r="H25" s="19">
        <v>12</v>
      </c>
      <c r="I25" s="58">
        <f t="shared" si="0"/>
        <v>21</v>
      </c>
      <c r="J25" s="63">
        <v>7664994210</v>
      </c>
      <c r="K25" s="18" t="s">
        <v>361</v>
      </c>
      <c r="L25" s="18" t="s">
        <v>367</v>
      </c>
      <c r="M25" s="18" t="s">
        <v>368</v>
      </c>
      <c r="N25" s="18" t="s">
        <v>735</v>
      </c>
      <c r="O25" s="18"/>
      <c r="P25" s="108">
        <v>43728</v>
      </c>
      <c r="Q25" s="107" t="s">
        <v>111</v>
      </c>
      <c r="R25" s="107">
        <v>22</v>
      </c>
      <c r="S25" s="107" t="s">
        <v>103</v>
      </c>
      <c r="T25" s="18"/>
    </row>
    <row r="26" spans="1:20" ht="33">
      <c r="A26" s="4">
        <v>22</v>
      </c>
      <c r="B26" s="17" t="s">
        <v>62</v>
      </c>
      <c r="C26" s="18" t="s">
        <v>658</v>
      </c>
      <c r="D26" s="18" t="s">
        <v>23</v>
      </c>
      <c r="E26" s="19">
        <v>18160108403</v>
      </c>
      <c r="F26" s="18" t="s">
        <v>96</v>
      </c>
      <c r="G26" s="19">
        <v>10</v>
      </c>
      <c r="H26" s="19">
        <v>11</v>
      </c>
      <c r="I26" s="58">
        <f t="shared" si="0"/>
        <v>21</v>
      </c>
      <c r="J26" s="63">
        <v>8876222265</v>
      </c>
      <c r="K26" s="18" t="s">
        <v>299</v>
      </c>
      <c r="L26" s="18" t="s">
        <v>300</v>
      </c>
      <c r="M26" s="18"/>
      <c r="N26" s="18"/>
      <c r="O26" s="18"/>
      <c r="P26" s="108">
        <v>43728</v>
      </c>
      <c r="Q26" s="107" t="s">
        <v>111</v>
      </c>
      <c r="R26" s="107">
        <v>21</v>
      </c>
      <c r="S26" s="107" t="s">
        <v>103</v>
      </c>
      <c r="T26" s="18"/>
    </row>
    <row r="27" spans="1:20" ht="33">
      <c r="A27" s="4">
        <v>23</v>
      </c>
      <c r="B27" s="17" t="s">
        <v>62</v>
      </c>
      <c r="C27" s="18" t="s">
        <v>659</v>
      </c>
      <c r="D27" s="18" t="s">
        <v>25</v>
      </c>
      <c r="E27" s="19" t="s">
        <v>660</v>
      </c>
      <c r="F27" s="18"/>
      <c r="G27" s="19">
        <v>18</v>
      </c>
      <c r="H27" s="19">
        <v>14</v>
      </c>
      <c r="I27" s="58">
        <f t="shared" si="0"/>
        <v>32</v>
      </c>
      <c r="J27" s="69">
        <v>8011224808</v>
      </c>
      <c r="K27" s="18" t="s">
        <v>302</v>
      </c>
      <c r="L27" s="18" t="s">
        <v>311</v>
      </c>
      <c r="M27" s="18"/>
      <c r="N27" s="18" t="s">
        <v>737</v>
      </c>
      <c r="O27" s="18">
        <v>8011933622</v>
      </c>
      <c r="P27" s="108">
        <v>43729</v>
      </c>
      <c r="Q27" s="107" t="s">
        <v>119</v>
      </c>
      <c r="R27" s="107">
        <v>25</v>
      </c>
      <c r="S27" s="107" t="s">
        <v>103</v>
      </c>
      <c r="T27" s="18"/>
    </row>
    <row r="28" spans="1:20">
      <c r="A28" s="4">
        <v>24</v>
      </c>
      <c r="B28" s="17" t="s">
        <v>62</v>
      </c>
      <c r="C28" s="18" t="s">
        <v>661</v>
      </c>
      <c r="D28" s="18" t="s">
        <v>23</v>
      </c>
      <c r="E28" s="19">
        <v>18160113402</v>
      </c>
      <c r="F28" s="18" t="s">
        <v>96</v>
      </c>
      <c r="G28" s="19">
        <v>24</v>
      </c>
      <c r="H28" s="19">
        <v>18</v>
      </c>
      <c r="I28" s="58">
        <f t="shared" si="0"/>
        <v>42</v>
      </c>
      <c r="J28" s="63">
        <v>9854277662</v>
      </c>
      <c r="K28" s="18" t="s">
        <v>361</v>
      </c>
      <c r="L28" s="18" t="s">
        <v>362</v>
      </c>
      <c r="M28" s="18" t="s">
        <v>363</v>
      </c>
      <c r="N28" s="18" t="s">
        <v>738</v>
      </c>
      <c r="O28" s="18">
        <v>9399657428</v>
      </c>
      <c r="P28" s="108">
        <v>43731</v>
      </c>
      <c r="Q28" s="107" t="s">
        <v>126</v>
      </c>
      <c r="R28" s="107">
        <v>26</v>
      </c>
      <c r="S28" s="107" t="s">
        <v>103</v>
      </c>
      <c r="T28" s="18"/>
    </row>
    <row r="29" spans="1:20" ht="33">
      <c r="A29" s="4">
        <v>25</v>
      </c>
      <c r="B29" s="17" t="s">
        <v>62</v>
      </c>
      <c r="C29" s="18" t="s">
        <v>662</v>
      </c>
      <c r="D29" s="18" t="s">
        <v>25</v>
      </c>
      <c r="E29" s="19" t="s">
        <v>663</v>
      </c>
      <c r="F29" s="18"/>
      <c r="G29" s="19">
        <v>36</v>
      </c>
      <c r="H29" s="19">
        <v>38</v>
      </c>
      <c r="I29" s="58">
        <f t="shared" si="0"/>
        <v>74</v>
      </c>
      <c r="J29" s="18"/>
      <c r="K29" s="18" t="s">
        <v>302</v>
      </c>
      <c r="L29" s="18" t="s">
        <v>311</v>
      </c>
      <c r="M29" s="18" t="s">
        <v>307</v>
      </c>
      <c r="N29" s="18" t="s">
        <v>313</v>
      </c>
      <c r="O29" s="18" t="s">
        <v>314</v>
      </c>
      <c r="P29" s="108">
        <v>43732</v>
      </c>
      <c r="Q29" s="107" t="s">
        <v>128</v>
      </c>
      <c r="R29" s="107">
        <v>18</v>
      </c>
      <c r="S29" s="107" t="s">
        <v>103</v>
      </c>
      <c r="T29" s="18"/>
    </row>
    <row r="30" spans="1:20">
      <c r="A30" s="4">
        <v>26</v>
      </c>
      <c r="B30" s="17" t="s">
        <v>62</v>
      </c>
      <c r="C30" s="18" t="s">
        <v>664</v>
      </c>
      <c r="D30" s="18" t="s">
        <v>23</v>
      </c>
      <c r="E30" s="19">
        <v>18160109102</v>
      </c>
      <c r="F30" s="18" t="s">
        <v>150</v>
      </c>
      <c r="G30" s="19">
        <v>31</v>
      </c>
      <c r="H30" s="19">
        <v>12</v>
      </c>
      <c r="I30" s="58">
        <f t="shared" si="0"/>
        <v>43</v>
      </c>
      <c r="J30" s="18">
        <v>9954602005</v>
      </c>
      <c r="K30" s="18" t="s">
        <v>302</v>
      </c>
      <c r="L30" s="18" t="s">
        <v>362</v>
      </c>
      <c r="M30" s="18" t="s">
        <v>363</v>
      </c>
      <c r="N30" s="18" t="s">
        <v>739</v>
      </c>
      <c r="O30" s="18" t="s">
        <v>740</v>
      </c>
      <c r="P30" s="108">
        <v>43732</v>
      </c>
      <c r="Q30" s="107" t="s">
        <v>128</v>
      </c>
      <c r="R30" s="107">
        <v>22</v>
      </c>
      <c r="S30" s="107" t="s">
        <v>103</v>
      </c>
      <c r="T30" s="18"/>
    </row>
    <row r="31" spans="1:20">
      <c r="A31" s="4">
        <v>27</v>
      </c>
      <c r="B31" s="17" t="s">
        <v>62</v>
      </c>
      <c r="C31" s="82" t="s">
        <v>665</v>
      </c>
      <c r="D31" s="18" t="s">
        <v>25</v>
      </c>
      <c r="E31" s="19" t="s">
        <v>666</v>
      </c>
      <c r="F31" s="18"/>
      <c r="G31" s="19">
        <v>26</v>
      </c>
      <c r="H31" s="19">
        <v>26</v>
      </c>
      <c r="I31" s="58">
        <f t="shared" si="0"/>
        <v>52</v>
      </c>
      <c r="J31" s="18">
        <v>9613344788</v>
      </c>
      <c r="K31" s="18" t="s">
        <v>302</v>
      </c>
      <c r="L31" s="18" t="s">
        <v>362</v>
      </c>
      <c r="M31" s="18" t="s">
        <v>363</v>
      </c>
      <c r="N31" s="18" t="s">
        <v>739</v>
      </c>
      <c r="O31" s="18" t="s">
        <v>740</v>
      </c>
      <c r="P31" s="108">
        <v>43733</v>
      </c>
      <c r="Q31" s="107" t="s">
        <v>102</v>
      </c>
      <c r="R31" s="107">
        <v>26</v>
      </c>
      <c r="S31" s="107" t="s">
        <v>103</v>
      </c>
      <c r="T31" s="18"/>
    </row>
    <row r="32" spans="1:20">
      <c r="A32" s="4">
        <v>28</v>
      </c>
      <c r="B32" s="17" t="s">
        <v>62</v>
      </c>
      <c r="C32" s="18" t="s">
        <v>667</v>
      </c>
      <c r="D32" s="18" t="s">
        <v>23</v>
      </c>
      <c r="E32" s="19">
        <v>18160109101</v>
      </c>
      <c r="F32" s="18" t="s">
        <v>96</v>
      </c>
      <c r="G32" s="19">
        <v>75</v>
      </c>
      <c r="H32" s="19">
        <v>54</v>
      </c>
      <c r="I32" s="58">
        <f t="shared" si="0"/>
        <v>129</v>
      </c>
      <c r="J32" s="18">
        <v>9954575049</v>
      </c>
      <c r="K32" s="18" t="s">
        <v>302</v>
      </c>
      <c r="L32" s="18" t="s">
        <v>362</v>
      </c>
      <c r="M32" s="18" t="s">
        <v>363</v>
      </c>
      <c r="N32" s="18" t="s">
        <v>739</v>
      </c>
      <c r="O32" s="18" t="s">
        <v>740</v>
      </c>
      <c r="P32" s="108">
        <v>43733</v>
      </c>
      <c r="Q32" s="107" t="s">
        <v>102</v>
      </c>
      <c r="R32" s="107">
        <v>24</v>
      </c>
      <c r="S32" s="107" t="s">
        <v>103</v>
      </c>
      <c r="T32" s="18"/>
    </row>
    <row r="33" spans="1:20">
      <c r="A33" s="4">
        <v>29</v>
      </c>
      <c r="B33" s="17" t="s">
        <v>62</v>
      </c>
      <c r="C33" s="18" t="s">
        <v>668</v>
      </c>
      <c r="D33" s="18" t="s">
        <v>25</v>
      </c>
      <c r="E33" s="19" t="s">
        <v>669</v>
      </c>
      <c r="F33" s="75"/>
      <c r="G33" s="19">
        <v>43</v>
      </c>
      <c r="H33" s="19">
        <v>43</v>
      </c>
      <c r="I33" s="58">
        <f t="shared" si="0"/>
        <v>86</v>
      </c>
      <c r="J33" s="69">
        <v>8822078582</v>
      </c>
      <c r="K33" s="18" t="s">
        <v>302</v>
      </c>
      <c r="L33" s="18"/>
      <c r="M33" s="18"/>
      <c r="N33" s="75" t="s">
        <v>741</v>
      </c>
      <c r="O33" s="75"/>
      <c r="P33" s="108">
        <v>43734</v>
      </c>
      <c r="Q33" s="107" t="s">
        <v>107</v>
      </c>
      <c r="R33" s="107">
        <v>20</v>
      </c>
      <c r="S33" s="107" t="s">
        <v>103</v>
      </c>
      <c r="T33" s="18"/>
    </row>
    <row r="34" spans="1:20">
      <c r="A34" s="4">
        <v>30</v>
      </c>
      <c r="B34" s="17" t="s">
        <v>62</v>
      </c>
      <c r="C34" s="18" t="s">
        <v>670</v>
      </c>
      <c r="D34" s="18" t="s">
        <v>23</v>
      </c>
      <c r="E34" s="19">
        <v>18160102005</v>
      </c>
      <c r="F34" s="18" t="s">
        <v>96</v>
      </c>
      <c r="G34" s="19">
        <v>14</v>
      </c>
      <c r="H34" s="19">
        <v>8</v>
      </c>
      <c r="I34" s="58">
        <f t="shared" si="0"/>
        <v>22</v>
      </c>
      <c r="J34" s="18">
        <v>9859569523</v>
      </c>
      <c r="K34" s="18" t="s">
        <v>302</v>
      </c>
      <c r="L34" s="18" t="s">
        <v>380</v>
      </c>
      <c r="M34" s="18"/>
      <c r="N34" s="18"/>
      <c r="O34" s="18">
        <v>9954428864</v>
      </c>
      <c r="P34" s="108">
        <v>43734</v>
      </c>
      <c r="Q34" s="107" t="s">
        <v>102</v>
      </c>
      <c r="R34" s="107">
        <v>20</v>
      </c>
      <c r="S34" s="107" t="s">
        <v>103</v>
      </c>
      <c r="T34" s="18"/>
    </row>
    <row r="35" spans="1:20" ht="33">
      <c r="A35" s="4">
        <v>31</v>
      </c>
      <c r="B35" s="17" t="s">
        <v>62</v>
      </c>
      <c r="C35" s="18" t="s">
        <v>671</v>
      </c>
      <c r="D35" s="18" t="s">
        <v>25</v>
      </c>
      <c r="E35" s="19" t="s">
        <v>672</v>
      </c>
      <c r="F35" s="18"/>
      <c r="G35" s="19">
        <v>18</v>
      </c>
      <c r="H35" s="19">
        <v>18</v>
      </c>
      <c r="I35" s="58">
        <f t="shared" si="0"/>
        <v>36</v>
      </c>
      <c r="J35" s="18">
        <v>9613162679</v>
      </c>
      <c r="K35" s="18" t="s">
        <v>299</v>
      </c>
      <c r="L35" s="18"/>
      <c r="M35" s="18"/>
      <c r="N35" s="18" t="s">
        <v>742</v>
      </c>
      <c r="O35" s="18"/>
      <c r="P35" s="108">
        <v>43735</v>
      </c>
      <c r="Q35" s="107" t="s">
        <v>111</v>
      </c>
      <c r="R35" s="107">
        <v>20</v>
      </c>
      <c r="S35" s="107" t="s">
        <v>103</v>
      </c>
      <c r="T35" s="18"/>
    </row>
    <row r="36" spans="1:20" ht="33">
      <c r="A36" s="4">
        <v>32</v>
      </c>
      <c r="B36" s="17" t="s">
        <v>62</v>
      </c>
      <c r="C36" s="18" t="s">
        <v>673</v>
      </c>
      <c r="D36" s="18" t="s">
        <v>23</v>
      </c>
      <c r="E36" s="19">
        <v>18160108401</v>
      </c>
      <c r="F36" s="18" t="s">
        <v>96</v>
      </c>
      <c r="G36" s="19">
        <v>47</v>
      </c>
      <c r="H36" s="19">
        <v>46</v>
      </c>
      <c r="I36" s="58">
        <f t="shared" si="0"/>
        <v>93</v>
      </c>
      <c r="J36" s="63">
        <v>8876391173</v>
      </c>
      <c r="K36" s="18" t="s">
        <v>299</v>
      </c>
      <c r="L36" s="18" t="s">
        <v>300</v>
      </c>
      <c r="M36" s="18"/>
      <c r="N36" s="18"/>
      <c r="O36" s="18"/>
      <c r="P36" s="108">
        <v>43735</v>
      </c>
      <c r="Q36" s="107" t="s">
        <v>111</v>
      </c>
      <c r="R36" s="107">
        <v>21</v>
      </c>
      <c r="S36" s="107" t="s">
        <v>103</v>
      </c>
      <c r="T36" s="18"/>
    </row>
    <row r="37" spans="1:20" ht="33">
      <c r="A37" s="4">
        <v>33</v>
      </c>
      <c r="B37" s="17" t="s">
        <v>62</v>
      </c>
      <c r="C37" s="18" t="s">
        <v>674</v>
      </c>
      <c r="D37" s="18" t="s">
        <v>23</v>
      </c>
      <c r="E37" s="19">
        <v>18160108404</v>
      </c>
      <c r="F37" s="18" t="s">
        <v>150</v>
      </c>
      <c r="G37" s="19">
        <v>122</v>
      </c>
      <c r="H37" s="19">
        <v>119</v>
      </c>
      <c r="I37" s="58">
        <f t="shared" si="0"/>
        <v>241</v>
      </c>
      <c r="J37" s="63">
        <v>9678241857</v>
      </c>
      <c r="K37" s="18" t="s">
        <v>299</v>
      </c>
      <c r="L37" s="18" t="s">
        <v>743</v>
      </c>
      <c r="M37" s="18"/>
      <c r="N37" s="18"/>
      <c r="O37" s="18"/>
      <c r="P37" s="108">
        <v>43736</v>
      </c>
      <c r="Q37" s="107" t="s">
        <v>119</v>
      </c>
      <c r="R37" s="107">
        <v>20</v>
      </c>
      <c r="S37" s="107" t="s">
        <v>103</v>
      </c>
      <c r="T37" s="18"/>
    </row>
    <row r="38" spans="1:20" ht="33">
      <c r="A38" s="4">
        <v>34</v>
      </c>
      <c r="B38" s="17" t="s">
        <v>62</v>
      </c>
      <c r="C38" s="18" t="s">
        <v>674</v>
      </c>
      <c r="D38" s="18" t="s">
        <v>23</v>
      </c>
      <c r="E38" s="19">
        <v>18160108404</v>
      </c>
      <c r="F38" s="18" t="s">
        <v>150</v>
      </c>
      <c r="G38" s="19">
        <v>122</v>
      </c>
      <c r="H38" s="19">
        <v>119</v>
      </c>
      <c r="I38" s="58">
        <f t="shared" si="0"/>
        <v>241</v>
      </c>
      <c r="J38" s="63">
        <v>9678241857</v>
      </c>
      <c r="K38" s="18" t="s">
        <v>299</v>
      </c>
      <c r="L38" s="18" t="s">
        <v>743</v>
      </c>
      <c r="M38" s="18"/>
      <c r="N38" s="18"/>
      <c r="O38" s="18"/>
      <c r="P38" s="108">
        <v>43738</v>
      </c>
      <c r="Q38" s="107" t="s">
        <v>126</v>
      </c>
      <c r="R38" s="107">
        <v>20</v>
      </c>
      <c r="S38" s="107" t="s">
        <v>103</v>
      </c>
      <c r="T38" s="18"/>
    </row>
    <row r="39" spans="1:20">
      <c r="A39" s="4">
        <v>35</v>
      </c>
      <c r="B39" s="17" t="s">
        <v>63</v>
      </c>
      <c r="C39" s="18" t="s">
        <v>711</v>
      </c>
      <c r="D39" s="18" t="s">
        <v>23</v>
      </c>
      <c r="E39" s="19">
        <v>18160111302</v>
      </c>
      <c r="F39" s="18" t="s">
        <v>96</v>
      </c>
      <c r="G39" s="19">
        <v>35</v>
      </c>
      <c r="H39" s="19">
        <v>35</v>
      </c>
      <c r="I39" s="58">
        <f t="shared" si="0"/>
        <v>70</v>
      </c>
      <c r="J39" s="18"/>
      <c r="K39" s="18"/>
      <c r="L39" s="18"/>
      <c r="M39" s="18"/>
      <c r="N39" s="18"/>
      <c r="O39" s="18"/>
      <c r="P39" s="108">
        <v>43710</v>
      </c>
      <c r="Q39" s="107" t="s">
        <v>126</v>
      </c>
      <c r="R39" s="107" t="s">
        <v>771</v>
      </c>
      <c r="S39" s="107" t="s">
        <v>103</v>
      </c>
      <c r="T39" s="18"/>
    </row>
    <row r="40" spans="1:20">
      <c r="A40" s="4">
        <v>36</v>
      </c>
      <c r="B40" s="17" t="s">
        <v>63</v>
      </c>
      <c r="C40" s="18" t="s">
        <v>712</v>
      </c>
      <c r="D40" s="18" t="s">
        <v>23</v>
      </c>
      <c r="E40" s="19">
        <v>18160111502</v>
      </c>
      <c r="F40" s="18" t="s">
        <v>96</v>
      </c>
      <c r="G40" s="19">
        <v>39</v>
      </c>
      <c r="H40" s="19">
        <v>64</v>
      </c>
      <c r="I40" s="58">
        <f t="shared" si="0"/>
        <v>103</v>
      </c>
      <c r="J40" s="63">
        <v>7035866017</v>
      </c>
      <c r="K40" s="18"/>
      <c r="L40" s="18"/>
      <c r="M40" s="18"/>
      <c r="N40" s="18"/>
      <c r="O40" s="18"/>
      <c r="P40" s="108">
        <v>43711</v>
      </c>
      <c r="Q40" s="107" t="s">
        <v>128</v>
      </c>
      <c r="R40" s="107" t="s">
        <v>770</v>
      </c>
      <c r="S40" s="107" t="s">
        <v>103</v>
      </c>
      <c r="T40" s="18"/>
    </row>
    <row r="41" spans="1:20">
      <c r="A41" s="4">
        <v>37</v>
      </c>
      <c r="B41" s="17" t="s">
        <v>63</v>
      </c>
      <c r="C41" s="18" t="s">
        <v>713</v>
      </c>
      <c r="D41" s="18" t="s">
        <v>23</v>
      </c>
      <c r="E41" s="19">
        <v>18160111303</v>
      </c>
      <c r="F41" s="18" t="s">
        <v>96</v>
      </c>
      <c r="G41" s="19">
        <v>32</v>
      </c>
      <c r="H41" s="19">
        <v>42</v>
      </c>
      <c r="I41" s="58">
        <f t="shared" si="0"/>
        <v>74</v>
      </c>
      <c r="J41" s="63">
        <v>9954971279</v>
      </c>
      <c r="K41" s="18"/>
      <c r="L41" s="18"/>
      <c r="M41" s="18"/>
      <c r="N41" s="18"/>
      <c r="O41" s="18"/>
      <c r="P41" s="108">
        <v>43712</v>
      </c>
      <c r="Q41" s="107" t="s">
        <v>102</v>
      </c>
      <c r="R41" s="107" t="s">
        <v>771</v>
      </c>
      <c r="S41" s="107" t="s">
        <v>103</v>
      </c>
      <c r="T41" s="18"/>
    </row>
    <row r="42" spans="1:20">
      <c r="A42" s="4">
        <v>38</v>
      </c>
      <c r="B42" s="17" t="s">
        <v>63</v>
      </c>
      <c r="C42" s="18" t="s">
        <v>714</v>
      </c>
      <c r="D42" s="18" t="s">
        <v>23</v>
      </c>
      <c r="E42" s="19">
        <v>18160111304</v>
      </c>
      <c r="F42" s="18" t="s">
        <v>96</v>
      </c>
      <c r="G42" s="19">
        <v>45</v>
      </c>
      <c r="H42" s="19">
        <v>27</v>
      </c>
      <c r="I42" s="58">
        <f t="shared" si="0"/>
        <v>72</v>
      </c>
      <c r="J42" s="63">
        <v>8134015533</v>
      </c>
      <c r="K42" s="18"/>
      <c r="L42" s="18"/>
      <c r="M42" s="18"/>
      <c r="N42" s="18"/>
      <c r="O42" s="18"/>
      <c r="P42" s="108">
        <v>43712</v>
      </c>
      <c r="Q42" s="107" t="s">
        <v>102</v>
      </c>
      <c r="R42" s="107">
        <v>14</v>
      </c>
      <c r="S42" s="107" t="s">
        <v>103</v>
      </c>
      <c r="T42" s="18"/>
    </row>
    <row r="43" spans="1:20">
      <c r="A43" s="4">
        <v>39</v>
      </c>
      <c r="B43" s="17" t="s">
        <v>63</v>
      </c>
      <c r="C43" s="18" t="s">
        <v>675</v>
      </c>
      <c r="D43" s="18" t="s">
        <v>23</v>
      </c>
      <c r="E43" s="19">
        <v>18160106605</v>
      </c>
      <c r="F43" s="18" t="s">
        <v>297</v>
      </c>
      <c r="G43" s="19">
        <v>87</v>
      </c>
      <c r="H43" s="19">
        <v>91</v>
      </c>
      <c r="I43" s="58">
        <f t="shared" si="0"/>
        <v>178</v>
      </c>
      <c r="J43" s="18"/>
      <c r="K43" s="18" t="s">
        <v>636</v>
      </c>
      <c r="L43" s="18">
        <v>9435527460</v>
      </c>
      <c r="M43" s="18"/>
      <c r="N43" s="18"/>
      <c r="O43" s="18"/>
      <c r="P43" s="108">
        <v>43714</v>
      </c>
      <c r="Q43" s="107" t="s">
        <v>111</v>
      </c>
      <c r="R43" s="107">
        <v>15</v>
      </c>
      <c r="S43" s="107" t="s">
        <v>103</v>
      </c>
      <c r="T43" s="18"/>
    </row>
    <row r="44" spans="1:20">
      <c r="A44" s="4">
        <v>40</v>
      </c>
      <c r="B44" s="17" t="s">
        <v>63</v>
      </c>
      <c r="C44" s="18" t="s">
        <v>675</v>
      </c>
      <c r="D44" s="18" t="s">
        <v>23</v>
      </c>
      <c r="E44" s="19">
        <v>18160106605</v>
      </c>
      <c r="F44" s="18" t="s">
        <v>297</v>
      </c>
      <c r="G44" s="19">
        <v>87</v>
      </c>
      <c r="H44" s="19">
        <v>91</v>
      </c>
      <c r="I44" s="58">
        <f t="shared" si="0"/>
        <v>178</v>
      </c>
      <c r="J44" s="18"/>
      <c r="K44" s="18" t="s">
        <v>636</v>
      </c>
      <c r="L44" s="18">
        <v>9435527460</v>
      </c>
      <c r="M44" s="18"/>
      <c r="N44" s="18"/>
      <c r="O44" s="18"/>
      <c r="P44" s="108">
        <v>43715</v>
      </c>
      <c r="Q44" s="107" t="s">
        <v>119</v>
      </c>
      <c r="R44" s="107">
        <v>15</v>
      </c>
      <c r="S44" s="107" t="s">
        <v>103</v>
      </c>
      <c r="T44" s="18"/>
    </row>
    <row r="45" spans="1:20" ht="33">
      <c r="A45" s="4">
        <v>41</v>
      </c>
      <c r="B45" s="17" t="s">
        <v>63</v>
      </c>
      <c r="C45" s="18" t="s">
        <v>676</v>
      </c>
      <c r="D45" s="18" t="s">
        <v>23</v>
      </c>
      <c r="E45" s="19">
        <v>18160108203</v>
      </c>
      <c r="F45" s="18" t="s">
        <v>96</v>
      </c>
      <c r="G45" s="19">
        <v>27</v>
      </c>
      <c r="H45" s="19">
        <v>27</v>
      </c>
      <c r="I45" s="58">
        <f t="shared" si="0"/>
        <v>54</v>
      </c>
      <c r="J45" s="18">
        <v>8486550985</v>
      </c>
      <c r="K45" s="18" t="s">
        <v>317</v>
      </c>
      <c r="L45" s="18" t="s">
        <v>380</v>
      </c>
      <c r="M45" s="18"/>
      <c r="N45" s="18"/>
      <c r="O45" s="18"/>
      <c r="P45" s="108">
        <v>43715</v>
      </c>
      <c r="Q45" s="107" t="s">
        <v>119</v>
      </c>
      <c r="R45" s="107">
        <v>17</v>
      </c>
      <c r="S45" s="107" t="s">
        <v>103</v>
      </c>
      <c r="T45" s="18"/>
    </row>
    <row r="46" spans="1:20">
      <c r="A46" s="4">
        <v>42</v>
      </c>
      <c r="B46" s="17" t="s">
        <v>63</v>
      </c>
      <c r="C46" s="18" t="s">
        <v>592</v>
      </c>
      <c r="D46" s="18" t="s">
        <v>23</v>
      </c>
      <c r="E46" s="19">
        <v>18160106603</v>
      </c>
      <c r="F46" s="18" t="s">
        <v>96</v>
      </c>
      <c r="G46" s="19">
        <v>14</v>
      </c>
      <c r="H46" s="19">
        <v>19</v>
      </c>
      <c r="I46" s="58">
        <f t="shared" si="0"/>
        <v>33</v>
      </c>
      <c r="J46" s="18">
        <v>8011636557</v>
      </c>
      <c r="K46" s="18" t="s">
        <v>636</v>
      </c>
      <c r="L46" s="18">
        <v>9435527460</v>
      </c>
      <c r="M46" s="18"/>
      <c r="N46" s="18"/>
      <c r="O46" s="18"/>
      <c r="P46" s="108">
        <v>43717</v>
      </c>
      <c r="Q46" s="107" t="s">
        <v>126</v>
      </c>
      <c r="R46" s="107">
        <v>14</v>
      </c>
      <c r="S46" s="107" t="s">
        <v>103</v>
      </c>
      <c r="T46" s="18"/>
    </row>
    <row r="47" spans="1:20">
      <c r="A47" s="4">
        <v>43</v>
      </c>
      <c r="B47" s="17" t="s">
        <v>63</v>
      </c>
      <c r="C47" s="18" t="s">
        <v>578</v>
      </c>
      <c r="D47" s="18" t="s">
        <v>25</v>
      </c>
      <c r="E47" s="19" t="s">
        <v>579</v>
      </c>
      <c r="F47" s="18"/>
      <c r="G47" s="19">
        <v>39</v>
      </c>
      <c r="H47" s="19">
        <v>37</v>
      </c>
      <c r="I47" s="58">
        <f t="shared" si="0"/>
        <v>76</v>
      </c>
      <c r="J47" s="18"/>
      <c r="K47" s="18"/>
      <c r="L47" s="18"/>
      <c r="M47" s="18"/>
      <c r="N47" s="18"/>
      <c r="O47" s="18"/>
      <c r="P47" s="108">
        <v>43717</v>
      </c>
      <c r="Q47" s="107" t="s">
        <v>126</v>
      </c>
      <c r="R47" s="107">
        <v>21</v>
      </c>
      <c r="S47" s="107" t="s">
        <v>103</v>
      </c>
      <c r="T47" s="18"/>
    </row>
    <row r="48" spans="1:20">
      <c r="A48" s="4">
        <v>44</v>
      </c>
      <c r="B48" s="17" t="s">
        <v>63</v>
      </c>
      <c r="C48" s="18" t="s">
        <v>677</v>
      </c>
      <c r="D48" s="18" t="s">
        <v>25</v>
      </c>
      <c r="E48" s="19" t="s">
        <v>678</v>
      </c>
      <c r="F48" s="18"/>
      <c r="G48" s="19">
        <v>31</v>
      </c>
      <c r="H48" s="19">
        <v>32</v>
      </c>
      <c r="I48" s="58">
        <f t="shared" si="0"/>
        <v>63</v>
      </c>
      <c r="J48" s="18">
        <v>9613036630</v>
      </c>
      <c r="K48" s="18" t="s">
        <v>317</v>
      </c>
      <c r="L48" s="18" t="s">
        <v>380</v>
      </c>
      <c r="M48" s="18">
        <v>9854309761</v>
      </c>
      <c r="N48" s="18" t="s">
        <v>744</v>
      </c>
      <c r="O48" s="18">
        <v>9954428864</v>
      </c>
      <c r="P48" s="108">
        <v>43718</v>
      </c>
      <c r="Q48" s="107" t="s">
        <v>128</v>
      </c>
      <c r="R48" s="107">
        <v>13</v>
      </c>
      <c r="S48" s="107" t="s">
        <v>103</v>
      </c>
      <c r="T48" s="18"/>
    </row>
    <row r="49" spans="1:20">
      <c r="A49" s="4">
        <v>45</v>
      </c>
      <c r="B49" s="17" t="s">
        <v>63</v>
      </c>
      <c r="C49" s="18" t="s">
        <v>679</v>
      </c>
      <c r="D49" s="18" t="s">
        <v>23</v>
      </c>
      <c r="E49" s="19">
        <v>18160110004</v>
      </c>
      <c r="F49" s="18"/>
      <c r="G49" s="19">
        <v>21</v>
      </c>
      <c r="H49" s="19">
        <v>30</v>
      </c>
      <c r="I49" s="58">
        <f t="shared" si="0"/>
        <v>51</v>
      </c>
      <c r="J49" s="18">
        <v>9957482044</v>
      </c>
      <c r="K49" s="18" t="s">
        <v>114</v>
      </c>
      <c r="L49" s="18" t="s">
        <v>131</v>
      </c>
      <c r="M49" s="18" t="s">
        <v>132</v>
      </c>
      <c r="N49" s="18" t="s">
        <v>745</v>
      </c>
      <c r="O49" s="18" t="s">
        <v>746</v>
      </c>
      <c r="P49" s="108">
        <v>43718</v>
      </c>
      <c r="Q49" s="107" t="s">
        <v>128</v>
      </c>
      <c r="R49" s="107">
        <v>17</v>
      </c>
      <c r="S49" s="107" t="s">
        <v>103</v>
      </c>
      <c r="T49" s="18"/>
    </row>
    <row r="50" spans="1:20">
      <c r="A50" s="4">
        <v>46</v>
      </c>
      <c r="B50" s="17" t="s">
        <v>63</v>
      </c>
      <c r="C50" s="18" t="s">
        <v>680</v>
      </c>
      <c r="D50" s="18" t="s">
        <v>25</v>
      </c>
      <c r="E50" s="19" t="s">
        <v>681</v>
      </c>
      <c r="F50" s="18"/>
      <c r="G50" s="19">
        <v>32</v>
      </c>
      <c r="H50" s="19">
        <v>34</v>
      </c>
      <c r="I50" s="58">
        <f t="shared" si="0"/>
        <v>66</v>
      </c>
      <c r="J50" s="18">
        <v>9954539715</v>
      </c>
      <c r="K50" s="18" t="s">
        <v>317</v>
      </c>
      <c r="L50" s="18" t="s">
        <v>380</v>
      </c>
      <c r="M50" s="18">
        <v>9854309761</v>
      </c>
      <c r="N50" s="18" t="s">
        <v>747</v>
      </c>
      <c r="O50" s="18">
        <v>9954428864</v>
      </c>
      <c r="P50" s="108">
        <v>43719</v>
      </c>
      <c r="Q50" s="107" t="s">
        <v>102</v>
      </c>
      <c r="R50" s="107">
        <v>14</v>
      </c>
      <c r="S50" s="107" t="s">
        <v>103</v>
      </c>
      <c r="T50" s="18"/>
    </row>
    <row r="51" spans="1:20">
      <c r="A51" s="4">
        <v>47</v>
      </c>
      <c r="B51" s="17" t="s">
        <v>63</v>
      </c>
      <c r="C51" s="18" t="s">
        <v>682</v>
      </c>
      <c r="D51" s="18" t="s">
        <v>23</v>
      </c>
      <c r="E51" s="19">
        <v>18160106901</v>
      </c>
      <c r="F51" s="18" t="s">
        <v>96</v>
      </c>
      <c r="G51" s="19">
        <v>41</v>
      </c>
      <c r="H51" s="19">
        <v>50</v>
      </c>
      <c r="I51" s="58">
        <f t="shared" si="0"/>
        <v>91</v>
      </c>
      <c r="J51" s="18">
        <v>9954374682</v>
      </c>
      <c r="K51" s="18" t="s">
        <v>636</v>
      </c>
      <c r="L51" s="18">
        <v>9435527460</v>
      </c>
      <c r="M51" s="18"/>
      <c r="N51" s="18"/>
      <c r="O51" s="18"/>
      <c r="P51" s="108">
        <v>43720</v>
      </c>
      <c r="Q51" s="107" t="s">
        <v>107</v>
      </c>
      <c r="R51" s="107">
        <v>12</v>
      </c>
      <c r="S51" s="107" t="s">
        <v>103</v>
      </c>
      <c r="T51" s="18"/>
    </row>
    <row r="52" spans="1:20">
      <c r="A52" s="4">
        <v>48</v>
      </c>
      <c r="B52" s="17" t="s">
        <v>63</v>
      </c>
      <c r="C52" s="18" t="s">
        <v>683</v>
      </c>
      <c r="D52" s="18" t="s">
        <v>23</v>
      </c>
      <c r="E52" s="19">
        <v>18160107401</v>
      </c>
      <c r="F52" s="18" t="s">
        <v>96</v>
      </c>
      <c r="G52" s="19">
        <v>99</v>
      </c>
      <c r="H52" s="19">
        <v>102</v>
      </c>
      <c r="I52" s="58">
        <f t="shared" si="0"/>
        <v>201</v>
      </c>
      <c r="J52" s="18">
        <v>9401935239</v>
      </c>
      <c r="K52" s="18" t="s">
        <v>317</v>
      </c>
      <c r="L52" s="18"/>
      <c r="M52" s="18"/>
      <c r="N52" s="18"/>
      <c r="O52" s="18"/>
      <c r="P52" s="108">
        <v>43721</v>
      </c>
      <c r="Q52" s="107" t="s">
        <v>111</v>
      </c>
      <c r="R52" s="107">
        <v>20</v>
      </c>
      <c r="S52" s="107" t="s">
        <v>103</v>
      </c>
      <c r="T52" s="18"/>
    </row>
    <row r="53" spans="1:20">
      <c r="A53" s="4">
        <v>49</v>
      </c>
      <c r="B53" s="17" t="s">
        <v>63</v>
      </c>
      <c r="C53" s="18" t="s">
        <v>683</v>
      </c>
      <c r="D53" s="18" t="s">
        <v>23</v>
      </c>
      <c r="E53" s="19">
        <v>18160107401</v>
      </c>
      <c r="F53" s="18" t="s">
        <v>96</v>
      </c>
      <c r="G53" s="19">
        <v>99</v>
      </c>
      <c r="H53" s="19">
        <v>102</v>
      </c>
      <c r="I53" s="58">
        <f t="shared" si="0"/>
        <v>201</v>
      </c>
      <c r="J53" s="18">
        <v>9401935239</v>
      </c>
      <c r="K53" s="18" t="s">
        <v>317</v>
      </c>
      <c r="L53" s="18"/>
      <c r="M53" s="18"/>
      <c r="N53" s="18"/>
      <c r="O53" s="18"/>
      <c r="P53" s="108">
        <v>43722</v>
      </c>
      <c r="Q53" s="107" t="s">
        <v>119</v>
      </c>
      <c r="R53" s="107">
        <v>20</v>
      </c>
      <c r="S53" s="107" t="s">
        <v>103</v>
      </c>
      <c r="T53" s="18"/>
    </row>
    <row r="54" spans="1:20">
      <c r="A54" s="4">
        <v>50</v>
      </c>
      <c r="B54" s="17" t="s">
        <v>63</v>
      </c>
      <c r="C54" s="18" t="s">
        <v>684</v>
      </c>
      <c r="D54" s="18" t="s">
        <v>25</v>
      </c>
      <c r="E54" s="19" t="s">
        <v>685</v>
      </c>
      <c r="F54" s="18"/>
      <c r="G54" s="19">
        <v>34</v>
      </c>
      <c r="H54" s="19">
        <v>32</v>
      </c>
      <c r="I54" s="58">
        <f t="shared" si="0"/>
        <v>66</v>
      </c>
      <c r="J54" s="18"/>
      <c r="K54" s="18" t="s">
        <v>935</v>
      </c>
      <c r="L54" s="18"/>
      <c r="M54" s="18"/>
      <c r="N54" s="18"/>
      <c r="O54" s="18"/>
      <c r="P54" s="108">
        <v>43722</v>
      </c>
      <c r="Q54" s="107" t="s">
        <v>119</v>
      </c>
      <c r="R54" s="107">
        <v>15</v>
      </c>
      <c r="S54" s="107" t="s">
        <v>103</v>
      </c>
      <c r="T54" s="18"/>
    </row>
    <row r="55" spans="1:20">
      <c r="A55" s="4">
        <v>51</v>
      </c>
      <c r="B55" s="17" t="s">
        <v>63</v>
      </c>
      <c r="C55" s="18" t="s">
        <v>686</v>
      </c>
      <c r="D55" s="18" t="s">
        <v>23</v>
      </c>
      <c r="E55" s="19">
        <v>18160107503</v>
      </c>
      <c r="F55" s="18" t="s">
        <v>96</v>
      </c>
      <c r="G55" s="19">
        <v>13</v>
      </c>
      <c r="H55" s="19">
        <v>8</v>
      </c>
      <c r="I55" s="58">
        <f t="shared" si="0"/>
        <v>21</v>
      </c>
      <c r="J55" s="18"/>
      <c r="K55" s="18" t="s">
        <v>317</v>
      </c>
      <c r="L55" s="18"/>
      <c r="M55" s="18"/>
      <c r="N55" s="18"/>
      <c r="O55" s="18"/>
      <c r="P55" s="108">
        <v>43724</v>
      </c>
      <c r="Q55" s="107" t="s">
        <v>126</v>
      </c>
      <c r="R55" s="107">
        <v>14</v>
      </c>
      <c r="S55" s="107" t="s">
        <v>103</v>
      </c>
      <c r="T55" s="18"/>
    </row>
    <row r="56" spans="1:20">
      <c r="A56" s="4">
        <v>52</v>
      </c>
      <c r="B56" s="17" t="s">
        <v>63</v>
      </c>
      <c r="C56" s="18" t="s">
        <v>687</v>
      </c>
      <c r="D56" s="18" t="s">
        <v>25</v>
      </c>
      <c r="E56" s="19" t="s">
        <v>688</v>
      </c>
      <c r="F56" s="18"/>
      <c r="G56" s="19">
        <v>38</v>
      </c>
      <c r="H56" s="19">
        <v>37</v>
      </c>
      <c r="I56" s="58">
        <f t="shared" si="0"/>
        <v>75</v>
      </c>
      <c r="J56" s="18"/>
      <c r="K56" s="18" t="s">
        <v>376</v>
      </c>
      <c r="L56" s="18" t="s">
        <v>377</v>
      </c>
      <c r="M56" s="18">
        <v>9854309761</v>
      </c>
      <c r="N56" s="18" t="s">
        <v>748</v>
      </c>
      <c r="O56" s="18" t="s">
        <v>749</v>
      </c>
      <c r="P56" s="108">
        <v>43724</v>
      </c>
      <c r="Q56" s="107" t="s">
        <v>126</v>
      </c>
      <c r="R56" s="107">
        <v>21</v>
      </c>
      <c r="S56" s="107" t="s">
        <v>103</v>
      </c>
      <c r="T56" s="18"/>
    </row>
    <row r="57" spans="1:20">
      <c r="A57" s="4">
        <v>53</v>
      </c>
      <c r="B57" s="17" t="s">
        <v>63</v>
      </c>
      <c r="C57" s="18" t="s">
        <v>689</v>
      </c>
      <c r="D57" s="18" t="s">
        <v>23</v>
      </c>
      <c r="E57" s="19">
        <v>18160107402</v>
      </c>
      <c r="F57" s="18" t="s">
        <v>96</v>
      </c>
      <c r="G57" s="19">
        <v>77</v>
      </c>
      <c r="H57" s="19">
        <v>64</v>
      </c>
      <c r="I57" s="58">
        <f t="shared" si="0"/>
        <v>141</v>
      </c>
      <c r="J57" s="18"/>
      <c r="K57" s="18" t="s">
        <v>317</v>
      </c>
      <c r="L57" s="18"/>
      <c r="M57" s="18"/>
      <c r="N57" s="18"/>
      <c r="O57" s="18"/>
      <c r="P57" s="108">
        <v>43724</v>
      </c>
      <c r="Q57" s="107" t="s">
        <v>126</v>
      </c>
      <c r="R57" s="107">
        <v>19</v>
      </c>
      <c r="S57" s="107" t="s">
        <v>103</v>
      </c>
      <c r="T57" s="18"/>
    </row>
    <row r="58" spans="1:20">
      <c r="A58" s="4">
        <v>54</v>
      </c>
      <c r="B58" s="17" t="s">
        <v>63</v>
      </c>
      <c r="C58" s="18" t="s">
        <v>689</v>
      </c>
      <c r="D58" s="18" t="s">
        <v>23</v>
      </c>
      <c r="E58" s="19">
        <v>18160107402</v>
      </c>
      <c r="F58" s="18" t="s">
        <v>96</v>
      </c>
      <c r="G58" s="19">
        <v>77</v>
      </c>
      <c r="H58" s="19">
        <v>64</v>
      </c>
      <c r="I58" s="58">
        <f t="shared" si="0"/>
        <v>141</v>
      </c>
      <c r="J58" s="18"/>
      <c r="K58" s="18" t="s">
        <v>317</v>
      </c>
      <c r="L58" s="18"/>
      <c r="M58" s="18"/>
      <c r="N58" s="18"/>
      <c r="O58" s="18"/>
      <c r="P58" s="108">
        <v>43725</v>
      </c>
      <c r="Q58" s="107" t="s">
        <v>128</v>
      </c>
      <c r="R58" s="107">
        <v>19</v>
      </c>
      <c r="S58" s="107" t="s">
        <v>103</v>
      </c>
      <c r="T58" s="18"/>
    </row>
    <row r="59" spans="1:20">
      <c r="A59" s="4">
        <v>55</v>
      </c>
      <c r="B59" s="17" t="s">
        <v>63</v>
      </c>
      <c r="C59" s="18" t="s">
        <v>690</v>
      </c>
      <c r="D59" s="18" t="s">
        <v>25</v>
      </c>
      <c r="E59" s="19">
        <v>18311070405</v>
      </c>
      <c r="F59" s="18"/>
      <c r="G59" s="19">
        <v>50</v>
      </c>
      <c r="H59" s="19">
        <v>53</v>
      </c>
      <c r="I59" s="58">
        <f t="shared" si="0"/>
        <v>103</v>
      </c>
      <c r="J59" s="18">
        <v>9577220404</v>
      </c>
      <c r="K59" s="18" t="s">
        <v>750</v>
      </c>
      <c r="L59" s="18" t="s">
        <v>751</v>
      </c>
      <c r="M59" s="18">
        <v>7899193735</v>
      </c>
      <c r="N59" s="18"/>
      <c r="O59" s="18"/>
      <c r="P59" s="108">
        <v>43726</v>
      </c>
      <c r="Q59" s="107" t="s">
        <v>102</v>
      </c>
      <c r="R59" s="107">
        <v>16</v>
      </c>
      <c r="S59" s="107" t="s">
        <v>103</v>
      </c>
      <c r="T59" s="18"/>
    </row>
    <row r="60" spans="1:20">
      <c r="A60" s="4">
        <v>56</v>
      </c>
      <c r="B60" s="17" t="s">
        <v>63</v>
      </c>
      <c r="C60" s="18" t="s">
        <v>691</v>
      </c>
      <c r="D60" s="18" t="s">
        <v>23</v>
      </c>
      <c r="E60" s="19">
        <v>18160110001</v>
      </c>
      <c r="F60" s="18" t="s">
        <v>96</v>
      </c>
      <c r="G60" s="19">
        <v>41</v>
      </c>
      <c r="H60" s="19">
        <v>46</v>
      </c>
      <c r="I60" s="58">
        <f t="shared" si="0"/>
        <v>87</v>
      </c>
      <c r="J60" s="18">
        <v>8473950671</v>
      </c>
      <c r="K60" s="18" t="s">
        <v>114</v>
      </c>
      <c r="L60" s="18" t="s">
        <v>131</v>
      </c>
      <c r="M60" s="18" t="s">
        <v>132</v>
      </c>
      <c r="N60" s="18" t="s">
        <v>752</v>
      </c>
      <c r="O60" s="18" t="s">
        <v>753</v>
      </c>
      <c r="P60" s="108">
        <v>43726</v>
      </c>
      <c r="Q60" s="107" t="s">
        <v>102</v>
      </c>
      <c r="R60" s="107">
        <v>23</v>
      </c>
      <c r="S60" s="107" t="s">
        <v>103</v>
      </c>
      <c r="T60" s="18"/>
    </row>
    <row r="61" spans="1:20">
      <c r="A61" s="4">
        <v>57</v>
      </c>
      <c r="B61" s="17" t="s">
        <v>63</v>
      </c>
      <c r="C61" s="18" t="s">
        <v>692</v>
      </c>
      <c r="D61" s="18" t="s">
        <v>23</v>
      </c>
      <c r="E61" s="19">
        <v>18160110008</v>
      </c>
      <c r="F61" s="18" t="s">
        <v>96</v>
      </c>
      <c r="G61" s="19">
        <v>31</v>
      </c>
      <c r="H61" s="19">
        <v>26</v>
      </c>
      <c r="I61" s="58">
        <f t="shared" si="0"/>
        <v>57</v>
      </c>
      <c r="J61" s="18">
        <v>9613788801</v>
      </c>
      <c r="K61" s="18" t="s">
        <v>114</v>
      </c>
      <c r="L61" s="18" t="s">
        <v>115</v>
      </c>
      <c r="M61" s="18" t="s">
        <v>116</v>
      </c>
      <c r="N61" s="18" t="s">
        <v>754</v>
      </c>
      <c r="O61" s="18" t="s">
        <v>755</v>
      </c>
      <c r="P61" s="108">
        <v>43727</v>
      </c>
      <c r="Q61" s="107" t="s">
        <v>107</v>
      </c>
      <c r="R61" s="107">
        <v>20</v>
      </c>
      <c r="S61" s="107" t="s">
        <v>103</v>
      </c>
      <c r="T61" s="18"/>
    </row>
    <row r="62" spans="1:20">
      <c r="A62" s="4">
        <v>58</v>
      </c>
      <c r="B62" s="17" t="s">
        <v>63</v>
      </c>
      <c r="C62" s="18" t="s">
        <v>693</v>
      </c>
      <c r="D62" s="18" t="s">
        <v>23</v>
      </c>
      <c r="E62" s="19">
        <v>18160108201</v>
      </c>
      <c r="F62" s="18" t="s">
        <v>96</v>
      </c>
      <c r="G62" s="19">
        <v>35</v>
      </c>
      <c r="H62" s="19">
        <v>34</v>
      </c>
      <c r="I62" s="58">
        <f t="shared" si="0"/>
        <v>69</v>
      </c>
      <c r="J62" s="18">
        <v>9577518271</v>
      </c>
      <c r="K62" s="18" t="s">
        <v>359</v>
      </c>
      <c r="L62" s="18"/>
      <c r="M62" s="18"/>
      <c r="N62" s="18"/>
      <c r="O62" s="18"/>
      <c r="P62" s="108">
        <v>43727</v>
      </c>
      <c r="Q62" s="107" t="s">
        <v>107</v>
      </c>
      <c r="R62" s="107">
        <v>20</v>
      </c>
      <c r="S62" s="107" t="s">
        <v>103</v>
      </c>
      <c r="T62" s="18"/>
    </row>
    <row r="63" spans="1:20" ht="33">
      <c r="A63" s="4">
        <v>59</v>
      </c>
      <c r="B63" s="17" t="s">
        <v>63</v>
      </c>
      <c r="C63" s="18" t="s">
        <v>694</v>
      </c>
      <c r="D63" s="18" t="s">
        <v>23</v>
      </c>
      <c r="E63" s="19">
        <v>18160109902</v>
      </c>
      <c r="F63" s="18" t="s">
        <v>96</v>
      </c>
      <c r="G63" s="19">
        <v>78</v>
      </c>
      <c r="H63" s="19">
        <v>68</v>
      </c>
      <c r="I63" s="58">
        <f t="shared" si="0"/>
        <v>146</v>
      </c>
      <c r="J63" s="18">
        <v>9678120710</v>
      </c>
      <c r="K63" s="18" t="s">
        <v>114</v>
      </c>
      <c r="L63" s="18" t="s">
        <v>115</v>
      </c>
      <c r="M63" s="18" t="s">
        <v>116</v>
      </c>
      <c r="N63" s="18" t="s">
        <v>133</v>
      </c>
      <c r="O63" s="18" t="s">
        <v>134</v>
      </c>
      <c r="P63" s="108">
        <v>43728</v>
      </c>
      <c r="Q63" s="107" t="s">
        <v>111</v>
      </c>
      <c r="R63" s="107">
        <v>25</v>
      </c>
      <c r="S63" s="107" t="s">
        <v>103</v>
      </c>
      <c r="T63" s="18"/>
    </row>
    <row r="64" spans="1:20">
      <c r="A64" s="4">
        <v>60</v>
      </c>
      <c r="B64" s="17" t="s">
        <v>63</v>
      </c>
      <c r="C64" s="18" t="s">
        <v>695</v>
      </c>
      <c r="D64" s="18" t="s">
        <v>23</v>
      </c>
      <c r="E64" s="19">
        <v>18160100604</v>
      </c>
      <c r="F64" s="18" t="s">
        <v>150</v>
      </c>
      <c r="G64" s="19">
        <v>86</v>
      </c>
      <c r="H64" s="19">
        <v>67</v>
      </c>
      <c r="I64" s="58">
        <f t="shared" si="0"/>
        <v>153</v>
      </c>
      <c r="J64" s="18">
        <v>9613040471</v>
      </c>
      <c r="K64" s="18" t="s">
        <v>434</v>
      </c>
      <c r="L64" s="18" t="s">
        <v>756</v>
      </c>
      <c r="M64" s="18" t="s">
        <v>757</v>
      </c>
      <c r="N64" s="18"/>
      <c r="O64" s="18"/>
      <c r="P64" s="108">
        <v>43729</v>
      </c>
      <c r="Q64" s="107" t="s">
        <v>119</v>
      </c>
      <c r="R64" s="107">
        <v>10</v>
      </c>
      <c r="S64" s="107" t="s">
        <v>103</v>
      </c>
      <c r="T64" s="18"/>
    </row>
    <row r="65" spans="1:20">
      <c r="A65" s="4">
        <v>61</v>
      </c>
      <c r="B65" s="17" t="s">
        <v>63</v>
      </c>
      <c r="C65" s="18" t="s">
        <v>695</v>
      </c>
      <c r="D65" s="18" t="s">
        <v>23</v>
      </c>
      <c r="E65" s="19">
        <v>18160100604</v>
      </c>
      <c r="F65" s="18" t="s">
        <v>150</v>
      </c>
      <c r="G65" s="19">
        <v>86</v>
      </c>
      <c r="H65" s="19">
        <v>67</v>
      </c>
      <c r="I65" s="58">
        <f t="shared" si="0"/>
        <v>153</v>
      </c>
      <c r="J65" s="18">
        <v>9613040471</v>
      </c>
      <c r="K65" s="18" t="s">
        <v>434</v>
      </c>
      <c r="L65" s="18" t="s">
        <v>756</v>
      </c>
      <c r="M65" s="18" t="s">
        <v>757</v>
      </c>
      <c r="N65" s="18"/>
      <c r="O65" s="18"/>
      <c r="P65" s="108">
        <v>43731</v>
      </c>
      <c r="Q65" s="107" t="s">
        <v>126</v>
      </c>
      <c r="R65" s="107">
        <v>10</v>
      </c>
      <c r="S65" s="107" t="s">
        <v>103</v>
      </c>
      <c r="T65" s="18"/>
    </row>
    <row r="66" spans="1:20">
      <c r="A66" s="4">
        <v>62</v>
      </c>
      <c r="B66" s="17" t="s">
        <v>63</v>
      </c>
      <c r="C66" s="18" t="s">
        <v>245</v>
      </c>
      <c r="D66" s="18" t="s">
        <v>25</v>
      </c>
      <c r="E66" s="19" t="s">
        <v>281</v>
      </c>
      <c r="F66" s="18"/>
      <c r="G66" s="19">
        <v>45</v>
      </c>
      <c r="H66" s="19">
        <v>44</v>
      </c>
      <c r="I66" s="58">
        <f t="shared" si="0"/>
        <v>89</v>
      </c>
      <c r="J66" s="17">
        <v>9859216248</v>
      </c>
      <c r="K66" s="18" t="s">
        <v>758</v>
      </c>
      <c r="L66" s="18" t="s">
        <v>338</v>
      </c>
      <c r="M66" s="18" t="s">
        <v>339</v>
      </c>
      <c r="N66" s="18" t="s">
        <v>759</v>
      </c>
      <c r="O66" s="18"/>
      <c r="P66" s="108">
        <v>43731</v>
      </c>
      <c r="Q66" s="107" t="s">
        <v>126</v>
      </c>
      <c r="R66" s="107">
        <v>13</v>
      </c>
      <c r="S66" s="107" t="s">
        <v>103</v>
      </c>
      <c r="T66" s="18"/>
    </row>
    <row r="67" spans="1:20">
      <c r="A67" s="4">
        <v>63</v>
      </c>
      <c r="B67" s="17" t="s">
        <v>63</v>
      </c>
      <c r="C67" s="18" t="s">
        <v>696</v>
      </c>
      <c r="D67" s="18" t="s">
        <v>25</v>
      </c>
      <c r="E67" s="19" t="s">
        <v>697</v>
      </c>
      <c r="F67" s="18"/>
      <c r="G67" s="19">
        <v>58</v>
      </c>
      <c r="H67" s="19">
        <v>67</v>
      </c>
      <c r="I67" s="58">
        <f t="shared" si="0"/>
        <v>125</v>
      </c>
      <c r="J67" s="18"/>
      <c r="K67" s="18" t="s">
        <v>434</v>
      </c>
      <c r="L67" s="18" t="s">
        <v>756</v>
      </c>
      <c r="M67" s="18" t="s">
        <v>757</v>
      </c>
      <c r="N67" s="18" t="s">
        <v>760</v>
      </c>
      <c r="O67" s="18" t="s">
        <v>761</v>
      </c>
      <c r="P67" s="108">
        <v>43732</v>
      </c>
      <c r="Q67" s="107" t="s">
        <v>128</v>
      </c>
      <c r="R67" s="107">
        <v>9</v>
      </c>
      <c r="S67" s="107" t="s">
        <v>103</v>
      </c>
      <c r="T67" s="18"/>
    </row>
    <row r="68" spans="1:20">
      <c r="A68" s="4">
        <v>64</v>
      </c>
      <c r="B68" s="17" t="s">
        <v>63</v>
      </c>
      <c r="C68" s="18" t="s">
        <v>698</v>
      </c>
      <c r="D68" s="18" t="s">
        <v>23</v>
      </c>
      <c r="E68" s="19">
        <v>18160112204</v>
      </c>
      <c r="F68" s="18" t="s">
        <v>96</v>
      </c>
      <c r="G68" s="19">
        <v>82</v>
      </c>
      <c r="H68" s="19">
        <v>84</v>
      </c>
      <c r="I68" s="58">
        <f t="shared" si="0"/>
        <v>166</v>
      </c>
      <c r="J68" s="18">
        <v>7399179678</v>
      </c>
      <c r="K68" s="18" t="s">
        <v>762</v>
      </c>
      <c r="L68" s="18" t="s">
        <v>763</v>
      </c>
      <c r="M68" s="18">
        <v>8011629818</v>
      </c>
      <c r="N68" s="18"/>
      <c r="O68" s="18"/>
      <c r="P68" s="108">
        <v>43733</v>
      </c>
      <c r="Q68" s="107" t="s">
        <v>102</v>
      </c>
      <c r="R68" s="107">
        <v>9</v>
      </c>
      <c r="S68" s="107" t="s">
        <v>103</v>
      </c>
      <c r="T68" s="18"/>
    </row>
    <row r="69" spans="1:20">
      <c r="A69" s="4">
        <v>65</v>
      </c>
      <c r="B69" s="17" t="s">
        <v>63</v>
      </c>
      <c r="C69" s="18" t="s">
        <v>698</v>
      </c>
      <c r="D69" s="18" t="s">
        <v>23</v>
      </c>
      <c r="E69" s="19">
        <v>18160112204</v>
      </c>
      <c r="F69" s="18" t="s">
        <v>96</v>
      </c>
      <c r="G69" s="19">
        <v>82</v>
      </c>
      <c r="H69" s="19">
        <v>84</v>
      </c>
      <c r="I69" s="58">
        <f t="shared" si="0"/>
        <v>166</v>
      </c>
      <c r="J69" s="18">
        <v>7399179678</v>
      </c>
      <c r="K69" s="18" t="s">
        <v>762</v>
      </c>
      <c r="L69" s="18" t="s">
        <v>763</v>
      </c>
      <c r="M69" s="18">
        <v>8011629818</v>
      </c>
      <c r="N69" s="18"/>
      <c r="O69" s="18"/>
      <c r="P69" s="108">
        <v>43733</v>
      </c>
      <c r="Q69" s="107" t="s">
        <v>102</v>
      </c>
      <c r="R69" s="107">
        <v>9</v>
      </c>
      <c r="S69" s="107" t="s">
        <v>103</v>
      </c>
      <c r="T69" s="18"/>
    </row>
    <row r="70" spans="1:20">
      <c r="A70" s="4">
        <v>66</v>
      </c>
      <c r="B70" s="17" t="s">
        <v>63</v>
      </c>
      <c r="C70" s="18" t="s">
        <v>699</v>
      </c>
      <c r="D70" s="18" t="s">
        <v>25</v>
      </c>
      <c r="E70" s="19" t="s">
        <v>700</v>
      </c>
      <c r="F70" s="18"/>
      <c r="G70" s="19">
        <v>29</v>
      </c>
      <c r="H70" s="19">
        <v>18</v>
      </c>
      <c r="I70" s="58">
        <f t="shared" ref="I70:I133" si="1">SUM(G70:H70)</f>
        <v>47</v>
      </c>
      <c r="J70" s="18">
        <v>9613925251</v>
      </c>
      <c r="K70" s="18" t="s">
        <v>434</v>
      </c>
      <c r="L70" s="18" t="s">
        <v>435</v>
      </c>
      <c r="M70" s="18">
        <v>9401450693</v>
      </c>
      <c r="N70" s="18" t="s">
        <v>764</v>
      </c>
      <c r="O70" s="18" t="s">
        <v>765</v>
      </c>
      <c r="P70" s="108">
        <v>43734</v>
      </c>
      <c r="Q70" s="107" t="s">
        <v>107</v>
      </c>
      <c r="R70" s="107">
        <v>17</v>
      </c>
      <c r="S70" s="107" t="s">
        <v>103</v>
      </c>
      <c r="T70" s="18"/>
    </row>
    <row r="71" spans="1:20">
      <c r="A71" s="4">
        <v>67</v>
      </c>
      <c r="B71" s="17" t="s">
        <v>63</v>
      </c>
      <c r="C71" s="18" t="s">
        <v>701</v>
      </c>
      <c r="D71" s="18" t="s">
        <v>25</v>
      </c>
      <c r="E71" s="19"/>
      <c r="F71" s="18"/>
      <c r="G71" s="19">
        <v>62</v>
      </c>
      <c r="H71" s="19">
        <v>70</v>
      </c>
      <c r="I71" s="58">
        <f t="shared" si="1"/>
        <v>132</v>
      </c>
      <c r="J71" s="18"/>
      <c r="K71" s="18" t="s">
        <v>762</v>
      </c>
      <c r="L71" s="18"/>
      <c r="M71" s="18"/>
      <c r="N71" s="18" t="s">
        <v>766</v>
      </c>
      <c r="O71" s="18">
        <v>9859063669</v>
      </c>
      <c r="P71" s="108">
        <v>43735</v>
      </c>
      <c r="Q71" s="107" t="s">
        <v>111</v>
      </c>
      <c r="R71" s="107" t="s">
        <v>195</v>
      </c>
      <c r="S71" s="107" t="s">
        <v>103</v>
      </c>
      <c r="T71" s="18"/>
    </row>
    <row r="72" spans="1:20">
      <c r="A72" s="4">
        <v>68</v>
      </c>
      <c r="B72" s="17" t="s">
        <v>63</v>
      </c>
      <c r="C72" s="18" t="s">
        <v>702</v>
      </c>
      <c r="D72" s="18" t="s">
        <v>23</v>
      </c>
      <c r="E72" s="19">
        <v>18160116301</v>
      </c>
      <c r="F72" s="18" t="s">
        <v>150</v>
      </c>
      <c r="G72" s="19">
        <v>57</v>
      </c>
      <c r="H72" s="19">
        <v>49</v>
      </c>
      <c r="I72" s="58">
        <f t="shared" si="1"/>
        <v>106</v>
      </c>
      <c r="J72" s="18">
        <v>9854389930</v>
      </c>
      <c r="K72" s="18" t="s">
        <v>434</v>
      </c>
      <c r="L72" s="18" t="s">
        <v>756</v>
      </c>
      <c r="M72" s="18" t="s">
        <v>757</v>
      </c>
      <c r="N72" s="18" t="s">
        <v>760</v>
      </c>
      <c r="O72" s="18" t="s">
        <v>761</v>
      </c>
      <c r="P72" s="108">
        <v>43736</v>
      </c>
      <c r="Q72" s="107" t="s">
        <v>119</v>
      </c>
      <c r="R72" s="107">
        <v>9</v>
      </c>
      <c r="S72" s="107" t="s">
        <v>103</v>
      </c>
      <c r="T72" s="18"/>
    </row>
    <row r="73" spans="1:20" ht="33">
      <c r="A73" s="4">
        <v>69</v>
      </c>
      <c r="B73" s="17" t="s">
        <v>63</v>
      </c>
      <c r="C73" s="18" t="s">
        <v>703</v>
      </c>
      <c r="D73" s="18" t="s">
        <v>23</v>
      </c>
      <c r="E73" s="19">
        <v>18160116302</v>
      </c>
      <c r="F73" s="18" t="s">
        <v>96</v>
      </c>
      <c r="G73" s="19">
        <v>57</v>
      </c>
      <c r="H73" s="19">
        <v>43</v>
      </c>
      <c r="I73" s="58">
        <f t="shared" si="1"/>
        <v>100</v>
      </c>
      <c r="J73" s="18"/>
      <c r="K73" s="18" t="s">
        <v>762</v>
      </c>
      <c r="L73" s="18"/>
      <c r="M73" s="18"/>
      <c r="N73" s="18"/>
      <c r="O73" s="18"/>
      <c r="P73" s="108">
        <v>43738</v>
      </c>
      <c r="Q73" s="107" t="s">
        <v>126</v>
      </c>
      <c r="R73" s="107">
        <v>10</v>
      </c>
      <c r="S73" s="107" t="s">
        <v>103</v>
      </c>
      <c r="T73" s="18"/>
    </row>
    <row r="74" spans="1:20">
      <c r="A74" s="4">
        <v>70</v>
      </c>
      <c r="B74" s="17" t="s">
        <v>63</v>
      </c>
      <c r="C74" s="18" t="s">
        <v>704</v>
      </c>
      <c r="D74" s="18" t="s">
        <v>23</v>
      </c>
      <c r="E74" s="19">
        <v>18160116306</v>
      </c>
      <c r="F74" s="18" t="s">
        <v>96</v>
      </c>
      <c r="G74" s="19">
        <v>24</v>
      </c>
      <c r="H74" s="19">
        <v>23</v>
      </c>
      <c r="I74" s="58">
        <f t="shared" si="1"/>
        <v>47</v>
      </c>
      <c r="J74" s="18"/>
      <c r="K74" s="18" t="s">
        <v>317</v>
      </c>
      <c r="L74" s="18"/>
      <c r="M74" s="18"/>
      <c r="N74" s="18"/>
      <c r="O74" s="18"/>
      <c r="P74" s="108">
        <v>43738</v>
      </c>
      <c r="Q74" s="107" t="s">
        <v>126</v>
      </c>
      <c r="R74" s="107">
        <v>17</v>
      </c>
      <c r="S74" s="107" t="s">
        <v>103</v>
      </c>
      <c r="T74" s="18"/>
    </row>
    <row r="75" spans="1:20">
      <c r="A75" s="4">
        <v>71</v>
      </c>
      <c r="B75" s="17"/>
      <c r="C75" s="18"/>
      <c r="D75" s="18"/>
      <c r="E75" s="19"/>
      <c r="F75" s="18"/>
      <c r="G75" s="19"/>
      <c r="H75" s="19"/>
      <c r="I75" s="58">
        <f t="shared" si="1"/>
        <v>0</v>
      </c>
      <c r="J75" s="17"/>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63"/>
      <c r="K83" s="18"/>
      <c r="L83" s="18"/>
      <c r="M83" s="18"/>
      <c r="N83" s="18"/>
      <c r="O83" s="18"/>
      <c r="P83" s="24"/>
      <c r="Q83" s="18"/>
      <c r="R83" s="18"/>
      <c r="S83" s="18"/>
      <c r="T83" s="18"/>
    </row>
    <row r="84" spans="1:20">
      <c r="A84" s="4">
        <v>80</v>
      </c>
      <c r="B84" s="17"/>
      <c r="C84" s="18"/>
      <c r="D84" s="18"/>
      <c r="E84" s="19"/>
      <c r="F84" s="18"/>
      <c r="G84" s="19"/>
      <c r="H84" s="19"/>
      <c r="I84" s="58">
        <f t="shared" si="1"/>
        <v>0</v>
      </c>
      <c r="J84" s="63"/>
      <c r="K84" s="18"/>
      <c r="L84" s="18"/>
      <c r="M84" s="18"/>
      <c r="N84" s="18"/>
      <c r="O84" s="18"/>
      <c r="P84" s="24"/>
      <c r="Q84" s="18"/>
      <c r="R84" s="18"/>
      <c r="S84" s="18"/>
      <c r="T84" s="18"/>
    </row>
    <row r="85" spans="1:20">
      <c r="A85" s="4">
        <v>81</v>
      </c>
      <c r="B85" s="17"/>
      <c r="C85" s="18"/>
      <c r="D85" s="18"/>
      <c r="E85" s="19"/>
      <c r="F85" s="18"/>
      <c r="G85" s="19"/>
      <c r="H85" s="19"/>
      <c r="I85" s="58">
        <f t="shared" si="1"/>
        <v>0</v>
      </c>
      <c r="J85" s="63"/>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48"/>
      <c r="D98" s="48"/>
      <c r="E98" s="19"/>
      <c r="F98" s="48"/>
      <c r="G98" s="19"/>
      <c r="H98" s="19"/>
      <c r="I98" s="58">
        <f t="shared" si="1"/>
        <v>0</v>
      </c>
      <c r="J98" s="48"/>
      <c r="K98" s="48"/>
      <c r="L98" s="48"/>
      <c r="M98" s="48"/>
      <c r="N98" s="48"/>
      <c r="O98" s="4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COUNTIFS(C6:C164,"*")</f>
        <v>69</v>
      </c>
      <c r="D165" s="21"/>
      <c r="E165" s="13"/>
      <c r="F165" s="21"/>
      <c r="G165" s="57">
        <f>SUM(G6:G164)</f>
        <v>4916</v>
      </c>
      <c r="H165" s="57">
        <f>SUM(H6:H164)</f>
        <v>5064</v>
      </c>
      <c r="I165" s="57">
        <f>SUM(I6:I164)</f>
        <v>9980</v>
      </c>
      <c r="J165" s="21"/>
      <c r="K165" s="21"/>
      <c r="L165" s="21"/>
      <c r="M165" s="21"/>
      <c r="N165" s="21"/>
      <c r="O165" s="21"/>
      <c r="P165" s="14"/>
      <c r="Q165" s="21"/>
      <c r="R165" s="21"/>
      <c r="S165" s="21"/>
      <c r="T165" s="12"/>
    </row>
    <row r="166" spans="1:20">
      <c r="A166" s="44" t="s">
        <v>62</v>
      </c>
      <c r="B166" s="10">
        <f>COUNTIF(B$5:B$164,"Team 1")</f>
        <v>34</v>
      </c>
      <c r="C166" s="44" t="s">
        <v>25</v>
      </c>
      <c r="D166" s="10">
        <f>COUNTIF(D6:D164,"Anganwadi")</f>
        <v>22</v>
      </c>
    </row>
    <row r="167" spans="1:20">
      <c r="A167" s="44" t="s">
        <v>63</v>
      </c>
      <c r="B167" s="10">
        <f>COUNTIF(B$6:B$164,"Team 2")</f>
        <v>36</v>
      </c>
      <c r="C167" s="44" t="s">
        <v>23</v>
      </c>
      <c r="D167" s="10">
        <f>COUNTIF(D6:D164,"School")</f>
        <v>47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Q8" sqref="Q8"/>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72" t="s">
        <v>71</v>
      </c>
      <c r="B1" s="172"/>
      <c r="C1" s="172"/>
      <c r="D1" s="172"/>
      <c r="E1" s="172"/>
      <c r="F1" s="173"/>
      <c r="G1" s="173"/>
      <c r="H1" s="173"/>
      <c r="I1" s="173"/>
      <c r="J1" s="173"/>
    </row>
    <row r="2" spans="1:11" ht="25.5">
      <c r="A2" s="174" t="s">
        <v>0</v>
      </c>
      <c r="B2" s="175"/>
      <c r="C2" s="176" t="str">
        <f>'Block at a Glance'!C2:D2</f>
        <v>ASSAM</v>
      </c>
      <c r="D2" s="177"/>
      <c r="E2" s="27" t="s">
        <v>1</v>
      </c>
      <c r="F2" s="178" t="s">
        <v>936</v>
      </c>
      <c r="G2" s="179"/>
      <c r="H2" s="28" t="s">
        <v>24</v>
      </c>
      <c r="I2" s="178" t="s">
        <v>937</v>
      </c>
      <c r="J2" s="179"/>
    </row>
    <row r="3" spans="1:11" ht="28.5" customHeight="1">
      <c r="A3" s="183" t="s">
        <v>66</v>
      </c>
      <c r="B3" s="183"/>
      <c r="C3" s="183"/>
      <c r="D3" s="183"/>
      <c r="E3" s="183"/>
      <c r="F3" s="183"/>
      <c r="G3" s="183"/>
      <c r="H3" s="183"/>
      <c r="I3" s="183"/>
      <c r="J3" s="183"/>
    </row>
    <row r="4" spans="1:11">
      <c r="A4" s="182" t="s">
        <v>27</v>
      </c>
      <c r="B4" s="181" t="s">
        <v>28</v>
      </c>
      <c r="C4" s="180" t="s">
        <v>29</v>
      </c>
      <c r="D4" s="180" t="s">
        <v>36</v>
      </c>
      <c r="E4" s="180"/>
      <c r="F4" s="180"/>
      <c r="G4" s="180" t="s">
        <v>30</v>
      </c>
      <c r="H4" s="180" t="s">
        <v>37</v>
      </c>
      <c r="I4" s="180"/>
      <c r="J4" s="180"/>
    </row>
    <row r="5" spans="1:11" ht="22.5" customHeight="1">
      <c r="A5" s="182"/>
      <c r="B5" s="181"/>
      <c r="C5" s="180"/>
      <c r="D5" s="29" t="s">
        <v>9</v>
      </c>
      <c r="E5" s="29" t="s">
        <v>10</v>
      </c>
      <c r="F5" s="29" t="s">
        <v>11</v>
      </c>
      <c r="G5" s="180"/>
      <c r="H5" s="29" t="s">
        <v>9</v>
      </c>
      <c r="I5" s="29" t="s">
        <v>10</v>
      </c>
      <c r="J5" s="29" t="s">
        <v>11</v>
      </c>
    </row>
    <row r="6" spans="1:11" ht="22.5" customHeight="1">
      <c r="A6" s="45">
        <v>1</v>
      </c>
      <c r="B6" s="59">
        <v>43556</v>
      </c>
      <c r="C6" s="31">
        <f>COUNTIFS('April-19'!D$5:D$164,"Anganwadi")</f>
        <v>30</v>
      </c>
      <c r="D6" s="32">
        <f>SUMIF('April-19'!$D$5:$D$164,"Anganwadi",'April-19'!$G$5:$G$164)</f>
        <v>910</v>
      </c>
      <c r="E6" s="32">
        <f>SUMIF('April-19'!$D$5:$D$164,"Anganwadi",'April-19'!$H$5:$H$164)</f>
        <v>894</v>
      </c>
      <c r="F6" s="32">
        <f>+D6+E6</f>
        <v>1804</v>
      </c>
      <c r="G6" s="31">
        <f>COUNTIF('April-19'!D5:D164,"School")</f>
        <v>55</v>
      </c>
      <c r="H6" s="32">
        <f>SUMIF('April-19'!$D$5:$D$164,"School",'April-19'!$G$5:$G$164)</f>
        <v>2238</v>
      </c>
      <c r="I6" s="32">
        <f>SUMIF('April-19'!$D$5:$D$164,"School",'April-19'!$H$5:$H$164)</f>
        <v>2242</v>
      </c>
      <c r="J6" s="32">
        <f>+H6+I6</f>
        <v>4480</v>
      </c>
      <c r="K6" s="33"/>
    </row>
    <row r="7" spans="1:11" ht="22.5" customHeight="1">
      <c r="A7" s="30">
        <v>2</v>
      </c>
      <c r="B7" s="60">
        <v>43601</v>
      </c>
      <c r="C7" s="31">
        <f>COUNTIF('May-19'!D5:D164,"Anganwadi")</f>
        <v>17</v>
      </c>
      <c r="D7" s="32">
        <f>SUMIF('May-19'!$D$5:$D$164,"Anganwadi",'May-19'!$G$5:$G$164)</f>
        <v>524</v>
      </c>
      <c r="E7" s="32">
        <f>SUMIF('May-19'!$D$5:$D$164,"Anganwadi",'May-19'!$H$5:$H$164)</f>
        <v>526</v>
      </c>
      <c r="F7" s="32">
        <f t="shared" ref="F7:F11" si="0">+D7+E7</f>
        <v>1050</v>
      </c>
      <c r="G7" s="31">
        <f>COUNTIF('May-19'!D5:D164,"School")</f>
        <v>55</v>
      </c>
      <c r="H7" s="32">
        <f>SUMIF('May-19'!$D$5:$D$164,"School",'May-19'!$G$5:$G$164)</f>
        <v>4108</v>
      </c>
      <c r="I7" s="32">
        <f>SUMIF('May-19'!$D$5:$D$164,"School",'May-19'!$H$5:$H$164)</f>
        <v>4044</v>
      </c>
      <c r="J7" s="32">
        <f t="shared" ref="J7:J11" si="1">+H7+I7</f>
        <v>8152</v>
      </c>
    </row>
    <row r="8" spans="1:11" ht="22.5" customHeight="1">
      <c r="A8" s="30">
        <v>3</v>
      </c>
      <c r="B8" s="60">
        <v>43632</v>
      </c>
      <c r="C8" s="31">
        <f>COUNTIF('Jun-19'!D5:D164,"Anganwadi")</f>
        <v>49</v>
      </c>
      <c r="D8" s="32">
        <f>SUMIF('Jun-19'!$D$5:$D$164,"Anganwadi",'Jun-19'!$G$5:$G$164)</f>
        <v>1550</v>
      </c>
      <c r="E8" s="32">
        <f>SUMIF('Jun-19'!$D$5:$D$164,"Anganwadi",'Jun-19'!$H$5:$H$164)</f>
        <v>1613</v>
      </c>
      <c r="F8" s="32">
        <f t="shared" si="0"/>
        <v>3163</v>
      </c>
      <c r="G8" s="31">
        <f>COUNTIF('Jun-19'!D5:D164,"School")</f>
        <v>28</v>
      </c>
      <c r="H8" s="32">
        <f>SUMIF('Jun-19'!$D$5:$D$164,"School",'Jun-19'!$G$5:$G$164)</f>
        <v>1843</v>
      </c>
      <c r="I8" s="32">
        <f>SUMIF('Jun-19'!$D$5:$D$164,"School",'Jun-19'!$H$5:$H$164)</f>
        <v>1965</v>
      </c>
      <c r="J8" s="32">
        <f t="shared" si="1"/>
        <v>3808</v>
      </c>
    </row>
    <row r="9" spans="1:11" ht="22.5" customHeight="1">
      <c r="A9" s="30">
        <v>4</v>
      </c>
      <c r="B9" s="60">
        <v>43662</v>
      </c>
      <c r="C9" s="31">
        <f>COUNTIF('Jul-19'!D5:D164,"Anganwadi")</f>
        <v>86</v>
      </c>
      <c r="D9" s="32">
        <f>SUMIF('Jul-19'!$D$5:$D$164,"Anganwadi",'Jul-19'!$G$5:$G$164)</f>
        <v>2892</v>
      </c>
      <c r="E9" s="32">
        <f>SUMIF('Jul-19'!$D$5:$D$164,"Anganwadi",'Jul-19'!$H$5:$H$164)</f>
        <v>2748</v>
      </c>
      <c r="F9" s="32">
        <f t="shared" si="0"/>
        <v>5640</v>
      </c>
      <c r="G9" s="31">
        <f>COUNTIF('Jul-19'!D5:D164,"School")</f>
        <v>0</v>
      </c>
      <c r="H9" s="32">
        <f>SUMIF('Jul-19'!$D$5:$D$164,"School",'Jul-19'!$G$5:$G$164)</f>
        <v>0</v>
      </c>
      <c r="I9" s="32">
        <f>SUMIF('Jul-19'!$D$5:$D$164,"School",'Jul-19'!$H$5:$H$164)</f>
        <v>0</v>
      </c>
      <c r="J9" s="32">
        <f t="shared" si="1"/>
        <v>0</v>
      </c>
    </row>
    <row r="10" spans="1:11" ht="22.5" customHeight="1">
      <c r="A10" s="30">
        <v>5</v>
      </c>
      <c r="B10" s="60">
        <v>43693</v>
      </c>
      <c r="C10" s="31">
        <f>COUNTIF('Aug-19'!D5:D164,"Anganwadi")</f>
        <v>29</v>
      </c>
      <c r="D10" s="32">
        <f>SUMIF('Aug-19'!$D$5:$D$164,"Anganwadi",'Aug-19'!$G$5:$G$164)</f>
        <v>839</v>
      </c>
      <c r="E10" s="32">
        <f>SUMIF('Aug-19'!$D$5:$D$164,"Anganwadi",'Aug-19'!$H$5:$H$164)</f>
        <v>842</v>
      </c>
      <c r="F10" s="32">
        <f t="shared" si="0"/>
        <v>1681</v>
      </c>
      <c r="G10" s="31">
        <f>COUNTIF('Aug-19'!D5:D164,"School")</f>
        <v>48</v>
      </c>
      <c r="H10" s="32">
        <f>SUMIF('Aug-19'!$D$5:$D$164,"School",'Aug-19'!$G$5:$G$164)</f>
        <v>6029</v>
      </c>
      <c r="I10" s="32">
        <f>SUMIF('Aug-19'!$D$5:$D$164,"School",'Aug-19'!$H$5:$H$164)</f>
        <v>6410</v>
      </c>
      <c r="J10" s="32">
        <f t="shared" si="1"/>
        <v>12439</v>
      </c>
    </row>
    <row r="11" spans="1:11" ht="22.5" customHeight="1">
      <c r="A11" s="30">
        <v>6</v>
      </c>
      <c r="B11" s="60">
        <v>43724</v>
      </c>
      <c r="C11" s="31">
        <f>COUNTIF('Sep-19'!D6:D164,"Anganwadi")</f>
        <v>22</v>
      </c>
      <c r="D11" s="32">
        <f>SUMIF('Sep-19'!$D$6:$D$164,"Anganwadi",'Sep-19'!$G$6:$G$164)</f>
        <v>705</v>
      </c>
      <c r="E11" s="32">
        <f>SUMIF('Sep-19'!$D$6:$D$164,"Anganwadi",'Sep-19'!$H$6:$H$164)</f>
        <v>764</v>
      </c>
      <c r="F11" s="32">
        <f t="shared" si="0"/>
        <v>1469</v>
      </c>
      <c r="G11" s="31">
        <f>COUNTIF('Sep-19'!D6:D164,"School")</f>
        <v>47</v>
      </c>
      <c r="H11" s="32">
        <f>SUMIF('Sep-19'!$D$6:$D$164,"School",'Sep-19'!$G$6:$G$164)</f>
        <v>4211</v>
      </c>
      <c r="I11" s="32">
        <f>SUMIF('Sep-19'!$D$6:$D$164,"School",'Sep-19'!$H$6:$H$164)</f>
        <v>4300</v>
      </c>
      <c r="J11" s="32">
        <f t="shared" si="1"/>
        <v>8511</v>
      </c>
    </row>
    <row r="12" spans="1:11" ht="19.5" customHeight="1">
      <c r="A12" s="171" t="s">
        <v>38</v>
      </c>
      <c r="B12" s="171"/>
      <c r="C12" s="34">
        <f>SUM(C6:C11)</f>
        <v>233</v>
      </c>
      <c r="D12" s="34">
        <f t="shared" ref="D12:J12" si="2">SUM(D6:D11)</f>
        <v>7420</v>
      </c>
      <c r="E12" s="34">
        <f t="shared" si="2"/>
        <v>7387</v>
      </c>
      <c r="F12" s="34">
        <f t="shared" si="2"/>
        <v>14807</v>
      </c>
      <c r="G12" s="34">
        <f t="shared" si="2"/>
        <v>233</v>
      </c>
      <c r="H12" s="34">
        <f t="shared" si="2"/>
        <v>18429</v>
      </c>
      <c r="I12" s="34">
        <f t="shared" si="2"/>
        <v>18961</v>
      </c>
      <c r="J12" s="34">
        <f t="shared" si="2"/>
        <v>37390</v>
      </c>
    </row>
    <row r="14" spans="1:11">
      <c r="A14" s="187" t="s">
        <v>67</v>
      </c>
      <c r="B14" s="187"/>
      <c r="C14" s="187"/>
      <c r="D14" s="187"/>
      <c r="E14" s="187"/>
      <c r="F14" s="187"/>
    </row>
    <row r="15" spans="1:11" ht="82.5">
      <c r="A15" s="43" t="s">
        <v>27</v>
      </c>
      <c r="B15" s="42" t="s">
        <v>28</v>
      </c>
      <c r="C15" s="46" t="s">
        <v>64</v>
      </c>
      <c r="D15" s="41" t="s">
        <v>29</v>
      </c>
      <c r="E15" s="41" t="s">
        <v>30</v>
      </c>
      <c r="F15" s="41" t="s">
        <v>65</v>
      </c>
    </row>
    <row r="16" spans="1:11">
      <c r="A16" s="190">
        <v>1</v>
      </c>
      <c r="B16" s="188">
        <v>43571</v>
      </c>
      <c r="C16" s="47" t="s">
        <v>62</v>
      </c>
      <c r="D16" s="31">
        <f>COUNTIFS('April-19'!B$5:B$164,"Team 1",'April-19'!D$5:D$164,"Anganwadi")</f>
        <v>11</v>
      </c>
      <c r="E16" s="31">
        <f>COUNTIFS('April-19'!B$5:B$164,"Team 1",'April-19'!D$5:D$164,"School")</f>
        <v>26</v>
      </c>
      <c r="F16" s="32">
        <f>SUMIF('April-19'!$B$5:$B$164,"Team 1",'April-19'!$I$5:$I$164)</f>
        <v>2948</v>
      </c>
    </row>
    <row r="17" spans="1:6">
      <c r="A17" s="191"/>
      <c r="B17" s="189"/>
      <c r="C17" s="47" t="s">
        <v>63</v>
      </c>
      <c r="D17" s="31">
        <f>COUNTIFS('April-19'!B$5:B$164,"Team 2",'April-19'!D$5:D$164,"Anganwadi")</f>
        <v>19</v>
      </c>
      <c r="E17" s="31">
        <f>COUNTIFS('April-19'!B$5:B$164,"Team 2",'April-19'!D$5:D$164,"School")</f>
        <v>29</v>
      </c>
      <c r="F17" s="32">
        <f>SUMIF('April-19'!$B$5:$B$164,"Team 2",'April-19'!$I$5:$I$164)</f>
        <v>3292</v>
      </c>
    </row>
    <row r="18" spans="1:6">
      <c r="A18" s="190">
        <v>2</v>
      </c>
      <c r="B18" s="188">
        <v>43601</v>
      </c>
      <c r="C18" s="47" t="s">
        <v>62</v>
      </c>
      <c r="D18" s="31">
        <f>COUNTIFS('May-19'!B$5:B$164,"Team 1",'May-19'!D$5:D$164,"Anganwadi")</f>
        <v>5</v>
      </c>
      <c r="E18" s="31">
        <f>COUNTIFS('May-19'!B$5:B$164,"Team 1",'May-19'!D$5:D$164,"School")</f>
        <v>29</v>
      </c>
      <c r="F18" s="32">
        <f>SUMIF('May-19'!$B$5:$B$164,"Team 1",'May-19'!$I$5:$I$164)</f>
        <v>3318</v>
      </c>
    </row>
    <row r="19" spans="1:6">
      <c r="A19" s="191"/>
      <c r="B19" s="189"/>
      <c r="C19" s="47" t="s">
        <v>63</v>
      </c>
      <c r="D19" s="31">
        <f>COUNTIFS('May-19'!B$5:B$164,"Team 2",'May-19'!D$5:D$164,"Anganwadi")</f>
        <v>12</v>
      </c>
      <c r="E19" s="31">
        <f>COUNTIFS('May-19'!B$5:B$164,"Team 2",'May-19'!D$5:D$164,"School")</f>
        <v>26</v>
      </c>
      <c r="F19" s="32">
        <f>SUMIF('May-19'!$B$5:$B$164,"Team 2",'May-19'!$I$5:$I$164)</f>
        <v>5884</v>
      </c>
    </row>
    <row r="20" spans="1:6">
      <c r="A20" s="190">
        <v>3</v>
      </c>
      <c r="B20" s="188">
        <v>43632</v>
      </c>
      <c r="C20" s="47" t="s">
        <v>62</v>
      </c>
      <c r="D20" s="31">
        <f>COUNTIFS('Jun-19'!B$5:B$164,"Team 1",'Jun-19'!D$5:D$164,"Anganwadi")</f>
        <v>24</v>
      </c>
      <c r="E20" s="31">
        <f>COUNTIFS('Jun-19'!B$5:B$164,"Team 1",'Jun-19'!D$5:D$164,"School")</f>
        <v>12</v>
      </c>
      <c r="F20" s="32">
        <f>SUMIF('Jun-19'!$B$5:$B$164,"Team 1",'Jun-19'!$I$5:$I$164)</f>
        <v>4207</v>
      </c>
    </row>
    <row r="21" spans="1:6">
      <c r="A21" s="191"/>
      <c r="B21" s="189"/>
      <c r="C21" s="47" t="s">
        <v>63</v>
      </c>
      <c r="D21" s="31">
        <f>COUNTIFS('Jun-19'!B$5:B$164,"Team 2",'Jun-19'!D$5:D$164,"Anganwadi")</f>
        <v>25</v>
      </c>
      <c r="E21" s="31">
        <f>COUNTIFS('Jun-19'!B$5:B$164,"Team 2",'Jun-19'!D$5:D$164,"School")</f>
        <v>16</v>
      </c>
      <c r="F21" s="32">
        <f>SUMIF('Jun-19'!$B$5:$B$164,"Team 2",'Jun-19'!$I$5:$I$164)</f>
        <v>2847</v>
      </c>
    </row>
    <row r="22" spans="1:6">
      <c r="A22" s="190">
        <v>4</v>
      </c>
      <c r="B22" s="188">
        <v>43662</v>
      </c>
      <c r="C22" s="47" t="s">
        <v>62</v>
      </c>
      <c r="D22" s="31">
        <f>COUNTIFS('Jul-19'!B$5:B$164,"Team 1",'Jul-19'!D$5:D$164,"Anganwadi")</f>
        <v>42</v>
      </c>
      <c r="E22" s="31">
        <f>COUNTIFS('Jul-19'!B$5:B$164,"Team 1",'Jul-19'!D$5:D$164,"School")</f>
        <v>0</v>
      </c>
      <c r="F22" s="32">
        <f>SUMIF('Jul-19'!$B$5:$B$164,"Team 1",'Jul-19'!$I$5:$I$164)</f>
        <v>2327</v>
      </c>
    </row>
    <row r="23" spans="1:6">
      <c r="A23" s="191"/>
      <c r="B23" s="189"/>
      <c r="C23" s="47" t="s">
        <v>63</v>
      </c>
      <c r="D23" s="31">
        <f>COUNTIFS('Jul-19'!B$5:B$164,"Team 2",'Jul-19'!D$5:D$164,"Anganwadi")</f>
        <v>44</v>
      </c>
      <c r="E23" s="31">
        <f>COUNTIFS('Jul-19'!B$5:B$164,"Team 2",'Jul-19'!D$5:D$164,"School")</f>
        <v>0</v>
      </c>
      <c r="F23" s="32">
        <f>SUMIF('Jul-19'!$B$5:$B$164,"Team 2",'Jul-19'!$I$5:$I$164)</f>
        <v>3313</v>
      </c>
    </row>
    <row r="24" spans="1:6">
      <c r="A24" s="190">
        <v>5</v>
      </c>
      <c r="B24" s="188">
        <v>43693</v>
      </c>
      <c r="C24" s="47" t="s">
        <v>62</v>
      </c>
      <c r="D24" s="31">
        <f>COUNTIFS('Aug-19'!B$5:B$164,"Team 1",'Aug-19'!D$5:D$164,"Anganwadi")</f>
        <v>19</v>
      </c>
      <c r="E24" s="31">
        <f>COUNTIFS('Aug-19'!B$5:B$164,"Team 1",'Aug-19'!D$5:D$164,"School")</f>
        <v>25</v>
      </c>
      <c r="F24" s="32">
        <f>SUMIF('Aug-19'!$B$5:$B$164,"Team 1",'Aug-19'!$I$5:$I$164)</f>
        <v>3080</v>
      </c>
    </row>
    <row r="25" spans="1:6">
      <c r="A25" s="191"/>
      <c r="B25" s="189"/>
      <c r="C25" s="47" t="s">
        <v>63</v>
      </c>
      <c r="D25" s="31">
        <f>COUNTIFS('Aug-19'!B$5:B$164,"Team 2",'Aug-19'!D$5:D$164,"Anganwadi")</f>
        <v>10</v>
      </c>
      <c r="E25" s="31">
        <f>COUNTIFS('Aug-19'!B$5:B$164,"Team 2",'Aug-19'!D$5:D$164,"School")</f>
        <v>23</v>
      </c>
      <c r="F25" s="32">
        <f>SUMIF('Aug-19'!$B$5:$B$164,"Team 2",'Aug-19'!$I$5:$I$164)</f>
        <v>11040</v>
      </c>
    </row>
    <row r="26" spans="1:6">
      <c r="A26" s="190">
        <v>6</v>
      </c>
      <c r="B26" s="188">
        <v>43724</v>
      </c>
      <c r="C26" s="47" t="s">
        <v>62</v>
      </c>
      <c r="D26" s="31">
        <f>COUNTIFS('Sep-19'!B$5:B$164,"Team 1",'Sep-19'!D$5:D$164,"Anganwadi")</f>
        <v>12</v>
      </c>
      <c r="E26" s="31">
        <f>COUNTIFS('Sep-19'!B$5:B$164,"Team 1",'Sep-19'!D$5:D$164,"School")</f>
        <v>22</v>
      </c>
      <c r="F26" s="32">
        <f>SUMIF('Sep-19'!$B$5:$B$164,"Team 1",'Sep-19'!$I$5:$I$164)</f>
        <v>6398</v>
      </c>
    </row>
    <row r="27" spans="1:6">
      <c r="A27" s="191"/>
      <c r="B27" s="189"/>
      <c r="C27" s="47" t="s">
        <v>63</v>
      </c>
      <c r="D27" s="31">
        <f>COUNTIFS('Sep-19'!B$5:B$164,"Team 2",'Sep-19'!D$5:D$164,"Anganwadi")</f>
        <v>10</v>
      </c>
      <c r="E27" s="31">
        <f>COUNTIFS('Sep-19'!B$5:B$164,"Team 2",'Sep-19'!D$5:D$164,"School")</f>
        <v>26</v>
      </c>
      <c r="F27" s="32">
        <f>SUMIF('Sep-19'!$B$5:$B$164,"Team 2",'Sep-19'!$I$5:$I$164)</f>
        <v>3701</v>
      </c>
    </row>
    <row r="28" spans="1:6">
      <c r="A28" s="184" t="s">
        <v>38</v>
      </c>
      <c r="B28" s="185"/>
      <c r="C28" s="186"/>
      <c r="D28" s="40">
        <f>SUM(D16:D27)</f>
        <v>233</v>
      </c>
      <c r="E28" s="40">
        <f>SUM(E16:E27)</f>
        <v>234</v>
      </c>
      <c r="F28" s="40">
        <f>SUM(F16:F27)</f>
        <v>52355</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2019-04-08T05:46:57Z</dcterms:modified>
</cp:coreProperties>
</file>